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Temp\"/>
    </mc:Choice>
  </mc:AlternateContent>
  <xr:revisionPtr revIDLastSave="0" documentId="8_{FAAFA113-2AF6-4684-99BC-FA4E3B577BAB}" xr6:coauthVersionLast="47" xr6:coauthVersionMax="47" xr10:uidLastSave="{00000000-0000-0000-0000-000000000000}"/>
  <bookViews>
    <workbookView xWindow="-110" yWindow="-110" windowWidth="19420" windowHeight="11500" tabRatio="729" xr2:uid="{748A50FD-A4DF-49A7-9722-96B202393113}"/>
  </bookViews>
  <sheets>
    <sheet name="Contents" sheetId="71" r:id="rId1"/>
    <sheet name="Data Viewer" sheetId="73" r:id="rId2"/>
    <sheet name="Prices" sheetId="16" r:id="rId3"/>
    <sheet name="PWA TPA" sheetId="37" r:id="rId4"/>
    <sheet name="PWA TPA Capacity list" sheetId="85" r:id="rId5"/>
    <sheet name="PWA TPA Capacity" sheetId="86" r:id="rId6"/>
    <sheet name="PWA TPA Production" sheetId="87" r:id="rId7"/>
    <sheet name="PWA TPA Demand" sheetId="88" r:id="rId8"/>
    <sheet name="PWA TPA Imports" sheetId="90" r:id="rId9"/>
    <sheet name="PWA TPA Exports" sheetId="89" r:id="rId10"/>
    <sheet name="PWA TPA 2021 Trade" sheetId="195" r:id="rId11"/>
    <sheet name="PWA TPA 2022 Trade" sheetId="196" r:id="rId12"/>
    <sheet name="PWA TPA 2023 Trade" sheetId="208" r:id="rId13"/>
    <sheet name="tMAP" sheetId="17" r:id="rId14"/>
    <sheet name="tMAP Capacity list" sheetId="18" r:id="rId15"/>
    <sheet name="tMAP Capacity" sheetId="66" r:id="rId16"/>
    <sheet name="tMAP Production" sheetId="62" r:id="rId17"/>
    <sheet name="tMAP Demand" sheetId="76" r:id="rId18"/>
    <sheet name="tMAP Imports" sheetId="78" r:id="rId19"/>
    <sheet name="tMAP Exports" sheetId="77" r:id="rId20"/>
    <sheet name="tMAP 2021 Trade" sheetId="197" r:id="rId21"/>
    <sheet name="tMAP 2022 Trade" sheetId="198" r:id="rId22"/>
    <sheet name="tMAP 2023 Trade" sheetId="209" r:id="rId23"/>
    <sheet name="P4" sheetId="74" r:id="rId24"/>
    <sheet name="P4 Capacity list" sheetId="127" r:id="rId25"/>
    <sheet name="P4 Capacity" sheetId="128" r:id="rId26"/>
    <sheet name="P4 Production" sheetId="130" r:id="rId27"/>
    <sheet name="P4 Demand" sheetId="129" r:id="rId28"/>
    <sheet name="P4 Imports" sheetId="132" r:id="rId29"/>
    <sheet name="P4 Exports" sheetId="131" r:id="rId30"/>
    <sheet name="P4 2021 Trade" sheetId="199" r:id="rId31"/>
    <sheet name="P4 2022 Trade" sheetId="200" r:id="rId32"/>
    <sheet name="P4 2023 Trade" sheetId="167" r:id="rId33"/>
    <sheet name="LFP" sheetId="168" r:id="rId34"/>
    <sheet name="LFP Capacity list" sheetId="169" r:id="rId35"/>
    <sheet name="LFP Capacity" sheetId="170" r:id="rId36"/>
    <sheet name="LFP Production" sheetId="171" r:id="rId37"/>
    <sheet name="LFP P2O5 Demand" sheetId="205" r:id="rId38"/>
    <sheet name="STPP" sheetId="27" r:id="rId39"/>
    <sheet name="STPP Capacity list" sheetId="109" r:id="rId40"/>
    <sheet name="STPP Capacity" sheetId="110" r:id="rId41"/>
    <sheet name="STPP Production" sheetId="111" r:id="rId42"/>
    <sheet name="STPP Demand" sheetId="112" r:id="rId43"/>
    <sheet name="STPP Imports" sheetId="114" r:id="rId44"/>
    <sheet name="STPP Exports" sheetId="113" r:id="rId45"/>
    <sheet name="STPP 2021 Trade" sheetId="201" r:id="rId46"/>
    <sheet name="STPP 2022 Trade" sheetId="202" r:id="rId47"/>
    <sheet name="STPP 2023 Trade" sheetId="126" r:id="rId48"/>
    <sheet name="SPA" sheetId="75" r:id="rId49"/>
    <sheet name="APP Capacity list" sheetId="108" r:id="rId50"/>
    <sheet name="SPA Capacity list" sheetId="102" r:id="rId51"/>
    <sheet name="SPA Capacity" sheetId="103" r:id="rId52"/>
    <sheet name="SPA Production" sheetId="104" r:id="rId53"/>
    <sheet name="SPA Demand" sheetId="105" r:id="rId54"/>
    <sheet name="SPA Imports" sheetId="107" r:id="rId55"/>
    <sheet name="SPA Exports" sheetId="106" r:id="rId56"/>
    <sheet name="DCP" sheetId="173" r:id="rId57"/>
    <sheet name="DCP Capacity list" sheetId="206" r:id="rId58"/>
    <sheet name="DCP Capacity" sheetId="174" r:id="rId59"/>
    <sheet name="DCP Production" sheetId="177" r:id="rId60"/>
    <sheet name="DCP Demand" sheetId="176" r:id="rId61"/>
    <sheet name="DCP Imports" sheetId="178" r:id="rId62"/>
    <sheet name="DCP Exports" sheetId="179" r:id="rId63"/>
    <sheet name="DCP 2021 Trade" sheetId="188" r:id="rId64"/>
    <sheet name="DCP 2022 Trade" sheetId="203" r:id="rId65"/>
    <sheet name="DCP 2023 Trade" sheetId="189" r:id="rId66"/>
    <sheet name="MCP-MDCP" sheetId="187" r:id="rId67"/>
    <sheet name="MCP-MDCP Capacity list" sheetId="207" r:id="rId68"/>
    <sheet name="MCP-MDCP Capacity" sheetId="181" r:id="rId69"/>
    <sheet name="MCP-MDCP Production" sheetId="183" r:id="rId70"/>
    <sheet name="MCP-MDCP Demand" sheetId="184" r:id="rId71"/>
    <sheet name="MCP-MDCP Imports" sheetId="185" r:id="rId72"/>
    <sheet name="MCP-MDCP Exports" sheetId="186" r:id="rId73"/>
    <sheet name="MCP_MDCP 2021 Trade" sheetId="192" r:id="rId74"/>
    <sheet name="MCP_MDCP 2022 Trade" sheetId="204" r:id="rId75"/>
    <sheet name="MCP_MDCP 2023 Trade" sheetId="193" r:id="rId76"/>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2</definedName>
    <definedName name="_AtRisk_SimSetting_StdRecalcWithoutRiskStaticPercentile" hidden="1">0.5</definedName>
    <definedName name="_xlnm._FilterDatabase" localSheetId="57" hidden="1">'DCP Capacity list'!$A$4:$Z$82</definedName>
    <definedName name="_xlnm._FilterDatabase" localSheetId="67" hidden="1">'MCP-MDCP Capacity list'!$A$4:$Z$109</definedName>
    <definedName name="_xlnm._FilterDatabase" localSheetId="4" hidden="1">'PWA TPA Capacity list'!$A$4:$Z$64</definedName>
    <definedName name="Countries" comment="List of countries and regions">#REF!</definedName>
    <definedName name="Country">#REF!</definedName>
    <definedName name="CountryRegionList">#REF!</definedName>
    <definedName name="Exports">_xlfn.IFS(#REF!=1,-#REF!,#REF!=2,0,#REF!=3,#REF!)</definedName>
    <definedName name="Imports">IF(#REF!&lt;3,#REF!,0)</definedName>
    <definedName name="MonthsNumber">#REF!</definedName>
    <definedName name="Pal_Workbook_GUID" hidden="1">"UKW7DCS5SSM33A56345RZANM"</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TRUE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ub_Region">#REF!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09" i="186" l="1"/>
  <c r="N209" i="186"/>
  <c r="K210" i="186"/>
  <c r="J209" i="186"/>
  <c r="H209" i="186"/>
  <c r="G209" i="186"/>
  <c r="W210" i="186"/>
  <c r="V210" i="186"/>
  <c r="U210" i="186"/>
  <c r="S210" i="186"/>
  <c r="R210" i="186"/>
  <c r="Q210" i="186"/>
  <c r="P210" i="186"/>
  <c r="O210" i="186"/>
  <c r="M210" i="186"/>
  <c r="L210" i="186"/>
  <c r="J210" i="186"/>
  <c r="I210" i="186"/>
  <c r="G210" i="186"/>
  <c r="F210" i="186"/>
  <c r="E210" i="186"/>
  <c r="D210" i="186"/>
  <c r="W209" i="186"/>
  <c r="V209" i="186"/>
  <c r="U209" i="186"/>
  <c r="S209" i="186"/>
  <c r="R209" i="186"/>
  <c r="Q209" i="186"/>
  <c r="P209" i="186"/>
  <c r="O209" i="186"/>
  <c r="M209" i="186"/>
  <c r="L209" i="186"/>
  <c r="K209" i="186"/>
  <c r="I209" i="186"/>
  <c r="F209" i="186"/>
  <c r="E209" i="186"/>
  <c r="D209" i="186"/>
  <c r="V197" i="186"/>
  <c r="P197" i="186"/>
  <c r="O197" i="186"/>
  <c r="D197" i="186"/>
  <c r="R198" i="186"/>
  <c r="F198" i="186"/>
  <c r="W198" i="186"/>
  <c r="U197" i="186"/>
  <c r="T197" i="186"/>
  <c r="S198" i="186"/>
  <c r="Q197" i="186"/>
  <c r="N197" i="186"/>
  <c r="L198" i="186"/>
  <c r="K198" i="186"/>
  <c r="J197" i="186"/>
  <c r="I197" i="186"/>
  <c r="H197" i="186"/>
  <c r="G198" i="186"/>
  <c r="E197" i="186"/>
  <c r="V198" i="186"/>
  <c r="Q198" i="186"/>
  <c r="P198" i="186"/>
  <c r="O198" i="186"/>
  <c r="M198" i="186"/>
  <c r="J198" i="186"/>
  <c r="E198" i="186"/>
  <c r="D198" i="186"/>
  <c r="W197" i="186"/>
  <c r="R197" i="186"/>
  <c r="M197" i="186"/>
  <c r="L197" i="186"/>
  <c r="K197" i="186"/>
  <c r="F197" i="186"/>
  <c r="V190" i="186"/>
  <c r="Q190" i="186"/>
  <c r="J190" i="186"/>
  <c r="E190" i="186"/>
  <c r="W190" i="186"/>
  <c r="R190" i="186"/>
  <c r="P190" i="186"/>
  <c r="O190" i="186"/>
  <c r="M190" i="186"/>
  <c r="L190" i="186"/>
  <c r="K190" i="186"/>
  <c r="F190" i="186"/>
  <c r="D190" i="186"/>
  <c r="U190" i="186"/>
  <c r="T190" i="186"/>
  <c r="S190" i="186"/>
  <c r="N190" i="186"/>
  <c r="I190" i="186"/>
  <c r="H190" i="186"/>
  <c r="G190" i="186"/>
  <c r="V178" i="186"/>
  <c r="Q178" i="186"/>
  <c r="J178" i="186"/>
  <c r="E178" i="186"/>
  <c r="W178" i="186"/>
  <c r="R178" i="186"/>
  <c r="P178" i="186"/>
  <c r="O178" i="186"/>
  <c r="M178" i="186"/>
  <c r="L178" i="186"/>
  <c r="K178" i="186"/>
  <c r="F178" i="186"/>
  <c r="D178" i="186"/>
  <c r="U178" i="186"/>
  <c r="T178" i="186"/>
  <c r="S178" i="186"/>
  <c r="N178" i="186"/>
  <c r="I178" i="186"/>
  <c r="H178" i="186"/>
  <c r="G178" i="186"/>
  <c r="V169" i="186"/>
  <c r="Q169" i="186"/>
  <c r="J169" i="186"/>
  <c r="E169" i="186"/>
  <c r="W169" i="186"/>
  <c r="R169" i="186"/>
  <c r="P169" i="186"/>
  <c r="O169" i="186"/>
  <c r="M169" i="186"/>
  <c r="L169" i="186"/>
  <c r="K169" i="186"/>
  <c r="F169" i="186"/>
  <c r="D169" i="186"/>
  <c r="U169" i="186"/>
  <c r="T169" i="186"/>
  <c r="S169" i="186"/>
  <c r="N169" i="186"/>
  <c r="I169" i="186"/>
  <c r="H169" i="186"/>
  <c r="G169" i="186"/>
  <c r="T153" i="186"/>
  <c r="S153" i="186"/>
  <c r="H153" i="186"/>
  <c r="G153" i="186"/>
  <c r="V154" i="186"/>
  <c r="Q154" i="186"/>
  <c r="J154" i="186"/>
  <c r="E154" i="186"/>
  <c r="W154" i="186"/>
  <c r="U153" i="186"/>
  <c r="R153" i="186"/>
  <c r="P154" i="186"/>
  <c r="O154" i="186"/>
  <c r="N153" i="186"/>
  <c r="M153" i="186"/>
  <c r="L153" i="186"/>
  <c r="K154" i="186"/>
  <c r="I153" i="186"/>
  <c r="F153" i="186"/>
  <c r="D154" i="186"/>
  <c r="U154" i="186"/>
  <c r="T154" i="186"/>
  <c r="S154" i="186"/>
  <c r="N154" i="186"/>
  <c r="I154" i="186"/>
  <c r="H154" i="186"/>
  <c r="G154" i="186"/>
  <c r="V153" i="186"/>
  <c r="Q153" i="186"/>
  <c r="P153" i="186"/>
  <c r="O153" i="186"/>
  <c r="J153" i="186"/>
  <c r="E153" i="186"/>
  <c r="D153" i="186"/>
  <c r="V139" i="186"/>
  <c r="Q139" i="186"/>
  <c r="J139" i="186"/>
  <c r="E139" i="186"/>
  <c r="W139" i="186"/>
  <c r="R139" i="186"/>
  <c r="P139" i="186"/>
  <c r="O139" i="186"/>
  <c r="M139" i="186"/>
  <c r="L139" i="186"/>
  <c r="K139" i="186"/>
  <c r="F139" i="186"/>
  <c r="D139" i="186"/>
  <c r="U139" i="186"/>
  <c r="T139" i="186"/>
  <c r="S139" i="186"/>
  <c r="N139" i="186"/>
  <c r="I139" i="186"/>
  <c r="H139" i="186"/>
  <c r="G139" i="186"/>
  <c r="V130" i="186"/>
  <c r="Q130" i="186"/>
  <c r="J130" i="186"/>
  <c r="E130" i="186"/>
  <c r="W130" i="186"/>
  <c r="R130" i="186"/>
  <c r="P130" i="186"/>
  <c r="O130" i="186"/>
  <c r="M130" i="186"/>
  <c r="L130" i="186"/>
  <c r="K130" i="186"/>
  <c r="F130" i="186"/>
  <c r="D130" i="186"/>
  <c r="U130" i="186"/>
  <c r="T130" i="186"/>
  <c r="S130" i="186"/>
  <c r="N130" i="186"/>
  <c r="I130" i="186"/>
  <c r="H130" i="186"/>
  <c r="G130" i="186"/>
  <c r="T120" i="186"/>
  <c r="S120" i="186"/>
  <c r="H120" i="186"/>
  <c r="G120" i="186"/>
  <c r="V121" i="186"/>
  <c r="Q121" i="186"/>
  <c r="J121" i="186"/>
  <c r="E121" i="186"/>
  <c r="W121" i="186"/>
  <c r="U120" i="186"/>
  <c r="R120" i="186"/>
  <c r="P121" i="186"/>
  <c r="O121" i="186"/>
  <c r="N120" i="186"/>
  <c r="M120" i="186"/>
  <c r="L120" i="186"/>
  <c r="K121" i="186"/>
  <c r="I120" i="186"/>
  <c r="F120" i="186"/>
  <c r="D121" i="186"/>
  <c r="U121" i="186"/>
  <c r="T121" i="186"/>
  <c r="S121" i="186"/>
  <c r="N121" i="186"/>
  <c r="I121" i="186"/>
  <c r="H121" i="186"/>
  <c r="G121" i="186"/>
  <c r="V120" i="186"/>
  <c r="Q120" i="186"/>
  <c r="P120" i="186"/>
  <c r="O120" i="186"/>
  <c r="J120" i="186"/>
  <c r="E120" i="186"/>
  <c r="D120" i="186"/>
  <c r="R117" i="186"/>
  <c r="M117" i="186"/>
  <c r="F117" i="186"/>
  <c r="W117" i="186"/>
  <c r="U116" i="186"/>
  <c r="T116" i="186"/>
  <c r="S117" i="186"/>
  <c r="Q116" i="186"/>
  <c r="N116" i="186"/>
  <c r="L117" i="186"/>
  <c r="K117" i="186"/>
  <c r="I116" i="186"/>
  <c r="H116" i="186"/>
  <c r="G117" i="186"/>
  <c r="E116" i="186"/>
  <c r="V117" i="186"/>
  <c r="Q117" i="186"/>
  <c r="P117" i="186"/>
  <c r="O117" i="186"/>
  <c r="J117" i="186"/>
  <c r="E117" i="186"/>
  <c r="D117" i="186"/>
  <c r="W116" i="186"/>
  <c r="V116" i="186"/>
  <c r="R116" i="186"/>
  <c r="P116" i="186"/>
  <c r="O116" i="186"/>
  <c r="M116" i="186"/>
  <c r="L116" i="186"/>
  <c r="K116" i="186"/>
  <c r="J116" i="186"/>
  <c r="F116" i="186"/>
  <c r="D116" i="186"/>
  <c r="U110" i="186"/>
  <c r="N110" i="186"/>
  <c r="I110" i="186"/>
  <c r="V110" i="186"/>
  <c r="T110" i="186"/>
  <c r="S110" i="186"/>
  <c r="Q110" i="186"/>
  <c r="P110" i="186"/>
  <c r="O110" i="186"/>
  <c r="J110" i="186"/>
  <c r="H110" i="186"/>
  <c r="G110" i="186"/>
  <c r="E110" i="186"/>
  <c r="D110" i="186"/>
  <c r="W110" i="186"/>
  <c r="R110" i="186"/>
  <c r="M110" i="186"/>
  <c r="L110" i="186"/>
  <c r="K110" i="186"/>
  <c r="F110" i="186"/>
  <c r="T100" i="186"/>
  <c r="H100" i="186"/>
  <c r="V100" i="186"/>
  <c r="Q100" i="186"/>
  <c r="J100" i="186"/>
  <c r="E100" i="186"/>
  <c r="W100" i="186"/>
  <c r="R100" i="186"/>
  <c r="P100" i="186"/>
  <c r="O100" i="186"/>
  <c r="M100" i="186"/>
  <c r="L100" i="186"/>
  <c r="K100" i="186"/>
  <c r="F100" i="186"/>
  <c r="D100" i="186"/>
  <c r="U100" i="186"/>
  <c r="S100" i="186"/>
  <c r="N100" i="186"/>
  <c r="I100" i="186"/>
  <c r="G100" i="186"/>
  <c r="U83" i="186"/>
  <c r="N83" i="186"/>
  <c r="I83" i="186"/>
  <c r="V83" i="186"/>
  <c r="T83" i="186"/>
  <c r="S83" i="186"/>
  <c r="Q83" i="186"/>
  <c r="P83" i="186"/>
  <c r="O83" i="186"/>
  <c r="J83" i="186"/>
  <c r="H83" i="186"/>
  <c r="G83" i="186"/>
  <c r="E83" i="186"/>
  <c r="D83" i="186"/>
  <c r="W83" i="186"/>
  <c r="R83" i="186"/>
  <c r="M83" i="186"/>
  <c r="L83" i="186"/>
  <c r="K83" i="186"/>
  <c r="F83" i="186"/>
  <c r="V64" i="186"/>
  <c r="J64" i="186"/>
  <c r="W64" i="186"/>
  <c r="U64" i="186"/>
  <c r="R64" i="186"/>
  <c r="P64" i="186"/>
  <c r="O64" i="186"/>
  <c r="M64" i="186"/>
  <c r="L64" i="186"/>
  <c r="K64" i="186"/>
  <c r="I64" i="186"/>
  <c r="F64" i="186"/>
  <c r="D64" i="186"/>
  <c r="T64" i="186"/>
  <c r="S64" i="186"/>
  <c r="Q64" i="186"/>
  <c r="N64" i="186"/>
  <c r="H64" i="186"/>
  <c r="G64" i="186"/>
  <c r="E64" i="186"/>
  <c r="J57" i="186"/>
  <c r="R56" i="186"/>
  <c r="F56" i="186"/>
  <c r="V57" i="186"/>
  <c r="P56" i="186"/>
  <c r="O56" i="186"/>
  <c r="M56" i="186"/>
  <c r="D56" i="186"/>
  <c r="R57" i="186"/>
  <c r="K56" i="186"/>
  <c r="F57" i="186"/>
  <c r="W57" i="186"/>
  <c r="V56" i="186"/>
  <c r="U57" i="186"/>
  <c r="T56" i="186"/>
  <c r="S57" i="186"/>
  <c r="Q56" i="186"/>
  <c r="N56" i="186"/>
  <c r="L57" i="186"/>
  <c r="K57" i="186"/>
  <c r="J56" i="186"/>
  <c r="I57" i="186"/>
  <c r="H56" i="186"/>
  <c r="G57" i="186"/>
  <c r="E57" i="186"/>
  <c r="P57" i="186"/>
  <c r="O57" i="186"/>
  <c r="M57" i="186"/>
  <c r="D57" i="186"/>
  <c r="W56" i="186"/>
  <c r="U56" i="186"/>
  <c r="L56" i="186"/>
  <c r="I56" i="186"/>
  <c r="V46" i="186"/>
  <c r="J46" i="186"/>
  <c r="W46" i="186"/>
  <c r="U46" i="186"/>
  <c r="R46" i="186"/>
  <c r="P46" i="186"/>
  <c r="O46" i="186"/>
  <c r="M46" i="186"/>
  <c r="L46" i="186"/>
  <c r="K46" i="186"/>
  <c r="I46" i="186"/>
  <c r="F46" i="186"/>
  <c r="D46" i="186"/>
  <c r="T46" i="186"/>
  <c r="S46" i="186"/>
  <c r="Q46" i="186"/>
  <c r="N46" i="186"/>
  <c r="H46" i="186"/>
  <c r="G46" i="186"/>
  <c r="E46" i="186"/>
  <c r="R26" i="186"/>
  <c r="N26" i="186"/>
  <c r="V26" i="186"/>
  <c r="T26" i="186"/>
  <c r="S26" i="186"/>
  <c r="Q26" i="186"/>
  <c r="P26" i="186"/>
  <c r="O26" i="186"/>
  <c r="M26" i="186"/>
  <c r="J26" i="186"/>
  <c r="H26" i="186"/>
  <c r="G26" i="186"/>
  <c r="E26" i="186"/>
  <c r="D26" i="186"/>
  <c r="W26" i="186"/>
  <c r="U26" i="186"/>
  <c r="L26" i="186"/>
  <c r="K26" i="186"/>
  <c r="I26" i="186"/>
  <c r="F26" i="186"/>
  <c r="V6" i="186"/>
  <c r="P5" i="186"/>
  <c r="P4" i="186" s="1"/>
  <c r="O5" i="186"/>
  <c r="O4" i="186" s="1"/>
  <c r="M5" i="186"/>
  <c r="D5" i="186"/>
  <c r="D4" i="186" s="1"/>
  <c r="R6" i="186"/>
  <c r="F6" i="186"/>
  <c r="W6" i="186"/>
  <c r="V5" i="186"/>
  <c r="V4" i="186" s="1"/>
  <c r="U6" i="186"/>
  <c r="T5" i="186"/>
  <c r="S6" i="186"/>
  <c r="Q5" i="186"/>
  <c r="N5" i="186"/>
  <c r="L6" i="186"/>
  <c r="K6" i="186"/>
  <c r="J5" i="186"/>
  <c r="J4" i="186" s="1"/>
  <c r="I6" i="186"/>
  <c r="H5" i="186"/>
  <c r="G6" i="186"/>
  <c r="E6" i="186"/>
  <c r="P6" i="186"/>
  <c r="O6" i="186"/>
  <c r="M6" i="186"/>
  <c r="J6" i="186"/>
  <c r="D6" i="186"/>
  <c r="W5" i="186"/>
  <c r="U5" i="186"/>
  <c r="U4" i="186" s="1"/>
  <c r="R5" i="186"/>
  <c r="R4" i="186" s="1"/>
  <c r="L5" i="186"/>
  <c r="K5" i="186"/>
  <c r="I5" i="186"/>
  <c r="I4" i="186" s="1"/>
  <c r="S210" i="185"/>
  <c r="O209" i="185"/>
  <c r="M209" i="185"/>
  <c r="L209" i="185"/>
  <c r="G210" i="185"/>
  <c r="W210" i="185"/>
  <c r="V210" i="185"/>
  <c r="U210" i="185"/>
  <c r="T210" i="185"/>
  <c r="R210" i="185"/>
  <c r="Q210" i="185"/>
  <c r="P210" i="185"/>
  <c r="N210" i="185"/>
  <c r="K210" i="185"/>
  <c r="J210" i="185"/>
  <c r="I210" i="185"/>
  <c r="H210" i="185"/>
  <c r="F210" i="185"/>
  <c r="E210" i="185"/>
  <c r="D210" i="185"/>
  <c r="W209" i="185"/>
  <c r="V209" i="185"/>
  <c r="U209" i="185"/>
  <c r="T209" i="185"/>
  <c r="S209" i="185"/>
  <c r="R209" i="185"/>
  <c r="Q209" i="185"/>
  <c r="P209" i="185"/>
  <c r="N209" i="185"/>
  <c r="K209" i="185"/>
  <c r="J209" i="185"/>
  <c r="I209" i="185"/>
  <c r="H209" i="185"/>
  <c r="G209" i="185"/>
  <c r="F209" i="185"/>
  <c r="E209" i="185"/>
  <c r="D209" i="185"/>
  <c r="T198" i="185"/>
  <c r="W197" i="185"/>
  <c r="U198" i="185"/>
  <c r="K197" i="185"/>
  <c r="J197" i="185"/>
  <c r="I198" i="185"/>
  <c r="R198" i="185"/>
  <c r="Q197" i="185"/>
  <c r="P197" i="185"/>
  <c r="F198" i="185"/>
  <c r="E197" i="185"/>
  <c r="D198" i="185"/>
  <c r="T197" i="185"/>
  <c r="S198" i="185"/>
  <c r="Q198" i="185"/>
  <c r="O197" i="185"/>
  <c r="N197" i="185"/>
  <c r="M197" i="185"/>
  <c r="L197" i="185"/>
  <c r="H197" i="185"/>
  <c r="G198" i="185"/>
  <c r="E198" i="185"/>
  <c r="W198" i="185"/>
  <c r="V198" i="185"/>
  <c r="K198" i="185"/>
  <c r="J198" i="185"/>
  <c r="H198" i="185"/>
  <c r="V197" i="185"/>
  <c r="S197" i="185"/>
  <c r="R197" i="185"/>
  <c r="G197" i="185"/>
  <c r="F197" i="185"/>
  <c r="D197" i="185"/>
  <c r="M190" i="185"/>
  <c r="L190" i="185"/>
  <c r="V190" i="185"/>
  <c r="T190" i="185"/>
  <c r="J190" i="185"/>
  <c r="H190" i="185"/>
  <c r="W190" i="185"/>
  <c r="U190" i="185"/>
  <c r="S190" i="185"/>
  <c r="R190" i="185"/>
  <c r="Q190" i="185"/>
  <c r="P190" i="185"/>
  <c r="K190" i="185"/>
  <c r="I190" i="185"/>
  <c r="G190" i="185"/>
  <c r="F190" i="185"/>
  <c r="E190" i="185"/>
  <c r="D190" i="185"/>
  <c r="O190" i="185"/>
  <c r="N190" i="185"/>
  <c r="M178" i="185"/>
  <c r="L178" i="185"/>
  <c r="V178" i="185"/>
  <c r="T178" i="185"/>
  <c r="J178" i="185"/>
  <c r="H178" i="185"/>
  <c r="W178" i="185"/>
  <c r="U178" i="185"/>
  <c r="S178" i="185"/>
  <c r="R178" i="185"/>
  <c r="Q178" i="185"/>
  <c r="P178" i="185"/>
  <c r="K178" i="185"/>
  <c r="I178" i="185"/>
  <c r="G178" i="185"/>
  <c r="F178" i="185"/>
  <c r="E178" i="185"/>
  <c r="D178" i="185"/>
  <c r="O178" i="185"/>
  <c r="N178" i="185"/>
  <c r="M169" i="185"/>
  <c r="L169" i="185"/>
  <c r="V169" i="185"/>
  <c r="T169" i="185"/>
  <c r="J169" i="185"/>
  <c r="H169" i="185"/>
  <c r="W169" i="185"/>
  <c r="U169" i="185"/>
  <c r="S169" i="185"/>
  <c r="R169" i="185"/>
  <c r="Q169" i="185"/>
  <c r="P169" i="185"/>
  <c r="K169" i="185"/>
  <c r="I169" i="185"/>
  <c r="G169" i="185"/>
  <c r="F169" i="185"/>
  <c r="E169" i="185"/>
  <c r="D169" i="185"/>
  <c r="O169" i="185"/>
  <c r="N169" i="185"/>
  <c r="O153" i="185"/>
  <c r="M154" i="185"/>
  <c r="L154" i="185"/>
  <c r="V154" i="185"/>
  <c r="U153" i="185"/>
  <c r="T154" i="185"/>
  <c r="J154" i="185"/>
  <c r="I153" i="185"/>
  <c r="H154" i="185"/>
  <c r="W154" i="185"/>
  <c r="U154" i="185"/>
  <c r="S153" i="185"/>
  <c r="R153" i="185"/>
  <c r="Q153" i="185"/>
  <c r="P153" i="185"/>
  <c r="N153" i="185"/>
  <c r="L153" i="185"/>
  <c r="K154" i="185"/>
  <c r="I154" i="185"/>
  <c r="G153" i="185"/>
  <c r="F153" i="185"/>
  <c r="E153" i="185"/>
  <c r="D153" i="185"/>
  <c r="O154" i="185"/>
  <c r="N154" i="185"/>
  <c r="W153" i="185"/>
  <c r="V153" i="185"/>
  <c r="K153" i="185"/>
  <c r="J153" i="185"/>
  <c r="M139" i="185"/>
  <c r="L139" i="185"/>
  <c r="V139" i="185"/>
  <c r="T139" i="185"/>
  <c r="J139" i="185"/>
  <c r="H139" i="185"/>
  <c r="W139" i="185"/>
  <c r="U139" i="185"/>
  <c r="S139" i="185"/>
  <c r="R139" i="185"/>
  <c r="Q139" i="185"/>
  <c r="P139" i="185"/>
  <c r="K139" i="185"/>
  <c r="I139" i="185"/>
  <c r="G139" i="185"/>
  <c r="F139" i="185"/>
  <c r="E139" i="185"/>
  <c r="D139" i="185"/>
  <c r="O139" i="185"/>
  <c r="N139" i="185"/>
  <c r="M130" i="185"/>
  <c r="L130" i="185"/>
  <c r="V130" i="185"/>
  <c r="T130" i="185"/>
  <c r="J130" i="185"/>
  <c r="H130" i="185"/>
  <c r="W130" i="185"/>
  <c r="U130" i="185"/>
  <c r="S130" i="185"/>
  <c r="R130" i="185"/>
  <c r="Q130" i="185"/>
  <c r="P130" i="185"/>
  <c r="K130" i="185"/>
  <c r="I130" i="185"/>
  <c r="G130" i="185"/>
  <c r="F130" i="185"/>
  <c r="E130" i="185"/>
  <c r="D130" i="185"/>
  <c r="O130" i="185"/>
  <c r="N130" i="185"/>
  <c r="O120" i="185"/>
  <c r="M120" i="185"/>
  <c r="L121" i="185"/>
  <c r="V121" i="185"/>
  <c r="U120" i="185"/>
  <c r="T120" i="185"/>
  <c r="J121" i="185"/>
  <c r="I120" i="185"/>
  <c r="H121" i="185"/>
  <c r="W121" i="185"/>
  <c r="U121" i="185"/>
  <c r="S120" i="185"/>
  <c r="R120" i="185"/>
  <c r="Q120" i="185"/>
  <c r="P120" i="185"/>
  <c r="N120" i="185"/>
  <c r="L120" i="185"/>
  <c r="K121" i="185"/>
  <c r="I121" i="185"/>
  <c r="G120" i="185"/>
  <c r="F120" i="185"/>
  <c r="E120" i="185"/>
  <c r="D120" i="185"/>
  <c r="O121" i="185"/>
  <c r="N121" i="185"/>
  <c r="W120" i="185"/>
  <c r="V120" i="185"/>
  <c r="K120" i="185"/>
  <c r="J120" i="185"/>
  <c r="R117" i="185"/>
  <c r="Q116" i="185"/>
  <c r="P117" i="185"/>
  <c r="F117" i="185"/>
  <c r="E116" i="185"/>
  <c r="D117" i="185"/>
  <c r="T116" i="185"/>
  <c r="S117" i="185"/>
  <c r="Q117" i="185"/>
  <c r="O116" i="185"/>
  <c r="N116" i="185"/>
  <c r="M116" i="185"/>
  <c r="L116" i="185"/>
  <c r="H116" i="185"/>
  <c r="G117" i="185"/>
  <c r="E117" i="185"/>
  <c r="W117" i="185"/>
  <c r="V117" i="185"/>
  <c r="U117" i="185"/>
  <c r="T117" i="185"/>
  <c r="K117" i="185"/>
  <c r="J117" i="185"/>
  <c r="I117" i="185"/>
  <c r="H117" i="185"/>
  <c r="W116" i="185"/>
  <c r="V116" i="185"/>
  <c r="U116" i="185"/>
  <c r="S116" i="185"/>
  <c r="R116" i="185"/>
  <c r="K116" i="185"/>
  <c r="J116" i="185"/>
  <c r="I116" i="185"/>
  <c r="G116" i="185"/>
  <c r="F116" i="185"/>
  <c r="Q110" i="185"/>
  <c r="P110" i="185"/>
  <c r="G110" i="185"/>
  <c r="E110" i="185"/>
  <c r="D110" i="185"/>
  <c r="N110" i="185"/>
  <c r="L110" i="185"/>
  <c r="W110" i="185"/>
  <c r="V110" i="185"/>
  <c r="U110" i="185"/>
  <c r="T110" i="185"/>
  <c r="O110" i="185"/>
  <c r="M110" i="185"/>
  <c r="K110" i="185"/>
  <c r="J110" i="185"/>
  <c r="I110" i="185"/>
  <c r="H110" i="185"/>
  <c r="S110" i="185"/>
  <c r="R110" i="185"/>
  <c r="F110" i="185"/>
  <c r="O100" i="185"/>
  <c r="M100" i="185"/>
  <c r="L100" i="185"/>
  <c r="V100" i="185"/>
  <c r="T100" i="185"/>
  <c r="J100" i="185"/>
  <c r="H100" i="185"/>
  <c r="W100" i="185"/>
  <c r="U100" i="185"/>
  <c r="S100" i="185"/>
  <c r="R100" i="185"/>
  <c r="Q100" i="185"/>
  <c r="P100" i="185"/>
  <c r="K100" i="185"/>
  <c r="I100" i="185"/>
  <c r="G100" i="185"/>
  <c r="F100" i="185"/>
  <c r="E100" i="185"/>
  <c r="D100" i="185"/>
  <c r="N100" i="185"/>
  <c r="D83" i="185"/>
  <c r="S83" i="185"/>
  <c r="Q83" i="185"/>
  <c r="G83" i="185"/>
  <c r="E83" i="185"/>
  <c r="N83" i="185"/>
  <c r="L83" i="185"/>
  <c r="W83" i="185"/>
  <c r="V83" i="185"/>
  <c r="U83" i="185"/>
  <c r="T83" i="185"/>
  <c r="O83" i="185"/>
  <c r="M83" i="185"/>
  <c r="K83" i="185"/>
  <c r="J83" i="185"/>
  <c r="I83" i="185"/>
  <c r="H83" i="185"/>
  <c r="R83" i="185"/>
  <c r="P83" i="185"/>
  <c r="F83" i="185"/>
  <c r="O64" i="185"/>
  <c r="M64" i="185"/>
  <c r="L64" i="185"/>
  <c r="V64" i="185"/>
  <c r="T64" i="185"/>
  <c r="J64" i="185"/>
  <c r="H64" i="185"/>
  <c r="W64" i="185"/>
  <c r="U64" i="185"/>
  <c r="S64" i="185"/>
  <c r="R64" i="185"/>
  <c r="Q64" i="185"/>
  <c r="P64" i="185"/>
  <c r="K64" i="185"/>
  <c r="I64" i="185"/>
  <c r="G64" i="185"/>
  <c r="F64" i="185"/>
  <c r="E64" i="185"/>
  <c r="D64" i="185"/>
  <c r="N64" i="185"/>
  <c r="W56" i="185"/>
  <c r="U56" i="185"/>
  <c r="K56" i="185"/>
  <c r="I56" i="185"/>
  <c r="R57" i="185"/>
  <c r="Q56" i="185"/>
  <c r="P57" i="185"/>
  <c r="G56" i="185"/>
  <c r="F57" i="185"/>
  <c r="E56" i="185"/>
  <c r="D57" i="185"/>
  <c r="V56" i="185"/>
  <c r="T56" i="185"/>
  <c r="S57" i="185"/>
  <c r="Q57" i="185"/>
  <c r="O56" i="185"/>
  <c r="N56" i="185"/>
  <c r="M56" i="185"/>
  <c r="L56" i="185"/>
  <c r="J56" i="185"/>
  <c r="H56" i="185"/>
  <c r="G57" i="185"/>
  <c r="E57" i="185"/>
  <c r="W57" i="185"/>
  <c r="V57" i="185"/>
  <c r="T57" i="185"/>
  <c r="J57" i="185"/>
  <c r="H57" i="185"/>
  <c r="S56" i="185"/>
  <c r="R56" i="185"/>
  <c r="P56" i="185"/>
  <c r="F56" i="185"/>
  <c r="D56" i="185"/>
  <c r="L46" i="185"/>
  <c r="P5" i="185"/>
  <c r="M46" i="185"/>
  <c r="V46" i="185"/>
  <c r="T46" i="185"/>
  <c r="J46" i="185"/>
  <c r="H46" i="185"/>
  <c r="W46" i="185"/>
  <c r="U46" i="185"/>
  <c r="S46" i="185"/>
  <c r="R46" i="185"/>
  <c r="Q46" i="185"/>
  <c r="P46" i="185"/>
  <c r="K46" i="185"/>
  <c r="I46" i="185"/>
  <c r="G46" i="185"/>
  <c r="F46" i="185"/>
  <c r="E46" i="185"/>
  <c r="D46" i="185"/>
  <c r="O46" i="185"/>
  <c r="N46" i="185"/>
  <c r="G26" i="185"/>
  <c r="F26" i="185"/>
  <c r="N26" i="185"/>
  <c r="L26" i="185"/>
  <c r="W26" i="185"/>
  <c r="V26" i="185"/>
  <c r="U26" i="185"/>
  <c r="T26" i="185"/>
  <c r="O26" i="185"/>
  <c r="M26" i="185"/>
  <c r="K26" i="185"/>
  <c r="J26" i="185"/>
  <c r="I26" i="185"/>
  <c r="H26" i="185"/>
  <c r="S26" i="185"/>
  <c r="R26" i="185"/>
  <c r="Q26" i="185"/>
  <c r="P26" i="185"/>
  <c r="E26" i="185"/>
  <c r="D26" i="185"/>
  <c r="W5" i="185"/>
  <c r="W4" i="185" s="1"/>
  <c r="V6" i="185"/>
  <c r="U5" i="185"/>
  <c r="K5" i="185"/>
  <c r="K4" i="185" s="1"/>
  <c r="I5" i="185"/>
  <c r="R6" i="185"/>
  <c r="P6" i="185"/>
  <c r="F6" i="185"/>
  <c r="E5" i="185"/>
  <c r="D6" i="185"/>
  <c r="V5" i="185"/>
  <c r="V4" i="185" s="1"/>
  <c r="T5" i="185"/>
  <c r="S6" i="185"/>
  <c r="Q6" i="185"/>
  <c r="O5" i="185"/>
  <c r="O4" i="185" s="1"/>
  <c r="N5" i="185"/>
  <c r="M5" i="185"/>
  <c r="L5" i="185"/>
  <c r="J5" i="185"/>
  <c r="J4" i="185" s="1"/>
  <c r="H5" i="185"/>
  <c r="G6" i="185"/>
  <c r="E6" i="185"/>
  <c r="W6" i="185"/>
  <c r="U6" i="185"/>
  <c r="T6" i="185"/>
  <c r="K6" i="185"/>
  <c r="J6" i="185"/>
  <c r="I6" i="185"/>
  <c r="H6" i="185"/>
  <c r="S5" i="185"/>
  <c r="S4" i="185" s="1"/>
  <c r="R5" i="185"/>
  <c r="R4" i="185" s="1"/>
  <c r="Q5" i="185"/>
  <c r="G5" i="185"/>
  <c r="G4" i="185" s="1"/>
  <c r="F5" i="185"/>
  <c r="F4" i="185" s="1"/>
  <c r="S210" i="184"/>
  <c r="R210" i="184"/>
  <c r="Q210" i="184"/>
  <c r="P210" i="184"/>
  <c r="O209" i="184"/>
  <c r="N209" i="184"/>
  <c r="G210" i="184"/>
  <c r="F210" i="184"/>
  <c r="E210" i="184"/>
  <c r="D210" i="184"/>
  <c r="W210" i="184"/>
  <c r="V210" i="184"/>
  <c r="U210" i="184"/>
  <c r="T210" i="184"/>
  <c r="M210" i="184"/>
  <c r="L210" i="184"/>
  <c r="K210" i="184"/>
  <c r="J210" i="184"/>
  <c r="I210" i="184"/>
  <c r="H210" i="184"/>
  <c r="W209" i="184"/>
  <c r="V209" i="184"/>
  <c r="U209" i="184"/>
  <c r="T209" i="184"/>
  <c r="S209" i="184"/>
  <c r="R209" i="184"/>
  <c r="M209" i="184"/>
  <c r="L209" i="184"/>
  <c r="K209" i="184"/>
  <c r="J209" i="184"/>
  <c r="I209" i="184"/>
  <c r="H209" i="184"/>
  <c r="G209" i="184"/>
  <c r="F209" i="184"/>
  <c r="V198" i="184"/>
  <c r="W197" i="184"/>
  <c r="V197" i="184"/>
  <c r="M197" i="184"/>
  <c r="L197" i="184"/>
  <c r="K197" i="184"/>
  <c r="J197" i="184"/>
  <c r="R197" i="184"/>
  <c r="I197" i="184"/>
  <c r="F197" i="184"/>
  <c r="U198" i="184"/>
  <c r="T198" i="184"/>
  <c r="S198" i="184"/>
  <c r="R198" i="184"/>
  <c r="Q198" i="184"/>
  <c r="P198" i="184"/>
  <c r="O197" i="184"/>
  <c r="N197" i="184"/>
  <c r="I198" i="184"/>
  <c r="H198" i="184"/>
  <c r="G198" i="184"/>
  <c r="F198" i="184"/>
  <c r="E198" i="184"/>
  <c r="D198" i="184"/>
  <c r="W198" i="184"/>
  <c r="M198" i="184"/>
  <c r="L198" i="184"/>
  <c r="K198" i="184"/>
  <c r="U197" i="184"/>
  <c r="T197" i="184"/>
  <c r="S197" i="184"/>
  <c r="H197" i="184"/>
  <c r="G197" i="184"/>
  <c r="Q190" i="184"/>
  <c r="N190" i="184"/>
  <c r="W190" i="184"/>
  <c r="V190" i="184"/>
  <c r="U190" i="184"/>
  <c r="T190" i="184"/>
  <c r="S190" i="184"/>
  <c r="R190" i="184"/>
  <c r="M190" i="184"/>
  <c r="L190" i="184"/>
  <c r="K190" i="184"/>
  <c r="J190" i="184"/>
  <c r="I190" i="184"/>
  <c r="H190" i="184"/>
  <c r="G190" i="184"/>
  <c r="F190" i="184"/>
  <c r="P190" i="184"/>
  <c r="O190" i="184"/>
  <c r="E190" i="184"/>
  <c r="D190" i="184"/>
  <c r="Q178" i="184"/>
  <c r="N178" i="184"/>
  <c r="E178" i="184"/>
  <c r="W178" i="184"/>
  <c r="V178" i="184"/>
  <c r="U178" i="184"/>
  <c r="T178" i="184"/>
  <c r="S178" i="184"/>
  <c r="R178" i="184"/>
  <c r="M178" i="184"/>
  <c r="L178" i="184"/>
  <c r="K178" i="184"/>
  <c r="J178" i="184"/>
  <c r="I178" i="184"/>
  <c r="H178" i="184"/>
  <c r="G178" i="184"/>
  <c r="F178" i="184"/>
  <c r="P178" i="184"/>
  <c r="O178" i="184"/>
  <c r="D178" i="184"/>
  <c r="Q169" i="184"/>
  <c r="N169" i="184"/>
  <c r="E169" i="184"/>
  <c r="D169" i="184"/>
  <c r="W169" i="184"/>
  <c r="V169" i="184"/>
  <c r="U169" i="184"/>
  <c r="T169" i="184"/>
  <c r="S169" i="184"/>
  <c r="R169" i="184"/>
  <c r="M169" i="184"/>
  <c r="L169" i="184"/>
  <c r="K169" i="184"/>
  <c r="J169" i="184"/>
  <c r="I169" i="184"/>
  <c r="H169" i="184"/>
  <c r="G169" i="184"/>
  <c r="F169" i="184"/>
  <c r="P169" i="184"/>
  <c r="O169" i="184"/>
  <c r="O154" i="184"/>
  <c r="Q153" i="184"/>
  <c r="P153" i="184"/>
  <c r="N154" i="184"/>
  <c r="E153" i="184"/>
  <c r="D154" i="184"/>
  <c r="V153" i="184"/>
  <c r="O153" i="184"/>
  <c r="N153" i="184"/>
  <c r="M153" i="184"/>
  <c r="L153" i="184"/>
  <c r="J153" i="184"/>
  <c r="W154" i="184"/>
  <c r="V154" i="184"/>
  <c r="U154" i="184"/>
  <c r="T154" i="184"/>
  <c r="S153" i="184"/>
  <c r="R153" i="184"/>
  <c r="M154" i="184"/>
  <c r="L154" i="184"/>
  <c r="K154" i="184"/>
  <c r="J154" i="184"/>
  <c r="I154" i="184"/>
  <c r="H154" i="184"/>
  <c r="G153" i="184"/>
  <c r="F154" i="184"/>
  <c r="Q154" i="184"/>
  <c r="W153" i="184"/>
  <c r="K153" i="184"/>
  <c r="N139" i="184"/>
  <c r="Q139" i="184"/>
  <c r="P139" i="184"/>
  <c r="O139" i="184"/>
  <c r="E139" i="184"/>
  <c r="D139" i="184"/>
  <c r="W139" i="184"/>
  <c r="V139" i="184"/>
  <c r="U139" i="184"/>
  <c r="T139" i="184"/>
  <c r="S139" i="184"/>
  <c r="R139" i="184"/>
  <c r="M139" i="184"/>
  <c r="L139" i="184"/>
  <c r="K139" i="184"/>
  <c r="J139" i="184"/>
  <c r="I139" i="184"/>
  <c r="H139" i="184"/>
  <c r="G139" i="184"/>
  <c r="F139" i="184"/>
  <c r="N130" i="184"/>
  <c r="O130" i="184"/>
  <c r="E130" i="184"/>
  <c r="W130" i="184"/>
  <c r="V130" i="184"/>
  <c r="U130" i="184"/>
  <c r="T130" i="184"/>
  <c r="S130" i="184"/>
  <c r="R130" i="184"/>
  <c r="M130" i="184"/>
  <c r="L130" i="184"/>
  <c r="K130" i="184"/>
  <c r="J130" i="184"/>
  <c r="I130" i="184"/>
  <c r="H130" i="184"/>
  <c r="G130" i="184"/>
  <c r="F130" i="184"/>
  <c r="Q130" i="184"/>
  <c r="P130" i="184"/>
  <c r="D130" i="184"/>
  <c r="Q120" i="184"/>
  <c r="P120" i="184"/>
  <c r="O121" i="184"/>
  <c r="N121" i="184"/>
  <c r="E121" i="184"/>
  <c r="D120" i="184"/>
  <c r="W120" i="184"/>
  <c r="V120" i="184"/>
  <c r="O120" i="184"/>
  <c r="N120" i="184"/>
  <c r="M120" i="184"/>
  <c r="L120" i="184"/>
  <c r="K120" i="184"/>
  <c r="J120" i="184"/>
  <c r="W121" i="184"/>
  <c r="V121" i="184"/>
  <c r="U121" i="184"/>
  <c r="T121" i="184"/>
  <c r="S120" i="184"/>
  <c r="R120" i="184"/>
  <c r="M121" i="184"/>
  <c r="L121" i="184"/>
  <c r="K121" i="184"/>
  <c r="J121" i="184"/>
  <c r="I121" i="184"/>
  <c r="H121" i="184"/>
  <c r="G120" i="184"/>
  <c r="F120" i="184"/>
  <c r="V116" i="184"/>
  <c r="U116" i="184"/>
  <c r="T116" i="184"/>
  <c r="S116" i="184"/>
  <c r="R116" i="184"/>
  <c r="K116" i="184"/>
  <c r="J116" i="184"/>
  <c r="I116" i="184"/>
  <c r="H116" i="184"/>
  <c r="G116" i="184"/>
  <c r="F116" i="184"/>
  <c r="U117" i="184"/>
  <c r="T117" i="184"/>
  <c r="S117" i="184"/>
  <c r="R117" i="184"/>
  <c r="Q117" i="184"/>
  <c r="P117" i="184"/>
  <c r="O116" i="184"/>
  <c r="N117" i="184"/>
  <c r="I117" i="184"/>
  <c r="H117" i="184"/>
  <c r="G117" i="184"/>
  <c r="F117" i="184"/>
  <c r="E117" i="184"/>
  <c r="D117" i="184"/>
  <c r="W117" i="184"/>
  <c r="V117" i="184"/>
  <c r="M117" i="184"/>
  <c r="L117" i="184"/>
  <c r="K117" i="184"/>
  <c r="J117" i="184"/>
  <c r="W116" i="184"/>
  <c r="M116" i="184"/>
  <c r="L116" i="184"/>
  <c r="U110" i="184"/>
  <c r="T110" i="184"/>
  <c r="S110" i="184"/>
  <c r="R110" i="184"/>
  <c r="I110" i="184"/>
  <c r="H110" i="184"/>
  <c r="G110" i="184"/>
  <c r="F110" i="184"/>
  <c r="W110" i="184"/>
  <c r="V110" i="184"/>
  <c r="Q110" i="184"/>
  <c r="P110" i="184"/>
  <c r="O110" i="184"/>
  <c r="N110" i="184"/>
  <c r="M110" i="184"/>
  <c r="L110" i="184"/>
  <c r="K110" i="184"/>
  <c r="J110" i="184"/>
  <c r="E110" i="184"/>
  <c r="D110" i="184"/>
  <c r="N100" i="184"/>
  <c r="Q100" i="184"/>
  <c r="P100" i="184"/>
  <c r="O100" i="184"/>
  <c r="E100" i="184"/>
  <c r="D100" i="184"/>
  <c r="W100" i="184"/>
  <c r="V100" i="184"/>
  <c r="U100" i="184"/>
  <c r="T100" i="184"/>
  <c r="S100" i="184"/>
  <c r="R100" i="184"/>
  <c r="M100" i="184"/>
  <c r="L100" i="184"/>
  <c r="K100" i="184"/>
  <c r="J100" i="184"/>
  <c r="I100" i="184"/>
  <c r="H100" i="184"/>
  <c r="G100" i="184"/>
  <c r="F100" i="184"/>
  <c r="U83" i="184"/>
  <c r="T83" i="184"/>
  <c r="S83" i="184"/>
  <c r="R83" i="184"/>
  <c r="I83" i="184"/>
  <c r="H83" i="184"/>
  <c r="W83" i="184"/>
  <c r="V83" i="184"/>
  <c r="Q83" i="184"/>
  <c r="P83" i="184"/>
  <c r="O83" i="184"/>
  <c r="N83" i="184"/>
  <c r="M83" i="184"/>
  <c r="L83" i="184"/>
  <c r="K83" i="184"/>
  <c r="J83" i="184"/>
  <c r="E83" i="184"/>
  <c r="D83" i="184"/>
  <c r="G83" i="184"/>
  <c r="F83" i="184"/>
  <c r="P64" i="184"/>
  <c r="N64" i="184"/>
  <c r="E64" i="184"/>
  <c r="D64" i="184"/>
  <c r="W64" i="184"/>
  <c r="V64" i="184"/>
  <c r="U64" i="184"/>
  <c r="T64" i="184"/>
  <c r="S64" i="184"/>
  <c r="R64" i="184"/>
  <c r="M64" i="184"/>
  <c r="L64" i="184"/>
  <c r="K64" i="184"/>
  <c r="J64" i="184"/>
  <c r="I64" i="184"/>
  <c r="H64" i="184"/>
  <c r="G64" i="184"/>
  <c r="F64" i="184"/>
  <c r="Q64" i="184"/>
  <c r="O64" i="184"/>
  <c r="W57" i="184"/>
  <c r="V57" i="184"/>
  <c r="M56" i="184"/>
  <c r="L56" i="184"/>
  <c r="K57" i="184"/>
  <c r="J56" i="184"/>
  <c r="W56" i="184"/>
  <c r="S56" i="184"/>
  <c r="R56" i="184"/>
  <c r="K56" i="184"/>
  <c r="I56" i="184"/>
  <c r="H56" i="184"/>
  <c r="U57" i="184"/>
  <c r="T57" i="184"/>
  <c r="S57" i="184"/>
  <c r="R57" i="184"/>
  <c r="Q57" i="184"/>
  <c r="P57" i="184"/>
  <c r="O56" i="184"/>
  <c r="N56" i="184"/>
  <c r="I57" i="184"/>
  <c r="H57" i="184"/>
  <c r="G57" i="184"/>
  <c r="F57" i="184"/>
  <c r="E56" i="184"/>
  <c r="D57" i="184"/>
  <c r="L57" i="184"/>
  <c r="U56" i="184"/>
  <c r="T56" i="184"/>
  <c r="G56" i="184"/>
  <c r="F56" i="184"/>
  <c r="Q46" i="184"/>
  <c r="E46" i="184"/>
  <c r="D46" i="184"/>
  <c r="W46" i="184"/>
  <c r="V46" i="184"/>
  <c r="U46" i="184"/>
  <c r="T46" i="184"/>
  <c r="S46" i="184"/>
  <c r="R46" i="184"/>
  <c r="M46" i="184"/>
  <c r="L46" i="184"/>
  <c r="K46" i="184"/>
  <c r="J46" i="184"/>
  <c r="I46" i="184"/>
  <c r="H46" i="184"/>
  <c r="G46" i="184"/>
  <c r="F46" i="184"/>
  <c r="P46" i="184"/>
  <c r="O46" i="184"/>
  <c r="N46" i="184"/>
  <c r="S26" i="184"/>
  <c r="R26" i="184"/>
  <c r="H26" i="184"/>
  <c r="G26" i="184"/>
  <c r="W26" i="184"/>
  <c r="V26" i="184"/>
  <c r="Q26" i="184"/>
  <c r="P26" i="184"/>
  <c r="O26" i="184"/>
  <c r="N26" i="184"/>
  <c r="M26" i="184"/>
  <c r="L26" i="184"/>
  <c r="K26" i="184"/>
  <c r="J26" i="184"/>
  <c r="E26" i="184"/>
  <c r="D26" i="184"/>
  <c r="U26" i="184"/>
  <c r="T26" i="184"/>
  <c r="I26" i="184"/>
  <c r="F26" i="184"/>
  <c r="L6" i="184"/>
  <c r="T5" i="184"/>
  <c r="H5" i="184"/>
  <c r="W5" i="184"/>
  <c r="M5" i="184"/>
  <c r="L5" i="184"/>
  <c r="L4" i="184" s="1"/>
  <c r="K5" i="184"/>
  <c r="J5" i="184"/>
  <c r="V5" i="184"/>
  <c r="U5" i="184"/>
  <c r="U6" i="184"/>
  <c r="T6" i="184"/>
  <c r="S6" i="184"/>
  <c r="R6" i="184"/>
  <c r="Q6" i="184"/>
  <c r="P6" i="184"/>
  <c r="O5" i="184"/>
  <c r="O4" i="184" s="1"/>
  <c r="N5" i="184"/>
  <c r="I6" i="184"/>
  <c r="H6" i="184"/>
  <c r="G6" i="184"/>
  <c r="F6" i="184"/>
  <c r="E6" i="184"/>
  <c r="D6" i="184"/>
  <c r="W6" i="184"/>
  <c r="V6" i="184"/>
  <c r="M6" i="184"/>
  <c r="J6" i="184"/>
  <c r="S5" i="184"/>
  <c r="S4" i="184" s="1"/>
  <c r="R5" i="184"/>
  <c r="R4" i="184" s="1"/>
  <c r="I5" i="184"/>
  <c r="G5" i="184"/>
  <c r="G4" i="184" s="1"/>
  <c r="F5" i="184"/>
  <c r="O209" i="183"/>
  <c r="E210" i="183"/>
  <c r="W210" i="183"/>
  <c r="V210" i="183"/>
  <c r="U210" i="183"/>
  <c r="T210" i="183"/>
  <c r="S210" i="183"/>
  <c r="R210" i="183"/>
  <c r="Q210" i="183"/>
  <c r="P210" i="183"/>
  <c r="N210" i="183"/>
  <c r="M210" i="183"/>
  <c r="L210" i="183"/>
  <c r="K210" i="183"/>
  <c r="J210" i="183"/>
  <c r="I210" i="183"/>
  <c r="H210" i="183"/>
  <c r="G210" i="183"/>
  <c r="F210" i="183"/>
  <c r="D210" i="183"/>
  <c r="W209" i="183"/>
  <c r="V209" i="183"/>
  <c r="U209" i="183"/>
  <c r="T209" i="183"/>
  <c r="S209" i="183"/>
  <c r="R209" i="183"/>
  <c r="Q209" i="183"/>
  <c r="P209" i="183"/>
  <c r="N209" i="183"/>
  <c r="M209" i="183"/>
  <c r="L209" i="183"/>
  <c r="K209" i="183"/>
  <c r="J209" i="183"/>
  <c r="I209" i="183"/>
  <c r="H209" i="183"/>
  <c r="G209" i="183"/>
  <c r="F209" i="183"/>
  <c r="D209" i="183"/>
  <c r="W197" i="183"/>
  <c r="P197" i="183"/>
  <c r="M197" i="183"/>
  <c r="K197" i="183"/>
  <c r="D197" i="183"/>
  <c r="S198" i="183"/>
  <c r="R198" i="183"/>
  <c r="L198" i="183"/>
  <c r="G198" i="183"/>
  <c r="F198" i="183"/>
  <c r="V197" i="183"/>
  <c r="U198" i="183"/>
  <c r="T197" i="183"/>
  <c r="Q198" i="183"/>
  <c r="O197" i="183"/>
  <c r="N197" i="183"/>
  <c r="J197" i="183"/>
  <c r="I198" i="183"/>
  <c r="H197" i="183"/>
  <c r="E198" i="183"/>
  <c r="W198" i="183"/>
  <c r="V198" i="183"/>
  <c r="P198" i="183"/>
  <c r="M198" i="183"/>
  <c r="K198" i="183"/>
  <c r="J198" i="183"/>
  <c r="D198" i="183"/>
  <c r="U197" i="183"/>
  <c r="S197" i="183"/>
  <c r="R197" i="183"/>
  <c r="L197" i="183"/>
  <c r="I197" i="183"/>
  <c r="F197" i="183"/>
  <c r="O190" i="183"/>
  <c r="V190" i="183"/>
  <c r="P190" i="183"/>
  <c r="J190" i="183"/>
  <c r="D190" i="183"/>
  <c r="W190" i="183"/>
  <c r="U190" i="183"/>
  <c r="S190" i="183"/>
  <c r="R190" i="183"/>
  <c r="M190" i="183"/>
  <c r="L190" i="183"/>
  <c r="K190" i="183"/>
  <c r="I190" i="183"/>
  <c r="G190" i="183"/>
  <c r="F190" i="183"/>
  <c r="T190" i="183"/>
  <c r="Q190" i="183"/>
  <c r="N190" i="183"/>
  <c r="H190" i="183"/>
  <c r="E190" i="183"/>
  <c r="O178" i="183"/>
  <c r="V178" i="183"/>
  <c r="P178" i="183"/>
  <c r="J178" i="183"/>
  <c r="D178" i="183"/>
  <c r="W178" i="183"/>
  <c r="U178" i="183"/>
  <c r="S178" i="183"/>
  <c r="R178" i="183"/>
  <c r="M178" i="183"/>
  <c r="L178" i="183"/>
  <c r="K178" i="183"/>
  <c r="I178" i="183"/>
  <c r="G178" i="183"/>
  <c r="F178" i="183"/>
  <c r="T178" i="183"/>
  <c r="Q178" i="183"/>
  <c r="N178" i="183"/>
  <c r="H178" i="183"/>
  <c r="E178" i="183"/>
  <c r="O169" i="183"/>
  <c r="V169" i="183"/>
  <c r="P169" i="183"/>
  <c r="J169" i="183"/>
  <c r="D169" i="183"/>
  <c r="W169" i="183"/>
  <c r="U169" i="183"/>
  <c r="S169" i="183"/>
  <c r="R169" i="183"/>
  <c r="M169" i="183"/>
  <c r="L169" i="183"/>
  <c r="K169" i="183"/>
  <c r="I169" i="183"/>
  <c r="G169" i="183"/>
  <c r="F169" i="183"/>
  <c r="T169" i="183"/>
  <c r="Q169" i="183"/>
  <c r="N169" i="183"/>
  <c r="H169" i="183"/>
  <c r="E169" i="183"/>
  <c r="Q153" i="183"/>
  <c r="O153" i="183"/>
  <c r="E153" i="183"/>
  <c r="W153" i="183"/>
  <c r="V154" i="183"/>
  <c r="P154" i="183"/>
  <c r="K153" i="183"/>
  <c r="J154" i="183"/>
  <c r="D154" i="183"/>
  <c r="W154" i="183"/>
  <c r="U154" i="183"/>
  <c r="T153" i="183"/>
  <c r="S153" i="183"/>
  <c r="R153" i="183"/>
  <c r="N153" i="183"/>
  <c r="M154" i="183"/>
  <c r="L153" i="183"/>
  <c r="K154" i="183"/>
  <c r="I154" i="183"/>
  <c r="H153" i="183"/>
  <c r="G153" i="183"/>
  <c r="F153" i="183"/>
  <c r="T154" i="183"/>
  <c r="Q154" i="183"/>
  <c r="N154" i="183"/>
  <c r="H154" i="183"/>
  <c r="E154" i="183"/>
  <c r="V153" i="183"/>
  <c r="P153" i="183"/>
  <c r="M153" i="183"/>
  <c r="J153" i="183"/>
  <c r="D153" i="183"/>
  <c r="O139" i="183"/>
  <c r="V139" i="183"/>
  <c r="P139" i="183"/>
  <c r="J139" i="183"/>
  <c r="D139" i="183"/>
  <c r="W139" i="183"/>
  <c r="U139" i="183"/>
  <c r="S139" i="183"/>
  <c r="R139" i="183"/>
  <c r="M139" i="183"/>
  <c r="L139" i="183"/>
  <c r="K139" i="183"/>
  <c r="I139" i="183"/>
  <c r="G139" i="183"/>
  <c r="F139" i="183"/>
  <c r="T139" i="183"/>
  <c r="Q139" i="183"/>
  <c r="N139" i="183"/>
  <c r="H139" i="183"/>
  <c r="E139" i="183"/>
  <c r="O130" i="183"/>
  <c r="V130" i="183"/>
  <c r="P130" i="183"/>
  <c r="J130" i="183"/>
  <c r="D130" i="183"/>
  <c r="W130" i="183"/>
  <c r="U130" i="183"/>
  <c r="S130" i="183"/>
  <c r="R130" i="183"/>
  <c r="M130" i="183"/>
  <c r="L130" i="183"/>
  <c r="K130" i="183"/>
  <c r="I130" i="183"/>
  <c r="G130" i="183"/>
  <c r="F130" i="183"/>
  <c r="T130" i="183"/>
  <c r="Q130" i="183"/>
  <c r="N130" i="183"/>
  <c r="H130" i="183"/>
  <c r="E130" i="183"/>
  <c r="Q120" i="183"/>
  <c r="O120" i="183"/>
  <c r="E120" i="183"/>
  <c r="W120" i="183"/>
  <c r="V121" i="183"/>
  <c r="P121" i="183"/>
  <c r="K120" i="183"/>
  <c r="J121" i="183"/>
  <c r="D121" i="183"/>
  <c r="W121" i="183"/>
  <c r="U121" i="183"/>
  <c r="T120" i="183"/>
  <c r="S120" i="183"/>
  <c r="R120" i="183"/>
  <c r="N120" i="183"/>
  <c r="M121" i="183"/>
  <c r="L120" i="183"/>
  <c r="K121" i="183"/>
  <c r="I121" i="183"/>
  <c r="H120" i="183"/>
  <c r="G120" i="183"/>
  <c r="F120" i="183"/>
  <c r="T121" i="183"/>
  <c r="Q121" i="183"/>
  <c r="N121" i="183"/>
  <c r="H121" i="183"/>
  <c r="E121" i="183"/>
  <c r="V120" i="183"/>
  <c r="P120" i="183"/>
  <c r="M120" i="183"/>
  <c r="J120" i="183"/>
  <c r="D120" i="183"/>
  <c r="S116" i="183"/>
  <c r="R117" i="183"/>
  <c r="L117" i="183"/>
  <c r="G116" i="183"/>
  <c r="F117" i="183"/>
  <c r="V116" i="183"/>
  <c r="U117" i="183"/>
  <c r="T116" i="183"/>
  <c r="S117" i="183"/>
  <c r="Q117" i="183"/>
  <c r="P116" i="183"/>
  <c r="O116" i="183"/>
  <c r="N116" i="183"/>
  <c r="J116" i="183"/>
  <c r="I117" i="183"/>
  <c r="H116" i="183"/>
  <c r="G117" i="183"/>
  <c r="E117" i="183"/>
  <c r="D116" i="183"/>
  <c r="W117" i="183"/>
  <c r="V117" i="183"/>
  <c r="P117" i="183"/>
  <c r="M117" i="183"/>
  <c r="K117" i="183"/>
  <c r="J117" i="183"/>
  <c r="D117" i="183"/>
  <c r="W116" i="183"/>
  <c r="U116" i="183"/>
  <c r="R116" i="183"/>
  <c r="M116" i="183"/>
  <c r="L116" i="183"/>
  <c r="K116" i="183"/>
  <c r="I116" i="183"/>
  <c r="F116" i="183"/>
  <c r="S110" i="183"/>
  <c r="L110" i="183"/>
  <c r="G110" i="183"/>
  <c r="T110" i="183"/>
  <c r="N110" i="183"/>
  <c r="H110" i="183"/>
  <c r="W110" i="183"/>
  <c r="V110" i="183"/>
  <c r="Q110" i="183"/>
  <c r="P110" i="183"/>
  <c r="O110" i="183"/>
  <c r="M110" i="183"/>
  <c r="K110" i="183"/>
  <c r="J110" i="183"/>
  <c r="E110" i="183"/>
  <c r="D110" i="183"/>
  <c r="U110" i="183"/>
  <c r="R110" i="183"/>
  <c r="I110" i="183"/>
  <c r="F110" i="183"/>
  <c r="O100" i="183"/>
  <c r="V100" i="183"/>
  <c r="P100" i="183"/>
  <c r="J100" i="183"/>
  <c r="D100" i="183"/>
  <c r="W100" i="183"/>
  <c r="U100" i="183"/>
  <c r="S100" i="183"/>
  <c r="R100" i="183"/>
  <c r="M100" i="183"/>
  <c r="L100" i="183"/>
  <c r="K100" i="183"/>
  <c r="I100" i="183"/>
  <c r="G100" i="183"/>
  <c r="F100" i="183"/>
  <c r="T100" i="183"/>
  <c r="Q100" i="183"/>
  <c r="N100" i="183"/>
  <c r="H100" i="183"/>
  <c r="E100" i="183"/>
  <c r="S83" i="183"/>
  <c r="G83" i="183"/>
  <c r="T83" i="183"/>
  <c r="N83" i="183"/>
  <c r="H83" i="183"/>
  <c r="W83" i="183"/>
  <c r="V83" i="183"/>
  <c r="Q83" i="183"/>
  <c r="P83" i="183"/>
  <c r="O83" i="183"/>
  <c r="M83" i="183"/>
  <c r="K83" i="183"/>
  <c r="J83" i="183"/>
  <c r="E83" i="183"/>
  <c r="D83" i="183"/>
  <c r="U83" i="183"/>
  <c r="R83" i="183"/>
  <c r="L83" i="183"/>
  <c r="I83" i="183"/>
  <c r="F83" i="183"/>
  <c r="O64" i="183"/>
  <c r="V64" i="183"/>
  <c r="P64" i="183"/>
  <c r="J64" i="183"/>
  <c r="D64" i="183"/>
  <c r="W64" i="183"/>
  <c r="U64" i="183"/>
  <c r="S64" i="183"/>
  <c r="R64" i="183"/>
  <c r="M64" i="183"/>
  <c r="L64" i="183"/>
  <c r="K64" i="183"/>
  <c r="I64" i="183"/>
  <c r="G64" i="183"/>
  <c r="F64" i="183"/>
  <c r="T64" i="183"/>
  <c r="Q64" i="183"/>
  <c r="N64" i="183"/>
  <c r="H64" i="183"/>
  <c r="E64" i="183"/>
  <c r="W57" i="183"/>
  <c r="P57" i="183"/>
  <c r="M56" i="183"/>
  <c r="K57" i="183"/>
  <c r="S56" i="183"/>
  <c r="R57" i="183"/>
  <c r="L57" i="183"/>
  <c r="G56" i="183"/>
  <c r="F57" i="183"/>
  <c r="V56" i="183"/>
  <c r="U57" i="183"/>
  <c r="T56" i="183"/>
  <c r="S57" i="183"/>
  <c r="Q57" i="183"/>
  <c r="P56" i="183"/>
  <c r="O56" i="183"/>
  <c r="N56" i="183"/>
  <c r="J56" i="183"/>
  <c r="I57" i="183"/>
  <c r="H56" i="183"/>
  <c r="G57" i="183"/>
  <c r="E57" i="183"/>
  <c r="D56" i="183"/>
  <c r="V57" i="183"/>
  <c r="M57" i="183"/>
  <c r="J57" i="183"/>
  <c r="D57" i="183"/>
  <c r="U56" i="183"/>
  <c r="R56" i="183"/>
  <c r="L56" i="183"/>
  <c r="I56" i="183"/>
  <c r="O46" i="183"/>
  <c r="N46" i="183"/>
  <c r="V46" i="183"/>
  <c r="P46" i="183"/>
  <c r="J46" i="183"/>
  <c r="D46" i="183"/>
  <c r="W46" i="183"/>
  <c r="U46" i="183"/>
  <c r="S46" i="183"/>
  <c r="R46" i="183"/>
  <c r="M46" i="183"/>
  <c r="L46" i="183"/>
  <c r="K46" i="183"/>
  <c r="I46" i="183"/>
  <c r="G46" i="183"/>
  <c r="F46" i="183"/>
  <c r="T46" i="183"/>
  <c r="Q46" i="183"/>
  <c r="H46" i="183"/>
  <c r="E46" i="183"/>
  <c r="G26" i="183"/>
  <c r="T26" i="183"/>
  <c r="N26" i="183"/>
  <c r="H26" i="183"/>
  <c r="W26" i="183"/>
  <c r="V26" i="183"/>
  <c r="Q26" i="183"/>
  <c r="P26" i="183"/>
  <c r="O26" i="183"/>
  <c r="M26" i="183"/>
  <c r="K26" i="183"/>
  <c r="J26" i="183"/>
  <c r="E26" i="183"/>
  <c r="D26" i="183"/>
  <c r="U26" i="183"/>
  <c r="S26" i="183"/>
  <c r="R26" i="183"/>
  <c r="L26" i="183"/>
  <c r="I26" i="183"/>
  <c r="F26" i="183"/>
  <c r="W5" i="183"/>
  <c r="M5" i="183"/>
  <c r="M4" i="183" s="1"/>
  <c r="K6" i="183"/>
  <c r="D6" i="183"/>
  <c r="R6" i="183"/>
  <c r="L6" i="183"/>
  <c r="F6" i="183"/>
  <c r="V5" i="183"/>
  <c r="U6" i="183"/>
  <c r="T5" i="183"/>
  <c r="S6" i="183"/>
  <c r="Q6" i="183"/>
  <c r="P5" i="183"/>
  <c r="O5" i="183"/>
  <c r="N5" i="183"/>
  <c r="J5" i="183"/>
  <c r="I6" i="183"/>
  <c r="H5" i="183"/>
  <c r="G6" i="183"/>
  <c r="E6" i="183"/>
  <c r="D5" i="183"/>
  <c r="W6" i="183"/>
  <c r="V6" i="183"/>
  <c r="P6" i="183"/>
  <c r="M6" i="183"/>
  <c r="J6" i="183"/>
  <c r="U5" i="183"/>
  <c r="S5" i="183"/>
  <c r="R5" i="183"/>
  <c r="R4" i="183" s="1"/>
  <c r="L5" i="183"/>
  <c r="L4" i="183" s="1"/>
  <c r="I5" i="183"/>
  <c r="G5" i="183"/>
  <c r="N4" i="186" l="1"/>
  <c r="Q4" i="186"/>
  <c r="M4" i="186"/>
  <c r="L4" i="186"/>
  <c r="H4" i="186"/>
  <c r="T4" i="186"/>
  <c r="Q6" i="186"/>
  <c r="H6" i="186"/>
  <c r="T6" i="186"/>
  <c r="H57" i="186"/>
  <c r="T57" i="186"/>
  <c r="H117" i="186"/>
  <c r="T117" i="186"/>
  <c r="L121" i="186"/>
  <c r="L154" i="186"/>
  <c r="H198" i="186"/>
  <c r="T198" i="186"/>
  <c r="H210" i="186"/>
  <c r="T210" i="186"/>
  <c r="Q57" i="186"/>
  <c r="E5" i="186"/>
  <c r="E4" i="186" s="1"/>
  <c r="E56" i="186"/>
  <c r="I117" i="186"/>
  <c r="U117" i="186"/>
  <c r="M121" i="186"/>
  <c r="M154" i="186"/>
  <c r="I198" i="186"/>
  <c r="U198" i="186"/>
  <c r="F5" i="186"/>
  <c r="F4" i="186" s="1"/>
  <c r="S5" i="186"/>
  <c r="G56" i="186"/>
  <c r="S56" i="186"/>
  <c r="G116" i="186"/>
  <c r="S116" i="186"/>
  <c r="K120" i="186"/>
  <c r="K4" i="186" s="1"/>
  <c r="W120" i="186"/>
  <c r="W4" i="186" s="1"/>
  <c r="K153" i="186"/>
  <c r="W153" i="186"/>
  <c r="G197" i="186"/>
  <c r="S197" i="186"/>
  <c r="G5" i="186"/>
  <c r="N6" i="186"/>
  <c r="N57" i="186"/>
  <c r="N117" i="186"/>
  <c r="F121" i="186"/>
  <c r="R121" i="186"/>
  <c r="F154" i="186"/>
  <c r="R154" i="186"/>
  <c r="N198" i="186"/>
  <c r="N210" i="186"/>
  <c r="L4" i="185"/>
  <c r="E4" i="185"/>
  <c r="U4" i="185"/>
  <c r="N4" i="185"/>
  <c r="P4" i="185"/>
  <c r="Q4" i="185"/>
  <c r="H4" i="185"/>
  <c r="T4" i="185"/>
  <c r="H120" i="185"/>
  <c r="I57" i="185"/>
  <c r="P116" i="185"/>
  <c r="H153" i="185"/>
  <c r="T153" i="185"/>
  <c r="U57" i="185"/>
  <c r="M121" i="185"/>
  <c r="L6" i="185"/>
  <c r="L57" i="185"/>
  <c r="L117" i="185"/>
  <c r="D121" i="185"/>
  <c r="P121" i="185"/>
  <c r="D154" i="185"/>
  <c r="P154" i="185"/>
  <c r="L198" i="185"/>
  <c r="L210" i="185"/>
  <c r="K57" i="185"/>
  <c r="M6" i="185"/>
  <c r="M57" i="185"/>
  <c r="M117" i="185"/>
  <c r="E121" i="185"/>
  <c r="Q121" i="185"/>
  <c r="M153" i="185"/>
  <c r="M4" i="185" s="1"/>
  <c r="E154" i="185"/>
  <c r="Q154" i="185"/>
  <c r="I197" i="185"/>
  <c r="I4" i="185" s="1"/>
  <c r="U197" i="185"/>
  <c r="M198" i="185"/>
  <c r="M210" i="185"/>
  <c r="D116" i="185"/>
  <c r="N6" i="185"/>
  <c r="N57" i="185"/>
  <c r="N117" i="185"/>
  <c r="F121" i="185"/>
  <c r="R121" i="185"/>
  <c r="F154" i="185"/>
  <c r="R154" i="185"/>
  <c r="N198" i="185"/>
  <c r="O6" i="185"/>
  <c r="O57" i="185"/>
  <c r="O117" i="185"/>
  <c r="G121" i="185"/>
  <c r="S121" i="185"/>
  <c r="G154" i="185"/>
  <c r="S154" i="185"/>
  <c r="O198" i="185"/>
  <c r="O210" i="185"/>
  <c r="D5" i="185"/>
  <c r="D4" i="185" s="1"/>
  <c r="T121" i="185"/>
  <c r="P198" i="185"/>
  <c r="W4" i="184"/>
  <c r="J4" i="184"/>
  <c r="K4" i="184"/>
  <c r="M4" i="184"/>
  <c r="V4" i="184"/>
  <c r="F4" i="184"/>
  <c r="D121" i="184"/>
  <c r="P121" i="184"/>
  <c r="E154" i="184"/>
  <c r="V56" i="184"/>
  <c r="F121" i="184"/>
  <c r="E57" i="184"/>
  <c r="D5" i="184"/>
  <c r="P5" i="184"/>
  <c r="D56" i="184"/>
  <c r="P56" i="184"/>
  <c r="D116" i="184"/>
  <c r="P116" i="184"/>
  <c r="H120" i="184"/>
  <c r="H4" i="184" s="1"/>
  <c r="T120" i="184"/>
  <c r="H153" i="184"/>
  <c r="T153" i="184"/>
  <c r="T4" i="184" s="1"/>
  <c r="D197" i="184"/>
  <c r="P197" i="184"/>
  <c r="D209" i="184"/>
  <c r="P209" i="184"/>
  <c r="J57" i="184"/>
  <c r="O6" i="184"/>
  <c r="G154" i="184"/>
  <c r="S154" i="184"/>
  <c r="O198" i="184"/>
  <c r="E5" i="184"/>
  <c r="Q5" i="184"/>
  <c r="Q56" i="184"/>
  <c r="E116" i="184"/>
  <c r="Q116" i="184"/>
  <c r="I120" i="184"/>
  <c r="I4" i="184" s="1"/>
  <c r="U120" i="184"/>
  <c r="I153" i="184"/>
  <c r="U153" i="184"/>
  <c r="U4" i="184" s="1"/>
  <c r="E197" i="184"/>
  <c r="Q197" i="184"/>
  <c r="E209" i="184"/>
  <c r="Q209" i="184"/>
  <c r="M57" i="184"/>
  <c r="N6" i="184"/>
  <c r="N57" i="184"/>
  <c r="R121" i="184"/>
  <c r="R154" i="184"/>
  <c r="P154" i="184"/>
  <c r="Q121" i="184"/>
  <c r="G121" i="184"/>
  <c r="S121" i="184"/>
  <c r="O210" i="184"/>
  <c r="D153" i="184"/>
  <c r="N210" i="184"/>
  <c r="E120" i="184"/>
  <c r="J198" i="184"/>
  <c r="N198" i="184"/>
  <c r="O57" i="184"/>
  <c r="O117" i="184"/>
  <c r="N116" i="184"/>
  <c r="N4" i="184" s="1"/>
  <c r="F153" i="184"/>
  <c r="K6" i="184"/>
  <c r="J4" i="183"/>
  <c r="V4" i="183"/>
  <c r="O4" i="183"/>
  <c r="N4" i="183"/>
  <c r="P4" i="183"/>
  <c r="D4" i="183"/>
  <c r="I4" i="183"/>
  <c r="T4" i="183"/>
  <c r="H4" i="183"/>
  <c r="S4" i="183"/>
  <c r="K5" i="183"/>
  <c r="H6" i="183"/>
  <c r="T6" i="183"/>
  <c r="H57" i="183"/>
  <c r="T57" i="183"/>
  <c r="H117" i="183"/>
  <c r="T117" i="183"/>
  <c r="L121" i="183"/>
  <c r="L154" i="183"/>
  <c r="H198" i="183"/>
  <c r="T198" i="183"/>
  <c r="F5" i="183"/>
  <c r="O154" i="183"/>
  <c r="E5" i="183"/>
  <c r="Q5" i="183"/>
  <c r="E56" i="183"/>
  <c r="Q56" i="183"/>
  <c r="E116" i="183"/>
  <c r="Q116" i="183"/>
  <c r="I120" i="183"/>
  <c r="U120" i="183"/>
  <c r="U4" i="183" s="1"/>
  <c r="I153" i="183"/>
  <c r="U153" i="183"/>
  <c r="E197" i="183"/>
  <c r="Q197" i="183"/>
  <c r="E209" i="183"/>
  <c r="O121" i="183"/>
  <c r="G197" i="183"/>
  <c r="G4" i="183" s="1"/>
  <c r="N6" i="183"/>
  <c r="N57" i="183"/>
  <c r="N117" i="183"/>
  <c r="F121" i="183"/>
  <c r="R121" i="183"/>
  <c r="F154" i="183"/>
  <c r="R154" i="183"/>
  <c r="N198" i="183"/>
  <c r="K56" i="183"/>
  <c r="W56" i="183"/>
  <c r="W4" i="183" s="1"/>
  <c r="O57" i="183"/>
  <c r="O117" i="183"/>
  <c r="G121" i="183"/>
  <c r="S121" i="183"/>
  <c r="G154" i="183"/>
  <c r="S154" i="183"/>
  <c r="O198" i="183"/>
  <c r="O210" i="183"/>
  <c r="O6" i="183"/>
  <c r="F56" i="183"/>
  <c r="S4" i="186" l="1"/>
  <c r="G4" i="186"/>
  <c r="P4" i="184"/>
  <c r="D4" i="184"/>
  <c r="Q4" i="184"/>
  <c r="E4" i="184"/>
  <c r="Q4" i="183"/>
  <c r="E4" i="183"/>
  <c r="K4" i="183"/>
  <c r="F4" i="183"/>
  <c r="AA5" i="127" l="1"/>
  <c r="AA5" i="102" l="1"/>
  <c r="AA5" i="207" l="1"/>
  <c r="AA5" i="206"/>
  <c r="AA5" i="109" l="1"/>
  <c r="AA6" i="109"/>
  <c r="AA7" i="109"/>
  <c r="AA8" i="109"/>
  <c r="AA9" i="109"/>
  <c r="AA10" i="109"/>
  <c r="AA11" i="109"/>
  <c r="AA12" i="109"/>
  <c r="AA13" i="109"/>
  <c r="AA14" i="109"/>
  <c r="AA15" i="109"/>
  <c r="AA16" i="109"/>
  <c r="AA17" i="109"/>
  <c r="AA18" i="109"/>
  <c r="AA19" i="109"/>
  <c r="AA20" i="109"/>
  <c r="AA21" i="109"/>
  <c r="AA22" i="109"/>
  <c r="AA23" i="109"/>
  <c r="AA24" i="109"/>
  <c r="AA25" i="109"/>
  <c r="AA26" i="109"/>
  <c r="AA27" i="109"/>
  <c r="AA28" i="109"/>
  <c r="AA29" i="109"/>
  <c r="AA30" i="109"/>
  <c r="AA31" i="109"/>
  <c r="AA32" i="109"/>
  <c r="AA33" i="109"/>
  <c r="AA34" i="109"/>
  <c r="AA35" i="109"/>
  <c r="AA36" i="109"/>
  <c r="AA37" i="109"/>
  <c r="AA38" i="109"/>
  <c r="AA39" i="109"/>
  <c r="AA40" i="109"/>
  <c r="AA41" i="109"/>
  <c r="AA42" i="109"/>
  <c r="AA43" i="109"/>
  <c r="AA44" i="109"/>
  <c r="AA45" i="109"/>
  <c r="AA46" i="109"/>
  <c r="AA47" i="109"/>
  <c r="AA48" i="109"/>
  <c r="AA49" i="109"/>
  <c r="AA50" i="109"/>
  <c r="AA51" i="109"/>
  <c r="AA52" i="109"/>
  <c r="AA53" i="109"/>
  <c r="AA54" i="109"/>
  <c r="AA55" i="109"/>
  <c r="AA56" i="109"/>
  <c r="AA57" i="109"/>
  <c r="AA58" i="109"/>
  <c r="AA59" i="109"/>
  <c r="AA60" i="109"/>
  <c r="AA61" i="109"/>
  <c r="AA62" i="109"/>
  <c r="AA63" i="109"/>
  <c r="AA64" i="109"/>
  <c r="AA65" i="109"/>
  <c r="AA66" i="109"/>
  <c r="AA67" i="109"/>
  <c r="AA68" i="109"/>
  <c r="AA69" i="109"/>
  <c r="AA70" i="109"/>
  <c r="AA71" i="109"/>
  <c r="AA5" i="18"/>
  <c r="AA6" i="18"/>
  <c r="AA7" i="18"/>
  <c r="AA8" i="18"/>
  <c r="AA9" i="18"/>
  <c r="AA10" i="18"/>
  <c r="AA11" i="18"/>
  <c r="AA12" i="18"/>
  <c r="AA13" i="18"/>
  <c r="AA15" i="18"/>
  <c r="AA16" i="18"/>
  <c r="AA17" i="18"/>
  <c r="AA18" i="18"/>
  <c r="AA19" i="18"/>
  <c r="AA20" i="18"/>
  <c r="AA21" i="18"/>
  <c r="AA22" i="18"/>
  <c r="AA23" i="18"/>
  <c r="AA24" i="18"/>
  <c r="AA25" i="18"/>
  <c r="AA26" i="18"/>
  <c r="AA27" i="18"/>
  <c r="AA28" i="18"/>
  <c r="AA29" i="18"/>
  <c r="AA5" i="85"/>
  <c r="AA5" i="108" l="1"/>
  <c r="Y5" i="108" l="1"/>
  <c r="Z5" i="108"/>
  <c r="W210" i="205" l="1"/>
  <c r="V210" i="205"/>
  <c r="S209" i="205"/>
  <c r="R209" i="205"/>
  <c r="Q210" i="205"/>
  <c r="P210" i="205"/>
  <c r="O210" i="205"/>
  <c r="N209" i="205"/>
  <c r="M210" i="205"/>
  <c r="L210" i="205"/>
  <c r="K210" i="205"/>
  <c r="J210" i="205"/>
  <c r="S117" i="205"/>
  <c r="V209" i="205"/>
  <c r="W5" i="171"/>
  <c r="W4" i="171" s="1"/>
  <c r="W6" i="171"/>
  <c r="W210" i="171"/>
  <c r="V210" i="171"/>
  <c r="U210" i="171"/>
  <c r="T210" i="171"/>
  <c r="S210" i="171"/>
  <c r="R210" i="171"/>
  <c r="Q210" i="171"/>
  <c r="P210" i="171"/>
  <c r="O210" i="171"/>
  <c r="N210" i="171"/>
  <c r="M210" i="171"/>
  <c r="L210" i="171"/>
  <c r="K210" i="171"/>
  <c r="J210" i="171"/>
  <c r="I210" i="171"/>
  <c r="W209" i="171"/>
  <c r="V209" i="171"/>
  <c r="U209" i="171"/>
  <c r="T209" i="171"/>
  <c r="S209" i="171"/>
  <c r="R209" i="171"/>
  <c r="Q209" i="171"/>
  <c r="P209" i="171"/>
  <c r="O209" i="171"/>
  <c r="N209" i="171"/>
  <c r="M209" i="171"/>
  <c r="L209" i="171"/>
  <c r="K209" i="171"/>
  <c r="J209" i="171"/>
  <c r="I209" i="171"/>
  <c r="W198" i="171"/>
  <c r="V198" i="171"/>
  <c r="U198" i="171"/>
  <c r="T198" i="171"/>
  <c r="S198" i="171"/>
  <c r="R198" i="171"/>
  <c r="Q198" i="171"/>
  <c r="P198" i="171"/>
  <c r="O198" i="171"/>
  <c r="N198" i="171"/>
  <c r="M198" i="171"/>
  <c r="L198" i="171"/>
  <c r="K198" i="171"/>
  <c r="J198" i="171"/>
  <c r="I198" i="171"/>
  <c r="W197" i="171"/>
  <c r="V197" i="171"/>
  <c r="U197" i="171"/>
  <c r="T197" i="171"/>
  <c r="S197" i="171"/>
  <c r="R197" i="171"/>
  <c r="Q197" i="171"/>
  <c r="P197" i="171"/>
  <c r="O197" i="171"/>
  <c r="N197" i="171"/>
  <c r="M197" i="171"/>
  <c r="L197" i="171"/>
  <c r="K197" i="171"/>
  <c r="J197" i="171"/>
  <c r="I197" i="171"/>
  <c r="W190" i="171"/>
  <c r="V190" i="171"/>
  <c r="U190" i="171"/>
  <c r="T190" i="171"/>
  <c r="S190" i="171"/>
  <c r="R190" i="171"/>
  <c r="Q190" i="171"/>
  <c r="P190" i="171"/>
  <c r="O190" i="171"/>
  <c r="N190" i="171"/>
  <c r="M190" i="171"/>
  <c r="L190" i="171"/>
  <c r="K190" i="171"/>
  <c r="J190" i="171"/>
  <c r="I190" i="171"/>
  <c r="W178" i="171"/>
  <c r="V178" i="171"/>
  <c r="U178" i="171"/>
  <c r="T178" i="171"/>
  <c r="S178" i="171"/>
  <c r="R178" i="171"/>
  <c r="Q178" i="171"/>
  <c r="P178" i="171"/>
  <c r="O178" i="171"/>
  <c r="N178" i="171"/>
  <c r="M178" i="171"/>
  <c r="L178" i="171"/>
  <c r="K178" i="171"/>
  <c r="J178" i="171"/>
  <c r="I178" i="171"/>
  <c r="W169" i="171"/>
  <c r="V169" i="171"/>
  <c r="U169" i="171"/>
  <c r="T169" i="171"/>
  <c r="S169" i="171"/>
  <c r="R169" i="171"/>
  <c r="Q169" i="171"/>
  <c r="P169" i="171"/>
  <c r="O169" i="171"/>
  <c r="N169" i="171"/>
  <c r="M169" i="171"/>
  <c r="L169" i="171"/>
  <c r="K169" i="171"/>
  <c r="J169" i="171"/>
  <c r="I169" i="171"/>
  <c r="W154" i="171"/>
  <c r="V154" i="171"/>
  <c r="U154" i="171"/>
  <c r="T154" i="171"/>
  <c r="S154" i="171"/>
  <c r="R154" i="171"/>
  <c r="Q154" i="171"/>
  <c r="P154" i="171"/>
  <c r="O154" i="171"/>
  <c r="N154" i="171"/>
  <c r="M154" i="171"/>
  <c r="L154" i="171"/>
  <c r="K154" i="171"/>
  <c r="J154" i="171"/>
  <c r="I154" i="171"/>
  <c r="W153" i="171"/>
  <c r="V153" i="171"/>
  <c r="U153" i="171"/>
  <c r="T153" i="171"/>
  <c r="S153" i="171"/>
  <c r="R153" i="171"/>
  <c r="Q153" i="171"/>
  <c r="P153" i="171"/>
  <c r="O153" i="171"/>
  <c r="N153" i="171"/>
  <c r="M153" i="171"/>
  <c r="L153" i="171"/>
  <c r="K153" i="171"/>
  <c r="J153" i="171"/>
  <c r="I153" i="171"/>
  <c r="W139" i="171"/>
  <c r="V139" i="171"/>
  <c r="U139" i="171"/>
  <c r="T139" i="171"/>
  <c r="S139" i="171"/>
  <c r="R139" i="171"/>
  <c r="Q139" i="171"/>
  <c r="P139" i="171"/>
  <c r="O139" i="171"/>
  <c r="N139" i="171"/>
  <c r="M139" i="171"/>
  <c r="L139" i="171"/>
  <c r="K139" i="171"/>
  <c r="J139" i="171"/>
  <c r="I139" i="171"/>
  <c r="W130" i="171"/>
  <c r="V130" i="171"/>
  <c r="U130" i="171"/>
  <c r="T130" i="171"/>
  <c r="S130" i="171"/>
  <c r="R130" i="171"/>
  <c r="Q130" i="171"/>
  <c r="P130" i="171"/>
  <c r="O130" i="171"/>
  <c r="N130" i="171"/>
  <c r="M130" i="171"/>
  <c r="L130" i="171"/>
  <c r="K130" i="171"/>
  <c r="J130" i="171"/>
  <c r="I130" i="171"/>
  <c r="W121" i="171"/>
  <c r="V121" i="171"/>
  <c r="U121" i="171"/>
  <c r="T121" i="171"/>
  <c r="S121" i="171"/>
  <c r="R121" i="171"/>
  <c r="Q121" i="171"/>
  <c r="P121" i="171"/>
  <c r="O121" i="171"/>
  <c r="N121" i="171"/>
  <c r="M121" i="171"/>
  <c r="L121" i="171"/>
  <c r="K121" i="171"/>
  <c r="J121" i="171"/>
  <c r="I121" i="171"/>
  <c r="W120" i="171"/>
  <c r="V120" i="171"/>
  <c r="U120" i="171"/>
  <c r="T120" i="171"/>
  <c r="S120" i="171"/>
  <c r="R120" i="171"/>
  <c r="Q120" i="171"/>
  <c r="P120" i="171"/>
  <c r="O120" i="171"/>
  <c r="N120" i="171"/>
  <c r="M120" i="171"/>
  <c r="L120" i="171"/>
  <c r="K120" i="171"/>
  <c r="J120" i="171"/>
  <c r="I120" i="171"/>
  <c r="W117" i="171"/>
  <c r="V117" i="171"/>
  <c r="U117" i="171"/>
  <c r="T117" i="171"/>
  <c r="S117" i="171"/>
  <c r="R117" i="171"/>
  <c r="Q117" i="171"/>
  <c r="P117" i="171"/>
  <c r="O117" i="171"/>
  <c r="N117" i="171"/>
  <c r="M117" i="171"/>
  <c r="L117" i="171"/>
  <c r="K117" i="171"/>
  <c r="J117" i="171"/>
  <c r="I117" i="171"/>
  <c r="W116" i="171"/>
  <c r="V116" i="171"/>
  <c r="U116" i="171"/>
  <c r="T116" i="171"/>
  <c r="S116" i="171"/>
  <c r="R116" i="171"/>
  <c r="Q116" i="171"/>
  <c r="P116" i="171"/>
  <c r="O116" i="171"/>
  <c r="N116" i="171"/>
  <c r="M116" i="171"/>
  <c r="L116" i="171"/>
  <c r="K116" i="171"/>
  <c r="J116" i="171"/>
  <c r="I116" i="171"/>
  <c r="W110" i="171"/>
  <c r="V110" i="171"/>
  <c r="U110" i="171"/>
  <c r="T110" i="171"/>
  <c r="S110" i="171"/>
  <c r="R110" i="171"/>
  <c r="Q110" i="171"/>
  <c r="P110" i="171"/>
  <c r="O110" i="171"/>
  <c r="N110" i="171"/>
  <c r="M110" i="171"/>
  <c r="L110" i="171"/>
  <c r="K110" i="171"/>
  <c r="J110" i="171"/>
  <c r="I110" i="171"/>
  <c r="W100" i="171"/>
  <c r="V100" i="171"/>
  <c r="U100" i="171"/>
  <c r="T100" i="171"/>
  <c r="S100" i="171"/>
  <c r="R100" i="171"/>
  <c r="Q100" i="171"/>
  <c r="P100" i="171"/>
  <c r="O100" i="171"/>
  <c r="N100" i="171"/>
  <c r="M100" i="171"/>
  <c r="L100" i="171"/>
  <c r="K100" i="171"/>
  <c r="J100" i="171"/>
  <c r="I100" i="171"/>
  <c r="W83" i="171"/>
  <c r="V83" i="171"/>
  <c r="U83" i="171"/>
  <c r="T83" i="171"/>
  <c r="S83" i="171"/>
  <c r="R83" i="171"/>
  <c r="Q83" i="171"/>
  <c r="P83" i="171"/>
  <c r="O83" i="171"/>
  <c r="N83" i="171"/>
  <c r="M83" i="171"/>
  <c r="L83" i="171"/>
  <c r="K83" i="171"/>
  <c r="J83" i="171"/>
  <c r="I83" i="171"/>
  <c r="W64" i="171"/>
  <c r="V64" i="171"/>
  <c r="U64" i="171"/>
  <c r="T64" i="171"/>
  <c r="S64" i="171"/>
  <c r="R64" i="171"/>
  <c r="Q64" i="171"/>
  <c r="P64" i="171"/>
  <c r="O64" i="171"/>
  <c r="N64" i="171"/>
  <c r="M64" i="171"/>
  <c r="L64" i="171"/>
  <c r="K64" i="171"/>
  <c r="J64" i="171"/>
  <c r="I64" i="171"/>
  <c r="W57" i="171"/>
  <c r="V57" i="171"/>
  <c r="U57" i="171"/>
  <c r="T57" i="171"/>
  <c r="S57" i="171"/>
  <c r="R57" i="171"/>
  <c r="Q57" i="171"/>
  <c r="P57" i="171"/>
  <c r="O57" i="171"/>
  <c r="N57" i="171"/>
  <c r="M57" i="171"/>
  <c r="L57" i="171"/>
  <c r="K57" i="171"/>
  <c r="J57" i="171"/>
  <c r="I57" i="171"/>
  <c r="W56" i="171"/>
  <c r="V56" i="171"/>
  <c r="U56" i="171"/>
  <c r="T56" i="171"/>
  <c r="S56" i="171"/>
  <c r="R56" i="171"/>
  <c r="Q56" i="171"/>
  <c r="P56" i="171"/>
  <c r="O56" i="171"/>
  <c r="N56" i="171"/>
  <c r="M56" i="171"/>
  <c r="L56" i="171"/>
  <c r="K56" i="171"/>
  <c r="J56" i="171"/>
  <c r="I56" i="171"/>
  <c r="W46" i="171"/>
  <c r="V46" i="171"/>
  <c r="U46" i="171"/>
  <c r="T46" i="171"/>
  <c r="S46" i="171"/>
  <c r="R46" i="171"/>
  <c r="Q46" i="171"/>
  <c r="P46" i="171"/>
  <c r="O46" i="171"/>
  <c r="N46" i="171"/>
  <c r="M46" i="171"/>
  <c r="L46" i="171"/>
  <c r="K46" i="171"/>
  <c r="J46" i="171"/>
  <c r="I46" i="171"/>
  <c r="W26" i="171"/>
  <c r="V26" i="171"/>
  <c r="U26" i="171"/>
  <c r="T26" i="171"/>
  <c r="S26" i="171"/>
  <c r="R26" i="171"/>
  <c r="Q26" i="171"/>
  <c r="P26" i="171"/>
  <c r="O26" i="171"/>
  <c r="N26" i="171"/>
  <c r="M26" i="171"/>
  <c r="L26" i="171"/>
  <c r="K26" i="171"/>
  <c r="J26" i="171"/>
  <c r="I26" i="171"/>
  <c r="AA5" i="169"/>
  <c r="M5" i="169"/>
  <c r="G74" i="169"/>
  <c r="G73" i="169"/>
  <c r="G71" i="169"/>
  <c r="G70" i="169"/>
  <c r="G68" i="169"/>
  <c r="G67" i="169"/>
  <c r="G65" i="169"/>
  <c r="G64" i="169"/>
  <c r="G63" i="169"/>
  <c r="G61" i="169"/>
  <c r="G58" i="169"/>
  <c r="G57" i="169"/>
  <c r="G56" i="169"/>
  <c r="G55" i="169"/>
  <c r="G54" i="169"/>
  <c r="G53" i="169"/>
  <c r="G51" i="169"/>
  <c r="G50" i="169"/>
  <c r="G49" i="169"/>
  <c r="G48" i="169"/>
  <c r="G47" i="169"/>
  <c r="G46" i="169"/>
  <c r="G45" i="169"/>
  <c r="G44" i="169"/>
  <c r="G43" i="169"/>
  <c r="G42" i="169"/>
  <c r="G41" i="169"/>
  <c r="G40" i="169"/>
  <c r="G39" i="169"/>
  <c r="G38" i="169"/>
  <c r="G36" i="169"/>
  <c r="G35" i="169"/>
  <c r="G34" i="169"/>
  <c r="G33" i="169"/>
  <c r="G31" i="169"/>
  <c r="G30" i="169"/>
  <c r="G29" i="169"/>
  <c r="G28" i="169"/>
  <c r="G27" i="169"/>
  <c r="G26" i="169"/>
  <c r="G25" i="169"/>
  <c r="G24" i="169"/>
  <c r="G23" i="169"/>
  <c r="G22" i="169"/>
  <c r="G21" i="169"/>
  <c r="G19" i="169"/>
  <c r="G18" i="169"/>
  <c r="G17" i="169"/>
  <c r="G16" i="169"/>
  <c r="G15" i="169"/>
  <c r="G14" i="169"/>
  <c r="G13" i="169"/>
  <c r="G12" i="169"/>
  <c r="G11" i="169"/>
  <c r="G10" i="169"/>
  <c r="G9" i="169"/>
  <c r="G8" i="169"/>
  <c r="G7" i="169"/>
  <c r="G6" i="169"/>
  <c r="J116" i="205" l="1"/>
  <c r="L209" i="205"/>
  <c r="K116" i="205"/>
  <c r="K117" i="205"/>
  <c r="W46" i="205"/>
  <c r="M169" i="205"/>
  <c r="R116" i="205"/>
  <c r="T130" i="205"/>
  <c r="W116" i="205"/>
  <c r="V57" i="205"/>
  <c r="N64" i="205"/>
  <c r="N198" i="205"/>
  <c r="W57" i="205"/>
  <c r="M209" i="205"/>
  <c r="W190" i="205"/>
  <c r="M116" i="205"/>
  <c r="W110" i="205"/>
  <c r="J209" i="205"/>
  <c r="K139" i="205"/>
  <c r="W130" i="205"/>
  <c r="W198" i="205"/>
  <c r="L116" i="205"/>
  <c r="M139" i="205"/>
  <c r="W56" i="205"/>
  <c r="K26" i="205"/>
  <c r="S26" i="205"/>
  <c r="S46" i="205"/>
  <c r="K56" i="205"/>
  <c r="U57" i="205"/>
  <c r="O64" i="205"/>
  <c r="M83" i="205"/>
  <c r="S100" i="205"/>
  <c r="M110" i="205"/>
  <c r="K110" i="205"/>
  <c r="I110" i="205"/>
  <c r="U110" i="205"/>
  <c r="K120" i="205"/>
  <c r="S130" i="205"/>
  <c r="I139" i="205"/>
  <c r="U139" i="205"/>
  <c r="S153" i="205"/>
  <c r="I169" i="205"/>
  <c r="U169" i="205"/>
  <c r="O178" i="205"/>
  <c r="M198" i="205"/>
  <c r="K198" i="205"/>
  <c r="W26" i="205"/>
  <c r="O209" i="205"/>
  <c r="L26" i="205"/>
  <c r="T46" i="205"/>
  <c r="L56" i="205"/>
  <c r="J56" i="205"/>
  <c r="P64" i="205"/>
  <c r="T100" i="205"/>
  <c r="N110" i="205"/>
  <c r="L110" i="205"/>
  <c r="J110" i="205"/>
  <c r="V110" i="205"/>
  <c r="N117" i="205"/>
  <c r="V153" i="205"/>
  <c r="J169" i="205"/>
  <c r="V169" i="205"/>
  <c r="P178" i="205"/>
  <c r="Q57" i="205"/>
  <c r="Q83" i="205"/>
  <c r="O110" i="205"/>
  <c r="K169" i="205"/>
  <c r="N26" i="205"/>
  <c r="P110" i="205"/>
  <c r="L169" i="205"/>
  <c r="T178" i="205"/>
  <c r="W209" i="205"/>
  <c r="V116" i="205"/>
  <c r="K209" i="205"/>
  <c r="O83" i="205"/>
  <c r="U130" i="205"/>
  <c r="Q178" i="205"/>
  <c r="W178" i="205"/>
  <c r="P83" i="205"/>
  <c r="R178" i="205"/>
  <c r="R190" i="205"/>
  <c r="P198" i="205"/>
  <c r="W169" i="205"/>
  <c r="N6" i="205"/>
  <c r="S56" i="205"/>
  <c r="M120" i="205"/>
  <c r="Q153" i="205"/>
  <c r="S190" i="205"/>
  <c r="W154" i="205"/>
  <c r="M6" i="205"/>
  <c r="J26" i="205"/>
  <c r="T56" i="205"/>
  <c r="L121" i="205"/>
  <c r="V121" i="205"/>
  <c r="N169" i="205"/>
  <c r="O5" i="205"/>
  <c r="I57" i="205"/>
  <c r="S110" i="205"/>
  <c r="O120" i="205"/>
  <c r="S154" i="205"/>
  <c r="O169" i="205"/>
  <c r="J57" i="205"/>
  <c r="S64" i="205"/>
  <c r="U116" i="205"/>
  <c r="O190" i="205"/>
  <c r="V117" i="205"/>
  <c r="P130" i="205"/>
  <c r="V130" i="205"/>
  <c r="P190" i="205"/>
  <c r="L198" i="205"/>
  <c r="W100" i="205"/>
  <c r="R210" i="205"/>
  <c r="I26" i="205"/>
  <c r="Q46" i="205"/>
  <c r="O100" i="205"/>
  <c r="O130" i="205"/>
  <c r="Q169" i="205"/>
  <c r="Q190" i="205"/>
  <c r="Q197" i="205"/>
  <c r="O198" i="205"/>
  <c r="W83" i="205"/>
  <c r="W117" i="205"/>
  <c r="W6" i="205"/>
  <c r="Q64" i="205"/>
  <c r="R57" i="205"/>
  <c r="R64" i="205"/>
  <c r="R83" i="205"/>
  <c r="J130" i="205"/>
  <c r="S83" i="205"/>
  <c r="U121" i="205"/>
  <c r="S178" i="205"/>
  <c r="K6" i="205"/>
  <c r="V26" i="205"/>
  <c r="T83" i="205"/>
  <c r="N210" i="205"/>
  <c r="M26" i="205"/>
  <c r="U56" i="205"/>
  <c r="W139" i="205"/>
  <c r="V56" i="205"/>
  <c r="T64" i="205"/>
  <c r="T116" i="205"/>
  <c r="P169" i="205"/>
  <c r="W121" i="205"/>
  <c r="I116" i="205"/>
  <c r="I130" i="205"/>
  <c r="T26" i="205"/>
  <c r="P100" i="205"/>
  <c r="J117" i="205"/>
  <c r="U26" i="205"/>
  <c r="O46" i="205"/>
  <c r="Q100" i="205"/>
  <c r="I121" i="205"/>
  <c r="Q130" i="205"/>
  <c r="R46" i="205"/>
  <c r="P46" i="205"/>
  <c r="N83" i="205"/>
  <c r="R100" i="205"/>
  <c r="T110" i="205"/>
  <c r="R130" i="205"/>
  <c r="T154" i="205"/>
  <c r="R154" i="205"/>
  <c r="R169" i="205"/>
  <c r="R197" i="205"/>
  <c r="P197" i="205"/>
  <c r="W64" i="205"/>
  <c r="W153" i="205"/>
  <c r="W120" i="205"/>
  <c r="W5" i="205"/>
  <c r="W197" i="205"/>
  <c r="I153" i="205"/>
  <c r="U153" i="205"/>
  <c r="J153" i="205"/>
  <c r="T117" i="205"/>
  <c r="I117" i="205"/>
  <c r="L117" i="205"/>
  <c r="Q209" i="205"/>
  <c r="U117" i="205"/>
  <c r="P209" i="205"/>
  <c r="L5" i="205"/>
  <c r="K5" i="205"/>
  <c r="P5" i="205"/>
  <c r="M5" i="205"/>
  <c r="U5" i="205"/>
  <c r="N5" i="205"/>
  <c r="T5" i="205"/>
  <c r="S6" i="205"/>
  <c r="U6" i="205"/>
  <c r="L6" i="205"/>
  <c r="L139" i="205"/>
  <c r="J121" i="205"/>
  <c r="V139" i="205"/>
  <c r="J139" i="205"/>
  <c r="N120" i="205"/>
  <c r="N121" i="205"/>
  <c r="P120" i="205"/>
  <c r="T120" i="205"/>
  <c r="T121" i="205"/>
  <c r="R153" i="205"/>
  <c r="L120" i="205"/>
  <c r="N139" i="205"/>
  <c r="T190" i="205"/>
  <c r="V5" i="205"/>
  <c r="I5" i="205"/>
  <c r="P153" i="205"/>
  <c r="T139" i="205"/>
  <c r="R121" i="205"/>
  <c r="L64" i="205"/>
  <c r="T57" i="205"/>
  <c r="V6" i="205"/>
  <c r="S139" i="205"/>
  <c r="S57" i="205"/>
  <c r="I56" i="205"/>
  <c r="R5" i="205"/>
  <c r="L197" i="205"/>
  <c r="L190" i="205"/>
  <c r="N153" i="205"/>
  <c r="N154" i="205"/>
  <c r="R139" i="205"/>
  <c r="P121" i="205"/>
  <c r="N100" i="205"/>
  <c r="V64" i="205"/>
  <c r="J64" i="205"/>
  <c r="P56" i="205"/>
  <c r="P57" i="205"/>
  <c r="N46" i="205"/>
  <c r="Q5" i="205"/>
  <c r="K197" i="205"/>
  <c r="O197" i="205"/>
  <c r="U190" i="205"/>
  <c r="I190" i="205"/>
  <c r="K190" i="205"/>
  <c r="M154" i="205"/>
  <c r="M153" i="205"/>
  <c r="Q139" i="205"/>
  <c r="O121" i="205"/>
  <c r="K121" i="205"/>
  <c r="S116" i="205"/>
  <c r="M100" i="205"/>
  <c r="U64" i="205"/>
  <c r="I64" i="205"/>
  <c r="O57" i="205"/>
  <c r="O56" i="205"/>
  <c r="M46" i="205"/>
  <c r="P6" i="205"/>
  <c r="V197" i="205"/>
  <c r="V198" i="205"/>
  <c r="J197" i="205"/>
  <c r="J198" i="205"/>
  <c r="N197" i="205"/>
  <c r="V190" i="205"/>
  <c r="J190" i="205"/>
  <c r="N178" i="205"/>
  <c r="L154" i="205"/>
  <c r="T153" i="205"/>
  <c r="P139" i="205"/>
  <c r="L100" i="205"/>
  <c r="N56" i="205"/>
  <c r="L46" i="205"/>
  <c r="O6" i="205"/>
  <c r="J5" i="205"/>
  <c r="Q154" i="205"/>
  <c r="S121" i="205"/>
  <c r="S120" i="205"/>
  <c r="M64" i="205"/>
  <c r="N190" i="205"/>
  <c r="P154" i="205"/>
  <c r="R56" i="205"/>
  <c r="M190" i="205"/>
  <c r="O153" i="205"/>
  <c r="O154" i="205"/>
  <c r="Q120" i="205"/>
  <c r="M121" i="205"/>
  <c r="K64" i="205"/>
  <c r="Q56" i="205"/>
  <c r="U210" i="205"/>
  <c r="U209" i="205"/>
  <c r="I210" i="205"/>
  <c r="I209" i="205"/>
  <c r="U198" i="205"/>
  <c r="U197" i="205"/>
  <c r="I198" i="205"/>
  <c r="I197" i="205"/>
  <c r="M197" i="205"/>
  <c r="M178" i="205"/>
  <c r="K153" i="205"/>
  <c r="O139" i="205"/>
  <c r="K100" i="205"/>
  <c r="M56" i="205"/>
  <c r="K46" i="205"/>
  <c r="T210" i="205"/>
  <c r="T209" i="205"/>
  <c r="T198" i="205"/>
  <c r="L178" i="205"/>
  <c r="V154" i="205"/>
  <c r="J154" i="205"/>
  <c r="N130" i="205"/>
  <c r="V100" i="205"/>
  <c r="J100" i="205"/>
  <c r="L83" i="205"/>
  <c r="L57" i="205"/>
  <c r="V46" i="205"/>
  <c r="J46" i="205"/>
  <c r="R26" i="205"/>
  <c r="J6" i="205"/>
  <c r="Q198" i="205"/>
  <c r="S197" i="205"/>
  <c r="U178" i="205"/>
  <c r="K178" i="205"/>
  <c r="U154" i="205"/>
  <c r="I154" i="205"/>
  <c r="M130" i="205"/>
  <c r="Q116" i="205"/>
  <c r="U100" i="205"/>
  <c r="I100" i="205"/>
  <c r="K83" i="205"/>
  <c r="K57" i="205"/>
  <c r="U46" i="205"/>
  <c r="I46" i="205"/>
  <c r="Q26" i="205"/>
  <c r="I6" i="205"/>
  <c r="R198" i="205"/>
  <c r="V178" i="205"/>
  <c r="J178" i="205"/>
  <c r="T169" i="205"/>
  <c r="L130" i="205"/>
  <c r="V120" i="205"/>
  <c r="J120" i="205"/>
  <c r="P116" i="205"/>
  <c r="P117" i="205"/>
  <c r="R117" i="205"/>
  <c r="R110" i="205"/>
  <c r="V83" i="205"/>
  <c r="J83" i="205"/>
  <c r="P26" i="205"/>
  <c r="I178" i="205"/>
  <c r="S169" i="205"/>
  <c r="K130" i="205"/>
  <c r="U120" i="205"/>
  <c r="I120" i="205"/>
  <c r="O117" i="205"/>
  <c r="O116" i="205"/>
  <c r="Q117" i="205"/>
  <c r="Q110" i="205"/>
  <c r="U83" i="205"/>
  <c r="I83" i="205"/>
  <c r="O26" i="205"/>
  <c r="T6" i="205"/>
  <c r="N57" i="205"/>
  <c r="R6" i="205"/>
  <c r="S210" i="205"/>
  <c r="S198" i="205"/>
  <c r="K154" i="205"/>
  <c r="Q121" i="205"/>
  <c r="M117" i="205"/>
  <c r="M57" i="205"/>
  <c r="Q6" i="205"/>
  <c r="S5" i="205"/>
  <c r="T197" i="205"/>
  <c r="L153" i="205"/>
  <c r="R120" i="205"/>
  <c r="N116" i="205"/>
  <c r="V4" i="205" l="1"/>
  <c r="J4" i="205"/>
  <c r="I4" i="205"/>
  <c r="W4" i="205"/>
  <c r="L4" i="205"/>
  <c r="O4" i="205"/>
  <c r="K4" i="205"/>
  <c r="N4" i="205"/>
  <c r="U4" i="205"/>
  <c r="P4" i="205"/>
  <c r="T4" i="205"/>
  <c r="M4" i="205"/>
  <c r="Q4" i="205"/>
  <c r="S4" i="205"/>
  <c r="R4" i="205"/>
  <c r="W210" i="181" l="1"/>
  <c r="W209" i="104"/>
  <c r="W210" i="105"/>
  <c r="W210" i="107"/>
  <c r="W210" i="106"/>
  <c r="W210" i="103"/>
  <c r="W209" i="110"/>
  <c r="W210" i="104" l="1"/>
  <c r="W110" i="181"/>
  <c r="W209" i="181"/>
  <c r="W116" i="103"/>
  <c r="W110" i="103"/>
  <c r="W209" i="66"/>
  <c r="W210" i="66"/>
  <c r="W117" i="66"/>
  <c r="W130" i="174"/>
  <c r="W190" i="174"/>
  <c r="W198" i="181"/>
  <c r="W120" i="104"/>
  <c r="W190" i="181"/>
  <c r="W83" i="181"/>
  <c r="W116" i="66"/>
  <c r="W116" i="181"/>
  <c r="W46" i="181"/>
  <c r="W116" i="105"/>
  <c r="W117" i="105"/>
  <c r="W190" i="107"/>
  <c r="W116" i="104"/>
  <c r="W117" i="104"/>
  <c r="W56" i="181"/>
  <c r="W57" i="181"/>
  <c r="W64" i="181"/>
  <c r="W121" i="103"/>
  <c r="W121" i="181"/>
  <c r="W117" i="106"/>
  <c r="W169" i="181"/>
  <c r="W121" i="174"/>
  <c r="W178" i="181"/>
  <c r="W209" i="174"/>
  <c r="W210" i="174"/>
  <c r="W139" i="181"/>
  <c r="W169" i="174"/>
  <c r="W130" i="181"/>
  <c r="W117" i="103"/>
  <c r="W64" i="174"/>
  <c r="W169" i="105"/>
  <c r="W26" i="181"/>
  <c r="W154" i="181"/>
  <c r="W121" i="107"/>
  <c r="W130" i="105"/>
  <c r="W6" i="181"/>
  <c r="W110" i="106"/>
  <c r="W110" i="174"/>
  <c r="W139" i="174"/>
  <c r="W178" i="174"/>
  <c r="W100" i="181"/>
  <c r="W117" i="110"/>
  <c r="W130" i="110"/>
  <c r="W210" i="110"/>
  <c r="W197" i="110"/>
  <c r="W130" i="66"/>
  <c r="W154" i="110"/>
  <c r="W46" i="66"/>
  <c r="W83" i="104"/>
  <c r="W120" i="105"/>
  <c r="W26" i="110"/>
  <c r="W198" i="105"/>
  <c r="W56" i="106"/>
  <c r="W178" i="106"/>
  <c r="W26" i="107"/>
  <c r="W83" i="106"/>
  <c r="W190" i="66"/>
  <c r="W46" i="106"/>
  <c r="W110" i="66"/>
  <c r="W120" i="103"/>
  <c r="W100" i="106"/>
  <c r="W100" i="104"/>
  <c r="W100" i="107"/>
  <c r="W169" i="103"/>
  <c r="W190" i="110"/>
  <c r="W116" i="106"/>
  <c r="W64" i="104"/>
  <c r="W139" i="107"/>
  <c r="W6" i="105"/>
  <c r="W46" i="104"/>
  <c r="W139" i="66"/>
  <c r="W169" i="106"/>
  <c r="W57" i="66"/>
  <c r="W178" i="110"/>
  <c r="W56" i="104"/>
  <c r="W57" i="106"/>
  <c r="W100" i="66"/>
  <c r="W57" i="103"/>
  <c r="W57" i="107"/>
  <c r="W83" i="107"/>
  <c r="W178" i="107"/>
  <c r="W26" i="105"/>
  <c r="W110" i="104"/>
  <c r="W121" i="66"/>
  <c r="W83" i="103"/>
  <c r="W139" i="105"/>
  <c r="W6" i="103"/>
  <c r="W120" i="107"/>
  <c r="W6" i="104"/>
  <c r="W83" i="66"/>
  <c r="W6" i="107"/>
  <c r="W178" i="104"/>
  <c r="W64" i="66"/>
  <c r="W198" i="110"/>
  <c r="W46" i="103"/>
  <c r="W130" i="106"/>
  <c r="W153" i="106"/>
  <c r="W26" i="66"/>
  <c r="W56" i="66"/>
  <c r="W46" i="107"/>
  <c r="W110" i="107"/>
  <c r="W154" i="104"/>
  <c r="W139" i="110"/>
  <c r="W100" i="103"/>
  <c r="W169" i="107"/>
  <c r="W5" i="105"/>
  <c r="W190" i="105"/>
  <c r="W153" i="104"/>
  <c r="W64" i="107"/>
  <c r="W130" i="107"/>
  <c r="W198" i="107"/>
  <c r="W57" i="105"/>
  <c r="W110" i="105"/>
  <c r="W178" i="105"/>
  <c r="W26" i="104"/>
  <c r="W130" i="104"/>
  <c r="W198" i="104"/>
  <c r="W169" i="66"/>
  <c r="W5" i="110"/>
  <c r="W100" i="110"/>
  <c r="W64" i="103"/>
  <c r="W121" i="106"/>
  <c r="W169" i="104"/>
  <c r="W139" i="106"/>
  <c r="W64" i="105"/>
  <c r="W154" i="106"/>
  <c r="W57" i="104"/>
  <c r="W190" i="104"/>
  <c r="W198" i="106"/>
  <c r="W154" i="107"/>
  <c r="W121" i="105"/>
  <c r="W139" i="104"/>
  <c r="W198" i="66"/>
  <c r="W26" i="103"/>
  <c r="W83" i="105"/>
  <c r="W178" i="103"/>
  <c r="W178" i="66"/>
  <c r="W121" i="110"/>
  <c r="W154" i="66"/>
  <c r="W83" i="110"/>
  <c r="W116" i="110"/>
  <c r="W139" i="103"/>
  <c r="W26" i="106"/>
  <c r="W117" i="107"/>
  <c r="W46" i="105"/>
  <c r="W154" i="105"/>
  <c r="W190" i="103"/>
  <c r="W64" i="106"/>
  <c r="W154" i="103"/>
  <c r="W64" i="110"/>
  <c r="W169" i="110"/>
  <c r="W130" i="103"/>
  <c r="W198" i="103"/>
  <c r="W6" i="106"/>
  <c r="W190" i="106"/>
  <c r="W100" i="105"/>
  <c r="W153" i="105"/>
  <c r="W121" i="104"/>
  <c r="W100" i="174"/>
  <c r="W197" i="174"/>
  <c r="W198" i="174"/>
  <c r="W57" i="110"/>
  <c r="W56" i="110"/>
  <c r="W26" i="174"/>
  <c r="W153" i="110"/>
  <c r="W120" i="110"/>
  <c r="W153" i="174"/>
  <c r="W154" i="174"/>
  <c r="W46" i="110"/>
  <c r="W6" i="110"/>
  <c r="W110" i="110"/>
  <c r="W83" i="174"/>
  <c r="W6" i="174"/>
  <c r="W5" i="174"/>
  <c r="W6" i="66"/>
  <c r="W117" i="174"/>
  <c r="W116" i="174"/>
  <c r="W120" i="174"/>
  <c r="W57" i="174"/>
  <c r="W56" i="174"/>
  <c r="W46" i="174"/>
  <c r="W5" i="181"/>
  <c r="W197" i="181"/>
  <c r="W117" i="181"/>
  <c r="W153" i="181"/>
  <c r="W120" i="181"/>
  <c r="W5" i="104"/>
  <c r="W197" i="104"/>
  <c r="W197" i="105"/>
  <c r="W209" i="105"/>
  <c r="W56" i="105"/>
  <c r="W5" i="107"/>
  <c r="W197" i="107"/>
  <c r="W209" i="107"/>
  <c r="W56" i="107"/>
  <c r="W116" i="107"/>
  <c r="W153" i="107"/>
  <c r="W120" i="106"/>
  <c r="W5" i="106"/>
  <c r="W197" i="106"/>
  <c r="W209" i="106"/>
  <c r="W5" i="103"/>
  <c r="W197" i="103"/>
  <c r="W209" i="103"/>
  <c r="W56" i="103"/>
  <c r="W153" i="103"/>
  <c r="W153" i="66"/>
  <c r="W120" i="66"/>
  <c r="W5" i="66"/>
  <c r="W197" i="66"/>
  <c r="W4" i="105" l="1"/>
  <c r="W4" i="110"/>
  <c r="W4" i="104"/>
  <c r="W4" i="174"/>
  <c r="W4" i="181"/>
  <c r="W4" i="107"/>
  <c r="W4" i="106"/>
  <c r="W4" i="103"/>
  <c r="W4" i="66"/>
  <c r="W83" i="112" l="1"/>
  <c r="W5" i="112"/>
  <c r="W6" i="112"/>
  <c r="W190" i="112"/>
  <c r="W154" i="112"/>
  <c r="W153" i="112"/>
  <c r="W46" i="112"/>
  <c r="W116" i="112"/>
  <c r="W117" i="112"/>
  <c r="W169" i="112"/>
  <c r="W64" i="112"/>
  <c r="W57" i="112"/>
  <c r="W56" i="112"/>
  <c r="W110" i="112"/>
  <c r="W100" i="112"/>
  <c r="W120" i="112"/>
  <c r="W121" i="112"/>
  <c r="W26" i="112"/>
  <c r="W178" i="112"/>
  <c r="W139" i="112"/>
  <c r="W197" i="112"/>
  <c r="W198" i="112"/>
  <c r="W130" i="112"/>
  <c r="W210" i="112"/>
  <c r="W209" i="112"/>
  <c r="W139" i="114" l="1"/>
  <c r="W100" i="114"/>
  <c r="W190" i="114"/>
  <c r="W83" i="114"/>
  <c r="W117" i="114"/>
  <c r="W116" i="114"/>
  <c r="W110" i="114"/>
  <c r="W4" i="112"/>
  <c r="W153" i="114"/>
  <c r="W154" i="114"/>
  <c r="W169" i="114"/>
  <c r="W121" i="114"/>
  <c r="W120" i="114"/>
  <c r="W198" i="114"/>
  <c r="W197" i="114"/>
  <c r="W26" i="114"/>
  <c r="W64" i="114"/>
  <c r="W57" i="114"/>
  <c r="W56" i="114"/>
  <c r="W46" i="114"/>
  <c r="W6" i="114"/>
  <c r="W5" i="114"/>
  <c r="W178" i="114"/>
  <c r="W209" i="114"/>
  <c r="W210" i="114"/>
  <c r="W130" i="114"/>
  <c r="W4" i="114" l="1"/>
  <c r="W110" i="113" l="1"/>
  <c r="W139" i="113"/>
  <c r="W26" i="113"/>
  <c r="W83" i="113"/>
  <c r="W169" i="113"/>
  <c r="W64" i="113"/>
  <c r="W130" i="113"/>
  <c r="W100" i="113"/>
  <c r="W178" i="113"/>
  <c r="W46" i="113"/>
  <c r="W190" i="113"/>
  <c r="W210" i="113"/>
  <c r="W209" i="113"/>
  <c r="W198" i="113"/>
  <c r="W197" i="113"/>
  <c r="W56" i="113"/>
  <c r="W57" i="113"/>
  <c r="W154" i="113"/>
  <c r="W153" i="113"/>
  <c r="W121" i="113"/>
  <c r="W120" i="113"/>
  <c r="W116" i="113"/>
  <c r="W117" i="113"/>
  <c r="W5" i="113"/>
  <c r="W6" i="113"/>
  <c r="W64" i="111" l="1"/>
  <c r="W110" i="111"/>
  <c r="W139" i="111"/>
  <c r="W130" i="111"/>
  <c r="W169" i="111"/>
  <c r="W100" i="111"/>
  <c r="W26" i="111"/>
  <c r="W178" i="111"/>
  <c r="W190" i="111"/>
  <c r="W83" i="111"/>
  <c r="W46" i="111"/>
  <c r="W198" i="111"/>
  <c r="W197" i="111"/>
  <c r="W120" i="111"/>
  <c r="W121" i="111"/>
  <c r="W209" i="111"/>
  <c r="W210" i="111"/>
  <c r="W56" i="111"/>
  <c r="W57" i="111"/>
  <c r="W153" i="111"/>
  <c r="W154" i="111"/>
  <c r="W116" i="111"/>
  <c r="W117" i="111"/>
  <c r="W6" i="111"/>
  <c r="W5" i="111"/>
  <c r="W4" i="113"/>
  <c r="W4" i="111" l="1"/>
  <c r="W6" i="76" l="1"/>
  <c r="W190" i="76"/>
  <c r="W46" i="76"/>
  <c r="W100" i="76"/>
  <c r="W56" i="76"/>
  <c r="W153" i="76"/>
  <c r="W110" i="76"/>
  <c r="W130" i="76"/>
  <c r="W154" i="76"/>
  <c r="W83" i="76"/>
  <c r="W5" i="76"/>
  <c r="W116" i="76"/>
  <c r="W117" i="76"/>
  <c r="W210" i="76"/>
  <c r="W209" i="76"/>
  <c r="W169" i="76"/>
  <c r="W120" i="76"/>
  <c r="W57" i="76"/>
  <c r="W198" i="76"/>
  <c r="W197" i="76"/>
  <c r="W26" i="76"/>
  <c r="W64" i="76"/>
  <c r="W121" i="76"/>
  <c r="W139" i="76"/>
  <c r="W178" i="76"/>
  <c r="W110" i="78" l="1"/>
  <c r="W178" i="78"/>
  <c r="W139" i="78"/>
  <c r="W64" i="78"/>
  <c r="W190" i="78"/>
  <c r="W57" i="78"/>
  <c r="W56" i="78"/>
  <c r="W210" i="78"/>
  <c r="W209" i="78"/>
  <c r="W169" i="78"/>
  <c r="W46" i="78"/>
  <c r="W83" i="78"/>
  <c r="W121" i="78"/>
  <c r="W120" i="78"/>
  <c r="W197" i="78"/>
  <c r="W117" i="78"/>
  <c r="W116" i="78"/>
  <c r="W198" i="78"/>
  <c r="W5" i="78"/>
  <c r="W6" i="78"/>
  <c r="W130" i="78"/>
  <c r="W4" i="76"/>
  <c r="W153" i="78"/>
  <c r="W154" i="78"/>
  <c r="W26" i="78"/>
  <c r="W100" i="78"/>
  <c r="W4" i="78" l="1"/>
  <c r="B8" i="73" l="1"/>
  <c r="F25" i="73" s="1"/>
  <c r="Y5" i="102"/>
  <c r="Z5" i="102"/>
  <c r="B18" i="73"/>
  <c r="R25" i="73" s="1"/>
  <c r="V210" i="62"/>
  <c r="U209" i="62"/>
  <c r="Q209" i="62"/>
  <c r="P209" i="62"/>
  <c r="O209" i="62"/>
  <c r="N210" i="62"/>
  <c r="M210" i="62"/>
  <c r="L210" i="62"/>
  <c r="K209" i="62"/>
  <c r="J210" i="62"/>
  <c r="I209" i="62"/>
  <c r="H210" i="62"/>
  <c r="G209" i="62"/>
  <c r="F210" i="62"/>
  <c r="E209" i="62"/>
  <c r="D210" i="62"/>
  <c r="T210" i="76"/>
  <c r="S209" i="76"/>
  <c r="R210" i="76"/>
  <c r="Q210" i="76"/>
  <c r="P210" i="76"/>
  <c r="O210" i="76"/>
  <c r="N209" i="76"/>
  <c r="L209" i="76"/>
  <c r="K209" i="76"/>
  <c r="H209" i="76"/>
  <c r="G209" i="76"/>
  <c r="E210" i="76"/>
  <c r="D209" i="76"/>
  <c r="V209" i="78"/>
  <c r="R210" i="78"/>
  <c r="Q209" i="78"/>
  <c r="P209" i="78"/>
  <c r="O210" i="78"/>
  <c r="N210" i="78"/>
  <c r="M210" i="78"/>
  <c r="L210" i="78"/>
  <c r="J209" i="78"/>
  <c r="F210" i="78"/>
  <c r="E210" i="78"/>
  <c r="D209" i="78"/>
  <c r="T209" i="77"/>
  <c r="S209" i="77"/>
  <c r="R209" i="77"/>
  <c r="Q209" i="77"/>
  <c r="O209" i="77"/>
  <c r="K210" i="77"/>
  <c r="H210" i="77"/>
  <c r="G210" i="77"/>
  <c r="F210" i="77"/>
  <c r="D210" i="77"/>
  <c r="V209" i="66"/>
  <c r="U210" i="66"/>
  <c r="T210" i="66"/>
  <c r="S209" i="66"/>
  <c r="R210" i="66"/>
  <c r="Q210" i="66"/>
  <c r="P210" i="66"/>
  <c r="O210" i="66"/>
  <c r="N209" i="66"/>
  <c r="M209" i="66"/>
  <c r="L209" i="66"/>
  <c r="K209" i="66"/>
  <c r="J209" i="66"/>
  <c r="I209" i="66"/>
  <c r="H209" i="66"/>
  <c r="G209" i="66"/>
  <c r="F209" i="66"/>
  <c r="E209" i="66"/>
  <c r="D210" i="66"/>
  <c r="P209" i="114"/>
  <c r="O209" i="114"/>
  <c r="F209" i="114"/>
  <c r="E209" i="114"/>
  <c r="D210" i="114"/>
  <c r="H209" i="113"/>
  <c r="G210" i="113"/>
  <c r="E210" i="113"/>
  <c r="D210" i="113"/>
  <c r="V210" i="110"/>
  <c r="T210" i="110"/>
  <c r="S209" i="110"/>
  <c r="R209" i="110"/>
  <c r="P209" i="110"/>
  <c r="O210" i="110"/>
  <c r="N210" i="110"/>
  <c r="M210" i="110"/>
  <c r="L210" i="110"/>
  <c r="K210" i="110"/>
  <c r="J209" i="110"/>
  <c r="G210" i="110"/>
  <c r="F210" i="110"/>
  <c r="D209" i="110"/>
  <c r="N209" i="111"/>
  <c r="F210" i="111"/>
  <c r="E209" i="111"/>
  <c r="D210" i="111"/>
  <c r="J210" i="111"/>
  <c r="I210" i="111"/>
  <c r="P209" i="111"/>
  <c r="H209" i="111"/>
  <c r="G209" i="111"/>
  <c r="P210" i="112"/>
  <c r="H209" i="112"/>
  <c r="Q209" i="112"/>
  <c r="U210" i="112"/>
  <c r="R209" i="112"/>
  <c r="V210" i="112"/>
  <c r="R209" i="113"/>
  <c r="S210" i="113"/>
  <c r="V209" i="113"/>
  <c r="R210" i="111"/>
  <c r="Q210" i="111"/>
  <c r="H5" i="207"/>
  <c r="Z5" i="207"/>
  <c r="Y5" i="207"/>
  <c r="X5" i="207"/>
  <c r="W5" i="207"/>
  <c r="V5" i="207"/>
  <c r="U5" i="207"/>
  <c r="T5" i="207"/>
  <c r="S5" i="207"/>
  <c r="R5" i="207"/>
  <c r="Q5" i="207"/>
  <c r="P5" i="207"/>
  <c r="O5" i="207"/>
  <c r="N5" i="207"/>
  <c r="M5" i="207"/>
  <c r="L5" i="207"/>
  <c r="K5" i="207"/>
  <c r="J5" i="207"/>
  <c r="I5" i="207"/>
  <c r="H5" i="206"/>
  <c r="I5" i="206"/>
  <c r="J5" i="206"/>
  <c r="K5" i="206"/>
  <c r="L5" i="206"/>
  <c r="M5" i="206"/>
  <c r="N5" i="206"/>
  <c r="Y5" i="206"/>
  <c r="Z5" i="206"/>
  <c r="X5" i="206"/>
  <c r="W5" i="206"/>
  <c r="V5" i="206"/>
  <c r="U5" i="206"/>
  <c r="T5" i="206"/>
  <c r="S5" i="206"/>
  <c r="R5" i="206"/>
  <c r="Q5" i="206"/>
  <c r="P5" i="206"/>
  <c r="O5" i="206"/>
  <c r="Y5" i="127"/>
  <c r="Z5" i="127"/>
  <c r="Y5" i="109"/>
  <c r="Z5" i="109"/>
  <c r="Y5" i="18"/>
  <c r="Z5" i="18"/>
  <c r="Y5" i="85"/>
  <c r="Z5" i="85"/>
  <c r="O210" i="87"/>
  <c r="G209" i="87"/>
  <c r="N210" i="87"/>
  <c r="F210" i="87"/>
  <c r="M209" i="87"/>
  <c r="L210" i="87"/>
  <c r="K209" i="87"/>
  <c r="J210" i="87"/>
  <c r="I210" i="87"/>
  <c r="H210" i="87"/>
  <c r="Q210" i="87"/>
  <c r="T209" i="181"/>
  <c r="S209" i="181"/>
  <c r="Q209" i="181"/>
  <c r="P209" i="181"/>
  <c r="N209" i="181"/>
  <c r="M209" i="181"/>
  <c r="K209" i="181"/>
  <c r="I209" i="181"/>
  <c r="E209" i="181"/>
  <c r="D210" i="181"/>
  <c r="V5" i="169"/>
  <c r="N5" i="169"/>
  <c r="U5" i="169"/>
  <c r="Z5" i="169"/>
  <c r="P5" i="169"/>
  <c r="S5" i="169"/>
  <c r="R5" i="169"/>
  <c r="Y5" i="169"/>
  <c r="Q5" i="169"/>
  <c r="X5" i="169"/>
  <c r="W5" i="169"/>
  <c r="O5" i="169"/>
  <c r="T5" i="169"/>
  <c r="V5" i="171"/>
  <c r="V4" i="171" s="1"/>
  <c r="V6" i="171"/>
  <c r="U5" i="171"/>
  <c r="U4" i="171" s="1"/>
  <c r="U6" i="171"/>
  <c r="P209" i="177"/>
  <c r="O210" i="177"/>
  <c r="M210" i="177"/>
  <c r="L210" i="177"/>
  <c r="H210" i="177"/>
  <c r="E210" i="177"/>
  <c r="U209" i="174"/>
  <c r="T209" i="174"/>
  <c r="S209" i="174"/>
  <c r="Q210" i="174"/>
  <c r="N210" i="174"/>
  <c r="M210" i="174"/>
  <c r="L210" i="174"/>
  <c r="J209" i="174"/>
  <c r="I209" i="174"/>
  <c r="H210" i="174"/>
  <c r="G209" i="174"/>
  <c r="F210" i="174"/>
  <c r="E210" i="174"/>
  <c r="U210" i="174"/>
  <c r="N209" i="179"/>
  <c r="F210" i="179"/>
  <c r="E209" i="179"/>
  <c r="L209" i="179"/>
  <c r="D210" i="179"/>
  <c r="J210" i="179"/>
  <c r="P209" i="179"/>
  <c r="H209" i="179"/>
  <c r="L117" i="179"/>
  <c r="K116" i="179"/>
  <c r="Q209" i="179"/>
  <c r="Q209" i="177"/>
  <c r="N210" i="103"/>
  <c r="L210" i="103"/>
  <c r="D209" i="103"/>
  <c r="K210" i="103"/>
  <c r="Q209" i="103"/>
  <c r="I210" i="103"/>
  <c r="E117" i="103"/>
  <c r="P209" i="103"/>
  <c r="H209" i="103"/>
  <c r="H210" i="104"/>
  <c r="O209" i="104"/>
  <c r="N209" i="104"/>
  <c r="F209" i="104"/>
  <c r="D209" i="104"/>
  <c r="J210" i="104"/>
  <c r="L210" i="107"/>
  <c r="D210" i="107"/>
  <c r="K210" i="107"/>
  <c r="J210" i="107"/>
  <c r="P209" i="107"/>
  <c r="H210" i="107"/>
  <c r="G210" i="107"/>
  <c r="N210" i="107"/>
  <c r="M209" i="107"/>
  <c r="F209" i="106"/>
  <c r="K210" i="106"/>
  <c r="J209" i="106"/>
  <c r="I209" i="106"/>
  <c r="P209" i="106"/>
  <c r="H209" i="106"/>
  <c r="O210" i="106"/>
  <c r="M209" i="106"/>
  <c r="P210" i="107"/>
  <c r="I210" i="105"/>
  <c r="P210" i="105"/>
  <c r="H210" i="105"/>
  <c r="O209" i="105"/>
  <c r="G209" i="105"/>
  <c r="N210" i="105"/>
  <c r="F210" i="105"/>
  <c r="M210" i="105"/>
  <c r="E209" i="105"/>
  <c r="L210" i="105"/>
  <c r="D210" i="105"/>
  <c r="K209" i="105"/>
  <c r="J209" i="105"/>
  <c r="S210" i="105"/>
  <c r="V210" i="105"/>
  <c r="U210" i="105"/>
  <c r="Q210" i="107"/>
  <c r="R210" i="107"/>
  <c r="S209" i="106"/>
  <c r="R210" i="106"/>
  <c r="Q209" i="106"/>
  <c r="U209" i="106"/>
  <c r="S209" i="104"/>
  <c r="V209" i="104"/>
  <c r="R209" i="104"/>
  <c r="U210" i="104"/>
  <c r="O210" i="130"/>
  <c r="N210" i="130"/>
  <c r="K210" i="130"/>
  <c r="J209" i="130"/>
  <c r="I209" i="130"/>
  <c r="H209" i="130"/>
  <c r="E209" i="130"/>
  <c r="Q209" i="130"/>
  <c r="G210" i="62"/>
  <c r="O6" i="171"/>
  <c r="O5" i="171"/>
  <c r="O4" i="171" s="1"/>
  <c r="J5" i="171"/>
  <c r="J4" i="171" s="1"/>
  <c r="J6" i="171"/>
  <c r="M6" i="171"/>
  <c r="L5" i="171"/>
  <c r="L4" i="171" s="1"/>
  <c r="L6" i="171"/>
  <c r="N5" i="171"/>
  <c r="N4" i="171" s="1"/>
  <c r="N6" i="171"/>
  <c r="S5" i="171"/>
  <c r="S4" i="171" s="1"/>
  <c r="R6" i="171"/>
  <c r="R5" i="171"/>
  <c r="R4" i="171" s="1"/>
  <c r="T5" i="171"/>
  <c r="T4" i="171" s="1"/>
  <c r="T6" i="171"/>
  <c r="P5" i="171"/>
  <c r="P4" i="171" s="1"/>
  <c r="P6" i="171"/>
  <c r="S6" i="171"/>
  <c r="K6" i="171"/>
  <c r="K5" i="171"/>
  <c r="K4" i="171" s="1"/>
  <c r="M5" i="171"/>
  <c r="M4" i="171" s="1"/>
  <c r="Q5" i="171"/>
  <c r="Q4" i="171" s="1"/>
  <c r="Q6" i="171"/>
  <c r="I5" i="171"/>
  <c r="I4" i="171" s="1"/>
  <c r="I6" i="171"/>
  <c r="X5" i="127"/>
  <c r="W5" i="127"/>
  <c r="V5" i="127"/>
  <c r="U5" i="127"/>
  <c r="T5" i="127"/>
  <c r="S5" i="127"/>
  <c r="R5" i="127"/>
  <c r="Q5" i="127"/>
  <c r="P5" i="127"/>
  <c r="O5" i="127"/>
  <c r="N5" i="127"/>
  <c r="M5" i="127"/>
  <c r="L5" i="127"/>
  <c r="K5" i="127"/>
  <c r="J5" i="127"/>
  <c r="I5" i="127"/>
  <c r="H5" i="127"/>
  <c r="X5" i="109"/>
  <c r="W5" i="109"/>
  <c r="V5" i="109"/>
  <c r="U5" i="109"/>
  <c r="T5" i="109"/>
  <c r="S5" i="109"/>
  <c r="R5" i="109"/>
  <c r="Q5" i="109"/>
  <c r="P5" i="109"/>
  <c r="O5" i="109"/>
  <c r="N5" i="109"/>
  <c r="M5" i="109"/>
  <c r="L5" i="109"/>
  <c r="K5" i="109"/>
  <c r="J5" i="109"/>
  <c r="I5" i="109"/>
  <c r="H5" i="109"/>
  <c r="X5" i="108"/>
  <c r="W5" i="108"/>
  <c r="V5" i="108"/>
  <c r="U5" i="108"/>
  <c r="T5" i="108"/>
  <c r="S5" i="108"/>
  <c r="R5" i="108"/>
  <c r="Q5" i="108"/>
  <c r="P5" i="108"/>
  <c r="O5" i="108"/>
  <c r="N5" i="108"/>
  <c r="M5" i="108"/>
  <c r="L5" i="108"/>
  <c r="K5" i="108"/>
  <c r="J5" i="108"/>
  <c r="I5" i="108"/>
  <c r="H5" i="108"/>
  <c r="X5" i="102"/>
  <c r="W5" i="102"/>
  <c r="V5" i="102"/>
  <c r="U5" i="102"/>
  <c r="T5" i="102"/>
  <c r="S5" i="102"/>
  <c r="R5" i="102"/>
  <c r="Q5" i="102"/>
  <c r="P5" i="102"/>
  <c r="O5" i="102"/>
  <c r="N5" i="102"/>
  <c r="M5" i="102"/>
  <c r="L5" i="102"/>
  <c r="K5" i="102"/>
  <c r="J5" i="102"/>
  <c r="I5" i="102"/>
  <c r="H5" i="102"/>
  <c r="X5" i="85"/>
  <c r="W5" i="85"/>
  <c r="V5" i="85"/>
  <c r="U5" i="85"/>
  <c r="T5" i="85"/>
  <c r="S5" i="85"/>
  <c r="R5" i="85"/>
  <c r="Q5" i="85"/>
  <c r="P5" i="85"/>
  <c r="O5" i="85"/>
  <c r="N5" i="85"/>
  <c r="M5" i="85"/>
  <c r="L5" i="85"/>
  <c r="K5" i="85"/>
  <c r="J5" i="85"/>
  <c r="I5" i="85"/>
  <c r="H5" i="85"/>
  <c r="D209" i="66"/>
  <c r="P209" i="66"/>
  <c r="H5" i="18"/>
  <c r="I5" i="18"/>
  <c r="J5" i="18"/>
  <c r="K5" i="18"/>
  <c r="L5" i="18"/>
  <c r="M5" i="18"/>
  <c r="N5" i="18"/>
  <c r="O5" i="18"/>
  <c r="P5" i="18"/>
  <c r="Q5" i="18"/>
  <c r="R5" i="18"/>
  <c r="S5" i="18"/>
  <c r="T5" i="18"/>
  <c r="U5" i="18"/>
  <c r="V5" i="18"/>
  <c r="W5" i="18"/>
  <c r="X5" i="18"/>
  <c r="O209" i="66"/>
  <c r="L25" i="73" l="1"/>
  <c r="N116" i="174"/>
  <c r="I210" i="181"/>
  <c r="M209" i="174"/>
  <c r="V209" i="110"/>
  <c r="D209" i="111"/>
  <c r="G116" i="130"/>
  <c r="N210" i="111"/>
  <c r="I210" i="62"/>
  <c r="N209" i="174"/>
  <c r="S210" i="106"/>
  <c r="K209" i="110"/>
  <c r="Q117" i="130"/>
  <c r="E210" i="66"/>
  <c r="G117" i="62"/>
  <c r="R116" i="66"/>
  <c r="Q209" i="66"/>
  <c r="F117" i="66"/>
  <c r="M210" i="66"/>
  <c r="E117" i="66"/>
  <c r="Q117" i="66"/>
  <c r="L116" i="66"/>
  <c r="M116" i="62"/>
  <c r="H209" i="62"/>
  <c r="D209" i="181"/>
  <c r="F117" i="181"/>
  <c r="I117" i="181"/>
  <c r="J117" i="181"/>
  <c r="L209" i="177"/>
  <c r="M116" i="174"/>
  <c r="L209" i="111"/>
  <c r="L210" i="111"/>
  <c r="M209" i="111"/>
  <c r="M210" i="111"/>
  <c r="I117" i="111"/>
  <c r="L117" i="110"/>
  <c r="L209" i="110"/>
  <c r="I116" i="107"/>
  <c r="S210" i="110"/>
  <c r="J209" i="104"/>
  <c r="Q210" i="177"/>
  <c r="E209" i="177"/>
  <c r="P169" i="181"/>
  <c r="H117" i="110"/>
  <c r="O209" i="177"/>
  <c r="H169" i="181"/>
  <c r="K116" i="177"/>
  <c r="D116" i="110"/>
  <c r="T209" i="110"/>
  <c r="M116" i="177"/>
  <c r="Q46" i="181"/>
  <c r="U57" i="181"/>
  <c r="G57" i="181"/>
  <c r="R116" i="174"/>
  <c r="K117" i="174"/>
  <c r="N121" i="174"/>
  <c r="M198" i="174"/>
  <c r="L110" i="177"/>
  <c r="L100" i="181"/>
  <c r="J209" i="111"/>
  <c r="F209" i="179"/>
  <c r="F117" i="104"/>
  <c r="O209" i="130"/>
  <c r="L210" i="179"/>
  <c r="E117" i="179"/>
  <c r="O116" i="179"/>
  <c r="D209" i="179"/>
  <c r="J209" i="179"/>
  <c r="L169" i="174"/>
  <c r="L57" i="179"/>
  <c r="F100" i="179"/>
  <c r="I110" i="179"/>
  <c r="D130" i="179"/>
  <c r="D110" i="179"/>
  <c r="O110" i="179"/>
  <c r="F197" i="179"/>
  <c r="D117" i="177"/>
  <c r="P116" i="177"/>
  <c r="Q178" i="181"/>
  <c r="K110" i="181"/>
  <c r="M110" i="181"/>
  <c r="T110" i="181"/>
  <c r="K169" i="181"/>
  <c r="P210" i="179"/>
  <c r="K57" i="174"/>
  <c r="N6" i="181"/>
  <c r="H6" i="181"/>
  <c r="H26" i="181"/>
  <c r="R26" i="181"/>
  <c r="G46" i="181"/>
  <c r="L46" i="181"/>
  <c r="D56" i="181"/>
  <c r="P56" i="181"/>
  <c r="J64" i="181"/>
  <c r="L116" i="179"/>
  <c r="I116" i="174"/>
  <c r="Q210" i="179"/>
  <c r="V100" i="181"/>
  <c r="L169" i="181"/>
  <c r="D169" i="181"/>
  <c r="G169" i="181"/>
  <c r="L169" i="179"/>
  <c r="G198" i="179"/>
  <c r="K116" i="174"/>
  <c r="K64" i="179"/>
  <c r="K57" i="179"/>
  <c r="J46" i="179"/>
  <c r="M57" i="179"/>
  <c r="G110" i="179"/>
  <c r="D83" i="179"/>
  <c r="E110" i="179"/>
  <c r="H121" i="179"/>
  <c r="E210" i="114"/>
  <c r="Q190" i="179"/>
  <c r="J117" i="179"/>
  <c r="N178" i="179"/>
  <c r="F209" i="174"/>
  <c r="F117" i="179"/>
  <c r="M116" i="179"/>
  <c r="H209" i="174"/>
  <c r="I117" i="179"/>
  <c r="D116" i="179"/>
  <c r="D117" i="179"/>
  <c r="O121" i="179"/>
  <c r="I100" i="179"/>
  <c r="J130" i="179"/>
  <c r="O190" i="179"/>
  <c r="L117" i="174"/>
  <c r="L116" i="174"/>
  <c r="U6" i="181"/>
  <c r="U5" i="181"/>
  <c r="Q117" i="179"/>
  <c r="Q197" i="179"/>
  <c r="O6" i="179"/>
  <c r="P57" i="179"/>
  <c r="M100" i="179"/>
  <c r="I139" i="179"/>
  <c r="M153" i="179"/>
  <c r="L110" i="179"/>
  <c r="G121" i="179"/>
  <c r="M5" i="179"/>
  <c r="J57" i="179"/>
  <c r="P56" i="179"/>
  <c r="D46" i="179"/>
  <c r="N116" i="179"/>
  <c r="N117" i="179"/>
  <c r="M121" i="179"/>
  <c r="I64" i="179"/>
  <c r="Q100" i="179"/>
  <c r="Q154" i="174"/>
  <c r="P120" i="179"/>
  <c r="N190" i="174"/>
  <c r="V209" i="174"/>
  <c r="V210" i="174"/>
  <c r="I210" i="177"/>
  <c r="I209" i="177"/>
  <c r="Q116" i="181"/>
  <c r="R6" i="181"/>
  <c r="M56" i="181"/>
  <c r="F210" i="177"/>
  <c r="F209" i="177"/>
  <c r="G210" i="177"/>
  <c r="G209" i="177"/>
  <c r="P26" i="177"/>
  <c r="N117" i="181"/>
  <c r="V110" i="181"/>
  <c r="N169" i="181"/>
  <c r="N57" i="174"/>
  <c r="J46" i="177"/>
  <c r="I100" i="177"/>
  <c r="I130" i="177"/>
  <c r="J169" i="177"/>
  <c r="O190" i="177"/>
  <c r="J121" i="179"/>
  <c r="F190" i="179"/>
  <c r="D190" i="179"/>
  <c r="K130" i="174"/>
  <c r="F139" i="179"/>
  <c r="G100" i="179"/>
  <c r="O5" i="177"/>
  <c r="O46" i="177"/>
  <c r="O116" i="177"/>
  <c r="F198" i="177"/>
  <c r="P198" i="177"/>
  <c r="H209" i="177"/>
  <c r="F26" i="179"/>
  <c r="O100" i="179"/>
  <c r="I83" i="179"/>
  <c r="L120" i="179"/>
  <c r="N197" i="179"/>
  <c r="M190" i="179"/>
  <c r="E116" i="177"/>
  <c r="G154" i="181"/>
  <c r="M117" i="114"/>
  <c r="J46" i="174"/>
  <c r="L110" i="174"/>
  <c r="E130" i="174"/>
  <c r="F190" i="174"/>
  <c r="M209" i="177"/>
  <c r="E130" i="181"/>
  <c r="I116" i="179"/>
  <c r="O130" i="179"/>
  <c r="G57" i="174"/>
  <c r="E116" i="174"/>
  <c r="M121" i="174"/>
  <c r="J130" i="174"/>
  <c r="T139" i="174"/>
  <c r="M190" i="174"/>
  <c r="R190" i="174"/>
  <c r="N198" i="174"/>
  <c r="H198" i="174"/>
  <c r="P190" i="177"/>
  <c r="T210" i="174"/>
  <c r="D57" i="174"/>
  <c r="P57" i="174"/>
  <c r="F110" i="174"/>
  <c r="R110" i="174"/>
  <c r="K110" i="174"/>
  <c r="P110" i="174"/>
  <c r="M117" i="174"/>
  <c r="F117" i="174"/>
  <c r="R117" i="174"/>
  <c r="D121" i="174"/>
  <c r="M130" i="174"/>
  <c r="I110" i="181"/>
  <c r="Q117" i="181"/>
  <c r="L130" i="181"/>
  <c r="E100" i="174"/>
  <c r="N110" i="174"/>
  <c r="G110" i="174"/>
  <c r="S110" i="174"/>
  <c r="G117" i="174"/>
  <c r="O178" i="174"/>
  <c r="O57" i="177"/>
  <c r="K100" i="177"/>
  <c r="P139" i="177"/>
  <c r="M169" i="177"/>
  <c r="V57" i="181"/>
  <c r="O57" i="181"/>
  <c r="D116" i="181"/>
  <c r="G139" i="181"/>
  <c r="O116" i="174"/>
  <c r="H116" i="174"/>
  <c r="R121" i="174"/>
  <c r="D178" i="174"/>
  <c r="K190" i="174"/>
  <c r="I117" i="174"/>
  <c r="R198" i="174"/>
  <c r="S139" i="181"/>
  <c r="K121" i="179"/>
  <c r="O117" i="174"/>
  <c r="H190" i="177"/>
  <c r="Q56" i="179"/>
  <c r="V117" i="174"/>
  <c r="G117" i="181"/>
  <c r="L121" i="181"/>
  <c r="O117" i="62"/>
  <c r="U117" i="103"/>
  <c r="D209" i="62"/>
  <c r="T117" i="104"/>
  <c r="D210" i="104"/>
  <c r="K116" i="111"/>
  <c r="H116" i="110"/>
  <c r="F210" i="66"/>
  <c r="J209" i="62"/>
  <c r="F209" i="62"/>
  <c r="R209" i="66"/>
  <c r="G116" i="66"/>
  <c r="H117" i="62"/>
  <c r="D209" i="77"/>
  <c r="T117" i="110"/>
  <c r="T116" i="110"/>
  <c r="N116" i="66"/>
  <c r="N117" i="66"/>
  <c r="O116" i="62"/>
  <c r="G209" i="110"/>
  <c r="H210" i="110"/>
  <c r="H209" i="110"/>
  <c r="O209" i="111"/>
  <c r="O210" i="111"/>
  <c r="N210" i="66"/>
  <c r="M110" i="66"/>
  <c r="I117" i="66"/>
  <c r="U117" i="66"/>
  <c r="Q190" i="66"/>
  <c r="J116" i="62"/>
  <c r="D117" i="110"/>
  <c r="P116" i="110"/>
  <c r="J117" i="66"/>
  <c r="V116" i="66"/>
  <c r="K116" i="62"/>
  <c r="I116" i="110"/>
  <c r="U116" i="110"/>
  <c r="O117" i="66"/>
  <c r="D117" i="62"/>
  <c r="P117" i="62"/>
  <c r="B25" i="73"/>
  <c r="F5" i="179"/>
  <c r="P116" i="179"/>
  <c r="P117" i="179"/>
  <c r="Q46" i="177"/>
  <c r="D210" i="174"/>
  <c r="D209" i="174"/>
  <c r="Q169" i="179"/>
  <c r="H139" i="179"/>
  <c r="M198" i="179"/>
  <c r="V83" i="174"/>
  <c r="I6" i="177"/>
  <c r="N26" i="177"/>
  <c r="I46" i="177"/>
  <c r="H56" i="177"/>
  <c r="N64" i="177"/>
  <c r="H83" i="177"/>
  <c r="O100" i="177"/>
  <c r="J110" i="177"/>
  <c r="O130" i="177"/>
  <c r="H139" i="177"/>
  <c r="N139" i="177"/>
  <c r="O154" i="177"/>
  <c r="H169" i="177"/>
  <c r="Q139" i="177"/>
  <c r="Q169" i="177"/>
  <c r="Q6" i="177"/>
  <c r="H6" i="174"/>
  <c r="V57" i="174"/>
  <c r="G6" i="177"/>
  <c r="E26" i="177"/>
  <c r="O26" i="177"/>
  <c r="K26" i="177"/>
  <c r="F46" i="177"/>
  <c r="P64" i="177"/>
  <c r="M83" i="177"/>
  <c r="J83" i="177"/>
  <c r="G83" i="177"/>
  <c r="H100" i="177"/>
  <c r="E100" i="177"/>
  <c r="I110" i="177"/>
  <c r="F117" i="177"/>
  <c r="G130" i="177"/>
  <c r="D130" i="177"/>
  <c r="M139" i="177"/>
  <c r="G139" i="177"/>
  <c r="I153" i="177"/>
  <c r="D169" i="177"/>
  <c r="N178" i="177"/>
  <c r="N190" i="177"/>
  <c r="J190" i="177"/>
  <c r="F197" i="177"/>
  <c r="H210" i="66"/>
  <c r="Q153" i="177"/>
  <c r="Q198" i="177"/>
  <c r="K169" i="179"/>
  <c r="E116" i="179"/>
  <c r="T5" i="174"/>
  <c r="J83" i="174"/>
  <c r="K5" i="177"/>
  <c r="D26" i="177"/>
  <c r="M26" i="177"/>
  <c r="G46" i="177"/>
  <c r="P46" i="177"/>
  <c r="G64" i="177"/>
  <c r="O64" i="177"/>
  <c r="I83" i="177"/>
  <c r="P100" i="177"/>
  <c r="K110" i="177"/>
  <c r="O121" i="177"/>
  <c r="F130" i="177"/>
  <c r="L139" i="177"/>
  <c r="I139" i="177"/>
  <c r="J154" i="177"/>
  <c r="I169" i="177"/>
  <c r="M178" i="177"/>
  <c r="H178" i="177"/>
  <c r="M190" i="177"/>
  <c r="K190" i="177"/>
  <c r="H197" i="177"/>
  <c r="L198" i="177"/>
  <c r="K209" i="177"/>
  <c r="K210" i="177"/>
  <c r="Q110" i="177"/>
  <c r="J190" i="179"/>
  <c r="P190" i="179"/>
  <c r="G190" i="179"/>
  <c r="V6" i="174"/>
  <c r="I5" i="174"/>
  <c r="D26" i="174"/>
  <c r="U26" i="174"/>
  <c r="O46" i="174"/>
  <c r="K46" i="174"/>
  <c r="R64" i="174"/>
  <c r="I56" i="174"/>
  <c r="J64" i="174"/>
  <c r="Q83" i="174"/>
  <c r="Q116" i="179"/>
  <c r="L26" i="177"/>
  <c r="E46" i="177"/>
  <c r="J56" i="177"/>
  <c r="D64" i="177"/>
  <c r="K83" i="177"/>
  <c r="G100" i="177"/>
  <c r="H110" i="177"/>
  <c r="H130" i="177"/>
  <c r="G169" i="177"/>
  <c r="L178" i="177"/>
  <c r="Q56" i="177"/>
  <c r="Q178" i="177"/>
  <c r="Q26" i="179"/>
  <c r="L121" i="179"/>
  <c r="H154" i="179"/>
  <c r="J5" i="174"/>
  <c r="P5" i="174"/>
  <c r="S5" i="174"/>
  <c r="P26" i="174"/>
  <c r="H26" i="174"/>
  <c r="M46" i="174"/>
  <c r="R46" i="174"/>
  <c r="O57" i="174"/>
  <c r="F64" i="174"/>
  <c r="Q64" i="174"/>
  <c r="L83" i="174"/>
  <c r="R83" i="174"/>
  <c r="P83" i="174"/>
  <c r="H100" i="174"/>
  <c r="M100" i="174"/>
  <c r="E110" i="174"/>
  <c r="Q110" i="174"/>
  <c r="O110" i="174"/>
  <c r="Q46" i="179"/>
  <c r="M197" i="179"/>
  <c r="G130" i="179"/>
  <c r="U209" i="66"/>
  <c r="Q100" i="177"/>
  <c r="J116" i="179"/>
  <c r="G197" i="179"/>
  <c r="P210" i="177"/>
  <c r="P117" i="177"/>
  <c r="K210" i="174"/>
  <c r="K209" i="174"/>
  <c r="D116" i="177"/>
  <c r="N210" i="179"/>
  <c r="M117" i="179"/>
  <c r="P169" i="179"/>
  <c r="N169" i="179"/>
  <c r="E110" i="177"/>
  <c r="N197" i="177"/>
  <c r="O117" i="177"/>
  <c r="F116" i="179"/>
  <c r="S210" i="174"/>
  <c r="V116" i="174"/>
  <c r="U117" i="174"/>
  <c r="F110" i="177"/>
  <c r="M117" i="177"/>
  <c r="I190" i="177"/>
  <c r="L100" i="174"/>
  <c r="Q64" i="177"/>
  <c r="Q110" i="179"/>
  <c r="O117" i="179"/>
  <c r="J169" i="179"/>
  <c r="O209" i="179"/>
  <c r="O210" i="179"/>
  <c r="O169" i="179"/>
  <c r="G178" i="179"/>
  <c r="K178" i="179"/>
  <c r="G210" i="174"/>
  <c r="G110" i="177"/>
  <c r="N117" i="177"/>
  <c r="N116" i="177"/>
  <c r="I178" i="177"/>
  <c r="M169" i="179"/>
  <c r="O178" i="179"/>
  <c r="Q209" i="174"/>
  <c r="G26" i="174"/>
  <c r="T26" i="174"/>
  <c r="E56" i="174"/>
  <c r="E64" i="174"/>
  <c r="I83" i="174"/>
  <c r="T100" i="174"/>
  <c r="N100" i="174"/>
  <c r="J110" i="174"/>
  <c r="F116" i="66"/>
  <c r="F209" i="78"/>
  <c r="J210" i="66"/>
  <c r="Q57" i="179"/>
  <c r="Q120" i="179"/>
  <c r="Q64" i="179"/>
  <c r="E210" i="179"/>
  <c r="Q130" i="179"/>
  <c r="H210" i="179"/>
  <c r="U116" i="174"/>
  <c r="N117" i="174"/>
  <c r="I210" i="174"/>
  <c r="P116" i="174"/>
  <c r="J120" i="174"/>
  <c r="O121" i="174"/>
  <c r="H121" i="174"/>
  <c r="M120" i="174"/>
  <c r="F130" i="174"/>
  <c r="R130" i="174"/>
  <c r="D130" i="174"/>
  <c r="P130" i="174"/>
  <c r="N130" i="174"/>
  <c r="L130" i="174"/>
  <c r="E139" i="174"/>
  <c r="Q139" i="174"/>
  <c r="V139" i="174"/>
  <c r="O139" i="174"/>
  <c r="F139" i="174"/>
  <c r="O154" i="174"/>
  <c r="T153" i="174"/>
  <c r="K153" i="174"/>
  <c r="D153" i="174"/>
  <c r="P153" i="174"/>
  <c r="N154" i="174"/>
  <c r="L154" i="174"/>
  <c r="H169" i="174"/>
  <c r="T169" i="174"/>
  <c r="M169" i="174"/>
  <c r="F169" i="174"/>
  <c r="K169" i="174"/>
  <c r="D169" i="174"/>
  <c r="N169" i="174"/>
  <c r="L178" i="174"/>
  <c r="E178" i="174"/>
  <c r="Q178" i="174"/>
  <c r="J178" i="174"/>
  <c r="V178" i="174"/>
  <c r="H178" i="174"/>
  <c r="I178" i="174"/>
  <c r="G190" i="174"/>
  <c r="S190" i="174"/>
  <c r="L190" i="174"/>
  <c r="E190" i="174"/>
  <c r="Q190" i="174"/>
  <c r="J190" i="174"/>
  <c r="O190" i="174"/>
  <c r="M197" i="174"/>
  <c r="F197" i="174"/>
  <c r="R197" i="174"/>
  <c r="D197" i="174"/>
  <c r="P198" i="174"/>
  <c r="I197" i="174"/>
  <c r="U197" i="174"/>
  <c r="S198" i="174"/>
  <c r="L197" i="174"/>
  <c r="V198" i="174"/>
  <c r="E117" i="177"/>
  <c r="O26" i="179"/>
  <c r="L26" i="179"/>
  <c r="O46" i="179"/>
  <c r="J26" i="179"/>
  <c r="L46" i="179"/>
  <c r="F6" i="179"/>
  <c r="I5" i="179"/>
  <c r="F46" i="179"/>
  <c r="H64" i="179"/>
  <c r="L56" i="179"/>
  <c r="O57" i="179"/>
  <c r="K83" i="179"/>
  <c r="G26" i="179"/>
  <c r="M46" i="179"/>
  <c r="N83" i="179"/>
  <c r="J83" i="179"/>
  <c r="K110" i="179"/>
  <c r="N110" i="179"/>
  <c r="F121" i="179"/>
  <c r="L154" i="179"/>
  <c r="P100" i="179"/>
  <c r="L139" i="179"/>
  <c r="N100" i="179"/>
  <c r="F110" i="179"/>
  <c r="D139" i="179"/>
  <c r="J139" i="179"/>
  <c r="D178" i="179"/>
  <c r="D154" i="179"/>
  <c r="F153" i="179"/>
  <c r="H198" i="179"/>
  <c r="J197" i="179"/>
  <c r="G169" i="179"/>
  <c r="J178" i="179"/>
  <c r="E190" i="179"/>
  <c r="P197" i="179"/>
  <c r="P178" i="179"/>
  <c r="H190" i="179"/>
  <c r="F178" i="179"/>
  <c r="I190" i="179"/>
  <c r="I197" i="179"/>
  <c r="J116" i="174"/>
  <c r="O130" i="174"/>
  <c r="I117" i="177"/>
  <c r="M26" i="179"/>
  <c r="H130" i="179"/>
  <c r="N57" i="177"/>
  <c r="P83" i="177"/>
  <c r="L100" i="177"/>
  <c r="J100" i="177"/>
  <c r="D110" i="177"/>
  <c r="P110" i="177"/>
  <c r="M110" i="177"/>
  <c r="K117" i="177"/>
  <c r="M130" i="177"/>
  <c r="L130" i="177"/>
  <c r="N169" i="177"/>
  <c r="L169" i="177"/>
  <c r="O178" i="177"/>
  <c r="G190" i="177"/>
  <c r="F190" i="177"/>
  <c r="E190" i="177"/>
  <c r="K5" i="169"/>
  <c r="I46" i="181"/>
  <c r="L64" i="181"/>
  <c r="E100" i="181"/>
  <c r="H130" i="181"/>
  <c r="N153" i="181"/>
  <c r="R178" i="181"/>
  <c r="P190" i="181"/>
  <c r="L209" i="181"/>
  <c r="L210" i="181"/>
  <c r="F83" i="181"/>
  <c r="H100" i="181"/>
  <c r="R110" i="181"/>
  <c r="P110" i="181"/>
  <c r="P116" i="181"/>
  <c r="I130" i="181"/>
  <c r="E153" i="181"/>
  <c r="H5" i="169"/>
  <c r="I116" i="181"/>
  <c r="K130" i="181"/>
  <c r="H153" i="181"/>
  <c r="E154" i="181"/>
  <c r="E139" i="181"/>
  <c r="T178" i="181"/>
  <c r="O209" i="181"/>
  <c r="O210" i="181"/>
  <c r="D117" i="181"/>
  <c r="G178" i="181"/>
  <c r="J5" i="169"/>
  <c r="L6" i="181"/>
  <c r="J6" i="181"/>
  <c r="V5" i="181"/>
  <c r="M5" i="181"/>
  <c r="O26" i="181"/>
  <c r="T26" i="181"/>
  <c r="M26" i="181"/>
  <c r="F26" i="181"/>
  <c r="K26" i="181"/>
  <c r="N46" i="181"/>
  <c r="E46" i="181"/>
  <c r="O46" i="181"/>
  <c r="D57" i="181"/>
  <c r="P57" i="181"/>
  <c r="I57" i="181"/>
  <c r="Q64" i="181"/>
  <c r="V64" i="181"/>
  <c r="H64" i="181"/>
  <c r="T64" i="181"/>
  <c r="M64" i="181"/>
  <c r="K64" i="181"/>
  <c r="D64" i="181"/>
  <c r="K83" i="181"/>
  <c r="R139" i="181"/>
  <c r="L139" i="181"/>
  <c r="K210" i="181"/>
  <c r="T210" i="181"/>
  <c r="S169" i="181"/>
  <c r="D209" i="130"/>
  <c r="D210" i="130"/>
  <c r="Q6" i="181"/>
  <c r="G26" i="181"/>
  <c r="L26" i="181"/>
  <c r="M46" i="181"/>
  <c r="F46" i="181"/>
  <c r="P46" i="181"/>
  <c r="Q57" i="181"/>
  <c r="H56" i="181"/>
  <c r="F64" i="181"/>
  <c r="P64" i="181"/>
  <c r="D110" i="181"/>
  <c r="Q110" i="181"/>
  <c r="I121" i="181"/>
  <c r="D154" i="181"/>
  <c r="I178" i="181"/>
  <c r="G209" i="181"/>
  <c r="G210" i="181"/>
  <c r="S116" i="181"/>
  <c r="S117" i="181"/>
  <c r="K116" i="181"/>
  <c r="K117" i="181"/>
  <c r="F198" i="181"/>
  <c r="R197" i="181"/>
  <c r="H209" i="181"/>
  <c r="H210" i="181"/>
  <c r="P117" i="106"/>
  <c r="D190" i="181"/>
  <c r="L116" i="181"/>
  <c r="G121" i="181"/>
  <c r="S210" i="181"/>
  <c r="U169" i="113"/>
  <c r="M117" i="113"/>
  <c r="T117" i="66"/>
  <c r="M117" i="104"/>
  <c r="J121" i="181"/>
  <c r="D130" i="181"/>
  <c r="V130" i="181"/>
  <c r="M169" i="181"/>
  <c r="I190" i="181"/>
  <c r="S116" i="113"/>
  <c r="F121" i="181"/>
  <c r="K120" i="181"/>
  <c r="U130" i="181"/>
  <c r="Q130" i="181"/>
  <c r="N139" i="181"/>
  <c r="V154" i="181"/>
  <c r="T153" i="181"/>
  <c r="J169" i="181"/>
  <c r="U178" i="181"/>
  <c r="T190" i="181"/>
  <c r="M190" i="181"/>
  <c r="S197" i="181"/>
  <c r="N110" i="181"/>
  <c r="V116" i="181"/>
  <c r="U190" i="181"/>
  <c r="I210" i="130"/>
  <c r="P100" i="181"/>
  <c r="H110" i="181"/>
  <c r="F110" i="181"/>
  <c r="N130" i="181"/>
  <c r="F139" i="181"/>
  <c r="M210" i="181"/>
  <c r="E178" i="181"/>
  <c r="H190" i="181"/>
  <c r="R190" i="181"/>
  <c r="K190" i="181"/>
  <c r="N198" i="181"/>
  <c r="J198" i="181"/>
  <c r="L5" i="169"/>
  <c r="I5" i="169"/>
  <c r="V83" i="181"/>
  <c r="H83" i="181"/>
  <c r="N116" i="181"/>
  <c r="G116" i="181"/>
  <c r="M120" i="181"/>
  <c r="T139" i="181"/>
  <c r="T169" i="181"/>
  <c r="M178" i="181"/>
  <c r="S153" i="181"/>
  <c r="G100" i="181"/>
  <c r="G110" i="181"/>
  <c r="T130" i="181"/>
  <c r="P154" i="181"/>
  <c r="N190" i="181"/>
  <c r="S190" i="181"/>
  <c r="L190" i="181"/>
  <c r="E190" i="181"/>
  <c r="F197" i="181"/>
  <c r="F116" i="181"/>
  <c r="O139" i="181"/>
  <c r="O178" i="181"/>
  <c r="V26" i="111"/>
  <c r="T100" i="113"/>
  <c r="N130" i="111"/>
  <c r="J56" i="62"/>
  <c r="F83" i="62"/>
  <c r="M110" i="62"/>
  <c r="N154" i="62"/>
  <c r="D210" i="78"/>
  <c r="L209" i="62"/>
  <c r="M209" i="62"/>
  <c r="N209" i="62"/>
  <c r="E197" i="62"/>
  <c r="E117" i="62"/>
  <c r="E210" i="62"/>
  <c r="E169" i="111"/>
  <c r="M169" i="62"/>
  <c r="F46" i="62"/>
  <c r="F169" i="62"/>
  <c r="G198" i="62"/>
  <c r="E57" i="62"/>
  <c r="E178" i="62"/>
  <c r="F197" i="62"/>
  <c r="G116" i="62"/>
  <c r="K6" i="62"/>
  <c r="I26" i="62"/>
  <c r="G110" i="62"/>
  <c r="K117" i="62"/>
  <c r="F209" i="111"/>
  <c r="H46" i="62"/>
  <c r="M139" i="62"/>
  <c r="E139" i="62"/>
  <c r="M46" i="62"/>
  <c r="F130" i="62"/>
  <c r="N153" i="62"/>
  <c r="Q210" i="62"/>
  <c r="L116" i="62"/>
  <c r="R210" i="77"/>
  <c r="K210" i="62"/>
  <c r="V64" i="111"/>
  <c r="S46" i="111"/>
  <c r="T26" i="111"/>
  <c r="T197" i="111"/>
  <c r="H46" i="111"/>
  <c r="N121" i="111"/>
  <c r="P169" i="111"/>
  <c r="R57" i="110"/>
  <c r="G57" i="66"/>
  <c r="E110" i="66"/>
  <c r="U190" i="66"/>
  <c r="J26" i="62"/>
  <c r="D57" i="62"/>
  <c r="P57" i="62"/>
  <c r="I56" i="62"/>
  <c r="E100" i="62"/>
  <c r="Q100" i="62"/>
  <c r="E121" i="62"/>
  <c r="H130" i="62"/>
  <c r="M120" i="62"/>
  <c r="L178" i="62"/>
  <c r="J190" i="62"/>
  <c r="I198" i="62"/>
  <c r="L198" i="62"/>
  <c r="H110" i="62"/>
  <c r="I130" i="62"/>
  <c r="D190" i="62"/>
  <c r="P190" i="62"/>
  <c r="V117" i="66"/>
  <c r="E116" i="66"/>
  <c r="F117" i="62"/>
  <c r="P57" i="66"/>
  <c r="F190" i="66"/>
  <c r="F139" i="62"/>
  <c r="K110" i="66"/>
  <c r="U110" i="66"/>
  <c r="R190" i="66"/>
  <c r="N46" i="62"/>
  <c r="Q110" i="62"/>
  <c r="P169" i="62"/>
  <c r="M178" i="62"/>
  <c r="E190" i="62"/>
  <c r="J197" i="62"/>
  <c r="R209" i="78"/>
  <c r="K210" i="66"/>
  <c r="D210" i="76"/>
  <c r="G209" i="77"/>
  <c r="J117" i="62"/>
  <c r="D210" i="110"/>
  <c r="K57" i="66"/>
  <c r="D110" i="66"/>
  <c r="O121" i="66"/>
  <c r="N169" i="62"/>
  <c r="O209" i="110"/>
  <c r="E110" i="62"/>
  <c r="H116" i="62"/>
  <c r="I210" i="66"/>
  <c r="D57" i="66"/>
  <c r="P210" i="110"/>
  <c r="T210" i="77"/>
  <c r="V210" i="66"/>
  <c r="F110" i="66"/>
  <c r="P110" i="66"/>
  <c r="U169" i="66"/>
  <c r="M190" i="66"/>
  <c r="I46" i="62"/>
  <c r="F100" i="62"/>
  <c r="J110" i="62"/>
  <c r="I169" i="62"/>
  <c r="D169" i="62"/>
  <c r="F178" i="62"/>
  <c r="Q190" i="62"/>
  <c r="R210" i="110"/>
  <c r="O209" i="76"/>
  <c r="Q117" i="62"/>
  <c r="P209" i="76"/>
  <c r="G117" i="66"/>
  <c r="J116" i="66"/>
  <c r="T209" i="66"/>
  <c r="D116" i="62"/>
  <c r="L116" i="110"/>
  <c r="K117" i="111"/>
  <c r="T139" i="111"/>
  <c r="R57" i="111"/>
  <c r="S153" i="113"/>
  <c r="U130" i="111"/>
  <c r="V210" i="113"/>
  <c r="R210" i="112"/>
  <c r="U26" i="111"/>
  <c r="E209" i="77"/>
  <c r="E210" i="77"/>
  <c r="I117" i="110"/>
  <c r="G210" i="66"/>
  <c r="P116" i="62"/>
  <c r="S210" i="66"/>
  <c r="Q210" i="77"/>
  <c r="U46" i="111"/>
  <c r="U154" i="111"/>
  <c r="U117" i="111"/>
  <c r="V130" i="111"/>
  <c r="Q110" i="111"/>
  <c r="Q116" i="111"/>
  <c r="S64" i="111"/>
  <c r="S120" i="111"/>
  <c r="R110" i="111"/>
  <c r="O117" i="110"/>
  <c r="T57" i="66"/>
  <c r="I116" i="66"/>
  <c r="U116" i="66"/>
  <c r="K57" i="62"/>
  <c r="S26" i="111"/>
  <c r="S130" i="111"/>
  <c r="S139" i="111"/>
  <c r="T6" i="111"/>
  <c r="T190" i="111"/>
  <c r="R6" i="111"/>
  <c r="R139" i="111"/>
  <c r="R169" i="111"/>
  <c r="U120" i="111"/>
  <c r="Q190" i="111"/>
  <c r="S169" i="111"/>
  <c r="T57" i="111"/>
  <c r="T83" i="111"/>
  <c r="R178" i="111"/>
  <c r="S178" i="111"/>
  <c r="P5" i="66"/>
  <c r="J5" i="66"/>
  <c r="S26" i="66"/>
  <c r="D46" i="66"/>
  <c r="V46" i="66"/>
  <c r="U57" i="66"/>
  <c r="S64" i="66"/>
  <c r="T56" i="66"/>
  <c r="P139" i="66"/>
  <c r="L139" i="66"/>
  <c r="V139" i="66"/>
  <c r="Q153" i="66"/>
  <c r="L169" i="66"/>
  <c r="J169" i="66"/>
  <c r="H178" i="66"/>
  <c r="S178" i="66"/>
  <c r="K190" i="66"/>
  <c r="H197" i="66"/>
  <c r="J5" i="62"/>
  <c r="I5" i="62"/>
  <c r="N6" i="62"/>
  <c r="L6" i="62"/>
  <c r="E6" i="62"/>
  <c r="G46" i="62"/>
  <c r="J83" i="62"/>
  <c r="G83" i="62"/>
  <c r="K100" i="62"/>
  <c r="N100" i="62"/>
  <c r="G130" i="62"/>
  <c r="J130" i="62"/>
  <c r="K139" i="62"/>
  <c r="O154" i="62"/>
  <c r="G169" i="62"/>
  <c r="N190" i="62"/>
  <c r="O197" i="62"/>
  <c r="F198" i="62"/>
  <c r="V110" i="111"/>
  <c r="R46" i="111"/>
  <c r="F5" i="66"/>
  <c r="D6" i="66"/>
  <c r="O5" i="66"/>
  <c r="T26" i="66"/>
  <c r="Q46" i="66"/>
  <c r="O46" i="66"/>
  <c r="I57" i="66"/>
  <c r="L64" i="66"/>
  <c r="M64" i="66"/>
  <c r="M83" i="66"/>
  <c r="P83" i="66"/>
  <c r="V83" i="66"/>
  <c r="V100" i="66"/>
  <c r="H100" i="66"/>
  <c r="M120" i="66"/>
  <c r="F121" i="66"/>
  <c r="K121" i="66"/>
  <c r="S120" i="66"/>
  <c r="E130" i="66"/>
  <c r="V130" i="66"/>
  <c r="M139" i="66"/>
  <c r="F139" i="66"/>
  <c r="K139" i="66"/>
  <c r="L154" i="66"/>
  <c r="J154" i="66"/>
  <c r="Q169" i="66"/>
  <c r="G178" i="66"/>
  <c r="J178" i="66"/>
  <c r="D190" i="66"/>
  <c r="P190" i="66"/>
  <c r="O197" i="66"/>
  <c r="V209" i="112"/>
  <c r="U169" i="111"/>
  <c r="V190" i="111"/>
  <c r="T100" i="111"/>
  <c r="R64" i="111"/>
  <c r="R26" i="111"/>
  <c r="R178" i="113"/>
  <c r="L110" i="111"/>
  <c r="G117" i="111"/>
  <c r="P117" i="111"/>
  <c r="G117" i="110"/>
  <c r="S116" i="110"/>
  <c r="T190" i="110"/>
  <c r="L57" i="66"/>
  <c r="J57" i="66"/>
  <c r="G110" i="66"/>
  <c r="L110" i="66"/>
  <c r="Q110" i="66"/>
  <c r="H116" i="66"/>
  <c r="T116" i="66"/>
  <c r="M117" i="66"/>
  <c r="D121" i="66"/>
  <c r="K130" i="66"/>
  <c r="I190" i="66"/>
  <c r="N190" i="66"/>
  <c r="G190" i="66"/>
  <c r="L46" i="62"/>
  <c r="I57" i="62"/>
  <c r="O57" i="62"/>
  <c r="L57" i="62"/>
  <c r="J100" i="62"/>
  <c r="M100" i="62"/>
  <c r="D110" i="62"/>
  <c r="P110" i="62"/>
  <c r="I116" i="62"/>
  <c r="N117" i="62"/>
  <c r="H121" i="62"/>
  <c r="M121" i="62"/>
  <c r="M130" i="62"/>
  <c r="D153" i="62"/>
  <c r="I154" i="62"/>
  <c r="O169" i="62"/>
  <c r="H169" i="62"/>
  <c r="M190" i="62"/>
  <c r="I197" i="62"/>
  <c r="N197" i="62"/>
  <c r="H198" i="62"/>
  <c r="U139" i="111"/>
  <c r="U178" i="111"/>
  <c r="V139" i="111"/>
  <c r="V169" i="111"/>
  <c r="R100" i="111"/>
  <c r="U100" i="111"/>
  <c r="U110" i="111"/>
  <c r="V83" i="111"/>
  <c r="T130" i="111"/>
  <c r="T110" i="111"/>
  <c r="T178" i="111"/>
  <c r="R83" i="111"/>
  <c r="S83" i="111"/>
  <c r="S190" i="111"/>
  <c r="T64" i="111"/>
  <c r="T169" i="111"/>
  <c r="R190" i="111"/>
  <c r="U83" i="111"/>
  <c r="V100" i="111"/>
  <c r="R130" i="111"/>
  <c r="U64" i="111"/>
  <c r="U190" i="111"/>
  <c r="V46" i="111"/>
  <c r="V178" i="111"/>
  <c r="S100" i="111"/>
  <c r="T46" i="111"/>
  <c r="R116" i="111"/>
  <c r="R83" i="113"/>
  <c r="U130" i="113"/>
  <c r="S57" i="66"/>
  <c r="S110" i="66"/>
  <c r="U139" i="113"/>
  <c r="U178" i="113"/>
  <c r="P57" i="111"/>
  <c r="K139" i="111"/>
  <c r="M46" i="66"/>
  <c r="M169" i="66"/>
  <c r="J178" i="62"/>
  <c r="P116" i="111"/>
  <c r="V116" i="105"/>
  <c r="S139" i="113"/>
  <c r="S198" i="113"/>
  <c r="T120" i="113"/>
  <c r="T153" i="113"/>
  <c r="R169" i="113"/>
  <c r="R100" i="113"/>
  <c r="U153" i="113"/>
  <c r="U5" i="113"/>
  <c r="U110" i="113"/>
  <c r="U198" i="113"/>
  <c r="L209" i="107"/>
  <c r="M190" i="106"/>
  <c r="T130" i="113"/>
  <c r="R130" i="113"/>
  <c r="U64" i="113"/>
  <c r="K110" i="110"/>
  <c r="G116" i="111"/>
  <c r="J117" i="105"/>
  <c r="H209" i="107"/>
  <c r="V83" i="113"/>
  <c r="F110" i="110"/>
  <c r="I6" i="62"/>
  <c r="P209" i="130"/>
  <c r="P210" i="130"/>
  <c r="H117" i="66"/>
  <c r="O116" i="66"/>
  <c r="P210" i="62"/>
  <c r="I209" i="111"/>
  <c r="V209" i="105"/>
  <c r="D209" i="105"/>
  <c r="S169" i="113"/>
  <c r="N117" i="130"/>
  <c r="Q116" i="104"/>
  <c r="M209" i="110"/>
  <c r="F209" i="110"/>
  <c r="M116" i="106"/>
  <c r="K116" i="106"/>
  <c r="G117" i="107"/>
  <c r="R46" i="103"/>
  <c r="S83" i="113"/>
  <c r="T110" i="113"/>
  <c r="R116" i="104"/>
  <c r="V117" i="106"/>
  <c r="L209" i="106"/>
  <c r="L210" i="106"/>
  <c r="T139" i="113"/>
  <c r="R26" i="113"/>
  <c r="N117" i="110"/>
  <c r="G116" i="110"/>
  <c r="M117" i="107"/>
  <c r="E116" i="111"/>
  <c r="F57" i="110"/>
  <c r="R110" i="110"/>
  <c r="L210" i="66"/>
  <c r="M116" i="66"/>
  <c r="N198" i="62"/>
  <c r="N116" i="62"/>
  <c r="I117" i="62"/>
  <c r="Q209" i="111"/>
  <c r="J57" i="62"/>
  <c r="N110" i="62"/>
  <c r="J139" i="62"/>
  <c r="Q178" i="62"/>
  <c r="O190" i="62"/>
  <c r="H190" i="62"/>
  <c r="E198" i="62"/>
  <c r="Q198" i="62"/>
  <c r="S110" i="113"/>
  <c r="T46" i="113"/>
  <c r="H190" i="110"/>
  <c r="Q5" i="62"/>
  <c r="D5" i="62"/>
  <c r="H6" i="62"/>
  <c r="M6" i="62"/>
  <c r="F5" i="62"/>
  <c r="O26" i="62"/>
  <c r="H26" i="62"/>
  <c r="N26" i="62"/>
  <c r="G26" i="62"/>
  <c r="L26" i="62"/>
  <c r="F26" i="62"/>
  <c r="P26" i="62"/>
  <c r="E46" i="62"/>
  <c r="D46" i="62"/>
  <c r="P46" i="62"/>
  <c r="O46" i="62"/>
  <c r="H56" i="62"/>
  <c r="N57" i="62"/>
  <c r="G56" i="62"/>
  <c r="M56" i="62"/>
  <c r="F56" i="62"/>
  <c r="K56" i="62"/>
  <c r="D64" i="62"/>
  <c r="P56" i="62"/>
  <c r="I64" i="62"/>
  <c r="H64" i="62"/>
  <c r="N64" i="62"/>
  <c r="G64" i="62"/>
  <c r="J64" i="62"/>
  <c r="D83" i="62"/>
  <c r="P83" i="62"/>
  <c r="O83" i="62"/>
  <c r="I83" i="62"/>
  <c r="N83" i="62"/>
  <c r="L83" i="62"/>
  <c r="E83" i="62"/>
  <c r="Q83" i="62"/>
  <c r="K83" i="62"/>
  <c r="H83" i="62"/>
  <c r="M83" i="62"/>
  <c r="D100" i="62"/>
  <c r="P100" i="62"/>
  <c r="I100" i="62"/>
  <c r="O100" i="62"/>
  <c r="H100" i="62"/>
  <c r="G100" i="62"/>
  <c r="L100" i="62"/>
  <c r="F110" i="62"/>
  <c r="K110" i="62"/>
  <c r="F120" i="62"/>
  <c r="K120" i="62"/>
  <c r="D120" i="62"/>
  <c r="P121" i="62"/>
  <c r="J120" i="62"/>
  <c r="I120" i="62"/>
  <c r="L130" i="62"/>
  <c r="E130" i="62"/>
  <c r="Q130" i="62"/>
  <c r="H139" i="62"/>
  <c r="N139" i="62"/>
  <c r="D139" i="62"/>
  <c r="I139" i="62"/>
  <c r="O139" i="62"/>
  <c r="L139" i="62"/>
  <c r="F154" i="62"/>
  <c r="Q153" i="62"/>
  <c r="J153" i="62"/>
  <c r="H153" i="62"/>
  <c r="M154" i="62"/>
  <c r="P153" i="62"/>
  <c r="E169" i="62"/>
  <c r="Q169" i="62"/>
  <c r="K169" i="62"/>
  <c r="H178" i="62"/>
  <c r="N178" i="62"/>
  <c r="G178" i="62"/>
  <c r="D178" i="62"/>
  <c r="G190" i="62"/>
  <c r="L190" i="62"/>
  <c r="F190" i="62"/>
  <c r="H197" i="62"/>
  <c r="M198" i="62"/>
  <c r="K198" i="62"/>
  <c r="D198" i="62"/>
  <c r="P198" i="62"/>
  <c r="V169" i="113"/>
  <c r="S178" i="113"/>
  <c r="T64" i="113"/>
  <c r="R139" i="113"/>
  <c r="O116" i="110"/>
  <c r="Q6" i="62"/>
  <c r="N210" i="76"/>
  <c r="P210" i="111"/>
  <c r="K117" i="105"/>
  <c r="V100" i="113"/>
  <c r="V178" i="113"/>
  <c r="V110" i="113"/>
  <c r="S130" i="113"/>
  <c r="S26" i="113"/>
  <c r="R6" i="113"/>
  <c r="R110" i="113"/>
  <c r="U83" i="113"/>
  <c r="U26" i="113"/>
  <c r="H190" i="111"/>
  <c r="P117" i="110"/>
  <c r="R46" i="113"/>
  <c r="V26" i="113"/>
  <c r="S100" i="113"/>
  <c r="S64" i="113"/>
  <c r="U100" i="113"/>
  <c r="V130" i="113"/>
  <c r="S46" i="113"/>
  <c r="T83" i="113"/>
  <c r="T169" i="113"/>
  <c r="T26" i="113"/>
  <c r="R64" i="113"/>
  <c r="U46" i="113"/>
  <c r="E117" i="104"/>
  <c r="H117" i="104"/>
  <c r="V139" i="113"/>
  <c r="V46" i="113"/>
  <c r="V64" i="113"/>
  <c r="S57" i="113"/>
  <c r="T178" i="113"/>
  <c r="U120" i="113"/>
  <c r="H57" i="111"/>
  <c r="O116" i="111"/>
  <c r="O117" i="111"/>
  <c r="K210" i="111"/>
  <c r="K209" i="111"/>
  <c r="N6" i="66"/>
  <c r="N110" i="66"/>
  <c r="M121" i="66"/>
  <c r="O130" i="66"/>
  <c r="H130" i="66"/>
  <c r="E198" i="66"/>
  <c r="F6" i="62"/>
  <c r="K26" i="62"/>
  <c r="D26" i="62"/>
  <c r="Q46" i="62"/>
  <c r="D56" i="62"/>
  <c r="E64" i="62"/>
  <c r="Q64" i="62"/>
  <c r="K64" i="62"/>
  <c r="E120" i="62"/>
  <c r="P139" i="62"/>
  <c r="G154" i="62"/>
  <c r="K178" i="62"/>
  <c r="P178" i="62"/>
  <c r="K197" i="62"/>
  <c r="F121" i="111"/>
  <c r="P46" i="111"/>
  <c r="G6" i="62"/>
  <c r="Q26" i="62"/>
  <c r="Q56" i="62"/>
  <c r="M64" i="62"/>
  <c r="F64" i="62"/>
  <c r="O110" i="62"/>
  <c r="K130" i="62"/>
  <c r="O153" i="62"/>
  <c r="K190" i="62"/>
  <c r="L197" i="62"/>
  <c r="Q120" i="62"/>
  <c r="J121" i="62"/>
  <c r="H5" i="62"/>
  <c r="M5" i="62"/>
  <c r="H120" i="62"/>
  <c r="H154" i="62"/>
  <c r="U169" i="106"/>
  <c r="V210" i="114"/>
  <c r="V209" i="114"/>
  <c r="E46" i="111"/>
  <c r="M117" i="111"/>
  <c r="M116" i="111"/>
  <c r="N154" i="111"/>
  <c r="K46" i="62"/>
  <c r="D121" i="62"/>
  <c r="D130" i="62"/>
  <c r="G197" i="62"/>
  <c r="D197" i="62"/>
  <c r="P197" i="62"/>
  <c r="L117" i="66"/>
  <c r="G57" i="62"/>
  <c r="O198" i="62"/>
  <c r="R56" i="111"/>
  <c r="K209" i="107"/>
  <c r="I209" i="107"/>
  <c r="I210" i="107"/>
  <c r="Q116" i="103"/>
  <c r="J130" i="111"/>
  <c r="L120" i="62"/>
  <c r="L121" i="62"/>
  <c r="N56" i="62"/>
  <c r="O210" i="62"/>
  <c r="P6" i="62"/>
  <c r="O130" i="62"/>
  <c r="I178" i="62"/>
  <c r="J154" i="62"/>
  <c r="M210" i="107"/>
  <c r="M209" i="104"/>
  <c r="M210" i="104"/>
  <c r="O56" i="62"/>
  <c r="O64" i="62"/>
  <c r="E153" i="62"/>
  <c r="E154" i="62"/>
  <c r="E46" i="66"/>
  <c r="R64" i="66"/>
  <c r="V169" i="66"/>
  <c r="P120" i="62"/>
  <c r="N5" i="62"/>
  <c r="H57" i="62"/>
  <c r="F117" i="105"/>
  <c r="F116" i="105"/>
  <c r="K210" i="104"/>
  <c r="K209" i="104"/>
  <c r="S117" i="66"/>
  <c r="S116" i="66"/>
  <c r="O6" i="62"/>
  <c r="O5" i="62"/>
  <c r="N130" i="62"/>
  <c r="N120" i="62"/>
  <c r="K153" i="62"/>
  <c r="K154" i="62"/>
  <c r="L154" i="62"/>
  <c r="L153" i="62"/>
  <c r="F153" i="62"/>
  <c r="L209" i="130"/>
  <c r="L210" i="130"/>
  <c r="J46" i="66"/>
  <c r="N57" i="66"/>
  <c r="G83" i="66"/>
  <c r="J130" i="66"/>
  <c r="T130" i="66"/>
  <c r="Q154" i="66"/>
  <c r="O169" i="66"/>
  <c r="O198" i="66"/>
  <c r="T197" i="66"/>
  <c r="K5" i="62"/>
  <c r="D6" i="62"/>
  <c r="P154" i="62"/>
  <c r="E209" i="76"/>
  <c r="K121" i="62"/>
  <c r="F121" i="62"/>
  <c r="F210" i="107"/>
  <c r="F209" i="107"/>
  <c r="D121" i="111"/>
  <c r="F57" i="62"/>
  <c r="M117" i="62"/>
  <c r="L209" i="104"/>
  <c r="L210" i="104"/>
  <c r="L5" i="62"/>
  <c r="N197" i="106"/>
  <c r="G121" i="62"/>
  <c r="G120" i="62"/>
  <c r="O121" i="62"/>
  <c r="O120" i="62"/>
  <c r="O178" i="62"/>
  <c r="J198" i="62"/>
  <c r="J46" i="62"/>
  <c r="G153" i="62"/>
  <c r="V116" i="103"/>
  <c r="O117" i="103"/>
  <c r="J6" i="62"/>
  <c r="S209" i="113"/>
  <c r="I178" i="105"/>
  <c r="M57" i="62"/>
  <c r="E26" i="62"/>
  <c r="L64" i="62"/>
  <c r="Q154" i="62"/>
  <c r="F116" i="130"/>
  <c r="I116" i="104"/>
  <c r="J116" i="104"/>
  <c r="P64" i="62"/>
  <c r="D154" i="62"/>
  <c r="I153" i="62"/>
  <c r="M26" i="62"/>
  <c r="E56" i="62"/>
  <c r="Q139" i="62"/>
  <c r="T198" i="66"/>
  <c r="L56" i="62"/>
  <c r="U121" i="111"/>
  <c r="E209" i="113"/>
  <c r="H210" i="111"/>
  <c r="U117" i="110"/>
  <c r="M169" i="105"/>
  <c r="J169" i="107"/>
  <c r="G139" i="62"/>
  <c r="Q197" i="62"/>
  <c r="V198" i="104"/>
  <c r="E190" i="105"/>
  <c r="J169" i="105"/>
  <c r="J64" i="107"/>
  <c r="P116" i="107"/>
  <c r="E190" i="107"/>
  <c r="J117" i="104"/>
  <c r="I116" i="76"/>
  <c r="U116" i="76"/>
  <c r="G46" i="104"/>
  <c r="G121" i="104"/>
  <c r="G197" i="104"/>
  <c r="Q116" i="87"/>
  <c r="N116" i="110"/>
  <c r="O209" i="78"/>
  <c r="G5" i="62"/>
  <c r="O209" i="106"/>
  <c r="K110" i="104"/>
  <c r="J169" i="104"/>
  <c r="L116" i="104"/>
  <c r="P116" i="103"/>
  <c r="M110" i="103"/>
  <c r="F209" i="87"/>
  <c r="K117" i="66"/>
  <c r="Q100" i="130"/>
  <c r="N209" i="110"/>
  <c r="J117" i="107"/>
  <c r="G117" i="104"/>
  <c r="K210" i="87"/>
  <c r="Q117" i="111"/>
  <c r="J6" i="111"/>
  <c r="K110" i="111"/>
  <c r="F130" i="111"/>
  <c r="F110" i="111"/>
  <c r="I121" i="111"/>
  <c r="L130" i="111"/>
  <c r="O110" i="111"/>
  <c r="H169" i="111"/>
  <c r="J190" i="111"/>
  <c r="J169" i="111"/>
  <c r="M110" i="110"/>
  <c r="K117" i="110"/>
  <c r="J100" i="66"/>
  <c r="I110" i="66"/>
  <c r="Q116" i="66"/>
  <c r="R121" i="66"/>
  <c r="Q130" i="66"/>
  <c r="N154" i="66"/>
  <c r="N169" i="66"/>
  <c r="E169" i="66"/>
  <c r="E5" i="62"/>
  <c r="N121" i="62"/>
  <c r="L169" i="62"/>
  <c r="J169" i="62"/>
  <c r="S110" i="106"/>
  <c r="E117" i="111"/>
  <c r="Q209" i="107"/>
  <c r="J210" i="105"/>
  <c r="K169" i="105"/>
  <c r="Q117" i="103"/>
  <c r="N100" i="111"/>
  <c r="O100" i="66"/>
  <c r="R117" i="66"/>
  <c r="P121" i="66"/>
  <c r="O139" i="66"/>
  <c r="P117" i="77"/>
  <c r="L117" i="76"/>
  <c r="P5" i="62"/>
  <c r="I121" i="62"/>
  <c r="Q117" i="107"/>
  <c r="K116" i="105"/>
  <c r="F110" i="105"/>
  <c r="U197" i="103"/>
  <c r="U130" i="103"/>
  <c r="M210" i="87"/>
  <c r="K117" i="87"/>
  <c r="L117" i="112"/>
  <c r="L116" i="113"/>
  <c r="J116" i="114"/>
  <c r="M153" i="62"/>
  <c r="M197" i="62"/>
  <c r="V209" i="62"/>
  <c r="V210" i="78"/>
  <c r="U117" i="76"/>
  <c r="U154" i="113"/>
  <c r="L117" i="114"/>
  <c r="G209" i="113"/>
  <c r="I117" i="76"/>
  <c r="T121" i="113"/>
  <c r="N116" i="78"/>
  <c r="S190" i="113"/>
  <c r="U117" i="113"/>
  <c r="U116" i="113"/>
  <c r="Q209" i="114"/>
  <c r="Q210" i="114"/>
  <c r="P209" i="77"/>
  <c r="P210" i="77"/>
  <c r="S210" i="111"/>
  <c r="S209" i="111"/>
  <c r="R197" i="113"/>
  <c r="R198" i="113"/>
  <c r="E209" i="112"/>
  <c r="E210" i="112"/>
  <c r="P210" i="113"/>
  <c r="P209" i="113"/>
  <c r="N210" i="114"/>
  <c r="N209" i="114"/>
  <c r="V120" i="111"/>
  <c r="V121" i="111"/>
  <c r="Q209" i="113"/>
  <c r="Q210" i="113"/>
  <c r="T117" i="113"/>
  <c r="R190" i="113"/>
  <c r="M209" i="112"/>
  <c r="M210" i="112"/>
  <c r="M209" i="76"/>
  <c r="M210" i="76"/>
  <c r="N117" i="113"/>
  <c r="F209" i="113"/>
  <c r="F210" i="113"/>
  <c r="K117" i="114"/>
  <c r="U210" i="62"/>
  <c r="U210" i="111"/>
  <c r="U209" i="111"/>
  <c r="V190" i="113"/>
  <c r="O210" i="114"/>
  <c r="F117" i="112"/>
  <c r="V117" i="114"/>
  <c r="L116" i="76"/>
  <c r="S210" i="77"/>
  <c r="S117" i="113"/>
  <c r="N116" i="112"/>
  <c r="H209" i="77"/>
  <c r="F210" i="114"/>
  <c r="P117" i="76"/>
  <c r="R210" i="113"/>
  <c r="O116" i="113"/>
  <c r="F116" i="112"/>
  <c r="O117" i="113"/>
  <c r="E209" i="78"/>
  <c r="S197" i="113"/>
  <c r="H210" i="113"/>
  <c r="U190" i="113"/>
  <c r="M116" i="77"/>
  <c r="K116" i="78"/>
  <c r="R110" i="62"/>
  <c r="S117" i="62"/>
  <c r="R209" i="62"/>
  <c r="T5" i="111"/>
  <c r="U197" i="113"/>
  <c r="N117" i="112"/>
  <c r="T190" i="113"/>
  <c r="W5" i="77"/>
  <c r="W210" i="77"/>
  <c r="W209" i="77"/>
  <c r="N117" i="78"/>
  <c r="U6" i="113"/>
  <c r="G117" i="87"/>
  <c r="L117" i="113"/>
  <c r="W190" i="77"/>
  <c r="W154" i="77"/>
  <c r="W153" i="77"/>
  <c r="R117" i="111"/>
  <c r="L116" i="112"/>
  <c r="W117" i="77"/>
  <c r="W116" i="77"/>
  <c r="K210" i="76"/>
  <c r="V117" i="62"/>
  <c r="W26" i="77"/>
  <c r="W139" i="77"/>
  <c r="W130" i="77"/>
  <c r="P210" i="78"/>
  <c r="F209" i="77"/>
  <c r="R209" i="111"/>
  <c r="U121" i="113"/>
  <c r="Q210" i="112"/>
  <c r="K116" i="114"/>
  <c r="D209" i="113"/>
  <c r="W46" i="77"/>
  <c r="W100" i="77"/>
  <c r="O210" i="77"/>
  <c r="L116" i="114"/>
  <c r="Q209" i="87"/>
  <c r="W57" i="77"/>
  <c r="W121" i="77"/>
  <c r="W120" i="77"/>
  <c r="S56" i="113"/>
  <c r="D209" i="114"/>
  <c r="L116" i="77"/>
  <c r="W169" i="77"/>
  <c r="W110" i="77"/>
  <c r="W178" i="77"/>
  <c r="W56" i="77"/>
  <c r="W64" i="77"/>
  <c r="H116" i="77"/>
  <c r="W198" i="77"/>
  <c r="W6" i="77"/>
  <c r="N116" i="113"/>
  <c r="U209" i="112"/>
  <c r="L210" i="76"/>
  <c r="M209" i="78"/>
  <c r="Q210" i="78"/>
  <c r="N209" i="78"/>
  <c r="P210" i="114"/>
  <c r="J117" i="114"/>
  <c r="T154" i="113"/>
  <c r="W197" i="77"/>
  <c r="W83" i="77"/>
  <c r="H117" i="76"/>
  <c r="T116" i="76"/>
  <c r="M117" i="77"/>
  <c r="D116" i="77"/>
  <c r="U130" i="62"/>
  <c r="S116" i="62"/>
  <c r="V116" i="62"/>
  <c r="N209" i="130"/>
  <c r="T198" i="104"/>
  <c r="V116" i="106"/>
  <c r="H209" i="105"/>
  <c r="N190" i="105"/>
  <c r="L57" i="106"/>
  <c r="G117" i="106"/>
  <c r="O110" i="106"/>
  <c r="L197" i="106"/>
  <c r="O57" i="111"/>
  <c r="H110" i="111"/>
  <c r="D100" i="111"/>
  <c r="S117" i="110"/>
  <c r="K110" i="130"/>
  <c r="O121" i="130"/>
  <c r="Q120" i="104"/>
  <c r="I110" i="105"/>
  <c r="M178" i="105"/>
  <c r="M178" i="106"/>
  <c r="H130" i="107"/>
  <c r="J57" i="107"/>
  <c r="F120" i="107"/>
  <c r="L139" i="107"/>
  <c r="D57" i="107"/>
  <c r="H117" i="107"/>
  <c r="I154" i="107"/>
  <c r="P190" i="107"/>
  <c r="K197" i="107"/>
  <c r="Q130" i="103"/>
  <c r="D46" i="111"/>
  <c r="V198" i="105"/>
  <c r="F121" i="105"/>
  <c r="E154" i="106"/>
  <c r="H154" i="106"/>
  <c r="H169" i="106"/>
  <c r="M100" i="107"/>
  <c r="E116" i="104"/>
  <c r="L209" i="103"/>
  <c r="I100" i="111"/>
  <c r="H116" i="130"/>
  <c r="S210" i="104"/>
  <c r="D130" i="105"/>
  <c r="P198" i="105"/>
  <c r="F210" i="106"/>
  <c r="K6" i="107"/>
  <c r="H116" i="104"/>
  <c r="K209" i="103"/>
  <c r="F116" i="106"/>
  <c r="M26" i="111"/>
  <c r="N64" i="111"/>
  <c r="F57" i="111"/>
  <c r="J110" i="111"/>
  <c r="O190" i="110"/>
  <c r="E6" i="66"/>
  <c r="O64" i="66"/>
  <c r="T100" i="66"/>
  <c r="K154" i="66"/>
  <c r="H198" i="66"/>
  <c r="V190" i="106"/>
  <c r="E210" i="111"/>
  <c r="R100" i="107"/>
  <c r="R154" i="107"/>
  <c r="R116" i="107"/>
  <c r="R190" i="107"/>
  <c r="V100" i="107"/>
  <c r="V120" i="107"/>
  <c r="V130" i="107"/>
  <c r="T169" i="107"/>
  <c r="T197" i="107"/>
  <c r="U121" i="107"/>
  <c r="U130" i="107"/>
  <c r="Q120" i="107"/>
  <c r="Q139" i="107"/>
  <c r="Q110" i="107"/>
  <c r="S139" i="107"/>
  <c r="V178" i="105"/>
  <c r="L209" i="105"/>
  <c r="D209" i="107"/>
  <c r="L116" i="106"/>
  <c r="O116" i="106"/>
  <c r="I117" i="106"/>
  <c r="N116" i="106"/>
  <c r="J209" i="107"/>
  <c r="D210" i="103"/>
  <c r="I117" i="105"/>
  <c r="E117" i="105"/>
  <c r="M121" i="105"/>
  <c r="P121" i="107"/>
  <c r="H26" i="107"/>
  <c r="P110" i="107"/>
  <c r="O178" i="107"/>
  <c r="J110" i="107"/>
  <c r="E130" i="107"/>
  <c r="J139" i="107"/>
  <c r="M178" i="107"/>
  <c r="O190" i="107"/>
  <c r="K198" i="107"/>
  <c r="O154" i="104"/>
  <c r="P26" i="104"/>
  <c r="L121" i="104"/>
  <c r="J56" i="104"/>
  <c r="P46" i="104"/>
  <c r="F100" i="104"/>
  <c r="J153" i="104"/>
  <c r="L57" i="104"/>
  <c r="M64" i="104"/>
  <c r="H197" i="104"/>
  <c r="M110" i="104"/>
  <c r="E120" i="104"/>
  <c r="P130" i="104"/>
  <c r="N154" i="104"/>
  <c r="F153" i="104"/>
  <c r="L178" i="104"/>
  <c r="I100" i="104"/>
  <c r="L110" i="104"/>
  <c r="G139" i="104"/>
  <c r="H178" i="104"/>
  <c r="N197" i="104"/>
  <c r="G110" i="104"/>
  <c r="M130" i="104"/>
  <c r="E139" i="104"/>
  <c r="E197" i="104"/>
  <c r="N198" i="103"/>
  <c r="S130" i="103"/>
  <c r="I100" i="103"/>
  <c r="K110" i="103"/>
  <c r="T197" i="103"/>
  <c r="G57" i="103"/>
  <c r="V116" i="114"/>
  <c r="R197" i="107"/>
  <c r="T100" i="107"/>
  <c r="U26" i="105"/>
  <c r="U190" i="105"/>
  <c r="R83" i="105"/>
  <c r="R197" i="105"/>
  <c r="R178" i="105"/>
  <c r="V57" i="105"/>
  <c r="V6" i="105"/>
  <c r="V154" i="105"/>
  <c r="V120" i="105"/>
  <c r="Q6" i="105"/>
  <c r="J64" i="104"/>
  <c r="P198" i="104"/>
  <c r="P117" i="103"/>
  <c r="N110" i="103"/>
  <c r="R130" i="103"/>
  <c r="S110" i="103"/>
  <c r="Q121" i="130"/>
  <c r="F153" i="130"/>
  <c r="S130" i="104"/>
  <c r="S46" i="104"/>
  <c r="S100" i="104"/>
  <c r="U116" i="105"/>
  <c r="R130" i="105"/>
  <c r="E57" i="105"/>
  <c r="O120" i="105"/>
  <c r="J130" i="105"/>
  <c r="M139" i="105"/>
  <c r="K178" i="105"/>
  <c r="F197" i="105"/>
  <c r="D197" i="105"/>
  <c r="H120" i="105"/>
  <c r="D5" i="107"/>
  <c r="F64" i="107"/>
  <c r="K120" i="107"/>
  <c r="P57" i="107"/>
  <c r="I120" i="107"/>
  <c r="I100" i="107"/>
  <c r="N169" i="107"/>
  <c r="N121" i="107"/>
  <c r="N46" i="107"/>
  <c r="J100" i="107"/>
  <c r="E121" i="107"/>
  <c r="H139" i="107"/>
  <c r="N154" i="107"/>
  <c r="F154" i="107"/>
  <c r="O110" i="107"/>
  <c r="J130" i="107"/>
  <c r="N178" i="107"/>
  <c r="H56" i="107"/>
  <c r="O117" i="107"/>
  <c r="K178" i="107"/>
  <c r="M57" i="107"/>
  <c r="G153" i="107"/>
  <c r="D46" i="107"/>
  <c r="E198" i="107"/>
  <c r="L198" i="104"/>
  <c r="D110" i="104"/>
  <c r="O110" i="103"/>
  <c r="I121" i="103"/>
  <c r="F100" i="103"/>
  <c r="T110" i="103"/>
  <c r="D169" i="103"/>
  <c r="H190" i="103"/>
  <c r="J197" i="103"/>
  <c r="Q100" i="87"/>
  <c r="R46" i="104"/>
  <c r="T100" i="106"/>
  <c r="R110" i="106"/>
  <c r="S116" i="105"/>
  <c r="Q116" i="105"/>
  <c r="P210" i="106"/>
  <c r="O57" i="105"/>
  <c r="G116" i="105"/>
  <c r="P100" i="105"/>
  <c r="G209" i="107"/>
  <c r="P110" i="106"/>
  <c r="K178" i="106"/>
  <c r="H130" i="106"/>
  <c r="D169" i="106"/>
  <c r="G197" i="106"/>
  <c r="I6" i="130"/>
  <c r="H5" i="130"/>
  <c r="G6" i="130"/>
  <c r="N26" i="130"/>
  <c r="M26" i="130"/>
  <c r="G46" i="130"/>
  <c r="F46" i="130"/>
  <c r="E46" i="130"/>
  <c r="I56" i="130"/>
  <c r="H56" i="130"/>
  <c r="F56" i="130"/>
  <c r="J83" i="130"/>
  <c r="I83" i="130"/>
  <c r="F100" i="130"/>
  <c r="E100" i="130"/>
  <c r="D100" i="130"/>
  <c r="I110" i="130"/>
  <c r="H110" i="130"/>
  <c r="G110" i="130"/>
  <c r="O116" i="130"/>
  <c r="M120" i="130"/>
  <c r="L121" i="130"/>
  <c r="K120" i="130"/>
  <c r="J120" i="130"/>
  <c r="F130" i="130"/>
  <c r="E130" i="130"/>
  <c r="D130" i="130"/>
  <c r="J139" i="130"/>
  <c r="I139" i="130"/>
  <c r="H139" i="130"/>
  <c r="G154" i="130"/>
  <c r="G169" i="130"/>
  <c r="F169" i="130"/>
  <c r="E169" i="130"/>
  <c r="K178" i="130"/>
  <c r="J178" i="130"/>
  <c r="I178" i="130"/>
  <c r="M178" i="130"/>
  <c r="L190" i="130"/>
  <c r="H190" i="130"/>
  <c r="F198" i="130"/>
  <c r="E198" i="130"/>
  <c r="D198" i="130"/>
  <c r="P197" i="130"/>
  <c r="L198" i="130"/>
  <c r="T56" i="111"/>
  <c r="J210" i="110"/>
  <c r="M83" i="107"/>
  <c r="G116" i="107"/>
  <c r="J121" i="107"/>
  <c r="D121" i="107"/>
  <c r="G57" i="107"/>
  <c r="L57" i="107"/>
  <c r="J198" i="107"/>
  <c r="P210" i="103"/>
  <c r="E116" i="87"/>
  <c r="D26" i="76"/>
  <c r="D178" i="76"/>
  <c r="U116" i="111"/>
  <c r="S121" i="111"/>
  <c r="T116" i="77"/>
  <c r="F117" i="78"/>
  <c r="R116" i="78"/>
  <c r="D116" i="76"/>
  <c r="P116" i="76"/>
  <c r="Q209" i="76"/>
  <c r="U153" i="111"/>
  <c r="T116" i="113"/>
  <c r="G210" i="76"/>
  <c r="K117" i="78"/>
  <c r="L117" i="77"/>
  <c r="F116" i="78"/>
  <c r="T117" i="77"/>
  <c r="D117" i="76"/>
  <c r="T209" i="76"/>
  <c r="H210" i="76"/>
  <c r="J210" i="78"/>
  <c r="I117" i="87"/>
  <c r="E110" i="113"/>
  <c r="M116" i="113"/>
  <c r="O110" i="114"/>
  <c r="T117" i="76"/>
  <c r="H116" i="76"/>
  <c r="R117" i="78"/>
  <c r="H210" i="112"/>
  <c r="S210" i="76"/>
  <c r="R5" i="113"/>
  <c r="R5" i="111"/>
  <c r="T46" i="114"/>
  <c r="G46" i="112"/>
  <c r="T198" i="111"/>
  <c r="U110" i="112"/>
  <c r="Q190" i="114"/>
  <c r="O110" i="113"/>
  <c r="F190" i="113"/>
  <c r="M110" i="114"/>
  <c r="D190" i="114"/>
  <c r="P190" i="114"/>
  <c r="K117" i="76"/>
  <c r="L190" i="76"/>
  <c r="E190" i="76"/>
  <c r="Q190" i="76"/>
  <c r="T110" i="62"/>
  <c r="V190" i="62"/>
  <c r="N169" i="87"/>
  <c r="E117" i="87"/>
  <c r="K190" i="87"/>
  <c r="K130" i="87"/>
  <c r="K46" i="87"/>
  <c r="J46" i="87"/>
  <c r="M57" i="87"/>
  <c r="N198" i="87"/>
  <c r="K110" i="87"/>
  <c r="T190" i="103"/>
  <c r="M120" i="105"/>
  <c r="H210" i="130"/>
  <c r="G100" i="130"/>
  <c r="M190" i="130"/>
  <c r="U110" i="104"/>
  <c r="S154" i="105"/>
  <c r="F46" i="105"/>
  <c r="E110" i="105"/>
  <c r="I139" i="105"/>
  <c r="H121" i="105"/>
  <c r="H169" i="105"/>
  <c r="O198" i="105"/>
  <c r="L120" i="104"/>
  <c r="O26" i="104"/>
  <c r="P139" i="104"/>
  <c r="M139" i="104"/>
  <c r="I198" i="104"/>
  <c r="Q6" i="130"/>
  <c r="U46" i="106"/>
  <c r="U121" i="106"/>
  <c r="T57" i="106"/>
  <c r="Q130" i="106"/>
  <c r="R178" i="106"/>
  <c r="V26" i="107"/>
  <c r="G116" i="106"/>
  <c r="D64" i="105"/>
  <c r="M56" i="107"/>
  <c r="G178" i="107"/>
  <c r="K46" i="107"/>
  <c r="P139" i="107"/>
  <c r="L110" i="107"/>
  <c r="E83" i="107"/>
  <c r="K110" i="107"/>
  <c r="G169" i="107"/>
  <c r="L56" i="104"/>
  <c r="J26" i="104"/>
  <c r="J210" i="130"/>
  <c r="G117" i="130"/>
  <c r="O190" i="130"/>
  <c r="Q56" i="104"/>
  <c r="Q139" i="104"/>
  <c r="Q64" i="104"/>
  <c r="Q169" i="104"/>
  <c r="Q178" i="104"/>
  <c r="U57" i="106"/>
  <c r="T197" i="106"/>
  <c r="S209" i="105"/>
  <c r="K210" i="105"/>
  <c r="H110" i="107"/>
  <c r="E116" i="107"/>
  <c r="F190" i="107"/>
  <c r="D117" i="104"/>
  <c r="N130" i="104"/>
  <c r="N190" i="104"/>
  <c r="P190" i="103"/>
  <c r="S121" i="104"/>
  <c r="U209" i="105"/>
  <c r="E116" i="105"/>
  <c r="N110" i="105"/>
  <c r="K209" i="106"/>
  <c r="L6" i="106"/>
  <c r="M46" i="106"/>
  <c r="H56" i="106"/>
  <c r="K83" i="106"/>
  <c r="P26" i="106"/>
  <c r="P121" i="106"/>
  <c r="F120" i="106"/>
  <c r="K100" i="106"/>
  <c r="I120" i="106"/>
  <c r="M121" i="106"/>
  <c r="D116" i="106"/>
  <c r="H139" i="106"/>
  <c r="J198" i="106"/>
  <c r="N6" i="107"/>
  <c r="D26" i="107"/>
  <c r="G130" i="107"/>
  <c r="H178" i="107"/>
  <c r="M64" i="107"/>
  <c r="F178" i="107"/>
  <c r="K100" i="107"/>
  <c r="O46" i="107"/>
  <c r="N110" i="107"/>
  <c r="I130" i="107"/>
  <c r="L154" i="107"/>
  <c r="D169" i="107"/>
  <c r="I46" i="107"/>
  <c r="H121" i="107"/>
  <c r="G100" i="107"/>
  <c r="M116" i="107"/>
  <c r="F169" i="107"/>
  <c r="N190" i="107"/>
  <c r="L190" i="107"/>
  <c r="D198" i="107"/>
  <c r="H190" i="107"/>
  <c r="O210" i="104"/>
  <c r="M46" i="104"/>
  <c r="N121" i="104"/>
  <c r="E210" i="104"/>
  <c r="E209" i="104"/>
  <c r="Q210" i="106"/>
  <c r="U110" i="106"/>
  <c r="U154" i="106"/>
  <c r="T6" i="106"/>
  <c r="T121" i="106"/>
  <c r="T130" i="106"/>
  <c r="T139" i="106"/>
  <c r="T190" i="106"/>
  <c r="Q6" i="106"/>
  <c r="Q56" i="106"/>
  <c r="Q110" i="106"/>
  <c r="Q169" i="106"/>
  <c r="Q197" i="106"/>
  <c r="V5" i="106"/>
  <c r="V110" i="106"/>
  <c r="V154" i="106"/>
  <c r="S5" i="106"/>
  <c r="S130" i="106"/>
  <c r="S154" i="106"/>
  <c r="S198" i="106"/>
  <c r="T178" i="107"/>
  <c r="Q56" i="105"/>
  <c r="N197" i="105"/>
  <c r="E190" i="106"/>
  <c r="O190" i="106"/>
  <c r="L169" i="107"/>
  <c r="R100" i="104"/>
  <c r="V139" i="104"/>
  <c r="J83" i="106"/>
  <c r="G46" i="106"/>
  <c r="P46" i="106"/>
  <c r="K64" i="106"/>
  <c r="K46" i="106"/>
  <c r="L83" i="106"/>
  <c r="O100" i="106"/>
  <c r="G110" i="106"/>
  <c r="P100" i="106"/>
  <c r="H110" i="106"/>
  <c r="K121" i="106"/>
  <c r="N121" i="106"/>
  <c r="L100" i="106"/>
  <c r="D100" i="106"/>
  <c r="D110" i="106"/>
  <c r="G130" i="106"/>
  <c r="H100" i="106"/>
  <c r="L130" i="106"/>
  <c r="D139" i="106"/>
  <c r="M139" i="106"/>
  <c r="M169" i="106"/>
  <c r="F153" i="106"/>
  <c r="N169" i="106"/>
  <c r="I153" i="106"/>
  <c r="L139" i="106"/>
  <c r="O154" i="106"/>
  <c r="G139" i="106"/>
  <c r="L190" i="106"/>
  <c r="L178" i="106"/>
  <c r="O197" i="106"/>
  <c r="M197" i="106"/>
  <c r="J169" i="106"/>
  <c r="E153" i="106"/>
  <c r="P169" i="106"/>
  <c r="K169" i="106"/>
  <c r="P6" i="104"/>
  <c r="G116" i="87"/>
  <c r="N116" i="130"/>
  <c r="O5" i="130"/>
  <c r="L57" i="130"/>
  <c r="D110" i="130"/>
  <c r="O110" i="130"/>
  <c r="M110" i="130"/>
  <c r="F121" i="130"/>
  <c r="D121" i="130"/>
  <c r="E190" i="130"/>
  <c r="D190" i="130"/>
  <c r="N190" i="130"/>
  <c r="S197" i="105"/>
  <c r="T100" i="105"/>
  <c r="T178" i="105"/>
  <c r="T197" i="105"/>
  <c r="Q154" i="105"/>
  <c r="Q130" i="105"/>
  <c r="I209" i="105"/>
  <c r="H210" i="106"/>
  <c r="M210" i="106"/>
  <c r="Q197" i="104"/>
  <c r="T210" i="105"/>
  <c r="T209" i="105"/>
  <c r="O210" i="105"/>
  <c r="K110" i="106"/>
  <c r="N120" i="106"/>
  <c r="F130" i="106"/>
  <c r="G64" i="107"/>
  <c r="G197" i="107"/>
  <c r="O198" i="103"/>
  <c r="J210" i="103"/>
  <c r="J209" i="103"/>
  <c r="I190" i="103"/>
  <c r="E210" i="103"/>
  <c r="E209" i="103"/>
  <c r="Q130" i="87"/>
  <c r="V210" i="104"/>
  <c r="U210" i="106"/>
  <c r="T169" i="104"/>
  <c r="T190" i="104"/>
  <c r="R64" i="104"/>
  <c r="R130" i="104"/>
  <c r="V46" i="104"/>
  <c r="N209" i="105"/>
  <c r="L117" i="106"/>
  <c r="J190" i="105"/>
  <c r="O198" i="107"/>
  <c r="L117" i="104"/>
  <c r="H110" i="103"/>
  <c r="I117" i="103"/>
  <c r="E26" i="103"/>
  <c r="L64" i="103"/>
  <c r="F139" i="103"/>
  <c r="I153" i="103"/>
  <c r="M178" i="103"/>
  <c r="O190" i="103"/>
  <c r="D121" i="103"/>
  <c r="Q190" i="103"/>
  <c r="S26" i="103"/>
  <c r="E46" i="103"/>
  <c r="Q121" i="103"/>
  <c r="F169" i="103"/>
  <c r="G169" i="103"/>
  <c r="H153" i="103"/>
  <c r="L198" i="103"/>
  <c r="R57" i="103"/>
  <c r="F210" i="103"/>
  <c r="F209" i="103"/>
  <c r="F57" i="104"/>
  <c r="R64" i="103"/>
  <c r="G110" i="103"/>
  <c r="O154" i="103"/>
  <c r="F178" i="103"/>
  <c r="P139" i="103"/>
  <c r="D178" i="103"/>
  <c r="D190" i="103"/>
  <c r="N121" i="87"/>
  <c r="F130" i="87"/>
  <c r="H110" i="87"/>
  <c r="J5" i="107"/>
  <c r="Q139" i="130"/>
  <c r="F210" i="130"/>
  <c r="F209" i="130"/>
  <c r="U117" i="104"/>
  <c r="U116" i="104"/>
  <c r="T130" i="105"/>
  <c r="G178" i="105"/>
  <c r="T117" i="106"/>
  <c r="T116" i="106"/>
  <c r="S46" i="107"/>
  <c r="S121" i="107"/>
  <c r="U117" i="105"/>
  <c r="S130" i="105"/>
  <c r="T116" i="105"/>
  <c r="Q210" i="105"/>
  <c r="Q209" i="105"/>
  <c r="M117" i="105"/>
  <c r="N117" i="107"/>
  <c r="L116" i="107"/>
  <c r="F210" i="104"/>
  <c r="H209" i="104"/>
  <c r="P178" i="103"/>
  <c r="F110" i="103"/>
  <c r="J83" i="103"/>
  <c r="L154" i="103"/>
  <c r="L153" i="103"/>
  <c r="Q110" i="103"/>
  <c r="R100" i="103"/>
  <c r="U121" i="103"/>
  <c r="G154" i="103"/>
  <c r="N190" i="103"/>
  <c r="U46" i="103"/>
  <c r="O130" i="103"/>
  <c r="S139" i="103"/>
  <c r="H198" i="103"/>
  <c r="E5" i="103"/>
  <c r="Q64" i="103"/>
  <c r="I130" i="103"/>
  <c r="N154" i="103"/>
  <c r="S190" i="103"/>
  <c r="N110" i="87"/>
  <c r="E56" i="87"/>
  <c r="L116" i="87"/>
  <c r="Q100" i="111"/>
  <c r="Q169" i="111"/>
  <c r="V190" i="114"/>
  <c r="U46" i="114"/>
  <c r="T110" i="112"/>
  <c r="U190" i="112"/>
  <c r="O110" i="112"/>
  <c r="D190" i="112"/>
  <c r="K190" i="112"/>
  <c r="E26" i="111"/>
  <c r="K46" i="111"/>
  <c r="F56" i="111"/>
  <c r="N46" i="111"/>
  <c r="J83" i="111"/>
  <c r="K64" i="111"/>
  <c r="E100" i="111"/>
  <c r="F100" i="111"/>
  <c r="I110" i="111"/>
  <c r="H139" i="111"/>
  <c r="F83" i="111"/>
  <c r="E110" i="111"/>
  <c r="H130" i="111"/>
  <c r="O190" i="111"/>
  <c r="K190" i="111"/>
  <c r="D154" i="111"/>
  <c r="F178" i="111"/>
  <c r="I190" i="111"/>
  <c r="I169" i="111"/>
  <c r="L178" i="111"/>
  <c r="G197" i="111"/>
  <c r="L190" i="111"/>
  <c r="D198" i="111"/>
  <c r="P190" i="111"/>
  <c r="G46" i="110"/>
  <c r="S46" i="110"/>
  <c r="L46" i="110"/>
  <c r="E46" i="110"/>
  <c r="Q46" i="110"/>
  <c r="K83" i="110"/>
  <c r="D83" i="110"/>
  <c r="P83" i="110"/>
  <c r="I83" i="110"/>
  <c r="U83" i="110"/>
  <c r="N83" i="110"/>
  <c r="G100" i="110"/>
  <c r="S100" i="110"/>
  <c r="L100" i="110"/>
  <c r="E100" i="110"/>
  <c r="Q100" i="110"/>
  <c r="J100" i="110"/>
  <c r="V100" i="110"/>
  <c r="D110" i="110"/>
  <c r="P110" i="110"/>
  <c r="I110" i="110"/>
  <c r="U110" i="110"/>
  <c r="N110" i="110"/>
  <c r="G110" i="110"/>
  <c r="S110" i="110"/>
  <c r="G130" i="110"/>
  <c r="S130" i="110"/>
  <c r="L130" i="110"/>
  <c r="E130" i="110"/>
  <c r="Q130" i="110"/>
  <c r="J130" i="110"/>
  <c r="V130" i="110"/>
  <c r="K139" i="110"/>
  <c r="D139" i="110"/>
  <c r="P139" i="110"/>
  <c r="I139" i="110"/>
  <c r="U139" i="110"/>
  <c r="N139" i="110"/>
  <c r="N169" i="110"/>
  <c r="G169" i="110"/>
  <c r="S169" i="110"/>
  <c r="L169" i="110"/>
  <c r="E169" i="110"/>
  <c r="Q169" i="110"/>
  <c r="F178" i="110"/>
  <c r="R178" i="110"/>
  <c r="K178" i="110"/>
  <c r="D178" i="110"/>
  <c r="P178" i="110"/>
  <c r="I178" i="110"/>
  <c r="U178" i="110"/>
  <c r="M190" i="110"/>
  <c r="F190" i="110"/>
  <c r="R190" i="110"/>
  <c r="K190" i="110"/>
  <c r="D190" i="110"/>
  <c r="P190" i="110"/>
  <c r="N110" i="113"/>
  <c r="K130" i="113"/>
  <c r="L169" i="113"/>
  <c r="E190" i="113"/>
  <c r="L110" i="114"/>
  <c r="I130" i="114"/>
  <c r="J169" i="114"/>
  <c r="O190" i="114"/>
  <c r="J6" i="66"/>
  <c r="V6" i="66"/>
  <c r="O6" i="66"/>
  <c r="H6" i="66"/>
  <c r="M5" i="66"/>
  <c r="R6" i="66"/>
  <c r="K5" i="66"/>
  <c r="D5" i="66"/>
  <c r="P6" i="66"/>
  <c r="I6" i="66"/>
  <c r="U5" i="66"/>
  <c r="N5" i="66"/>
  <c r="G6" i="66"/>
  <c r="S6" i="66"/>
  <c r="L5" i="66"/>
  <c r="Q6" i="66"/>
  <c r="I26" i="66"/>
  <c r="U26" i="66"/>
  <c r="N26" i="66"/>
  <c r="G26" i="66"/>
  <c r="L26" i="66"/>
  <c r="E26" i="66"/>
  <c r="Q26" i="66"/>
  <c r="J26" i="66"/>
  <c r="O26" i="66"/>
  <c r="M26" i="66"/>
  <c r="F26" i="66"/>
  <c r="P26" i="66"/>
  <c r="H46" i="66"/>
  <c r="T46" i="66"/>
  <c r="F46" i="66"/>
  <c r="R46" i="66"/>
  <c r="K46" i="66"/>
  <c r="P46" i="66"/>
  <c r="I46" i="66"/>
  <c r="U46" i="66"/>
  <c r="N46" i="66"/>
  <c r="G46" i="66"/>
  <c r="S46" i="66"/>
  <c r="L46" i="66"/>
  <c r="E57" i="66"/>
  <c r="Q56" i="66"/>
  <c r="J56" i="66"/>
  <c r="V56" i="66"/>
  <c r="O56" i="66"/>
  <c r="H57" i="66"/>
  <c r="M56" i="66"/>
  <c r="F56" i="66"/>
  <c r="R57" i="66"/>
  <c r="K64" i="66"/>
  <c r="D64" i="66"/>
  <c r="P64" i="66"/>
  <c r="I64" i="66"/>
  <c r="U64" i="66"/>
  <c r="N64" i="66"/>
  <c r="G64" i="66"/>
  <c r="S56" i="66"/>
  <c r="L56" i="66"/>
  <c r="E64" i="66"/>
  <c r="Q64" i="66"/>
  <c r="J64" i="66"/>
  <c r="V64" i="66"/>
  <c r="H64" i="66"/>
  <c r="T64" i="66"/>
  <c r="F64" i="66"/>
  <c r="E83" i="66"/>
  <c r="Q83" i="66"/>
  <c r="J83" i="66"/>
  <c r="O83" i="66"/>
  <c r="H83" i="66"/>
  <c r="T83" i="66"/>
  <c r="F83" i="66"/>
  <c r="R83" i="66"/>
  <c r="K83" i="66"/>
  <c r="D83" i="66"/>
  <c r="I83" i="66"/>
  <c r="U83" i="66"/>
  <c r="N83" i="66"/>
  <c r="S83" i="66"/>
  <c r="L83" i="66"/>
  <c r="M100" i="66"/>
  <c r="F100" i="66"/>
  <c r="R100" i="66"/>
  <c r="K100" i="66"/>
  <c r="D100" i="66"/>
  <c r="P100" i="66"/>
  <c r="I100" i="66"/>
  <c r="U100" i="66"/>
  <c r="N100" i="66"/>
  <c r="G100" i="66"/>
  <c r="S100" i="66"/>
  <c r="L100" i="66"/>
  <c r="E100" i="66"/>
  <c r="Q100" i="66"/>
  <c r="J110" i="66"/>
  <c r="V110" i="66"/>
  <c r="O110" i="66"/>
  <c r="H110" i="66"/>
  <c r="T110" i="66"/>
  <c r="R110" i="66"/>
  <c r="D117" i="66"/>
  <c r="P117" i="66"/>
  <c r="I120" i="66"/>
  <c r="U120" i="66"/>
  <c r="N121" i="66"/>
  <c r="G121" i="66"/>
  <c r="S121" i="66"/>
  <c r="L121" i="66"/>
  <c r="E120" i="66"/>
  <c r="Q120" i="66"/>
  <c r="J120" i="66"/>
  <c r="V120" i="66"/>
  <c r="O120" i="66"/>
  <c r="H121" i="66"/>
  <c r="T120" i="66"/>
  <c r="M130" i="66"/>
  <c r="F130" i="66"/>
  <c r="R120" i="66"/>
  <c r="K120" i="66"/>
  <c r="D130" i="66"/>
  <c r="P120" i="66"/>
  <c r="I130" i="66"/>
  <c r="U130" i="66"/>
  <c r="N130" i="66"/>
  <c r="G130" i="66"/>
  <c r="S130" i="66"/>
  <c r="L130" i="66"/>
  <c r="E139" i="66"/>
  <c r="Q139" i="66"/>
  <c r="J139" i="66"/>
  <c r="H139" i="66"/>
  <c r="T139" i="66"/>
  <c r="R139" i="66"/>
  <c r="D139" i="66"/>
  <c r="I139" i="66"/>
  <c r="U139" i="66"/>
  <c r="N139" i="66"/>
  <c r="G139" i="66"/>
  <c r="S139" i="66"/>
  <c r="J153" i="66"/>
  <c r="V154" i="66"/>
  <c r="O153" i="66"/>
  <c r="H154" i="66"/>
  <c r="T153" i="66"/>
  <c r="M154" i="66"/>
  <c r="F154" i="66"/>
  <c r="R154" i="66"/>
  <c r="K153" i="66"/>
  <c r="D153" i="66"/>
  <c r="P153" i="66"/>
  <c r="I153" i="66"/>
  <c r="U154" i="66"/>
  <c r="N153" i="66"/>
  <c r="G153" i="66"/>
  <c r="S153" i="66"/>
  <c r="L153" i="66"/>
  <c r="E154" i="66"/>
  <c r="H169" i="66"/>
  <c r="T169" i="66"/>
  <c r="F169" i="66"/>
  <c r="R169" i="66"/>
  <c r="K169" i="66"/>
  <c r="D169" i="66"/>
  <c r="P169" i="66"/>
  <c r="I169" i="66"/>
  <c r="G169" i="66"/>
  <c r="S169" i="66"/>
  <c r="L178" i="66"/>
  <c r="E178" i="66"/>
  <c r="Q178" i="66"/>
  <c r="V178" i="66"/>
  <c r="O178" i="66"/>
  <c r="T178" i="66"/>
  <c r="M178" i="66"/>
  <c r="F178" i="66"/>
  <c r="R178" i="66"/>
  <c r="K178" i="66"/>
  <c r="D178" i="66"/>
  <c r="P178" i="66"/>
  <c r="I178" i="66"/>
  <c r="U178" i="66"/>
  <c r="N178" i="66"/>
  <c r="S190" i="66"/>
  <c r="L190" i="66"/>
  <c r="E190" i="66"/>
  <c r="J190" i="66"/>
  <c r="V190" i="66"/>
  <c r="O190" i="66"/>
  <c r="H190" i="66"/>
  <c r="T190" i="66"/>
  <c r="M197" i="66"/>
  <c r="F197" i="66"/>
  <c r="R198" i="66"/>
  <c r="K197" i="66"/>
  <c r="D198" i="66"/>
  <c r="P198" i="66"/>
  <c r="I197" i="66"/>
  <c r="U198" i="66"/>
  <c r="N197" i="66"/>
  <c r="G198" i="66"/>
  <c r="S197" i="66"/>
  <c r="L197" i="66"/>
  <c r="E197" i="66"/>
  <c r="Q198" i="66"/>
  <c r="J198" i="66"/>
  <c r="V197" i="66"/>
  <c r="M154" i="77"/>
  <c r="K169" i="77"/>
  <c r="V190" i="77"/>
  <c r="R110" i="78"/>
  <c r="D110" i="78"/>
  <c r="S117" i="78"/>
  <c r="O190" i="78"/>
  <c r="H190" i="78"/>
  <c r="Q117" i="76"/>
  <c r="T116" i="104"/>
  <c r="S190" i="104"/>
  <c r="R117" i="106"/>
  <c r="G210" i="111"/>
  <c r="V198" i="107"/>
  <c r="T57" i="107"/>
  <c r="U116" i="107"/>
  <c r="K116" i="110"/>
  <c r="M46" i="105"/>
  <c r="P64" i="105"/>
  <c r="L110" i="105"/>
  <c r="K100" i="105"/>
  <c r="I56" i="105"/>
  <c r="J110" i="105"/>
  <c r="K121" i="105"/>
  <c r="F153" i="105"/>
  <c r="I169" i="105"/>
  <c r="L178" i="105"/>
  <c r="D190" i="105"/>
  <c r="O197" i="105"/>
  <c r="D121" i="106"/>
  <c r="P130" i="106"/>
  <c r="F110" i="106"/>
  <c r="E139" i="106"/>
  <c r="P197" i="106"/>
  <c r="I110" i="112"/>
  <c r="D110" i="113"/>
  <c r="P110" i="113"/>
  <c r="G190" i="113"/>
  <c r="N110" i="114"/>
  <c r="E190" i="114"/>
  <c r="D117" i="77"/>
  <c r="P116" i="77"/>
  <c r="M116" i="104"/>
  <c r="H121" i="103"/>
  <c r="Q117" i="87"/>
  <c r="Q46" i="87"/>
  <c r="Q197" i="87"/>
  <c r="Q190" i="87"/>
  <c r="P190" i="104"/>
  <c r="I169" i="104"/>
  <c r="E83" i="104"/>
  <c r="H100" i="104"/>
  <c r="N116" i="104"/>
  <c r="G64" i="104"/>
  <c r="K117" i="104"/>
  <c r="K116" i="87"/>
  <c r="D121" i="87"/>
  <c r="M46" i="87"/>
  <c r="M110" i="87"/>
  <c r="O64" i="104"/>
  <c r="K121" i="104"/>
  <c r="P110" i="104"/>
  <c r="K178" i="104"/>
  <c r="P117" i="104"/>
  <c r="H116" i="103"/>
  <c r="Q117" i="104"/>
  <c r="Q117" i="105"/>
  <c r="P117" i="105"/>
  <c r="H197" i="105"/>
  <c r="N117" i="105"/>
  <c r="E178" i="105"/>
  <c r="K197" i="105"/>
  <c r="E64" i="104"/>
  <c r="J83" i="104"/>
  <c r="I154" i="104"/>
  <c r="F197" i="104"/>
  <c r="U190" i="103"/>
  <c r="Q110" i="87"/>
  <c r="Q178" i="111"/>
  <c r="Q64" i="113"/>
  <c r="Q6" i="113"/>
  <c r="Q178" i="113"/>
  <c r="R83" i="114"/>
  <c r="S110" i="114"/>
  <c r="V130" i="114"/>
  <c r="V110" i="114"/>
  <c r="T83" i="114"/>
  <c r="U139" i="114"/>
  <c r="U178" i="114"/>
  <c r="V169" i="112"/>
  <c r="V190" i="112"/>
  <c r="R83" i="112"/>
  <c r="U46" i="112"/>
  <c r="U64" i="112"/>
  <c r="S26" i="112"/>
  <c r="Q83" i="112"/>
  <c r="Q46" i="112"/>
  <c r="Q178" i="112"/>
  <c r="O46" i="112"/>
  <c r="J64" i="112"/>
  <c r="N46" i="112"/>
  <c r="I64" i="112"/>
  <c r="P110" i="112"/>
  <c r="K130" i="112"/>
  <c r="N100" i="112"/>
  <c r="F110" i="112"/>
  <c r="N178" i="112"/>
  <c r="H139" i="112"/>
  <c r="I139" i="112"/>
  <c r="G169" i="112"/>
  <c r="J190" i="112"/>
  <c r="N26" i="111"/>
  <c r="D6" i="111"/>
  <c r="O26" i="111"/>
  <c r="G26" i="111"/>
  <c r="M46" i="111"/>
  <c r="O100" i="111"/>
  <c r="J46" i="111"/>
  <c r="E64" i="111"/>
  <c r="M83" i="111"/>
  <c r="L100" i="111"/>
  <c r="O121" i="111"/>
  <c r="G130" i="111"/>
  <c r="H100" i="111"/>
  <c r="L83" i="111"/>
  <c r="M120" i="111"/>
  <c r="P100" i="111"/>
  <c r="O130" i="111"/>
  <c r="F169" i="111"/>
  <c r="P110" i="111"/>
  <c r="K130" i="111"/>
  <c r="O154" i="111"/>
  <c r="N110" i="111"/>
  <c r="I130" i="111"/>
  <c r="M139" i="111"/>
  <c r="L169" i="111"/>
  <c r="N169" i="111"/>
  <c r="O139" i="111"/>
  <c r="J153" i="111"/>
  <c r="J139" i="111"/>
  <c r="H178" i="111"/>
  <c r="E190" i="111"/>
  <c r="P197" i="111"/>
  <c r="M169" i="111"/>
  <c r="E178" i="111"/>
  <c r="P178" i="111"/>
  <c r="D178" i="111"/>
  <c r="O169" i="111"/>
  <c r="G178" i="111"/>
  <c r="K178" i="111"/>
  <c r="N190" i="111"/>
  <c r="Q5" i="110"/>
  <c r="V6" i="110"/>
  <c r="H5" i="110"/>
  <c r="T5" i="110"/>
  <c r="F5" i="110"/>
  <c r="K26" i="110"/>
  <c r="D26" i="110"/>
  <c r="P26" i="110"/>
  <c r="G26" i="110"/>
  <c r="L26" i="110"/>
  <c r="Q26" i="110"/>
  <c r="J26" i="110"/>
  <c r="J46" i="110"/>
  <c r="V46" i="110"/>
  <c r="M46" i="110"/>
  <c r="R46" i="110"/>
  <c r="K46" i="110"/>
  <c r="U46" i="110"/>
  <c r="L56" i="110"/>
  <c r="O56" i="110"/>
  <c r="M64" i="110"/>
  <c r="N64" i="110"/>
  <c r="G83" i="110"/>
  <c r="S83" i="110"/>
  <c r="L83" i="110"/>
  <c r="H83" i="110"/>
  <c r="T83" i="110"/>
  <c r="O100" i="110"/>
  <c r="T100" i="110"/>
  <c r="I100" i="110"/>
  <c r="N100" i="110"/>
  <c r="E110" i="110"/>
  <c r="Q110" i="110"/>
  <c r="I130" i="110"/>
  <c r="F169" i="110"/>
  <c r="D169" i="110"/>
  <c r="J190" i="110"/>
  <c r="V190" i="110"/>
  <c r="O46" i="113"/>
  <c r="N100" i="113"/>
  <c r="I110" i="113"/>
  <c r="H110" i="113"/>
  <c r="G110" i="113"/>
  <c r="F110" i="113"/>
  <c r="O130" i="113"/>
  <c r="N130" i="113"/>
  <c r="D169" i="113"/>
  <c r="P169" i="113"/>
  <c r="O169" i="113"/>
  <c r="K190" i="113"/>
  <c r="J190" i="113"/>
  <c r="I190" i="113"/>
  <c r="H190" i="113"/>
  <c r="M46" i="114"/>
  <c r="L100" i="114"/>
  <c r="G110" i="114"/>
  <c r="F110" i="114"/>
  <c r="E110" i="114"/>
  <c r="D110" i="114"/>
  <c r="P110" i="114"/>
  <c r="M130" i="114"/>
  <c r="L130" i="114"/>
  <c r="N169" i="114"/>
  <c r="M169" i="114"/>
  <c r="I190" i="114"/>
  <c r="H190" i="114"/>
  <c r="G190" i="114"/>
  <c r="F190" i="114"/>
  <c r="Q120" i="111"/>
  <c r="Q121" i="111"/>
  <c r="Q153" i="111"/>
  <c r="Q154" i="111"/>
  <c r="Q83" i="113"/>
  <c r="I5" i="111"/>
  <c r="I6" i="111"/>
  <c r="P64" i="111"/>
  <c r="P56" i="111"/>
  <c r="J64" i="111"/>
  <c r="L26" i="111"/>
  <c r="G46" i="111"/>
  <c r="K120" i="111"/>
  <c r="K121" i="111"/>
  <c r="F120" i="111"/>
  <c r="O46" i="111"/>
  <c r="M64" i="111"/>
  <c r="D26" i="111"/>
  <c r="L153" i="111"/>
  <c r="L154" i="111"/>
  <c r="N117" i="111"/>
  <c r="N116" i="111"/>
  <c r="N120" i="111"/>
  <c r="N139" i="111"/>
  <c r="J117" i="111"/>
  <c r="J116" i="111"/>
  <c r="H116" i="111"/>
  <c r="H117" i="111"/>
  <c r="H121" i="111"/>
  <c r="H120" i="111"/>
  <c r="M154" i="111"/>
  <c r="M153" i="111"/>
  <c r="P154" i="111"/>
  <c r="P153" i="111"/>
  <c r="E139" i="111"/>
  <c r="H154" i="111"/>
  <c r="H153" i="111"/>
  <c r="H197" i="111"/>
  <c r="H198" i="111"/>
  <c r="L6" i="110"/>
  <c r="L5" i="110"/>
  <c r="S57" i="110"/>
  <c r="S56" i="110"/>
  <c r="L110" i="110"/>
  <c r="P121" i="110"/>
  <c r="Q120" i="110"/>
  <c r="V121" i="110"/>
  <c r="V120" i="110"/>
  <c r="F139" i="110"/>
  <c r="O154" i="110"/>
  <c r="F154" i="110"/>
  <c r="J169" i="110"/>
  <c r="N178" i="110"/>
  <c r="H178" i="110"/>
  <c r="U190" i="110"/>
  <c r="O197" i="110"/>
  <c r="O198" i="110"/>
  <c r="M197" i="110"/>
  <c r="K197" i="110"/>
  <c r="I197" i="110"/>
  <c r="I198" i="110"/>
  <c r="O26" i="113"/>
  <c r="L26" i="113"/>
  <c r="G46" i="113"/>
  <c r="P64" i="113"/>
  <c r="L64" i="113"/>
  <c r="I83" i="113"/>
  <c r="F83" i="113"/>
  <c r="D100" i="113"/>
  <c r="O100" i="113"/>
  <c r="J110" i="113"/>
  <c r="E130" i="113"/>
  <c r="L198" i="66"/>
  <c r="M198" i="66"/>
  <c r="F198" i="66"/>
  <c r="G154" i="66"/>
  <c r="P154" i="66"/>
  <c r="I121" i="66"/>
  <c r="S154" i="66"/>
  <c r="J121" i="66"/>
  <c r="K56" i="66"/>
  <c r="E153" i="66"/>
  <c r="R153" i="66"/>
  <c r="F153" i="66"/>
  <c r="H153" i="66"/>
  <c r="D120" i="66"/>
  <c r="U56" i="66"/>
  <c r="Q110" i="130"/>
  <c r="Q26" i="111"/>
  <c r="Q139" i="111"/>
  <c r="K6" i="111"/>
  <c r="K5" i="111"/>
  <c r="I26" i="111"/>
  <c r="L5" i="111"/>
  <c r="L6" i="111"/>
  <c r="J26" i="111"/>
  <c r="J5" i="111"/>
  <c r="E56" i="111"/>
  <c r="E57" i="111"/>
  <c r="H56" i="111"/>
  <c r="H64" i="111"/>
  <c r="M57" i="111"/>
  <c r="M56" i="111"/>
  <c r="G56" i="111"/>
  <c r="G57" i="111"/>
  <c r="J56" i="111"/>
  <c r="J57" i="111"/>
  <c r="E83" i="111"/>
  <c r="K100" i="111"/>
  <c r="I153" i="111"/>
  <c r="I154" i="111"/>
  <c r="E153" i="111"/>
  <c r="E154" i="111"/>
  <c r="P139" i="111"/>
  <c r="K153" i="111"/>
  <c r="K154" i="111"/>
  <c r="J178" i="111"/>
  <c r="K198" i="111"/>
  <c r="K197" i="111"/>
  <c r="F190" i="111"/>
  <c r="K100" i="110"/>
  <c r="D121" i="110"/>
  <c r="O130" i="110"/>
  <c r="S139" i="110"/>
  <c r="V139" i="110"/>
  <c r="T139" i="110"/>
  <c r="L153" i="110"/>
  <c r="L154" i="110"/>
  <c r="J154" i="110"/>
  <c r="V169" i="110"/>
  <c r="T169" i="110"/>
  <c r="O178" i="110"/>
  <c r="I190" i="110"/>
  <c r="F198" i="110"/>
  <c r="F197" i="110"/>
  <c r="E209" i="110"/>
  <c r="E210" i="110"/>
  <c r="M26" i="113"/>
  <c r="J26" i="113"/>
  <c r="F46" i="113"/>
  <c r="D46" i="113"/>
  <c r="E64" i="113"/>
  <c r="O64" i="113"/>
  <c r="M64" i="113"/>
  <c r="K83" i="113"/>
  <c r="H83" i="113"/>
  <c r="G100" i="113"/>
  <c r="E100" i="113"/>
  <c r="P100" i="113"/>
  <c r="G130" i="113"/>
  <c r="D130" i="113"/>
  <c r="N198" i="66"/>
  <c r="O154" i="66"/>
  <c r="Q121" i="66"/>
  <c r="J197" i="66"/>
  <c r="T154" i="66"/>
  <c r="G197" i="66"/>
  <c r="L120" i="66"/>
  <c r="P197" i="66"/>
  <c r="V57" i="66"/>
  <c r="G56" i="110"/>
  <c r="G57" i="110"/>
  <c r="F64" i="110"/>
  <c r="F56" i="110"/>
  <c r="M117" i="110"/>
  <c r="M116" i="110"/>
  <c r="K120" i="110"/>
  <c r="K121" i="110"/>
  <c r="E120" i="110"/>
  <c r="G139" i="110"/>
  <c r="L139" i="110"/>
  <c r="M139" i="110"/>
  <c r="Q153" i="110"/>
  <c r="T154" i="110"/>
  <c r="T153" i="110"/>
  <c r="Q178" i="110"/>
  <c r="N190" i="110"/>
  <c r="T197" i="110"/>
  <c r="P197" i="110"/>
  <c r="Q210" i="110"/>
  <c r="Q209" i="110"/>
  <c r="N26" i="113"/>
  <c r="K26" i="113"/>
  <c r="H46" i="113"/>
  <c r="E46" i="113"/>
  <c r="P46" i="113"/>
  <c r="D64" i="113"/>
  <c r="N64" i="113"/>
  <c r="J83" i="113"/>
  <c r="G83" i="113"/>
  <c r="F100" i="113"/>
  <c r="F130" i="113"/>
  <c r="K198" i="66"/>
  <c r="M153" i="66"/>
  <c r="I198" i="66"/>
  <c r="I154" i="66"/>
  <c r="S198" i="66"/>
  <c r="G5" i="66"/>
  <c r="H5" i="66"/>
  <c r="S5" i="66"/>
  <c r="R56" i="66"/>
  <c r="Q46" i="130"/>
  <c r="O6" i="111"/>
  <c r="G5" i="111"/>
  <c r="G6" i="111"/>
  <c r="N5" i="111"/>
  <c r="N6" i="111"/>
  <c r="N56" i="111"/>
  <c r="N57" i="111"/>
  <c r="L46" i="111"/>
  <c r="L64" i="111"/>
  <c r="K26" i="111"/>
  <c r="E121" i="111"/>
  <c r="E120" i="111"/>
  <c r="K83" i="111"/>
  <c r="D130" i="111"/>
  <c r="D120" i="111"/>
  <c r="F153" i="111"/>
  <c r="F154" i="111"/>
  <c r="F139" i="111"/>
  <c r="G153" i="111"/>
  <c r="G154" i="111"/>
  <c r="G190" i="111"/>
  <c r="I6" i="110"/>
  <c r="I5" i="110"/>
  <c r="R26" i="110"/>
  <c r="I57" i="110"/>
  <c r="I56" i="110"/>
  <c r="H64" i="110"/>
  <c r="E117" i="110"/>
  <c r="E116" i="110"/>
  <c r="T121" i="110"/>
  <c r="T120" i="110"/>
  <c r="R120" i="110"/>
  <c r="R121" i="110"/>
  <c r="I154" i="110"/>
  <c r="I153" i="110"/>
  <c r="G197" i="110"/>
  <c r="G198" i="110"/>
  <c r="I209" i="110"/>
  <c r="I210" i="110"/>
  <c r="L6" i="66"/>
  <c r="F57" i="66"/>
  <c r="T121" i="66"/>
  <c r="I5" i="66"/>
  <c r="Q178" i="130"/>
  <c r="Q64" i="130"/>
  <c r="T120" i="104"/>
  <c r="S116" i="104"/>
  <c r="S117" i="104"/>
  <c r="Q64" i="111"/>
  <c r="I64" i="111"/>
  <c r="D57" i="111"/>
  <c r="D56" i="111"/>
  <c r="I57" i="111"/>
  <c r="I56" i="111"/>
  <c r="J120" i="111"/>
  <c r="J121" i="111"/>
  <c r="D139" i="111"/>
  <c r="D169" i="111"/>
  <c r="S6" i="110"/>
  <c r="S5" i="110"/>
  <c r="T26" i="110"/>
  <c r="N46" i="110"/>
  <c r="U57" i="110"/>
  <c r="U56" i="110"/>
  <c r="T64" i="110"/>
  <c r="H121" i="110"/>
  <c r="H120" i="110"/>
  <c r="L198" i="110"/>
  <c r="L197" i="110"/>
  <c r="M6" i="66"/>
  <c r="R5" i="66"/>
  <c r="D116" i="66"/>
  <c r="I56" i="66"/>
  <c r="S116" i="78"/>
  <c r="M57" i="66"/>
  <c r="K116" i="66"/>
  <c r="V153" i="66"/>
  <c r="V121" i="66"/>
  <c r="Q130" i="111"/>
  <c r="M6" i="111"/>
  <c r="M5" i="111"/>
  <c r="O56" i="111"/>
  <c r="O64" i="111"/>
  <c r="H26" i="111"/>
  <c r="I46" i="111"/>
  <c r="O83" i="111"/>
  <c r="G121" i="111"/>
  <c r="G120" i="111"/>
  <c r="G83" i="111"/>
  <c r="M190" i="111"/>
  <c r="G5" i="110"/>
  <c r="H26" i="110"/>
  <c r="Q64" i="110"/>
  <c r="V117" i="110"/>
  <c r="V116" i="110"/>
  <c r="G154" i="110"/>
  <c r="G153" i="110"/>
  <c r="J198" i="110"/>
  <c r="J197" i="110"/>
  <c r="G6" i="110"/>
  <c r="Q46" i="111"/>
  <c r="Q197" i="111"/>
  <c r="Q198" i="111"/>
  <c r="F6" i="111"/>
  <c r="F5" i="111"/>
  <c r="E6" i="111"/>
  <c r="E5" i="111"/>
  <c r="F26" i="111"/>
  <c r="M130" i="111"/>
  <c r="H83" i="111"/>
  <c r="J198" i="111"/>
  <c r="P6" i="110"/>
  <c r="P5" i="110"/>
  <c r="E64" i="110"/>
  <c r="Q117" i="110"/>
  <c r="Q116" i="110"/>
  <c r="U153" i="110"/>
  <c r="U154" i="110"/>
  <c r="Q197" i="110"/>
  <c r="Q198" i="110"/>
  <c r="O57" i="66"/>
  <c r="Q5" i="111"/>
  <c r="H5" i="111"/>
  <c r="H6" i="111"/>
  <c r="I83" i="111"/>
  <c r="F46" i="111"/>
  <c r="D64" i="111"/>
  <c r="J100" i="111"/>
  <c r="N83" i="111"/>
  <c r="N198" i="111"/>
  <c r="N197" i="111"/>
  <c r="N178" i="111"/>
  <c r="O198" i="111"/>
  <c r="O197" i="111"/>
  <c r="E198" i="111"/>
  <c r="E197" i="111"/>
  <c r="D6" i="110"/>
  <c r="D5" i="110"/>
  <c r="O26" i="110"/>
  <c r="K56" i="110"/>
  <c r="K57" i="110"/>
  <c r="J64" i="110"/>
  <c r="O121" i="110"/>
  <c r="O120" i="110"/>
  <c r="D154" i="110"/>
  <c r="D153" i="110"/>
  <c r="E197" i="110"/>
  <c r="E198" i="110"/>
  <c r="N120" i="66"/>
  <c r="U153" i="66"/>
  <c r="U6" i="66"/>
  <c r="P6" i="111"/>
  <c r="P5" i="111"/>
  <c r="G64" i="111"/>
  <c r="P130" i="111"/>
  <c r="P121" i="111"/>
  <c r="P120" i="111"/>
  <c r="M198" i="111"/>
  <c r="M197" i="111"/>
  <c r="U5" i="110"/>
  <c r="U6" i="110"/>
  <c r="F26" i="110"/>
  <c r="D56" i="110"/>
  <c r="D57" i="110"/>
  <c r="V64" i="110"/>
  <c r="F121" i="110"/>
  <c r="F120" i="110"/>
  <c r="N154" i="110"/>
  <c r="N153" i="110"/>
  <c r="V198" i="110"/>
  <c r="V197" i="110"/>
  <c r="V5" i="66"/>
  <c r="H56" i="66"/>
  <c r="Q83" i="111"/>
  <c r="D83" i="111"/>
  <c r="M110" i="111"/>
  <c r="L120" i="111"/>
  <c r="L121" i="111"/>
  <c r="G110" i="111"/>
  <c r="D117" i="111"/>
  <c r="D116" i="111"/>
  <c r="G169" i="111"/>
  <c r="L197" i="111"/>
  <c r="O178" i="111"/>
  <c r="I198" i="111"/>
  <c r="I197" i="111"/>
  <c r="N5" i="110"/>
  <c r="N6" i="110"/>
  <c r="M26" i="110"/>
  <c r="P56" i="110"/>
  <c r="P57" i="110"/>
  <c r="N57" i="110"/>
  <c r="N56" i="110"/>
  <c r="O64" i="110"/>
  <c r="J117" i="110"/>
  <c r="J116" i="110"/>
  <c r="M121" i="110"/>
  <c r="M120" i="110"/>
  <c r="P153" i="110"/>
  <c r="P154" i="110"/>
  <c r="S153" i="110"/>
  <c r="S154" i="110"/>
  <c r="S198" i="110"/>
  <c r="S197" i="110"/>
  <c r="U209" i="110"/>
  <c r="U210" i="110"/>
  <c r="T5" i="66"/>
  <c r="T6" i="66"/>
  <c r="P116" i="66"/>
  <c r="U121" i="66"/>
  <c r="F120" i="66"/>
  <c r="G120" i="66"/>
  <c r="H120" i="66"/>
  <c r="D197" i="66"/>
  <c r="U197" i="66"/>
  <c r="E121" i="66"/>
  <c r="D56" i="66"/>
  <c r="R197" i="66"/>
  <c r="E56" i="66"/>
  <c r="N56" i="66"/>
  <c r="R130" i="66"/>
  <c r="Q57" i="66"/>
  <c r="P130" i="66"/>
  <c r="G56" i="66"/>
  <c r="P56" i="66"/>
  <c r="D154" i="66"/>
  <c r="Q197" i="66"/>
  <c r="V198" i="66"/>
  <c r="P130" i="113"/>
  <c r="K139" i="113"/>
  <c r="J139" i="113"/>
  <c r="I139" i="113"/>
  <c r="H139" i="113"/>
  <c r="G139" i="113"/>
  <c r="F139" i="113"/>
  <c r="H169" i="113"/>
  <c r="G169" i="113"/>
  <c r="F169" i="113"/>
  <c r="E169" i="113"/>
  <c r="L178" i="113"/>
  <c r="K178" i="113"/>
  <c r="J178" i="113"/>
  <c r="I178" i="113"/>
  <c r="H178" i="113"/>
  <c r="G178" i="113"/>
  <c r="M190" i="113"/>
  <c r="L190" i="113"/>
  <c r="M26" i="114"/>
  <c r="L26" i="114"/>
  <c r="K26" i="114"/>
  <c r="J26" i="114"/>
  <c r="I26" i="114"/>
  <c r="H26" i="114"/>
  <c r="F46" i="114"/>
  <c r="E46" i="114"/>
  <c r="D46" i="114"/>
  <c r="P46" i="114"/>
  <c r="O46" i="114"/>
  <c r="N46" i="114"/>
  <c r="O64" i="114"/>
  <c r="N64" i="114"/>
  <c r="M64" i="114"/>
  <c r="L64" i="114"/>
  <c r="K64" i="114"/>
  <c r="J64" i="114"/>
  <c r="I83" i="114"/>
  <c r="H83" i="114"/>
  <c r="G83" i="114"/>
  <c r="F83" i="114"/>
  <c r="E83" i="114"/>
  <c r="D83" i="114"/>
  <c r="P83" i="114"/>
  <c r="E100" i="114"/>
  <c r="D100" i="114"/>
  <c r="P100" i="114"/>
  <c r="O100" i="114"/>
  <c r="N100" i="114"/>
  <c r="M100" i="114"/>
  <c r="H110" i="114"/>
  <c r="E130" i="114"/>
  <c r="D130" i="114"/>
  <c r="P130" i="114"/>
  <c r="O130" i="114"/>
  <c r="N130" i="114"/>
  <c r="I139" i="114"/>
  <c r="H139" i="114"/>
  <c r="G139" i="114"/>
  <c r="F139" i="114"/>
  <c r="E139" i="114"/>
  <c r="D139" i="114"/>
  <c r="P139" i="114"/>
  <c r="F169" i="114"/>
  <c r="E169" i="114"/>
  <c r="D169" i="114"/>
  <c r="P169" i="114"/>
  <c r="O169" i="114"/>
  <c r="J178" i="114"/>
  <c r="I178" i="114"/>
  <c r="H178" i="114"/>
  <c r="G178" i="114"/>
  <c r="F178" i="114"/>
  <c r="E178" i="114"/>
  <c r="K190" i="114"/>
  <c r="J190" i="114"/>
  <c r="F6" i="66"/>
  <c r="K6" i="66"/>
  <c r="E5" i="66"/>
  <c r="Q5" i="66"/>
  <c r="V26" i="66"/>
  <c r="H26" i="66"/>
  <c r="R26" i="66"/>
  <c r="K26" i="66"/>
  <c r="D26" i="66"/>
  <c r="P198" i="130"/>
  <c r="Q190" i="130"/>
  <c r="Q209" i="104"/>
  <c r="Q210" i="104"/>
  <c r="J56" i="130"/>
  <c r="J57" i="130"/>
  <c r="D116" i="130"/>
  <c r="D117" i="130"/>
  <c r="P116" i="130"/>
  <c r="P117" i="130"/>
  <c r="N121" i="130"/>
  <c r="N120" i="130"/>
  <c r="I153" i="130"/>
  <c r="I154" i="130"/>
  <c r="H153" i="130"/>
  <c r="H154" i="130"/>
  <c r="E154" i="130"/>
  <c r="E153" i="130"/>
  <c r="U64" i="106"/>
  <c r="E64" i="130"/>
  <c r="P26" i="130"/>
  <c r="U130" i="106"/>
  <c r="U120" i="106"/>
  <c r="R5" i="106"/>
  <c r="T57" i="105"/>
  <c r="T56" i="105"/>
  <c r="U100" i="104"/>
  <c r="V190" i="104"/>
  <c r="V56" i="106"/>
  <c r="S190" i="106"/>
  <c r="V83" i="107"/>
  <c r="V154" i="107"/>
  <c r="V153" i="107"/>
  <c r="V178" i="107"/>
  <c r="T210" i="107"/>
  <c r="T209" i="107"/>
  <c r="U209" i="107"/>
  <c r="U210" i="107"/>
  <c r="Q190" i="107"/>
  <c r="Q198" i="107"/>
  <c r="Q197" i="107"/>
  <c r="F56" i="106"/>
  <c r="H26" i="106"/>
  <c r="M26" i="106"/>
  <c r="J117" i="106"/>
  <c r="J116" i="106"/>
  <c r="D46" i="130"/>
  <c r="H83" i="130"/>
  <c r="D169" i="130"/>
  <c r="P169" i="130"/>
  <c r="Q26" i="104"/>
  <c r="R83" i="106"/>
  <c r="G210" i="130"/>
  <c r="G209" i="130"/>
  <c r="Q46" i="104"/>
  <c r="V5" i="104"/>
  <c r="S83" i="104"/>
  <c r="V190" i="107"/>
  <c r="T26" i="107"/>
  <c r="T154" i="107"/>
  <c r="T46" i="107"/>
  <c r="T116" i="107"/>
  <c r="U154" i="107"/>
  <c r="S56" i="107"/>
  <c r="Q169" i="130"/>
  <c r="Q130" i="130"/>
  <c r="J6" i="130"/>
  <c r="O26" i="130"/>
  <c r="K56" i="130"/>
  <c r="E116" i="130"/>
  <c r="E117" i="130"/>
  <c r="J154" i="130"/>
  <c r="J153" i="130"/>
  <c r="E197" i="130"/>
  <c r="D197" i="130"/>
  <c r="T83" i="104"/>
  <c r="T154" i="104"/>
  <c r="V154" i="104"/>
  <c r="S56" i="104"/>
  <c r="R139" i="107"/>
  <c r="F5" i="106"/>
  <c r="P64" i="106"/>
  <c r="D120" i="130"/>
  <c r="T64" i="104"/>
  <c r="Q5" i="130"/>
  <c r="Q26" i="130"/>
  <c r="Q57" i="130"/>
  <c r="Q83" i="130"/>
  <c r="Q120" i="130"/>
  <c r="Q154" i="130"/>
  <c r="Q198" i="130"/>
  <c r="Q116" i="130"/>
  <c r="U46" i="104"/>
  <c r="U139" i="104"/>
  <c r="T83" i="105"/>
  <c r="S26" i="105"/>
  <c r="S83" i="105"/>
  <c r="S64" i="105"/>
  <c r="S139" i="105"/>
  <c r="T64" i="105"/>
  <c r="T120" i="105"/>
  <c r="T139" i="105"/>
  <c r="T153" i="105"/>
  <c r="Q153" i="130"/>
  <c r="D5" i="130"/>
  <c r="P6" i="130"/>
  <c r="I26" i="130"/>
  <c r="N46" i="130"/>
  <c r="E83" i="130"/>
  <c r="K117" i="130"/>
  <c r="K116" i="130"/>
  <c r="H121" i="130"/>
  <c r="M130" i="130"/>
  <c r="L130" i="130"/>
  <c r="D139" i="130"/>
  <c r="O139" i="130"/>
  <c r="N139" i="130"/>
  <c r="P154" i="130"/>
  <c r="O154" i="130"/>
  <c r="N169" i="130"/>
  <c r="D178" i="130"/>
  <c r="P178" i="130"/>
  <c r="N178" i="130"/>
  <c r="M197" i="130"/>
  <c r="L197" i="130"/>
  <c r="K198" i="130"/>
  <c r="K197" i="130"/>
  <c r="U83" i="105"/>
  <c r="R56" i="105"/>
  <c r="R153" i="105"/>
  <c r="E5" i="130"/>
  <c r="E6" i="130"/>
  <c r="F57" i="130"/>
  <c r="E110" i="130"/>
  <c r="L117" i="130"/>
  <c r="L116" i="130"/>
  <c r="G178" i="130"/>
  <c r="F178" i="130"/>
  <c r="N197" i="130"/>
  <c r="Q6" i="104"/>
  <c r="Q190" i="104"/>
  <c r="T153" i="104"/>
  <c r="T26" i="104"/>
  <c r="U83" i="106"/>
  <c r="U116" i="106"/>
  <c r="T64" i="106"/>
  <c r="T178" i="106"/>
  <c r="Q64" i="106"/>
  <c r="Q190" i="106"/>
  <c r="R6" i="106"/>
  <c r="R130" i="106"/>
  <c r="V26" i="106"/>
  <c r="V57" i="106"/>
  <c r="S197" i="106"/>
  <c r="U169" i="104"/>
  <c r="U5" i="104"/>
  <c r="U64" i="104"/>
  <c r="U154" i="104"/>
  <c r="U120" i="104"/>
  <c r="U197" i="104"/>
  <c r="R56" i="104"/>
  <c r="R178" i="104"/>
  <c r="R139" i="104"/>
  <c r="U100" i="106"/>
  <c r="T120" i="106"/>
  <c r="T153" i="106"/>
  <c r="T169" i="106"/>
  <c r="Q120" i="106"/>
  <c r="U100" i="107"/>
  <c r="U169" i="107"/>
  <c r="U198" i="107"/>
  <c r="Q56" i="107"/>
  <c r="S57" i="107"/>
  <c r="S110" i="105"/>
  <c r="S100" i="105"/>
  <c r="P6" i="106"/>
  <c r="D5" i="106"/>
  <c r="O5" i="106"/>
  <c r="H5" i="106"/>
  <c r="K26" i="106"/>
  <c r="O46" i="106"/>
  <c r="J64" i="106"/>
  <c r="M64" i="106"/>
  <c r="P83" i="106"/>
  <c r="K57" i="106"/>
  <c r="E26" i="106"/>
  <c r="N64" i="106"/>
  <c r="J120" i="106"/>
  <c r="J121" i="106"/>
  <c r="M120" i="106"/>
  <c r="N100" i="106"/>
  <c r="O120" i="106"/>
  <c r="O121" i="106"/>
  <c r="G153" i="106"/>
  <c r="O139" i="106"/>
  <c r="G210" i="106"/>
  <c r="G209" i="106"/>
  <c r="I198" i="106"/>
  <c r="D209" i="106"/>
  <c r="D210" i="106"/>
  <c r="P190" i="106"/>
  <c r="H197" i="106"/>
  <c r="G5" i="130"/>
  <c r="L26" i="130"/>
  <c r="N64" i="130"/>
  <c r="P100" i="130"/>
  <c r="L120" i="130"/>
  <c r="P130" i="130"/>
  <c r="G153" i="130"/>
  <c r="Q57" i="104"/>
  <c r="T100" i="104"/>
  <c r="S198" i="104"/>
  <c r="S154" i="104"/>
  <c r="T83" i="106"/>
  <c r="R198" i="106"/>
  <c r="R197" i="106"/>
  <c r="S57" i="106"/>
  <c r="V110" i="107"/>
  <c r="V169" i="107"/>
  <c r="T83" i="107"/>
  <c r="T190" i="107"/>
  <c r="U178" i="107"/>
  <c r="Q154" i="107"/>
  <c r="S153" i="107"/>
  <c r="S64" i="107"/>
  <c r="R139" i="105"/>
  <c r="S178" i="105"/>
  <c r="N5" i="105"/>
  <c r="L83" i="105"/>
  <c r="K121" i="107"/>
  <c r="I153" i="107"/>
  <c r="P117" i="87"/>
  <c r="P116" i="87"/>
  <c r="O116" i="87"/>
  <c r="O117" i="87"/>
  <c r="H121" i="87"/>
  <c r="E209" i="87"/>
  <c r="E210" i="87"/>
  <c r="Q6" i="111"/>
  <c r="Q57" i="111"/>
  <c r="Q56" i="111"/>
  <c r="D5" i="111"/>
  <c r="O5" i="111"/>
  <c r="K57" i="111"/>
  <c r="K56" i="111"/>
  <c r="F64" i="111"/>
  <c r="M100" i="111"/>
  <c r="L57" i="111"/>
  <c r="L56" i="111"/>
  <c r="P26" i="111"/>
  <c r="G100" i="111"/>
  <c r="M121" i="111"/>
  <c r="E130" i="111"/>
  <c r="I120" i="111"/>
  <c r="G139" i="111"/>
  <c r="J154" i="111"/>
  <c r="L117" i="111"/>
  <c r="L116" i="111"/>
  <c r="D110" i="111"/>
  <c r="O120" i="111"/>
  <c r="P83" i="111"/>
  <c r="F116" i="111"/>
  <c r="F117" i="111"/>
  <c r="J197" i="111"/>
  <c r="I139" i="111"/>
  <c r="D153" i="111"/>
  <c r="N153" i="111"/>
  <c r="O153" i="111"/>
  <c r="L139" i="111"/>
  <c r="K169" i="111"/>
  <c r="F198" i="111"/>
  <c r="F197" i="111"/>
  <c r="I178" i="111"/>
  <c r="D197" i="111"/>
  <c r="G198" i="111"/>
  <c r="L198" i="111"/>
  <c r="M178" i="111"/>
  <c r="P198" i="111"/>
  <c r="E6" i="110"/>
  <c r="E5" i="110"/>
  <c r="Q6" i="110"/>
  <c r="J5" i="110"/>
  <c r="J6" i="110"/>
  <c r="V5" i="110"/>
  <c r="O5" i="110"/>
  <c r="O6" i="110"/>
  <c r="H6" i="110"/>
  <c r="T6" i="110"/>
  <c r="M5" i="110"/>
  <c r="M6" i="110"/>
  <c r="F6" i="110"/>
  <c r="R6" i="110"/>
  <c r="R5" i="110"/>
  <c r="K6" i="110"/>
  <c r="K5" i="110"/>
  <c r="I26" i="110"/>
  <c r="U26" i="110"/>
  <c r="N26" i="110"/>
  <c r="S26" i="110"/>
  <c r="E26" i="110"/>
  <c r="V26" i="110"/>
  <c r="O46" i="110"/>
  <c r="H46" i="110"/>
  <c r="T46" i="110"/>
  <c r="F46" i="110"/>
  <c r="D46" i="110"/>
  <c r="P46" i="110"/>
  <c r="I46" i="110"/>
  <c r="K5" i="130"/>
  <c r="H6" i="130"/>
  <c r="D26" i="130"/>
  <c r="H46" i="130"/>
  <c r="L56" i="130"/>
  <c r="F64" i="130"/>
  <c r="L83" i="130"/>
  <c r="H100" i="130"/>
  <c r="J110" i="130"/>
  <c r="P120" i="130"/>
  <c r="H130" i="130"/>
  <c r="G130" i="130"/>
  <c r="L139" i="130"/>
  <c r="K139" i="130"/>
  <c r="K154" i="130"/>
  <c r="I169" i="130"/>
  <c r="H169" i="130"/>
  <c r="L178" i="130"/>
  <c r="K190" i="130"/>
  <c r="J190" i="130"/>
  <c r="H197" i="130"/>
  <c r="R57" i="104"/>
  <c r="T6" i="104"/>
  <c r="T210" i="104"/>
  <c r="T209" i="104"/>
  <c r="R5" i="104"/>
  <c r="R26" i="104"/>
  <c r="V178" i="104"/>
  <c r="S46" i="106"/>
  <c r="S120" i="106"/>
  <c r="R26" i="107"/>
  <c r="R110" i="107"/>
  <c r="R169" i="107"/>
  <c r="R130" i="107"/>
  <c r="V117" i="107"/>
  <c r="V46" i="107"/>
  <c r="V139" i="107"/>
  <c r="U83" i="107"/>
  <c r="Q5" i="107"/>
  <c r="Q26" i="107"/>
  <c r="Q169" i="107"/>
  <c r="Q100" i="107"/>
  <c r="S26" i="107"/>
  <c r="R110" i="105"/>
  <c r="R100" i="105"/>
  <c r="R46" i="105"/>
  <c r="R26" i="105"/>
  <c r="R5" i="105"/>
  <c r="R190" i="105"/>
  <c r="V64" i="105"/>
  <c r="V169" i="105"/>
  <c r="M209" i="105"/>
  <c r="E210" i="130"/>
  <c r="L5" i="130"/>
  <c r="M57" i="130"/>
  <c r="G64" i="130"/>
  <c r="I100" i="130"/>
  <c r="E120" i="130"/>
  <c r="I130" i="130"/>
  <c r="L154" i="130"/>
  <c r="J169" i="130"/>
  <c r="I198" i="130"/>
  <c r="Q110" i="104"/>
  <c r="T56" i="106"/>
  <c r="U198" i="104"/>
  <c r="T197" i="104"/>
  <c r="T110" i="104"/>
  <c r="R110" i="104"/>
  <c r="R198" i="104"/>
  <c r="R83" i="104"/>
  <c r="R190" i="104"/>
  <c r="V26" i="104"/>
  <c r="V100" i="104"/>
  <c r="V153" i="104"/>
  <c r="V64" i="107"/>
  <c r="V209" i="107"/>
  <c r="V210" i="107"/>
  <c r="U139" i="107"/>
  <c r="U46" i="107"/>
  <c r="U64" i="107"/>
  <c r="S154" i="107"/>
  <c r="S169" i="107"/>
  <c r="S198" i="107"/>
  <c r="S197" i="107"/>
  <c r="G46" i="105"/>
  <c r="G83" i="106"/>
  <c r="N57" i="130"/>
  <c r="M153" i="130"/>
  <c r="J197" i="130"/>
  <c r="Q153" i="104"/>
  <c r="Q198" i="104"/>
  <c r="R169" i="104"/>
  <c r="V83" i="104"/>
  <c r="V110" i="104"/>
  <c r="S139" i="104"/>
  <c r="S178" i="104"/>
  <c r="V139" i="106"/>
  <c r="U5" i="105"/>
  <c r="N6" i="130"/>
  <c r="G26" i="130"/>
  <c r="J198" i="130"/>
  <c r="I197" i="130"/>
  <c r="G197" i="130"/>
  <c r="F197" i="130"/>
  <c r="M209" i="130"/>
  <c r="M210" i="130"/>
  <c r="Q83" i="104"/>
  <c r="Q121" i="104"/>
  <c r="U130" i="104"/>
  <c r="T46" i="104"/>
  <c r="T57" i="104"/>
  <c r="T139" i="104"/>
  <c r="R100" i="106"/>
  <c r="R153" i="106"/>
  <c r="R169" i="106"/>
  <c r="V100" i="106"/>
  <c r="V209" i="106"/>
  <c r="V210" i="106"/>
  <c r="R178" i="107"/>
  <c r="V5" i="107"/>
  <c r="V56" i="107"/>
  <c r="V57" i="107"/>
  <c r="T6" i="107"/>
  <c r="T139" i="107"/>
  <c r="Q130" i="107"/>
  <c r="Q57" i="107"/>
  <c r="S130" i="107"/>
  <c r="E117" i="106"/>
  <c r="O6" i="130"/>
  <c r="N5" i="130"/>
  <c r="M6" i="130"/>
  <c r="H26" i="130"/>
  <c r="F26" i="130"/>
  <c r="E26" i="130"/>
  <c r="M46" i="130"/>
  <c r="L46" i="130"/>
  <c r="K46" i="130"/>
  <c r="J46" i="130"/>
  <c r="I46" i="130"/>
  <c r="D57" i="130"/>
  <c r="P56" i="130"/>
  <c r="O57" i="130"/>
  <c r="N56" i="130"/>
  <c r="J64" i="130"/>
  <c r="I64" i="130"/>
  <c r="H64" i="130"/>
  <c r="D64" i="130"/>
  <c r="P64" i="130"/>
  <c r="O64" i="130"/>
  <c r="D83" i="130"/>
  <c r="P83" i="130"/>
  <c r="O83" i="130"/>
  <c r="N83" i="130"/>
  <c r="M83" i="130"/>
  <c r="K83" i="130"/>
  <c r="L100" i="130"/>
  <c r="K100" i="130"/>
  <c r="J100" i="130"/>
  <c r="L110" i="130"/>
  <c r="J116" i="130"/>
  <c r="I116" i="130"/>
  <c r="I117" i="130"/>
  <c r="H120" i="130"/>
  <c r="G121" i="130"/>
  <c r="O120" i="130"/>
  <c r="J130" i="130"/>
  <c r="P139" i="130"/>
  <c r="O153" i="130"/>
  <c r="N154" i="130"/>
  <c r="M154" i="130"/>
  <c r="M169" i="130"/>
  <c r="L169" i="130"/>
  <c r="E178" i="130"/>
  <c r="F190" i="130"/>
  <c r="P190" i="130"/>
  <c r="S153" i="104"/>
  <c r="Q130" i="104"/>
  <c r="Q121" i="106"/>
  <c r="U190" i="104"/>
  <c r="T178" i="104"/>
  <c r="U5" i="106"/>
  <c r="Q26" i="106"/>
  <c r="Q178" i="106"/>
  <c r="O116" i="105"/>
  <c r="O117" i="105"/>
  <c r="D56" i="105"/>
  <c r="D57" i="105"/>
  <c r="J5" i="105"/>
  <c r="E46" i="105"/>
  <c r="D116" i="105"/>
  <c r="K130" i="105"/>
  <c r="G6" i="107"/>
  <c r="E5" i="107"/>
  <c r="E6" i="107"/>
  <c r="P5" i="107"/>
  <c r="F56" i="107"/>
  <c r="F57" i="107"/>
  <c r="G120" i="107"/>
  <c r="G121" i="107"/>
  <c r="P153" i="107"/>
  <c r="P154" i="107"/>
  <c r="E153" i="107"/>
  <c r="E154" i="107"/>
  <c r="L57" i="110"/>
  <c r="E57" i="110"/>
  <c r="E56" i="110"/>
  <c r="Q56" i="110"/>
  <c r="Q57" i="110"/>
  <c r="J57" i="110"/>
  <c r="J56" i="110"/>
  <c r="V56" i="110"/>
  <c r="V57" i="110"/>
  <c r="O57" i="110"/>
  <c r="H57" i="110"/>
  <c r="H56" i="110"/>
  <c r="T57" i="110"/>
  <c r="T56" i="110"/>
  <c r="M56" i="110"/>
  <c r="M57" i="110"/>
  <c r="R64" i="110"/>
  <c r="R56" i="110"/>
  <c r="K64" i="110"/>
  <c r="D64" i="110"/>
  <c r="P64" i="110"/>
  <c r="I64" i="110"/>
  <c r="U64" i="110"/>
  <c r="G64" i="110"/>
  <c r="S64" i="110"/>
  <c r="L64" i="110"/>
  <c r="E83" i="110"/>
  <c r="Q83" i="110"/>
  <c r="J83" i="110"/>
  <c r="V83" i="110"/>
  <c r="O83" i="110"/>
  <c r="M83" i="110"/>
  <c r="F83" i="110"/>
  <c r="R83" i="110"/>
  <c r="H100" i="110"/>
  <c r="M100" i="110"/>
  <c r="F100" i="110"/>
  <c r="R100" i="110"/>
  <c r="D100" i="110"/>
  <c r="P100" i="110"/>
  <c r="U100" i="110"/>
  <c r="J110" i="110"/>
  <c r="V110" i="110"/>
  <c r="O110" i="110"/>
  <c r="H110" i="110"/>
  <c r="T110" i="110"/>
  <c r="F117" i="110"/>
  <c r="F116" i="110"/>
  <c r="R117" i="110"/>
  <c r="R116" i="110"/>
  <c r="D120" i="110"/>
  <c r="P120" i="110"/>
  <c r="I121" i="110"/>
  <c r="I120" i="110"/>
  <c r="U120" i="110"/>
  <c r="U121" i="110"/>
  <c r="N120" i="110"/>
  <c r="N121" i="110"/>
  <c r="G121" i="110"/>
  <c r="G120" i="110"/>
  <c r="S120" i="110"/>
  <c r="S121" i="110"/>
  <c r="L121" i="110"/>
  <c r="L120" i="110"/>
  <c r="E121" i="110"/>
  <c r="Q121" i="110"/>
  <c r="J121" i="110"/>
  <c r="J120" i="110"/>
  <c r="H130" i="110"/>
  <c r="T130" i="110"/>
  <c r="M130" i="110"/>
  <c r="F130" i="110"/>
  <c r="R130" i="110"/>
  <c r="K130" i="110"/>
  <c r="D130" i="110"/>
  <c r="P130" i="110"/>
  <c r="U130" i="110"/>
  <c r="N130" i="110"/>
  <c r="E139" i="110"/>
  <c r="Q139" i="110"/>
  <c r="J139" i="110"/>
  <c r="O139" i="110"/>
  <c r="H139" i="110"/>
  <c r="R139" i="110"/>
  <c r="E153" i="110"/>
  <c r="E154" i="110"/>
  <c r="Q154" i="110"/>
  <c r="J153" i="110"/>
  <c r="V154" i="110"/>
  <c r="V153" i="110"/>
  <c r="O153" i="110"/>
  <c r="H154" i="110"/>
  <c r="H153" i="110"/>
  <c r="M153" i="110"/>
  <c r="M154" i="110"/>
  <c r="F153" i="110"/>
  <c r="R154" i="110"/>
  <c r="R153" i="110"/>
  <c r="K154" i="110"/>
  <c r="K153" i="110"/>
  <c r="O169" i="110"/>
  <c r="H169" i="110"/>
  <c r="M169" i="110"/>
  <c r="R169" i="110"/>
  <c r="K169" i="110"/>
  <c r="P169" i="110"/>
  <c r="I169" i="110"/>
  <c r="U169" i="110"/>
  <c r="G178" i="110"/>
  <c r="S178" i="110"/>
  <c r="L178" i="110"/>
  <c r="E178" i="110"/>
  <c r="J178" i="110"/>
  <c r="V178" i="110"/>
  <c r="T178" i="110"/>
  <c r="M178" i="110"/>
  <c r="G190" i="110"/>
  <c r="S190" i="110"/>
  <c r="L190" i="110"/>
  <c r="E190" i="110"/>
  <c r="Q190" i="110"/>
  <c r="T198" i="110"/>
  <c r="D198" i="110"/>
  <c r="D154" i="106"/>
  <c r="D153" i="106"/>
  <c r="P197" i="103"/>
  <c r="P198" i="103"/>
  <c r="R209" i="103"/>
  <c r="R210" i="103"/>
  <c r="F26" i="103"/>
  <c r="E130" i="103"/>
  <c r="L169" i="103"/>
  <c r="Q198" i="103"/>
  <c r="S210" i="103"/>
  <c r="S209" i="103"/>
  <c r="H5" i="103"/>
  <c r="K46" i="103"/>
  <c r="N64" i="103"/>
  <c r="R83" i="103"/>
  <c r="U100" i="103"/>
  <c r="D116" i="103"/>
  <c r="D117" i="103"/>
  <c r="M169" i="103"/>
  <c r="R198" i="103"/>
  <c r="T209" i="103"/>
  <c r="T210" i="103"/>
  <c r="K198" i="103"/>
  <c r="K197" i="103"/>
  <c r="M209" i="103"/>
  <c r="M210" i="103"/>
  <c r="K5" i="103"/>
  <c r="J121" i="103"/>
  <c r="T178" i="103"/>
  <c r="D197" i="103"/>
  <c r="V57" i="104"/>
  <c r="V121" i="104"/>
  <c r="V116" i="104"/>
  <c r="V117" i="104"/>
  <c r="U197" i="106"/>
  <c r="Q57" i="106"/>
  <c r="Q116" i="106"/>
  <c r="Q117" i="106"/>
  <c r="R26" i="106"/>
  <c r="R56" i="106"/>
  <c r="R121" i="106"/>
  <c r="R139" i="106"/>
  <c r="V6" i="106"/>
  <c r="V64" i="106"/>
  <c r="V130" i="106"/>
  <c r="V46" i="106"/>
  <c r="V197" i="106"/>
  <c r="R198" i="107"/>
  <c r="T56" i="107"/>
  <c r="U6" i="107"/>
  <c r="U120" i="107"/>
  <c r="U153" i="107"/>
  <c r="U110" i="107"/>
  <c r="U190" i="107"/>
  <c r="S120" i="105"/>
  <c r="T190" i="105"/>
  <c r="L100" i="105"/>
  <c r="F57" i="105"/>
  <c r="O6" i="105"/>
  <c r="I6" i="105"/>
  <c r="E64" i="105"/>
  <c r="J153" i="105"/>
  <c r="H5" i="105"/>
  <c r="N26" i="105"/>
  <c r="I46" i="105"/>
  <c r="L56" i="105"/>
  <c r="J83" i="105"/>
  <c r="E100" i="105"/>
  <c r="P110" i="105"/>
  <c r="I153" i="105"/>
  <c r="G6" i="105"/>
  <c r="H46" i="105"/>
  <c r="G110" i="105"/>
  <c r="F130" i="105"/>
  <c r="K153" i="105"/>
  <c r="K83" i="105"/>
  <c r="F100" i="105"/>
  <c r="L116" i="105"/>
  <c r="K26" i="105"/>
  <c r="G83" i="105"/>
  <c r="P169" i="105"/>
  <c r="H57" i="105"/>
  <c r="I83" i="105"/>
  <c r="E121" i="105"/>
  <c r="K120" i="105"/>
  <c r="N154" i="105"/>
  <c r="N153" i="105"/>
  <c r="F154" i="105"/>
  <c r="P139" i="105"/>
  <c r="H139" i="105"/>
  <c r="L190" i="105"/>
  <c r="D198" i="105"/>
  <c r="I154" i="105"/>
  <c r="D169" i="105"/>
  <c r="O178" i="105"/>
  <c r="M198" i="105"/>
  <c r="M197" i="105"/>
  <c r="D154" i="105"/>
  <c r="O6" i="106"/>
  <c r="D178" i="106"/>
  <c r="N56" i="103"/>
  <c r="F120" i="103"/>
  <c r="H198" i="110"/>
  <c r="M198" i="110"/>
  <c r="R198" i="110"/>
  <c r="K198" i="110"/>
  <c r="P198" i="110"/>
  <c r="U198" i="110"/>
  <c r="N197" i="110"/>
  <c r="N198" i="110"/>
  <c r="R197" i="110"/>
  <c r="V110" i="105"/>
  <c r="V121" i="105"/>
  <c r="P56" i="105"/>
  <c r="L26" i="105"/>
  <c r="F26" i="105"/>
  <c r="G64" i="105"/>
  <c r="L154" i="105"/>
  <c r="E5" i="105"/>
  <c r="N120" i="105"/>
  <c r="G153" i="105"/>
  <c r="E26" i="105"/>
  <c r="H26" i="105"/>
  <c r="I64" i="105"/>
  <c r="G100" i="105"/>
  <c r="L6" i="105"/>
  <c r="D5" i="105"/>
  <c r="H64" i="105"/>
  <c r="I100" i="105"/>
  <c r="K6" i="105"/>
  <c r="I26" i="105"/>
  <c r="E83" i="105"/>
  <c r="P83" i="105"/>
  <c r="K110" i="105"/>
  <c r="G197" i="105"/>
  <c r="D26" i="105"/>
  <c r="M56" i="105"/>
  <c r="H83" i="105"/>
  <c r="I197" i="105"/>
  <c r="I198" i="105"/>
  <c r="G121" i="105"/>
  <c r="J120" i="105"/>
  <c r="H154" i="105"/>
  <c r="N178" i="105"/>
  <c r="P120" i="105"/>
  <c r="H130" i="105"/>
  <c r="K139" i="105"/>
  <c r="L169" i="105"/>
  <c r="G198" i="105"/>
  <c r="N46" i="106"/>
  <c r="D56" i="106"/>
  <c r="E56" i="106"/>
  <c r="N83" i="106"/>
  <c r="P57" i="106"/>
  <c r="E120" i="106"/>
  <c r="J154" i="106"/>
  <c r="I169" i="106"/>
  <c r="G178" i="106"/>
  <c r="N190" i="106"/>
  <c r="O169" i="106"/>
  <c r="H46" i="107"/>
  <c r="I5" i="107"/>
  <c r="G26" i="107"/>
  <c r="F116" i="107"/>
  <c r="F117" i="107"/>
  <c r="E26" i="107"/>
  <c r="D120" i="107"/>
  <c r="K83" i="107"/>
  <c r="J153" i="107"/>
  <c r="E169" i="107"/>
  <c r="D153" i="107"/>
  <c r="I116" i="103"/>
  <c r="R46" i="106"/>
  <c r="U197" i="110"/>
  <c r="R209" i="105"/>
  <c r="R210" i="105"/>
  <c r="V130" i="105"/>
  <c r="V197" i="105"/>
  <c r="V153" i="105"/>
  <c r="Q83" i="105"/>
  <c r="H116" i="105"/>
  <c r="H117" i="105"/>
  <c r="E169" i="105"/>
  <c r="G130" i="105"/>
  <c r="E153" i="105"/>
  <c r="M130" i="105"/>
  <c r="K154" i="105"/>
  <c r="L5" i="106"/>
  <c r="G57" i="106"/>
  <c r="O130" i="106"/>
  <c r="N130" i="106"/>
  <c r="F139" i="106"/>
  <c r="L154" i="106"/>
  <c r="I178" i="106"/>
  <c r="O178" i="106"/>
  <c r="M110" i="107"/>
  <c r="G5" i="107"/>
  <c r="F83" i="107"/>
  <c r="H169" i="107"/>
  <c r="F110" i="107"/>
  <c r="M169" i="107"/>
  <c r="I56" i="107"/>
  <c r="E57" i="104"/>
  <c r="E56" i="104"/>
  <c r="G56" i="104"/>
  <c r="G57" i="104"/>
  <c r="O6" i="104"/>
  <c r="O5" i="104"/>
  <c r="I46" i="104"/>
  <c r="K56" i="104"/>
  <c r="K57" i="104"/>
  <c r="P56" i="104"/>
  <c r="E153" i="104"/>
  <c r="G154" i="104"/>
  <c r="E178" i="104"/>
  <c r="P120" i="103"/>
  <c r="P121" i="103"/>
  <c r="J120" i="103"/>
  <c r="O5" i="103"/>
  <c r="J154" i="103"/>
  <c r="M57" i="103"/>
  <c r="V110" i="103"/>
  <c r="Q154" i="87"/>
  <c r="Q56" i="87"/>
  <c r="Q57" i="87"/>
  <c r="U130" i="105"/>
  <c r="R154" i="105"/>
  <c r="O56" i="105"/>
  <c r="F64" i="105"/>
  <c r="P6" i="105"/>
  <c r="O130" i="105"/>
  <c r="J121" i="105"/>
  <c r="F178" i="105"/>
  <c r="O121" i="107"/>
  <c r="O120" i="107"/>
  <c r="I6" i="107"/>
  <c r="H153" i="107"/>
  <c r="O56" i="107"/>
  <c r="L6" i="107"/>
  <c r="L5" i="107"/>
  <c r="K153" i="107"/>
  <c r="O5" i="107"/>
  <c r="O6" i="107"/>
  <c r="K139" i="107"/>
  <c r="K56" i="107"/>
  <c r="L100" i="107"/>
  <c r="D116" i="107"/>
  <c r="D117" i="107"/>
  <c r="P169" i="107"/>
  <c r="F121" i="107"/>
  <c r="D64" i="107"/>
  <c r="F198" i="107"/>
  <c r="E197" i="107"/>
  <c r="D190" i="107"/>
  <c r="K6" i="103"/>
  <c r="O197" i="130"/>
  <c r="U178" i="104"/>
  <c r="Q5" i="106"/>
  <c r="S83" i="106"/>
  <c r="H197" i="110"/>
  <c r="T198" i="105"/>
  <c r="P121" i="105"/>
  <c r="P116" i="105"/>
  <c r="E139" i="107"/>
  <c r="V130" i="104"/>
  <c r="V64" i="104"/>
  <c r="V169" i="104"/>
  <c r="S110" i="104"/>
  <c r="U178" i="106"/>
  <c r="Q46" i="106"/>
  <c r="R57" i="106"/>
  <c r="R190" i="106"/>
  <c r="R154" i="106"/>
  <c r="V83" i="106"/>
  <c r="V178" i="106"/>
  <c r="S6" i="106"/>
  <c r="S100" i="106"/>
  <c r="S153" i="106"/>
  <c r="S169" i="106"/>
  <c r="D197" i="110"/>
  <c r="U153" i="105"/>
  <c r="U46" i="105"/>
  <c r="U169" i="105"/>
  <c r="R64" i="105"/>
  <c r="V5" i="105"/>
  <c r="V26" i="105"/>
  <c r="V56" i="105"/>
  <c r="V139" i="105"/>
  <c r="Q100" i="105"/>
  <c r="Q139" i="105"/>
  <c r="G190" i="105"/>
  <c r="I5" i="105"/>
  <c r="L130" i="105"/>
  <c r="J56" i="107"/>
  <c r="N154" i="106"/>
  <c r="F178" i="106"/>
  <c r="K139" i="106"/>
  <c r="M121" i="130"/>
  <c r="O198" i="130"/>
  <c r="N198" i="130"/>
  <c r="Q100" i="104"/>
  <c r="R121" i="104"/>
  <c r="S5" i="104"/>
  <c r="S26" i="104"/>
  <c r="S57" i="104"/>
  <c r="S169" i="104"/>
  <c r="S120" i="104"/>
  <c r="S64" i="104"/>
  <c r="U56" i="105"/>
  <c r="U178" i="105"/>
  <c r="S190" i="105"/>
  <c r="T46" i="105"/>
  <c r="T117" i="105"/>
  <c r="T169" i="105"/>
  <c r="F209" i="105"/>
  <c r="G5" i="105"/>
  <c r="D120" i="105"/>
  <c r="G26" i="105"/>
  <c r="P57" i="105"/>
  <c r="F83" i="105"/>
  <c r="O190" i="105"/>
  <c r="K46" i="105"/>
  <c r="N57" i="105"/>
  <c r="N56" i="105"/>
  <c r="M64" i="105"/>
  <c r="P178" i="105"/>
  <c r="N139" i="106"/>
  <c r="N198" i="106"/>
  <c r="O26" i="77"/>
  <c r="N57" i="106"/>
  <c r="F100" i="106"/>
  <c r="G120" i="106"/>
  <c r="E210" i="106"/>
  <c r="E209" i="106"/>
  <c r="E169" i="106"/>
  <c r="M153" i="106"/>
  <c r="D198" i="106"/>
  <c r="N210" i="106"/>
  <c r="N209" i="106"/>
  <c r="K154" i="107"/>
  <c r="P130" i="107"/>
  <c r="J197" i="104"/>
  <c r="D198" i="103"/>
  <c r="T100" i="103"/>
  <c r="I178" i="103"/>
  <c r="H6" i="103"/>
  <c r="V26" i="103"/>
  <c r="G56" i="103"/>
  <c r="H64" i="103"/>
  <c r="K83" i="103"/>
  <c r="D154" i="103"/>
  <c r="D83" i="103"/>
  <c r="I110" i="103"/>
  <c r="J116" i="103"/>
  <c r="J117" i="103"/>
  <c r="S169" i="103"/>
  <c r="E83" i="103"/>
  <c r="K116" i="103"/>
  <c r="K117" i="103"/>
  <c r="F83" i="103"/>
  <c r="L117" i="103"/>
  <c r="L116" i="103"/>
  <c r="S154" i="103"/>
  <c r="S153" i="103"/>
  <c r="G197" i="103"/>
  <c r="V100" i="103"/>
  <c r="E116" i="103"/>
  <c r="G130" i="103"/>
  <c r="N169" i="103"/>
  <c r="S198" i="103"/>
  <c r="S197" i="103"/>
  <c r="U209" i="103"/>
  <c r="U210" i="103"/>
  <c r="L197" i="103"/>
  <c r="M26" i="103"/>
  <c r="E197" i="103"/>
  <c r="G209" i="103"/>
  <c r="G210" i="103"/>
  <c r="G139" i="107"/>
  <c r="M154" i="107"/>
  <c r="L120" i="107"/>
  <c r="H198" i="107"/>
  <c r="H197" i="107"/>
  <c r="L198" i="107"/>
  <c r="L197" i="107"/>
  <c r="J197" i="107"/>
  <c r="V153" i="103"/>
  <c r="H100" i="103"/>
  <c r="P154" i="103"/>
  <c r="E198" i="103"/>
  <c r="P64" i="103"/>
  <c r="P5" i="103"/>
  <c r="S83" i="103"/>
  <c r="Q5" i="103"/>
  <c r="L83" i="103"/>
  <c r="R117" i="103"/>
  <c r="R116" i="103"/>
  <c r="T130" i="103"/>
  <c r="E154" i="103"/>
  <c r="J64" i="103"/>
  <c r="S117" i="103"/>
  <c r="S116" i="103"/>
  <c r="F153" i="103"/>
  <c r="K64" i="103"/>
  <c r="N83" i="103"/>
  <c r="O83" i="103"/>
  <c r="T116" i="103"/>
  <c r="T117" i="103"/>
  <c r="G153" i="103"/>
  <c r="L6" i="103"/>
  <c r="L5" i="103"/>
  <c r="D64" i="103"/>
  <c r="D56" i="103"/>
  <c r="M116" i="103"/>
  <c r="M117" i="103"/>
  <c r="Q139" i="103"/>
  <c r="T83" i="103"/>
  <c r="F116" i="103"/>
  <c r="H130" i="103"/>
  <c r="O169" i="103"/>
  <c r="V209" i="103"/>
  <c r="V210" i="103"/>
  <c r="U26" i="103"/>
  <c r="M198" i="103"/>
  <c r="O210" i="103"/>
  <c r="O209" i="103"/>
  <c r="Q139" i="87"/>
  <c r="H57" i="107"/>
  <c r="M120" i="107"/>
  <c r="M121" i="107"/>
  <c r="D6" i="107"/>
  <c r="O116" i="107"/>
  <c r="M46" i="107"/>
  <c r="E64" i="107"/>
  <c r="I110" i="107"/>
  <c r="I117" i="107"/>
  <c r="L130" i="107"/>
  <c r="K117" i="107"/>
  <c r="K116" i="107"/>
  <c r="L153" i="107"/>
  <c r="O169" i="107"/>
  <c r="O83" i="107"/>
  <c r="I197" i="107"/>
  <c r="K190" i="107"/>
  <c r="N197" i="107"/>
  <c r="N198" i="104"/>
  <c r="D46" i="104"/>
  <c r="E46" i="104"/>
  <c r="M57" i="104"/>
  <c r="E6" i="104"/>
  <c r="F83" i="104"/>
  <c r="F178" i="104"/>
  <c r="N110" i="104"/>
  <c r="F121" i="104"/>
  <c r="I130" i="104"/>
  <c r="J100" i="104"/>
  <c r="D153" i="104"/>
  <c r="D154" i="104"/>
  <c r="J178" i="104"/>
  <c r="M83" i="104"/>
  <c r="E198" i="104"/>
  <c r="L139" i="103"/>
  <c r="N46" i="103"/>
  <c r="D100" i="103"/>
  <c r="P130" i="103"/>
  <c r="F139" i="105"/>
  <c r="G139" i="105"/>
  <c r="J57" i="106"/>
  <c r="D26" i="106"/>
  <c r="H83" i="106"/>
  <c r="H178" i="106"/>
  <c r="N110" i="130"/>
  <c r="H117" i="130"/>
  <c r="G120" i="130"/>
  <c r="F120" i="130"/>
  <c r="K130" i="130"/>
  <c r="N153" i="130"/>
  <c r="K169" i="130"/>
  <c r="O178" i="130"/>
  <c r="U56" i="104"/>
  <c r="U26" i="104"/>
  <c r="U83" i="104"/>
  <c r="T5" i="104"/>
  <c r="T130" i="104"/>
  <c r="R117" i="104"/>
  <c r="R154" i="104"/>
  <c r="R120" i="104"/>
  <c r="S6" i="104"/>
  <c r="U190" i="106"/>
  <c r="R64" i="106"/>
  <c r="V121" i="106"/>
  <c r="V153" i="106"/>
  <c r="S64" i="106"/>
  <c r="S26" i="106"/>
  <c r="S56" i="106"/>
  <c r="S121" i="106"/>
  <c r="S117" i="106"/>
  <c r="S139" i="106"/>
  <c r="S178" i="106"/>
  <c r="T130" i="107"/>
  <c r="T198" i="107"/>
  <c r="Q178" i="107"/>
  <c r="Q83" i="107"/>
  <c r="S120" i="107"/>
  <c r="S178" i="107"/>
  <c r="S83" i="107"/>
  <c r="S46" i="105"/>
  <c r="S153" i="105"/>
  <c r="S121" i="105"/>
  <c r="T26" i="105"/>
  <c r="T154" i="105"/>
  <c r="T121" i="105"/>
  <c r="Q46" i="105"/>
  <c r="Q26" i="105"/>
  <c r="Q169" i="105"/>
  <c r="Q190" i="105"/>
  <c r="J26" i="105"/>
  <c r="M154" i="105"/>
  <c r="F6" i="105"/>
  <c r="O46" i="105"/>
  <c r="L139" i="105"/>
  <c r="M100" i="105"/>
  <c r="K56" i="105"/>
  <c r="G57" i="105"/>
  <c r="M110" i="105"/>
  <c r="P197" i="105"/>
  <c r="N139" i="105"/>
  <c r="J197" i="105"/>
  <c r="J198" i="105"/>
  <c r="M190" i="105"/>
  <c r="P190" i="105"/>
  <c r="I120" i="105"/>
  <c r="N198" i="107"/>
  <c r="M153" i="107"/>
  <c r="G6" i="104"/>
  <c r="H26" i="104"/>
  <c r="O57" i="104"/>
  <c r="N6" i="104"/>
  <c r="O46" i="104"/>
  <c r="I6" i="104"/>
  <c r="O139" i="104"/>
  <c r="K198" i="104"/>
  <c r="P120" i="104"/>
  <c r="H130" i="104"/>
  <c r="H120" i="104"/>
  <c r="F154" i="104"/>
  <c r="I56" i="104"/>
  <c r="O190" i="104"/>
  <c r="H64" i="104"/>
  <c r="J139" i="104"/>
  <c r="I64" i="104"/>
  <c r="O198" i="104"/>
  <c r="D130" i="104"/>
  <c r="J154" i="104"/>
  <c r="G100" i="104"/>
  <c r="J110" i="104"/>
  <c r="E130" i="104"/>
  <c r="I209" i="104"/>
  <c r="I210" i="104"/>
  <c r="P64" i="104"/>
  <c r="D120" i="104"/>
  <c r="M153" i="104"/>
  <c r="P169" i="104"/>
  <c r="I120" i="104"/>
  <c r="L130" i="104"/>
  <c r="H198" i="104"/>
  <c r="O169" i="105"/>
  <c r="E198" i="105"/>
  <c r="F26" i="106"/>
  <c r="L64" i="106"/>
  <c r="O83" i="106"/>
  <c r="K154" i="106"/>
  <c r="I190" i="106"/>
  <c r="K6" i="104"/>
  <c r="E26" i="104"/>
  <c r="O56" i="104"/>
  <c r="L46" i="104"/>
  <c r="H57" i="104"/>
  <c r="H56" i="104"/>
  <c r="F46" i="104"/>
  <c r="E190" i="104"/>
  <c r="F64" i="104"/>
  <c r="M120" i="104"/>
  <c r="I178" i="104"/>
  <c r="D198" i="104"/>
  <c r="D197" i="104"/>
  <c r="L190" i="104"/>
  <c r="P197" i="104"/>
  <c r="D100" i="104"/>
  <c r="G120" i="104"/>
  <c r="G210" i="104"/>
  <c r="G209" i="104"/>
  <c r="P210" i="104"/>
  <c r="P209" i="104"/>
  <c r="F117" i="103"/>
  <c r="T6" i="103"/>
  <c r="I46" i="103"/>
  <c r="N178" i="103"/>
  <c r="J153" i="103"/>
  <c r="N100" i="103"/>
  <c r="S121" i="103"/>
  <c r="E121" i="103"/>
  <c r="H139" i="103"/>
  <c r="O178" i="103"/>
  <c r="D153" i="105"/>
  <c r="J178" i="105"/>
  <c r="J210" i="106"/>
  <c r="N110" i="106"/>
  <c r="D64" i="106"/>
  <c r="D57" i="106"/>
  <c r="M83" i="106"/>
  <c r="P154" i="106"/>
  <c r="H198" i="106"/>
  <c r="K197" i="106"/>
  <c r="E198" i="106"/>
  <c r="E197" i="106"/>
  <c r="H190" i="106"/>
  <c r="L169" i="106"/>
  <c r="J197" i="106"/>
  <c r="F190" i="106"/>
  <c r="F198" i="104"/>
  <c r="N209" i="103"/>
  <c r="F5" i="130"/>
  <c r="D6" i="130"/>
  <c r="P5" i="130"/>
  <c r="K26" i="130"/>
  <c r="J26" i="130"/>
  <c r="P46" i="130"/>
  <c r="O46" i="130"/>
  <c r="G56" i="130"/>
  <c r="E56" i="130"/>
  <c r="M64" i="130"/>
  <c r="L64" i="130"/>
  <c r="K64" i="130"/>
  <c r="G83" i="130"/>
  <c r="F83" i="130"/>
  <c r="O100" i="130"/>
  <c r="N100" i="130"/>
  <c r="M100" i="130"/>
  <c r="F110" i="130"/>
  <c r="P110" i="130"/>
  <c r="M116" i="130"/>
  <c r="K121" i="130"/>
  <c r="J121" i="130"/>
  <c r="I120" i="130"/>
  <c r="O130" i="130"/>
  <c r="N130" i="130"/>
  <c r="G139" i="130"/>
  <c r="F139" i="130"/>
  <c r="E139" i="130"/>
  <c r="M139" i="130"/>
  <c r="F154" i="130"/>
  <c r="D154" i="130"/>
  <c r="P153" i="130"/>
  <c r="O169" i="130"/>
  <c r="H178" i="130"/>
  <c r="I190" i="130"/>
  <c r="G190" i="130"/>
  <c r="M198" i="130"/>
  <c r="V6" i="104"/>
  <c r="V197" i="104"/>
  <c r="U26" i="106"/>
  <c r="U56" i="106"/>
  <c r="U153" i="106"/>
  <c r="U139" i="106"/>
  <c r="T5" i="106"/>
  <c r="T26" i="106"/>
  <c r="T46" i="106"/>
  <c r="T110" i="106"/>
  <c r="T198" i="106"/>
  <c r="Q83" i="106"/>
  <c r="Q100" i="106"/>
  <c r="Q139" i="106"/>
  <c r="Q154" i="106"/>
  <c r="Q198" i="106"/>
  <c r="R120" i="106"/>
  <c r="V169" i="106"/>
  <c r="R83" i="107"/>
  <c r="V197" i="107"/>
  <c r="Q46" i="107"/>
  <c r="Q64" i="107"/>
  <c r="Q121" i="107"/>
  <c r="N46" i="105"/>
  <c r="G117" i="105"/>
  <c r="J56" i="105"/>
  <c r="H6" i="105"/>
  <c r="H110" i="105"/>
  <c r="N116" i="105"/>
  <c r="P46" i="105"/>
  <c r="K64" i="105"/>
  <c r="N100" i="105"/>
  <c r="O83" i="105"/>
  <c r="E130" i="105"/>
  <c r="F169" i="105"/>
  <c r="D178" i="105"/>
  <c r="M117" i="106"/>
  <c r="P56" i="103"/>
  <c r="N46" i="77"/>
  <c r="E64" i="77"/>
  <c r="Q64" i="77"/>
  <c r="O64" i="77"/>
  <c r="K83" i="77"/>
  <c r="D83" i="77"/>
  <c r="G83" i="77"/>
  <c r="G100" i="77"/>
  <c r="S100" i="77"/>
  <c r="D110" i="77"/>
  <c r="P110" i="77"/>
  <c r="N110" i="77"/>
  <c r="H121" i="77"/>
  <c r="G130" i="77"/>
  <c r="S130" i="77"/>
  <c r="K178" i="103"/>
  <c r="K26" i="103"/>
  <c r="M64" i="103"/>
  <c r="R5" i="103"/>
  <c r="D46" i="103"/>
  <c r="F57" i="103"/>
  <c r="G64" i="103"/>
  <c r="R120" i="103"/>
  <c r="J190" i="103"/>
  <c r="K190" i="103"/>
  <c r="I64" i="103"/>
  <c r="L190" i="103"/>
  <c r="U64" i="103"/>
  <c r="O139" i="103"/>
  <c r="Q120" i="103"/>
  <c r="Q83" i="87"/>
  <c r="E178" i="107"/>
  <c r="O57" i="107"/>
  <c r="M56" i="104"/>
  <c r="N26" i="104"/>
  <c r="H153" i="104"/>
  <c r="J6" i="104"/>
  <c r="I5" i="104"/>
  <c r="L5" i="104"/>
  <c r="K64" i="104"/>
  <c r="L100" i="104"/>
  <c r="O121" i="104"/>
  <c r="G130" i="104"/>
  <c r="J120" i="104"/>
  <c r="E154" i="104"/>
  <c r="P100" i="104"/>
  <c r="K116" i="104"/>
  <c r="O169" i="104"/>
  <c r="L153" i="104"/>
  <c r="M198" i="104"/>
  <c r="M197" i="104"/>
  <c r="N56" i="104"/>
  <c r="O100" i="104"/>
  <c r="J121" i="104"/>
  <c r="N169" i="104"/>
  <c r="K130" i="104"/>
  <c r="I153" i="104"/>
  <c r="M100" i="104"/>
  <c r="L169" i="104"/>
  <c r="M139" i="103"/>
  <c r="J46" i="103"/>
  <c r="R26" i="103"/>
  <c r="O121" i="103"/>
  <c r="K139" i="103"/>
  <c r="T120" i="103"/>
  <c r="S46" i="103"/>
  <c r="R57" i="105"/>
  <c r="R198" i="105"/>
  <c r="R169" i="105"/>
  <c r="V100" i="105"/>
  <c r="Q64" i="105"/>
  <c r="Q121" i="105"/>
  <c r="Q57" i="105"/>
  <c r="Q153" i="105"/>
  <c r="Q178" i="105"/>
  <c r="M198" i="106"/>
  <c r="O26" i="107"/>
  <c r="F130" i="107"/>
  <c r="M6" i="107"/>
  <c r="P83" i="107"/>
  <c r="P64" i="107"/>
  <c r="N56" i="107"/>
  <c r="J190" i="107"/>
  <c r="H64" i="107"/>
  <c r="O154" i="107"/>
  <c r="I198" i="107"/>
  <c r="I5" i="103"/>
  <c r="N139" i="103"/>
  <c r="V178" i="103"/>
  <c r="E6" i="103"/>
  <c r="T46" i="103"/>
  <c r="I169" i="103"/>
  <c r="V120" i="103"/>
  <c r="O56" i="103"/>
  <c r="D26" i="103"/>
  <c r="J56" i="103"/>
  <c r="T110" i="107"/>
  <c r="U56" i="107"/>
  <c r="S100" i="107"/>
  <c r="U100" i="105"/>
  <c r="U64" i="105"/>
  <c r="U6" i="105"/>
  <c r="U110" i="105"/>
  <c r="U121" i="105"/>
  <c r="U139" i="105"/>
  <c r="U154" i="105"/>
  <c r="U197" i="105"/>
  <c r="S198" i="105"/>
  <c r="T6" i="105"/>
  <c r="T110" i="105"/>
  <c r="H83" i="107"/>
  <c r="P178" i="107"/>
  <c r="J178" i="107"/>
  <c r="F153" i="107"/>
  <c r="D178" i="107"/>
  <c r="L64" i="107"/>
  <c r="O100" i="107"/>
  <c r="H154" i="107"/>
  <c r="M198" i="107"/>
  <c r="D116" i="104"/>
  <c r="H210" i="103"/>
  <c r="K100" i="103"/>
  <c r="T153" i="103"/>
  <c r="M154" i="103"/>
  <c r="U198" i="103"/>
  <c r="G6" i="103"/>
  <c r="U83" i="103"/>
  <c r="E100" i="103"/>
  <c r="K130" i="103"/>
  <c r="N153" i="103"/>
  <c r="V197" i="103"/>
  <c r="O153" i="103"/>
  <c r="V190" i="103"/>
  <c r="T5" i="103"/>
  <c r="U116" i="103"/>
  <c r="M5" i="103"/>
  <c r="M6" i="103"/>
  <c r="Q26" i="103"/>
  <c r="N116" i="103"/>
  <c r="G116" i="103"/>
  <c r="G117" i="103"/>
  <c r="P169" i="103"/>
  <c r="Q121" i="87"/>
  <c r="Q120" i="87"/>
  <c r="I198" i="87"/>
  <c r="L64" i="87"/>
  <c r="K190" i="106"/>
  <c r="E120" i="107"/>
  <c r="D5" i="104"/>
  <c r="M121" i="104"/>
  <c r="P57" i="104"/>
  <c r="I57" i="104"/>
  <c r="K26" i="104"/>
  <c r="D26" i="104"/>
  <c r="F190" i="104"/>
  <c r="I197" i="104"/>
  <c r="O116" i="104"/>
  <c r="O117" i="104"/>
  <c r="H169" i="104"/>
  <c r="J190" i="104"/>
  <c r="K190" i="104"/>
  <c r="K83" i="87"/>
  <c r="N197" i="87"/>
  <c r="P198" i="87"/>
  <c r="E100" i="87"/>
  <c r="N46" i="87"/>
  <c r="J116" i="87"/>
  <c r="J117" i="87"/>
  <c r="G190" i="87"/>
  <c r="G64" i="106"/>
  <c r="L120" i="106"/>
  <c r="D130" i="106"/>
  <c r="J110" i="106"/>
  <c r="E130" i="106"/>
  <c r="M130" i="106"/>
  <c r="M110" i="106"/>
  <c r="E121" i="106"/>
  <c r="F154" i="106"/>
  <c r="I154" i="106"/>
  <c r="J139" i="106"/>
  <c r="J190" i="106"/>
  <c r="G198" i="106"/>
  <c r="E178" i="106"/>
  <c r="N100" i="107"/>
  <c r="N26" i="107"/>
  <c r="N64" i="107"/>
  <c r="G83" i="107"/>
  <c r="I57" i="107"/>
  <c r="M130" i="107"/>
  <c r="O130" i="107"/>
  <c r="H6" i="104"/>
  <c r="I26" i="104"/>
  <c r="L64" i="104"/>
  <c r="J198" i="104"/>
  <c r="P178" i="104"/>
  <c r="D56" i="104"/>
  <c r="I117" i="104"/>
  <c r="Q56" i="103"/>
  <c r="Q64" i="87"/>
  <c r="S190" i="107"/>
  <c r="R117" i="105"/>
  <c r="V46" i="105"/>
  <c r="V117" i="105"/>
  <c r="Q120" i="105"/>
  <c r="M83" i="105"/>
  <c r="J100" i="105"/>
  <c r="L121" i="105"/>
  <c r="L120" i="105"/>
  <c r="L5" i="105"/>
  <c r="N198" i="105"/>
  <c r="H198" i="105"/>
  <c r="H178" i="105"/>
  <c r="K198" i="105"/>
  <c r="F198" i="105"/>
  <c r="I190" i="105"/>
  <c r="L198" i="105"/>
  <c r="N5" i="106"/>
  <c r="H57" i="106"/>
  <c r="D83" i="106"/>
  <c r="I139" i="106"/>
  <c r="O198" i="106"/>
  <c r="K5" i="107"/>
  <c r="L46" i="107"/>
  <c r="F46" i="107"/>
  <c r="E117" i="107"/>
  <c r="I169" i="107"/>
  <c r="I64" i="107"/>
  <c r="D83" i="107"/>
  <c r="J46" i="107"/>
  <c r="L121" i="107"/>
  <c r="D130" i="107"/>
  <c r="O139" i="107"/>
  <c r="J154" i="107"/>
  <c r="N210" i="104"/>
  <c r="F169" i="104"/>
  <c r="N57" i="103"/>
  <c r="K153" i="103"/>
  <c r="U57" i="103"/>
  <c r="V64" i="103"/>
  <c r="T154" i="103"/>
  <c r="V169" i="103"/>
  <c r="H197" i="103"/>
  <c r="H26" i="103"/>
  <c r="L46" i="103"/>
  <c r="E110" i="103"/>
  <c r="F121" i="103"/>
  <c r="I139" i="103"/>
  <c r="R190" i="103"/>
  <c r="T198" i="103"/>
  <c r="I26" i="103"/>
  <c r="J26" i="103"/>
  <c r="I57" i="103"/>
  <c r="U5" i="103"/>
  <c r="P83" i="103"/>
  <c r="V121" i="103"/>
  <c r="Q153" i="87"/>
  <c r="G26" i="87"/>
  <c r="M117" i="87"/>
  <c r="M116" i="87"/>
  <c r="Q5" i="105"/>
  <c r="Q110" i="105"/>
  <c r="H5" i="107"/>
  <c r="D197" i="107"/>
  <c r="I26" i="107"/>
  <c r="F5" i="107"/>
  <c r="I121" i="107"/>
  <c r="G190" i="107"/>
  <c r="F197" i="107"/>
  <c r="K153" i="104"/>
  <c r="P5" i="104"/>
  <c r="D64" i="104"/>
  <c r="D139" i="104"/>
  <c r="D83" i="104"/>
  <c r="O83" i="104"/>
  <c r="H139" i="104"/>
  <c r="N153" i="104"/>
  <c r="H83" i="104"/>
  <c r="E169" i="104"/>
  <c r="H190" i="104"/>
  <c r="F110" i="104"/>
  <c r="G153" i="104"/>
  <c r="G83" i="104"/>
  <c r="P116" i="104"/>
  <c r="K100" i="104"/>
  <c r="F116" i="104"/>
  <c r="Q178" i="87"/>
  <c r="Q5" i="87"/>
  <c r="V198" i="103"/>
  <c r="S5" i="103"/>
  <c r="S57" i="103"/>
  <c r="J110" i="103"/>
  <c r="K121" i="103"/>
  <c r="M130" i="103"/>
  <c r="Q153" i="103"/>
  <c r="F198" i="103"/>
  <c r="G26" i="103"/>
  <c r="L56" i="103"/>
  <c r="D120" i="103"/>
  <c r="R197" i="103"/>
  <c r="O100" i="103"/>
  <c r="Q83" i="103"/>
  <c r="F130" i="103"/>
  <c r="D117" i="87"/>
  <c r="E100" i="107"/>
  <c r="L26" i="107"/>
  <c r="E57" i="107"/>
  <c r="N5" i="107"/>
  <c r="F6" i="107"/>
  <c r="N120" i="107"/>
  <c r="D154" i="107"/>
  <c r="M197" i="107"/>
  <c r="K57" i="107"/>
  <c r="M46" i="103"/>
  <c r="R110" i="103"/>
  <c r="S120" i="103"/>
  <c r="F154" i="103"/>
  <c r="J178" i="103"/>
  <c r="T56" i="103"/>
  <c r="T57" i="103"/>
  <c r="L120" i="103"/>
  <c r="N130" i="103"/>
  <c r="R153" i="103"/>
  <c r="U56" i="103"/>
  <c r="V57" i="103"/>
  <c r="V56" i="103"/>
  <c r="E178" i="103"/>
  <c r="O57" i="103"/>
  <c r="G120" i="103"/>
  <c r="H57" i="103"/>
  <c r="P100" i="103"/>
  <c r="R154" i="103"/>
  <c r="Q6" i="87"/>
  <c r="Q26" i="87"/>
  <c r="I209" i="87"/>
  <c r="E64" i="103"/>
  <c r="E56" i="103"/>
  <c r="U154" i="103"/>
  <c r="G100" i="103"/>
  <c r="P57" i="103"/>
  <c r="V83" i="103"/>
  <c r="P210" i="87"/>
  <c r="P209" i="87"/>
  <c r="E46" i="87"/>
  <c r="J139" i="87"/>
  <c r="I100" i="87"/>
  <c r="H178" i="87"/>
  <c r="R64" i="107"/>
  <c r="R121" i="107"/>
  <c r="R153" i="107"/>
  <c r="T5" i="107"/>
  <c r="T64" i="107"/>
  <c r="T120" i="107"/>
  <c r="Q6" i="107"/>
  <c r="S6" i="107"/>
  <c r="S116" i="107"/>
  <c r="S110" i="107"/>
  <c r="I57" i="105"/>
  <c r="E197" i="105"/>
  <c r="L197" i="105"/>
  <c r="N83" i="105"/>
  <c r="P5" i="105"/>
  <c r="D110" i="105"/>
  <c r="M116" i="105"/>
  <c r="F190" i="105"/>
  <c r="H153" i="105"/>
  <c r="P130" i="105"/>
  <c r="L56" i="106"/>
  <c r="I5" i="106"/>
  <c r="G6" i="106"/>
  <c r="M6" i="106"/>
  <c r="F46" i="106"/>
  <c r="G121" i="106"/>
  <c r="H64" i="106"/>
  <c r="F83" i="106"/>
  <c r="J130" i="106"/>
  <c r="H120" i="106"/>
  <c r="G169" i="106"/>
  <c r="D197" i="106"/>
  <c r="J178" i="106"/>
  <c r="P178" i="106"/>
  <c r="P120" i="107"/>
  <c r="I139" i="107"/>
  <c r="L178" i="107"/>
  <c r="H6" i="107"/>
  <c r="F26" i="107"/>
  <c r="G46" i="107"/>
  <c r="I178" i="107"/>
  <c r="L83" i="107"/>
  <c r="J116" i="107"/>
  <c r="E209" i="107"/>
  <c r="E210" i="107"/>
  <c r="E46" i="107"/>
  <c r="S56" i="103"/>
  <c r="G121" i="103"/>
  <c r="H117" i="87"/>
  <c r="H116" i="87"/>
  <c r="O197" i="87"/>
  <c r="E57" i="87"/>
  <c r="M190" i="87"/>
  <c r="F100" i="87"/>
  <c r="S64" i="114"/>
  <c r="Q46" i="113"/>
  <c r="V100" i="114"/>
  <c r="U121" i="114"/>
  <c r="F197" i="106"/>
  <c r="O64" i="107"/>
  <c r="J83" i="107"/>
  <c r="H116" i="107"/>
  <c r="N130" i="107"/>
  <c r="F139" i="107"/>
  <c r="H120" i="107"/>
  <c r="K130" i="107"/>
  <c r="L56" i="107"/>
  <c r="N57" i="107"/>
  <c r="D110" i="107"/>
  <c r="D190" i="104"/>
  <c r="L26" i="104"/>
  <c r="K83" i="104"/>
  <c r="Q169" i="103"/>
  <c r="F46" i="103"/>
  <c r="V139" i="103"/>
  <c r="R178" i="103"/>
  <c r="V6" i="103"/>
  <c r="S100" i="103"/>
  <c r="L100" i="103"/>
  <c r="V117" i="103"/>
  <c r="N6" i="103"/>
  <c r="O116" i="103"/>
  <c r="H209" i="87"/>
  <c r="L130" i="87"/>
  <c r="P64" i="87"/>
  <c r="K100" i="87"/>
  <c r="J169" i="87"/>
  <c r="O169" i="87"/>
  <c r="G178" i="87"/>
  <c r="J190" i="87"/>
  <c r="E197" i="87"/>
  <c r="I110" i="87"/>
  <c r="E154" i="87"/>
  <c r="H26" i="87"/>
  <c r="F46" i="87"/>
  <c r="I57" i="87"/>
  <c r="O83" i="87"/>
  <c r="J100" i="87"/>
  <c r="K139" i="87"/>
  <c r="N154" i="87"/>
  <c r="I169" i="87"/>
  <c r="L178" i="87"/>
  <c r="O190" i="87"/>
  <c r="I130" i="87"/>
  <c r="G5" i="87"/>
  <c r="H46" i="87"/>
  <c r="N64" i="87"/>
  <c r="L83" i="87"/>
  <c r="D83" i="87"/>
  <c r="G110" i="87"/>
  <c r="M130" i="87"/>
  <c r="E139" i="87"/>
  <c r="P139" i="87"/>
  <c r="H153" i="87"/>
  <c r="F178" i="87"/>
  <c r="I190" i="87"/>
  <c r="O6" i="87"/>
  <c r="L100" i="87"/>
  <c r="D110" i="87"/>
  <c r="G130" i="87"/>
  <c r="K178" i="87"/>
  <c r="N178" i="87"/>
  <c r="O64" i="87"/>
  <c r="J83" i="87"/>
  <c r="H120" i="87"/>
  <c r="F139" i="87"/>
  <c r="O178" i="87"/>
  <c r="O130" i="87"/>
  <c r="F57" i="87"/>
  <c r="P130" i="87"/>
  <c r="H139" i="87"/>
  <c r="D190" i="87"/>
  <c r="O198" i="87"/>
  <c r="I6" i="87"/>
  <c r="D130" i="87"/>
  <c r="G139" i="87"/>
  <c r="J154" i="87"/>
  <c r="E169" i="87"/>
  <c r="P178" i="87"/>
  <c r="H190" i="87"/>
  <c r="E83" i="87"/>
  <c r="H100" i="87"/>
  <c r="N117" i="87"/>
  <c r="F120" i="87"/>
  <c r="G169" i="87"/>
  <c r="J178" i="87"/>
  <c r="E190" i="87"/>
  <c r="P197" i="87"/>
  <c r="J197" i="87"/>
  <c r="P110" i="87"/>
  <c r="G100" i="87"/>
  <c r="J110" i="87"/>
  <c r="E130" i="87"/>
  <c r="F169" i="87"/>
  <c r="I178" i="87"/>
  <c r="D100" i="87"/>
  <c r="O110" i="87"/>
  <c r="G121" i="87"/>
  <c r="K169" i="87"/>
  <c r="P57" i="87"/>
  <c r="H64" i="87"/>
  <c r="N83" i="87"/>
  <c r="L110" i="87"/>
  <c r="P169" i="87"/>
  <c r="N190" i="87"/>
  <c r="F198" i="87"/>
  <c r="I46" i="87"/>
  <c r="L57" i="87"/>
  <c r="E110" i="87"/>
  <c r="N139" i="87"/>
  <c r="N57" i="87"/>
  <c r="D198" i="87"/>
  <c r="M26" i="87"/>
  <c r="I139" i="87"/>
  <c r="L5" i="87"/>
  <c r="O26" i="87"/>
  <c r="G46" i="87"/>
  <c r="E64" i="87"/>
  <c r="N100" i="87"/>
  <c r="F110" i="87"/>
  <c r="D139" i="87"/>
  <c r="D46" i="87"/>
  <c r="D116" i="87"/>
  <c r="L198" i="106"/>
  <c r="F169" i="106"/>
  <c r="D190" i="106"/>
  <c r="M26" i="107"/>
  <c r="J6" i="107"/>
  <c r="N116" i="107"/>
  <c r="G110" i="107"/>
  <c r="J120" i="107"/>
  <c r="I83" i="107"/>
  <c r="D100" i="107"/>
  <c r="E56" i="107"/>
  <c r="L117" i="107"/>
  <c r="G56" i="107"/>
  <c r="O153" i="107"/>
  <c r="M190" i="107"/>
  <c r="I190" i="107"/>
  <c r="D57" i="104"/>
  <c r="F26" i="104"/>
  <c r="M169" i="104"/>
  <c r="N46" i="104"/>
  <c r="F139" i="104"/>
  <c r="P153" i="104"/>
  <c r="N178" i="104"/>
  <c r="N117" i="104"/>
  <c r="F130" i="104"/>
  <c r="I139" i="104"/>
  <c r="K154" i="104"/>
  <c r="L154" i="104"/>
  <c r="K169" i="104"/>
  <c r="D169" i="104"/>
  <c r="V154" i="103"/>
  <c r="O46" i="103"/>
  <c r="P46" i="103"/>
  <c r="T64" i="103"/>
  <c r="I120" i="103"/>
  <c r="J209" i="87"/>
  <c r="L117" i="87"/>
  <c r="D197" i="87"/>
  <c r="I46" i="113"/>
  <c r="H100" i="113"/>
  <c r="K110" i="113"/>
  <c r="H130" i="113"/>
  <c r="I169" i="113"/>
  <c r="M178" i="113"/>
  <c r="N190" i="113"/>
  <c r="G46" i="114"/>
  <c r="F100" i="114"/>
  <c r="I110" i="114"/>
  <c r="F130" i="114"/>
  <c r="G169" i="114"/>
  <c r="K178" i="114"/>
  <c r="L190" i="114"/>
  <c r="Q57" i="77"/>
  <c r="P64" i="77"/>
  <c r="I100" i="77"/>
  <c r="E110" i="77"/>
  <c r="Q110" i="77"/>
  <c r="V110" i="77"/>
  <c r="K116" i="77"/>
  <c r="U169" i="77"/>
  <c r="T178" i="77"/>
  <c r="O110" i="78"/>
  <c r="H110" i="78"/>
  <c r="T110" i="78"/>
  <c r="M110" i="78"/>
  <c r="I116" i="78"/>
  <c r="U116" i="78"/>
  <c r="P169" i="78"/>
  <c r="E190" i="78"/>
  <c r="Q190" i="78"/>
  <c r="J190" i="78"/>
  <c r="V190" i="78"/>
  <c r="G198" i="78"/>
  <c r="M57" i="76"/>
  <c r="M110" i="76"/>
  <c r="F110" i="76"/>
  <c r="R110" i="76"/>
  <c r="K110" i="76"/>
  <c r="J190" i="76"/>
  <c r="V190" i="76"/>
  <c r="O190" i="76"/>
  <c r="H190" i="76"/>
  <c r="T190" i="76"/>
  <c r="S198" i="76"/>
  <c r="H197" i="76"/>
  <c r="V26" i="62"/>
  <c r="T26" i="62"/>
  <c r="U46" i="62"/>
  <c r="S46" i="62"/>
  <c r="V64" i="62"/>
  <c r="S100" i="62"/>
  <c r="U110" i="62"/>
  <c r="V120" i="62"/>
  <c r="S130" i="62"/>
  <c r="U154" i="62"/>
  <c r="U169" i="62"/>
  <c r="S169" i="62"/>
  <c r="S178" i="62"/>
  <c r="T190" i="62"/>
  <c r="J46" i="113"/>
  <c r="I100" i="113"/>
  <c r="L110" i="113"/>
  <c r="R190" i="78"/>
  <c r="T190" i="112"/>
  <c r="H117" i="77"/>
  <c r="D6" i="104"/>
  <c r="N5" i="104"/>
  <c r="H5" i="104"/>
  <c r="E5" i="104"/>
  <c r="F5" i="104"/>
  <c r="N100" i="104"/>
  <c r="G5" i="104"/>
  <c r="H46" i="104"/>
  <c r="F56" i="104"/>
  <c r="J5" i="104"/>
  <c r="P154" i="104"/>
  <c r="K5" i="104"/>
  <c r="L83" i="104"/>
  <c r="J46" i="104"/>
  <c r="H154" i="104"/>
  <c r="K46" i="104"/>
  <c r="O130" i="104"/>
  <c r="H121" i="104"/>
  <c r="O178" i="104"/>
  <c r="G190" i="104"/>
  <c r="O110" i="104"/>
  <c r="J130" i="104"/>
  <c r="E110" i="104"/>
  <c r="K139" i="104"/>
  <c r="G198" i="104"/>
  <c r="N83" i="104"/>
  <c r="M154" i="104"/>
  <c r="E121" i="104"/>
  <c r="R139" i="103"/>
  <c r="O26" i="103"/>
  <c r="L130" i="103"/>
  <c r="T169" i="103"/>
  <c r="N26" i="103"/>
  <c r="Q178" i="103"/>
  <c r="O6" i="103"/>
  <c r="T26" i="103"/>
  <c r="E57" i="103"/>
  <c r="F64" i="103"/>
  <c r="H120" i="103"/>
  <c r="S178" i="103"/>
  <c r="G46" i="103"/>
  <c r="V130" i="103"/>
  <c r="U110" i="103"/>
  <c r="N139" i="104"/>
  <c r="F120" i="104"/>
  <c r="H110" i="104"/>
  <c r="M178" i="104"/>
  <c r="J57" i="104"/>
  <c r="M190" i="104"/>
  <c r="N64" i="104"/>
  <c r="L197" i="104"/>
  <c r="I83" i="104"/>
  <c r="N120" i="104"/>
  <c r="V5" i="103"/>
  <c r="H154" i="103"/>
  <c r="M56" i="103"/>
  <c r="U139" i="103"/>
  <c r="M120" i="103"/>
  <c r="U169" i="103"/>
  <c r="J100" i="103"/>
  <c r="G190" i="103"/>
  <c r="J130" i="103"/>
  <c r="R169" i="103"/>
  <c r="G139" i="103"/>
  <c r="J169" i="103"/>
  <c r="L178" i="103"/>
  <c r="O197" i="103"/>
  <c r="P26" i="103"/>
  <c r="H83" i="103"/>
  <c r="N120" i="103"/>
  <c r="N209" i="87"/>
  <c r="I116" i="87"/>
  <c r="L169" i="87"/>
  <c r="L190" i="87"/>
  <c r="E100" i="76"/>
  <c r="J116" i="76"/>
  <c r="E130" i="76"/>
  <c r="N190" i="76"/>
  <c r="V198" i="76"/>
  <c r="S26" i="62"/>
  <c r="V56" i="62"/>
  <c r="V83" i="62"/>
  <c r="K139" i="77"/>
  <c r="N139" i="77"/>
  <c r="I153" i="77"/>
  <c r="S154" i="77"/>
  <c r="N169" i="77"/>
  <c r="S169" i="77"/>
  <c r="F178" i="77"/>
  <c r="R178" i="77"/>
  <c r="M190" i="77"/>
  <c r="Q197" i="77"/>
  <c r="J197" i="77"/>
  <c r="V198" i="77"/>
  <c r="N6" i="78"/>
  <c r="L5" i="78"/>
  <c r="Q6" i="78"/>
  <c r="V6" i="78"/>
  <c r="M26" i="78"/>
  <c r="I26" i="78"/>
  <c r="U26" i="78"/>
  <c r="L46" i="78"/>
  <c r="G56" i="78"/>
  <c r="O64" i="78"/>
  <c r="M64" i="78"/>
  <c r="I83" i="78"/>
  <c r="U83" i="78"/>
  <c r="E100" i="78"/>
  <c r="Q100" i="78"/>
  <c r="N110" i="78"/>
  <c r="G110" i="78"/>
  <c r="V110" i="78"/>
  <c r="O117" i="78"/>
  <c r="H117" i="78"/>
  <c r="T116" i="78"/>
  <c r="E130" i="78"/>
  <c r="Q130" i="78"/>
  <c r="H130" i="78"/>
  <c r="I139" i="78"/>
  <c r="U139" i="78"/>
  <c r="S139" i="78"/>
  <c r="S154" i="78"/>
  <c r="V154" i="78"/>
  <c r="L169" i="78"/>
  <c r="H169" i="78"/>
  <c r="D178" i="78"/>
  <c r="P178" i="78"/>
  <c r="U178" i="78"/>
  <c r="S178" i="78"/>
  <c r="K190" i="78"/>
  <c r="N190" i="78"/>
  <c r="O6" i="76"/>
  <c r="H6" i="76"/>
  <c r="F5" i="76"/>
  <c r="R5" i="76"/>
  <c r="K26" i="76"/>
  <c r="E26" i="76"/>
  <c r="J46" i="76"/>
  <c r="V46" i="76"/>
  <c r="H46" i="76"/>
  <c r="H57" i="76"/>
  <c r="M64" i="76"/>
  <c r="R64" i="76"/>
  <c r="U64" i="76"/>
  <c r="G83" i="76"/>
  <c r="S83" i="76"/>
  <c r="I83" i="76"/>
  <c r="O100" i="76"/>
  <c r="R100" i="76"/>
  <c r="K100" i="76"/>
  <c r="L110" i="76"/>
  <c r="E110" i="76"/>
  <c r="D121" i="76"/>
  <c r="I120" i="76"/>
  <c r="L120" i="76"/>
  <c r="O130" i="76"/>
  <c r="H130" i="76"/>
  <c r="T130" i="76"/>
  <c r="F130" i="76"/>
  <c r="G139" i="76"/>
  <c r="S139" i="76"/>
  <c r="E154" i="76"/>
  <c r="H153" i="76"/>
  <c r="J169" i="76"/>
  <c r="V169" i="76"/>
  <c r="N178" i="76"/>
  <c r="U190" i="76"/>
  <c r="T153" i="111"/>
  <c r="T154" i="111"/>
  <c r="R117" i="113"/>
  <c r="R116" i="113"/>
  <c r="R120" i="113"/>
  <c r="R121" i="113"/>
  <c r="T198" i="114"/>
  <c r="T197" i="114"/>
  <c r="H26" i="112"/>
  <c r="I121" i="112"/>
  <c r="I120" i="112"/>
  <c r="J6" i="113"/>
  <c r="J5" i="113"/>
  <c r="E5" i="113"/>
  <c r="E6" i="113"/>
  <c r="I56" i="113"/>
  <c r="I57" i="113"/>
  <c r="F56" i="113"/>
  <c r="F57" i="113"/>
  <c r="N120" i="113"/>
  <c r="N121" i="113"/>
  <c r="G153" i="113"/>
  <c r="G154" i="113"/>
  <c r="K121" i="114"/>
  <c r="K120" i="114"/>
  <c r="E153" i="114"/>
  <c r="E154" i="114"/>
  <c r="P198" i="114"/>
  <c r="P197" i="114"/>
  <c r="L198" i="114"/>
  <c r="L197" i="114"/>
  <c r="P5" i="77"/>
  <c r="P6" i="77"/>
  <c r="I56" i="78"/>
  <c r="I57" i="78"/>
  <c r="N153" i="78"/>
  <c r="N154" i="78"/>
  <c r="V117" i="113"/>
  <c r="V116" i="113"/>
  <c r="R190" i="114"/>
  <c r="V139" i="114"/>
  <c r="Q130" i="114"/>
  <c r="U64" i="114"/>
  <c r="S209" i="112"/>
  <c r="S210" i="112"/>
  <c r="P5" i="112"/>
  <c r="P6" i="112"/>
  <c r="P26" i="112"/>
  <c r="H121" i="112"/>
  <c r="H120" i="112"/>
  <c r="I130" i="112"/>
  <c r="I178" i="112"/>
  <c r="O169" i="112"/>
  <c r="F64" i="113"/>
  <c r="F116" i="113"/>
  <c r="F117" i="113"/>
  <c r="K153" i="113"/>
  <c r="K154" i="113"/>
  <c r="I6" i="114"/>
  <c r="I5" i="114"/>
  <c r="V6" i="77"/>
  <c r="P26" i="77"/>
  <c r="T46" i="77"/>
  <c r="D64" i="77"/>
  <c r="L83" i="77"/>
  <c r="H100" i="77"/>
  <c r="F117" i="77"/>
  <c r="F116" i="77"/>
  <c r="P121" i="77"/>
  <c r="P120" i="77"/>
  <c r="Q139" i="77"/>
  <c r="J154" i="77"/>
  <c r="U56" i="111"/>
  <c r="U57" i="111"/>
  <c r="S83" i="114"/>
  <c r="U198" i="112"/>
  <c r="U197" i="112"/>
  <c r="L64" i="112"/>
  <c r="L56" i="112"/>
  <c r="L57" i="112"/>
  <c r="E100" i="112"/>
  <c r="N5" i="112"/>
  <c r="N6" i="112"/>
  <c r="K100" i="112"/>
  <c r="D197" i="112"/>
  <c r="D198" i="112"/>
  <c r="G178" i="112"/>
  <c r="J210" i="113"/>
  <c r="J209" i="113"/>
  <c r="P64" i="114"/>
  <c r="D117" i="114"/>
  <c r="D116" i="114"/>
  <c r="N121" i="114"/>
  <c r="N120" i="114"/>
  <c r="I153" i="114"/>
  <c r="I154" i="114"/>
  <c r="Q6" i="77"/>
  <c r="Q5" i="77"/>
  <c r="U26" i="77"/>
  <c r="V57" i="77"/>
  <c r="V56" i="77"/>
  <c r="F64" i="77"/>
  <c r="T100" i="77"/>
  <c r="N121" i="77"/>
  <c r="T130" i="77"/>
  <c r="E139" i="77"/>
  <c r="P169" i="112"/>
  <c r="S64" i="77"/>
  <c r="F139" i="77"/>
  <c r="U198" i="111"/>
  <c r="U197" i="111"/>
  <c r="T210" i="111"/>
  <c r="T209" i="111"/>
  <c r="U56" i="113"/>
  <c r="U57" i="113"/>
  <c r="V56" i="111"/>
  <c r="V57" i="111"/>
  <c r="V198" i="113"/>
  <c r="V197" i="113"/>
  <c r="R26" i="114"/>
  <c r="S209" i="114"/>
  <c r="S210" i="114"/>
  <c r="R139" i="112"/>
  <c r="S198" i="112"/>
  <c r="S197" i="112"/>
  <c r="G57" i="112"/>
  <c r="G56" i="112"/>
  <c r="I46" i="112"/>
  <c r="M83" i="112"/>
  <c r="E197" i="112"/>
  <c r="E198" i="112"/>
  <c r="N197" i="112"/>
  <c r="N198" i="112"/>
  <c r="I5" i="113"/>
  <c r="I6" i="113"/>
  <c r="F6" i="113"/>
  <c r="F5" i="113"/>
  <c r="J57" i="113"/>
  <c r="J56" i="113"/>
  <c r="G56" i="113"/>
  <c r="G57" i="113"/>
  <c r="E116" i="113"/>
  <c r="E117" i="113"/>
  <c r="P116" i="113"/>
  <c r="P117" i="113"/>
  <c r="M121" i="113"/>
  <c r="M120" i="113"/>
  <c r="K121" i="113"/>
  <c r="K120" i="113"/>
  <c r="J154" i="113"/>
  <c r="J153" i="113"/>
  <c r="H153" i="113"/>
  <c r="H154" i="113"/>
  <c r="E153" i="113"/>
  <c r="E154" i="113"/>
  <c r="F198" i="113"/>
  <c r="F197" i="113"/>
  <c r="D198" i="113"/>
  <c r="D197" i="113"/>
  <c r="N198" i="113"/>
  <c r="N197" i="113"/>
  <c r="H6" i="114"/>
  <c r="H5" i="114"/>
  <c r="F5" i="114"/>
  <c r="F6" i="114"/>
  <c r="D6" i="114"/>
  <c r="D5" i="114"/>
  <c r="O6" i="114"/>
  <c r="O5" i="114"/>
  <c r="I56" i="114"/>
  <c r="I57" i="114"/>
  <c r="G57" i="114"/>
  <c r="G56" i="114"/>
  <c r="E57" i="114"/>
  <c r="E56" i="114"/>
  <c r="P56" i="114"/>
  <c r="P57" i="114"/>
  <c r="N117" i="114"/>
  <c r="N116" i="114"/>
  <c r="L120" i="114"/>
  <c r="L121" i="114"/>
  <c r="I120" i="114"/>
  <c r="I121" i="114"/>
  <c r="H153" i="114"/>
  <c r="H154" i="114"/>
  <c r="F153" i="114"/>
  <c r="F154" i="114"/>
  <c r="P153" i="114"/>
  <c r="P154" i="114"/>
  <c r="D197" i="114"/>
  <c r="D198" i="114"/>
  <c r="N197" i="114"/>
  <c r="N198" i="114"/>
  <c r="K56" i="77"/>
  <c r="K57" i="77"/>
  <c r="Q117" i="77"/>
  <c r="Q116" i="77"/>
  <c r="F120" i="77"/>
  <c r="F121" i="77"/>
  <c r="D154" i="77"/>
  <c r="D153" i="77"/>
  <c r="G197" i="77"/>
  <c r="G198" i="77"/>
  <c r="I210" i="77"/>
  <c r="I209" i="77"/>
  <c r="U56" i="78"/>
  <c r="U57" i="78"/>
  <c r="M121" i="78"/>
  <c r="M120" i="78"/>
  <c r="Q197" i="78"/>
  <c r="Q198" i="78"/>
  <c r="G210" i="78"/>
  <c r="G209" i="78"/>
  <c r="L6" i="76"/>
  <c r="L5" i="76"/>
  <c r="S56" i="76"/>
  <c r="S57" i="76"/>
  <c r="K121" i="76"/>
  <c r="K120" i="76"/>
  <c r="L153" i="76"/>
  <c r="L154" i="76"/>
  <c r="T5" i="113"/>
  <c r="T6" i="113"/>
  <c r="T197" i="113"/>
  <c r="T198" i="113"/>
  <c r="S6" i="114"/>
  <c r="S5" i="114"/>
  <c r="S169" i="114"/>
  <c r="Q83" i="114"/>
  <c r="Q110" i="114"/>
  <c r="U83" i="114"/>
  <c r="V178" i="112"/>
  <c r="U121" i="112"/>
  <c r="U120" i="112"/>
  <c r="S178" i="112"/>
  <c r="Q100" i="112"/>
  <c r="F26" i="112"/>
  <c r="O57" i="112"/>
  <c r="O56" i="112"/>
  <c r="D83" i="112"/>
  <c r="F46" i="112"/>
  <c r="L26" i="112"/>
  <c r="J56" i="112"/>
  <c r="J57" i="112"/>
  <c r="F121" i="112"/>
  <c r="F120" i="112"/>
  <c r="F139" i="112"/>
  <c r="L154" i="112"/>
  <c r="L153" i="112"/>
  <c r="M198" i="112"/>
  <c r="M197" i="112"/>
  <c r="H190" i="112"/>
  <c r="K6" i="113"/>
  <c r="K5" i="113"/>
  <c r="D26" i="113"/>
  <c r="P120" i="113"/>
  <c r="P121" i="113"/>
  <c r="L139" i="113"/>
  <c r="N26" i="114"/>
  <c r="D64" i="114"/>
  <c r="J83" i="114"/>
  <c r="N5" i="78"/>
  <c r="V64" i="114"/>
  <c r="Q120" i="114"/>
  <c r="Q121" i="114"/>
  <c r="R6" i="76"/>
  <c r="S57" i="111"/>
  <c r="S56" i="111"/>
  <c r="V153" i="113"/>
  <c r="V154" i="113"/>
  <c r="Q100" i="114"/>
  <c r="U56" i="114"/>
  <c r="U57" i="114"/>
  <c r="R178" i="112"/>
  <c r="S169" i="112"/>
  <c r="M100" i="112"/>
  <c r="D64" i="112"/>
  <c r="D56" i="112"/>
  <c r="D57" i="112"/>
  <c r="P100" i="112"/>
  <c r="K116" i="112"/>
  <c r="K117" i="112"/>
  <c r="F5" i="112"/>
  <c r="F6" i="112"/>
  <c r="P154" i="112"/>
  <c r="P153" i="112"/>
  <c r="D210" i="112"/>
  <c r="D209" i="112"/>
  <c r="H5" i="113"/>
  <c r="H6" i="113"/>
  <c r="G5" i="113"/>
  <c r="G6" i="113"/>
  <c r="K57" i="113"/>
  <c r="K56" i="113"/>
  <c r="H57" i="113"/>
  <c r="H56" i="113"/>
  <c r="D116" i="113"/>
  <c r="D117" i="113"/>
  <c r="O121" i="113"/>
  <c r="O120" i="113"/>
  <c r="L121" i="113"/>
  <c r="L120" i="113"/>
  <c r="J120" i="113"/>
  <c r="J121" i="113"/>
  <c r="I154" i="113"/>
  <c r="I153" i="113"/>
  <c r="F154" i="113"/>
  <c r="F153" i="113"/>
  <c r="G197" i="113"/>
  <c r="G198" i="113"/>
  <c r="E197" i="113"/>
  <c r="E198" i="113"/>
  <c r="P198" i="113"/>
  <c r="P197" i="113"/>
  <c r="O198" i="113"/>
  <c r="O197" i="113"/>
  <c r="I210" i="113"/>
  <c r="I209" i="113"/>
  <c r="G6" i="114"/>
  <c r="G5" i="114"/>
  <c r="E5" i="114"/>
  <c r="E6" i="114"/>
  <c r="P5" i="114"/>
  <c r="P6" i="114"/>
  <c r="H56" i="114"/>
  <c r="H57" i="114"/>
  <c r="F57" i="114"/>
  <c r="F56" i="114"/>
  <c r="D56" i="114"/>
  <c r="D57" i="114"/>
  <c r="O116" i="114"/>
  <c r="O117" i="114"/>
  <c r="M120" i="114"/>
  <c r="M121" i="114"/>
  <c r="J121" i="114"/>
  <c r="J120" i="114"/>
  <c r="H120" i="114"/>
  <c r="H121" i="114"/>
  <c r="G154" i="114"/>
  <c r="G153" i="114"/>
  <c r="D153" i="114"/>
  <c r="D154" i="114"/>
  <c r="O153" i="114"/>
  <c r="O154" i="114"/>
  <c r="E197" i="114"/>
  <c r="E198" i="114"/>
  <c r="O197" i="114"/>
  <c r="O198" i="114"/>
  <c r="M197" i="114"/>
  <c r="M198" i="114"/>
  <c r="G209" i="114"/>
  <c r="G210" i="114"/>
  <c r="D5" i="77"/>
  <c r="D6" i="77"/>
  <c r="E116" i="77"/>
  <c r="E117" i="77"/>
  <c r="O120" i="77"/>
  <c r="O121" i="77"/>
  <c r="P153" i="77"/>
  <c r="P154" i="77"/>
  <c r="S197" i="77"/>
  <c r="S198" i="77"/>
  <c r="U209" i="77"/>
  <c r="U210" i="77"/>
  <c r="E197" i="78"/>
  <c r="E198" i="78"/>
  <c r="S209" i="78"/>
  <c r="S210" i="78"/>
  <c r="G56" i="76"/>
  <c r="G57" i="76"/>
  <c r="M117" i="76"/>
  <c r="M116" i="76"/>
  <c r="V198" i="111"/>
  <c r="V197" i="111"/>
  <c r="T116" i="111"/>
  <c r="T117" i="111"/>
  <c r="Q26" i="113"/>
  <c r="R154" i="114"/>
  <c r="R153" i="114"/>
  <c r="S116" i="114"/>
  <c r="S117" i="114"/>
  <c r="S130" i="114"/>
  <c r="T120" i="114"/>
  <c r="T121" i="114"/>
  <c r="R64" i="112"/>
  <c r="U26" i="112"/>
  <c r="S139" i="112"/>
  <c r="Q116" i="112"/>
  <c r="Q117" i="112"/>
  <c r="E121" i="112"/>
  <c r="E120" i="112"/>
  <c r="K26" i="112"/>
  <c r="G83" i="112"/>
  <c r="P83" i="112"/>
  <c r="N110" i="112"/>
  <c r="P139" i="112"/>
  <c r="K154" i="112"/>
  <c r="K153" i="112"/>
  <c r="F169" i="112"/>
  <c r="P178" i="112"/>
  <c r="I190" i="112"/>
  <c r="K209" i="112"/>
  <c r="K210" i="112"/>
  <c r="L210" i="112"/>
  <c r="L209" i="112"/>
  <c r="P26" i="113"/>
  <c r="L57" i="113"/>
  <c r="L56" i="113"/>
  <c r="L83" i="113"/>
  <c r="D120" i="113"/>
  <c r="D121" i="113"/>
  <c r="H197" i="113"/>
  <c r="H198" i="113"/>
  <c r="J57" i="114"/>
  <c r="J56" i="114"/>
  <c r="P117" i="114"/>
  <c r="P116" i="114"/>
  <c r="J139" i="114"/>
  <c r="F197" i="114"/>
  <c r="F198" i="114"/>
  <c r="H209" i="114"/>
  <c r="H210" i="114"/>
  <c r="E5" i="77"/>
  <c r="E6" i="77"/>
  <c r="J5" i="77"/>
  <c r="J6" i="77"/>
  <c r="O6" i="77"/>
  <c r="O5" i="77"/>
  <c r="D26" i="77"/>
  <c r="I26" i="77"/>
  <c r="O46" i="77"/>
  <c r="L57" i="77"/>
  <c r="L56" i="77"/>
  <c r="R64" i="77"/>
  <c r="E83" i="77"/>
  <c r="M100" i="77"/>
  <c r="R117" i="77"/>
  <c r="R116" i="77"/>
  <c r="D121" i="77"/>
  <c r="D120" i="77"/>
  <c r="I120" i="77"/>
  <c r="H130" i="77"/>
  <c r="L139" i="77"/>
  <c r="J139" i="77"/>
  <c r="E153" i="77"/>
  <c r="E154" i="77"/>
  <c r="Q154" i="77"/>
  <c r="Q153" i="77"/>
  <c r="V154" i="77"/>
  <c r="V153" i="77"/>
  <c r="O169" i="77"/>
  <c r="G178" i="77"/>
  <c r="S178" i="77"/>
  <c r="Q178" i="77"/>
  <c r="N190" i="77"/>
  <c r="H198" i="77"/>
  <c r="P198" i="77"/>
  <c r="T5" i="78"/>
  <c r="F46" i="78"/>
  <c r="T83" i="78"/>
  <c r="O120" i="78"/>
  <c r="T139" i="78"/>
  <c r="Q178" i="78"/>
  <c r="V178" i="78"/>
  <c r="Q26" i="76"/>
  <c r="K46" i="76"/>
  <c r="D100" i="76"/>
  <c r="N130" i="76"/>
  <c r="H139" i="76"/>
  <c r="D169" i="76"/>
  <c r="U169" i="76"/>
  <c r="O178" i="76"/>
  <c r="O116" i="78"/>
  <c r="V46" i="114"/>
  <c r="T64" i="112"/>
  <c r="R46" i="77"/>
  <c r="U64" i="77"/>
  <c r="N64" i="77"/>
  <c r="K130" i="77"/>
  <c r="D130" i="77"/>
  <c r="H154" i="77"/>
  <c r="M153" i="77"/>
  <c r="R154" i="77"/>
  <c r="F5" i="78"/>
  <c r="D46" i="78"/>
  <c r="R154" i="78"/>
  <c r="H178" i="78"/>
  <c r="T178" i="78"/>
  <c r="N198" i="78"/>
  <c r="H120" i="76"/>
  <c r="I154" i="76"/>
  <c r="T197" i="77"/>
  <c r="T198" i="77"/>
  <c r="N26" i="78"/>
  <c r="M46" i="78"/>
  <c r="V57" i="78"/>
  <c r="V56" i="78"/>
  <c r="G121" i="78"/>
  <c r="V139" i="78"/>
  <c r="M169" i="78"/>
  <c r="F197" i="78"/>
  <c r="F198" i="78"/>
  <c r="L26" i="76"/>
  <c r="D46" i="76"/>
  <c r="T56" i="76"/>
  <c r="T57" i="76"/>
  <c r="U100" i="76"/>
  <c r="S198" i="111"/>
  <c r="S197" i="111"/>
  <c r="V56" i="113"/>
  <c r="V57" i="113"/>
  <c r="Q190" i="113"/>
  <c r="Q100" i="113"/>
  <c r="S121" i="113"/>
  <c r="S120" i="113"/>
  <c r="R154" i="113"/>
  <c r="R153" i="113"/>
  <c r="R100" i="114"/>
  <c r="R46" i="114"/>
  <c r="R139" i="114"/>
  <c r="S178" i="114"/>
  <c r="Q26" i="114"/>
  <c r="Q139" i="114"/>
  <c r="T5" i="114"/>
  <c r="T6" i="114"/>
  <c r="T100" i="114"/>
  <c r="T56" i="114"/>
  <c r="T57" i="114"/>
  <c r="T130" i="114"/>
  <c r="T190" i="114"/>
  <c r="T117" i="114"/>
  <c r="T116" i="114"/>
  <c r="U153" i="114"/>
  <c r="U154" i="114"/>
  <c r="U169" i="114"/>
  <c r="U197" i="114"/>
  <c r="U198" i="114"/>
  <c r="V56" i="112"/>
  <c r="V57" i="112"/>
  <c r="V117" i="112"/>
  <c r="V116" i="112"/>
  <c r="R100" i="112"/>
  <c r="R46" i="112"/>
  <c r="R198" i="112"/>
  <c r="R197" i="112"/>
  <c r="T56" i="112"/>
  <c r="T57" i="112"/>
  <c r="T117" i="112"/>
  <c r="T116" i="112"/>
  <c r="T46" i="112"/>
  <c r="T154" i="112"/>
  <c r="T153" i="112"/>
  <c r="T198" i="112"/>
  <c r="T197" i="112"/>
  <c r="U130" i="112"/>
  <c r="U100" i="112"/>
  <c r="Q64" i="112"/>
  <c r="Q198" i="112"/>
  <c r="Q197" i="112"/>
  <c r="N26" i="112"/>
  <c r="J83" i="112"/>
  <c r="H116" i="112"/>
  <c r="H117" i="112"/>
  <c r="K56" i="112"/>
  <c r="K57" i="112"/>
  <c r="E26" i="112"/>
  <c r="L83" i="112"/>
  <c r="J116" i="112"/>
  <c r="J117" i="112"/>
  <c r="J6" i="112"/>
  <c r="J5" i="112"/>
  <c r="J110" i="112"/>
  <c r="M120" i="112"/>
  <c r="M121" i="112"/>
  <c r="E130" i="112"/>
  <c r="F56" i="112"/>
  <c r="F57" i="112"/>
  <c r="O83" i="112"/>
  <c r="E117" i="112"/>
  <c r="E116" i="112"/>
  <c r="E6" i="112"/>
  <c r="E5" i="112"/>
  <c r="E110" i="112"/>
  <c r="P121" i="112"/>
  <c r="P120" i="112"/>
  <c r="H130" i="112"/>
  <c r="K6" i="112"/>
  <c r="K5" i="112"/>
  <c r="I26" i="112"/>
  <c r="D46" i="112"/>
  <c r="G64" i="112"/>
  <c r="E83" i="112"/>
  <c r="H100" i="112"/>
  <c r="K110" i="112"/>
  <c r="N121" i="112"/>
  <c r="N120" i="112"/>
  <c r="F130" i="112"/>
  <c r="G139" i="112"/>
  <c r="M154" i="112"/>
  <c r="M153" i="112"/>
  <c r="H178" i="112"/>
  <c r="E139" i="112"/>
  <c r="H153" i="112"/>
  <c r="H154" i="112"/>
  <c r="N169" i="112"/>
  <c r="F178" i="112"/>
  <c r="L198" i="112"/>
  <c r="L197" i="112"/>
  <c r="N139" i="112"/>
  <c r="I154" i="112"/>
  <c r="I153" i="112"/>
  <c r="O178" i="112"/>
  <c r="G190" i="112"/>
  <c r="J198" i="112"/>
  <c r="J197" i="112"/>
  <c r="P190" i="112"/>
  <c r="J210" i="112"/>
  <c r="J209" i="112"/>
  <c r="L5" i="113"/>
  <c r="L6" i="113"/>
  <c r="E26" i="113"/>
  <c r="M57" i="113"/>
  <c r="M56" i="113"/>
  <c r="G64" i="113"/>
  <c r="M83" i="113"/>
  <c r="G116" i="113"/>
  <c r="G117" i="113"/>
  <c r="E120" i="113"/>
  <c r="E121" i="113"/>
  <c r="I130" i="113"/>
  <c r="M139" i="113"/>
  <c r="L153" i="113"/>
  <c r="L154" i="113"/>
  <c r="J169" i="113"/>
  <c r="N178" i="113"/>
  <c r="O190" i="113"/>
  <c r="I197" i="113"/>
  <c r="I198" i="113"/>
  <c r="K210" i="113"/>
  <c r="K209" i="113"/>
  <c r="J5" i="114"/>
  <c r="J6" i="114"/>
  <c r="O26" i="114"/>
  <c r="H46" i="114"/>
  <c r="K57" i="114"/>
  <c r="K56" i="114"/>
  <c r="E64" i="114"/>
  <c r="K83" i="114"/>
  <c r="G100" i="114"/>
  <c r="J110" i="114"/>
  <c r="E116" i="114"/>
  <c r="E117" i="114"/>
  <c r="O120" i="114"/>
  <c r="O121" i="114"/>
  <c r="G130" i="114"/>
  <c r="K139" i="114"/>
  <c r="J153" i="114"/>
  <c r="J154" i="114"/>
  <c r="H169" i="114"/>
  <c r="L178" i="114"/>
  <c r="M190" i="114"/>
  <c r="G198" i="114"/>
  <c r="G197" i="114"/>
  <c r="I210" i="114"/>
  <c r="I209" i="114"/>
  <c r="F6" i="77"/>
  <c r="R6" i="77"/>
  <c r="R5" i="77"/>
  <c r="K5" i="77"/>
  <c r="K6" i="77"/>
  <c r="E26" i="77"/>
  <c r="Q26" i="77"/>
  <c r="J26" i="77"/>
  <c r="V26" i="77"/>
  <c r="D46" i="77"/>
  <c r="P46" i="77"/>
  <c r="I46" i="77"/>
  <c r="U46" i="77"/>
  <c r="M56" i="77"/>
  <c r="M57" i="77"/>
  <c r="F56" i="77"/>
  <c r="F57" i="77"/>
  <c r="R57" i="77"/>
  <c r="R56" i="77"/>
  <c r="G64" i="77"/>
  <c r="L64" i="77"/>
  <c r="M83" i="77"/>
  <c r="F83" i="77"/>
  <c r="R83" i="77"/>
  <c r="U100" i="77"/>
  <c r="N100" i="77"/>
  <c r="F110" i="77"/>
  <c r="R110" i="77"/>
  <c r="K110" i="77"/>
  <c r="G116" i="77"/>
  <c r="G117" i="77"/>
  <c r="S117" i="77"/>
  <c r="S116" i="77"/>
  <c r="E120" i="77"/>
  <c r="Q121" i="77"/>
  <c r="Q120" i="77"/>
  <c r="J121" i="77"/>
  <c r="J120" i="77"/>
  <c r="V121" i="77"/>
  <c r="I130" i="77"/>
  <c r="U130" i="77"/>
  <c r="N130" i="77"/>
  <c r="M139" i="77"/>
  <c r="R139" i="77"/>
  <c r="F154" i="77"/>
  <c r="F153" i="77"/>
  <c r="R153" i="77"/>
  <c r="K154" i="77"/>
  <c r="K153" i="77"/>
  <c r="D169" i="77"/>
  <c r="P169" i="77"/>
  <c r="I169" i="77"/>
  <c r="H178" i="77"/>
  <c r="M178" i="77"/>
  <c r="O190" i="77"/>
  <c r="H190" i="77"/>
  <c r="T190" i="77"/>
  <c r="I197" i="77"/>
  <c r="I198" i="77"/>
  <c r="U198" i="77"/>
  <c r="U197" i="77"/>
  <c r="N198" i="77"/>
  <c r="N197" i="77"/>
  <c r="D5" i="78"/>
  <c r="D6" i="78"/>
  <c r="P6" i="78"/>
  <c r="P5" i="78"/>
  <c r="I5" i="78"/>
  <c r="I6" i="78"/>
  <c r="U6" i="78"/>
  <c r="U5" i="78"/>
  <c r="O26" i="78"/>
  <c r="H26" i="78"/>
  <c r="T26" i="78"/>
  <c r="N46" i="78"/>
  <c r="G46" i="78"/>
  <c r="S46" i="78"/>
  <c r="K56" i="78"/>
  <c r="K57" i="78"/>
  <c r="D56" i="78"/>
  <c r="D57" i="78"/>
  <c r="P56" i="78"/>
  <c r="P57" i="78"/>
  <c r="E64" i="78"/>
  <c r="Q64" i="78"/>
  <c r="J64" i="78"/>
  <c r="V64" i="78"/>
  <c r="K83" i="78"/>
  <c r="D83" i="78"/>
  <c r="P83" i="78"/>
  <c r="G100" i="78"/>
  <c r="S100" i="78"/>
  <c r="L100" i="78"/>
  <c r="P110" i="78"/>
  <c r="I110" i="78"/>
  <c r="U110" i="78"/>
  <c r="E117" i="78"/>
  <c r="E116" i="78"/>
  <c r="Q116" i="78"/>
  <c r="Q117" i="78"/>
  <c r="J116" i="78"/>
  <c r="J117" i="78"/>
  <c r="V116" i="78"/>
  <c r="V117" i="78"/>
  <c r="O121" i="78"/>
  <c r="H120" i="78"/>
  <c r="H121" i="78"/>
  <c r="T121" i="78"/>
  <c r="T120" i="78"/>
  <c r="G130" i="78"/>
  <c r="S130" i="78"/>
  <c r="L130" i="78"/>
  <c r="K139" i="78"/>
  <c r="D139" i="78"/>
  <c r="P139" i="78"/>
  <c r="D154" i="78"/>
  <c r="D153" i="78"/>
  <c r="P153" i="78"/>
  <c r="P154" i="78"/>
  <c r="I153" i="78"/>
  <c r="I154" i="78"/>
  <c r="U153" i="78"/>
  <c r="U154" i="78"/>
  <c r="N169" i="78"/>
  <c r="G169" i="78"/>
  <c r="S169" i="78"/>
  <c r="F178" i="78"/>
  <c r="R178" i="78"/>
  <c r="K178" i="78"/>
  <c r="M190" i="78"/>
  <c r="F190" i="78"/>
  <c r="G197" i="78"/>
  <c r="S197" i="78"/>
  <c r="S198" i="78"/>
  <c r="L197" i="78"/>
  <c r="L198" i="78"/>
  <c r="I209" i="78"/>
  <c r="I210" i="78"/>
  <c r="U210" i="78"/>
  <c r="U209" i="78"/>
  <c r="N5" i="76"/>
  <c r="N6" i="76"/>
  <c r="G6" i="76"/>
  <c r="G5" i="76"/>
  <c r="S6" i="76"/>
  <c r="S5" i="76"/>
  <c r="M26" i="76"/>
  <c r="F26" i="76"/>
  <c r="R26" i="76"/>
  <c r="L46" i="76"/>
  <c r="E46" i="76"/>
  <c r="Q46" i="76"/>
  <c r="I57" i="76"/>
  <c r="I56" i="76"/>
  <c r="U57" i="76"/>
  <c r="N57" i="76"/>
  <c r="N56" i="76"/>
  <c r="Q100" i="76"/>
  <c r="N110" i="76"/>
  <c r="S110" i="76"/>
  <c r="F121" i="76"/>
  <c r="Q130" i="76"/>
  <c r="J130" i="76"/>
  <c r="V130" i="76"/>
  <c r="N139" i="76"/>
  <c r="V197" i="76"/>
  <c r="S83" i="62"/>
  <c r="T100" i="62"/>
  <c r="T130" i="62"/>
  <c r="U56" i="76"/>
  <c r="F198" i="77"/>
  <c r="O6" i="78"/>
  <c r="S26" i="78"/>
  <c r="H57" i="78"/>
  <c r="H56" i="78"/>
  <c r="V83" i="78"/>
  <c r="K100" i="78"/>
  <c r="S121" i="78"/>
  <c r="R130" i="78"/>
  <c r="H139" i="78"/>
  <c r="K169" i="78"/>
  <c r="L190" i="78"/>
  <c r="P198" i="78"/>
  <c r="P197" i="78"/>
  <c r="H210" i="78"/>
  <c r="H209" i="78"/>
  <c r="J26" i="76"/>
  <c r="P46" i="76"/>
  <c r="R56" i="76"/>
  <c r="N64" i="76"/>
  <c r="M83" i="76"/>
  <c r="N100" i="76"/>
  <c r="N116" i="76"/>
  <c r="N117" i="76"/>
  <c r="S116" i="76"/>
  <c r="S117" i="76"/>
  <c r="Q120" i="76"/>
  <c r="V121" i="76"/>
  <c r="V120" i="76"/>
  <c r="P130" i="76"/>
  <c r="T139" i="76"/>
  <c r="F139" i="76"/>
  <c r="F154" i="76"/>
  <c r="F153" i="76"/>
  <c r="K153" i="76"/>
  <c r="K154" i="76"/>
  <c r="K169" i="76"/>
  <c r="P169" i="76"/>
  <c r="H178" i="76"/>
  <c r="M178" i="76"/>
  <c r="D198" i="76"/>
  <c r="D197" i="76"/>
  <c r="I197" i="76"/>
  <c r="I198" i="76"/>
  <c r="N198" i="76"/>
  <c r="N197" i="76"/>
  <c r="U5" i="62"/>
  <c r="U6" i="62"/>
  <c r="T121" i="62"/>
  <c r="T120" i="62"/>
  <c r="S197" i="62"/>
  <c r="S198" i="62"/>
  <c r="U153" i="62"/>
  <c r="V6" i="111"/>
  <c r="V5" i="111"/>
  <c r="Q120" i="113"/>
  <c r="Q121" i="113"/>
  <c r="R169" i="114"/>
  <c r="V178" i="114"/>
  <c r="Q56" i="114"/>
  <c r="Q57" i="114"/>
  <c r="Q169" i="114"/>
  <c r="T26" i="114"/>
  <c r="U26" i="114"/>
  <c r="U117" i="114"/>
  <c r="U116" i="114"/>
  <c r="V110" i="112"/>
  <c r="R190" i="112"/>
  <c r="R154" i="112"/>
  <c r="R153" i="112"/>
  <c r="T26" i="112"/>
  <c r="T6" i="112"/>
  <c r="T5" i="112"/>
  <c r="U178" i="112"/>
  <c r="Q190" i="112"/>
  <c r="J100" i="112"/>
  <c r="L100" i="112"/>
  <c r="K64" i="112"/>
  <c r="J130" i="112"/>
  <c r="D139" i="112"/>
  <c r="N190" i="112"/>
  <c r="O197" i="112"/>
  <c r="O198" i="112"/>
  <c r="G154" i="112"/>
  <c r="G153" i="112"/>
  <c r="M169" i="112"/>
  <c r="R198" i="77"/>
  <c r="J210" i="77"/>
  <c r="J209" i="77"/>
  <c r="R46" i="78"/>
  <c r="P64" i="78"/>
  <c r="F100" i="78"/>
  <c r="P116" i="78"/>
  <c r="P117" i="78"/>
  <c r="N121" i="78"/>
  <c r="N120" i="78"/>
  <c r="L120" i="78"/>
  <c r="L121" i="78"/>
  <c r="P130" i="78"/>
  <c r="O139" i="78"/>
  <c r="H153" i="78"/>
  <c r="O178" i="78"/>
  <c r="K197" i="78"/>
  <c r="K198" i="78"/>
  <c r="F6" i="76"/>
  <c r="S64" i="76"/>
  <c r="H83" i="76"/>
  <c r="R83" i="76"/>
  <c r="P100" i="76"/>
  <c r="G117" i="76"/>
  <c r="G116" i="76"/>
  <c r="E120" i="76"/>
  <c r="J121" i="76"/>
  <c r="J120" i="76"/>
  <c r="D130" i="76"/>
  <c r="I130" i="76"/>
  <c r="M139" i="76"/>
  <c r="R139" i="76"/>
  <c r="M154" i="76"/>
  <c r="M153" i="76"/>
  <c r="R153" i="76"/>
  <c r="I169" i="76"/>
  <c r="T178" i="76"/>
  <c r="P198" i="76"/>
  <c r="P197" i="76"/>
  <c r="U197" i="76"/>
  <c r="U198" i="76"/>
  <c r="F209" i="76"/>
  <c r="F210" i="76"/>
  <c r="Q121" i="76"/>
  <c r="U6" i="111"/>
  <c r="U5" i="111"/>
  <c r="L26" i="78"/>
  <c r="D64" i="78"/>
  <c r="J83" i="78"/>
  <c r="D130" i="78"/>
  <c r="O153" i="78"/>
  <c r="O154" i="78"/>
  <c r="E178" i="78"/>
  <c r="R198" i="78"/>
  <c r="R197" i="78"/>
  <c r="T210" i="78"/>
  <c r="T209" i="78"/>
  <c r="V26" i="76"/>
  <c r="I46" i="76"/>
  <c r="F57" i="76"/>
  <c r="F56" i="76"/>
  <c r="L64" i="76"/>
  <c r="I100" i="76"/>
  <c r="O83" i="113"/>
  <c r="K100" i="113"/>
  <c r="G121" i="113"/>
  <c r="G120" i="113"/>
  <c r="O139" i="113"/>
  <c r="N154" i="113"/>
  <c r="N153" i="113"/>
  <c r="P178" i="113"/>
  <c r="L5" i="114"/>
  <c r="L6" i="114"/>
  <c r="E26" i="114"/>
  <c r="E121" i="114"/>
  <c r="E120" i="114"/>
  <c r="K209" i="114"/>
  <c r="K210" i="114"/>
  <c r="H6" i="77"/>
  <c r="H5" i="77"/>
  <c r="S26" i="77"/>
  <c r="F46" i="77"/>
  <c r="H56" i="77"/>
  <c r="H57" i="77"/>
  <c r="O83" i="77"/>
  <c r="D100" i="77"/>
  <c r="T110" i="77"/>
  <c r="I116" i="77"/>
  <c r="I117" i="77"/>
  <c r="G121" i="77"/>
  <c r="G120" i="77"/>
  <c r="L120" i="77"/>
  <c r="L121" i="77"/>
  <c r="O139" i="77"/>
  <c r="F169" i="77"/>
  <c r="O178" i="77"/>
  <c r="Q190" i="77"/>
  <c r="P197" i="77"/>
  <c r="R6" i="78"/>
  <c r="R5" i="78"/>
  <c r="J26" i="78"/>
  <c r="M57" i="78"/>
  <c r="M56" i="78"/>
  <c r="F57" i="78"/>
  <c r="F56" i="78"/>
  <c r="L64" i="78"/>
  <c r="F83" i="78"/>
  <c r="R83" i="78"/>
  <c r="I100" i="78"/>
  <c r="U100" i="78"/>
  <c r="N100" i="78"/>
  <c r="F110" i="78"/>
  <c r="K110" i="78"/>
  <c r="G116" i="78"/>
  <c r="G117" i="78"/>
  <c r="L117" i="78"/>
  <c r="L116" i="78"/>
  <c r="E121" i="78"/>
  <c r="E120" i="78"/>
  <c r="Q120" i="78"/>
  <c r="Q121" i="78"/>
  <c r="J121" i="78"/>
  <c r="J120" i="78"/>
  <c r="V121" i="78"/>
  <c r="V120" i="78"/>
  <c r="I130" i="78"/>
  <c r="U130" i="78"/>
  <c r="N130" i="78"/>
  <c r="M139" i="78"/>
  <c r="R139" i="78"/>
  <c r="F154" i="78"/>
  <c r="F153" i="78"/>
  <c r="K154" i="78"/>
  <c r="K153" i="78"/>
  <c r="D169" i="78"/>
  <c r="I169" i="78"/>
  <c r="M178" i="78"/>
  <c r="T190" i="78"/>
  <c r="U197" i="78"/>
  <c r="U198" i="78"/>
  <c r="D6" i="76"/>
  <c r="I6" i="76"/>
  <c r="I5" i="76"/>
  <c r="H26" i="76"/>
  <c r="G46" i="76"/>
  <c r="K56" i="76"/>
  <c r="K57" i="76"/>
  <c r="P57" i="76"/>
  <c r="P56" i="76"/>
  <c r="Q64" i="76"/>
  <c r="V64" i="76"/>
  <c r="D83" i="76"/>
  <c r="G100" i="76"/>
  <c r="L100" i="76"/>
  <c r="D110" i="76"/>
  <c r="I110" i="76"/>
  <c r="O121" i="76"/>
  <c r="T120" i="76"/>
  <c r="T121" i="76"/>
  <c r="S130" i="76"/>
  <c r="K139" i="76"/>
  <c r="P139" i="76"/>
  <c r="U139" i="76"/>
  <c r="D154" i="76"/>
  <c r="P154" i="76"/>
  <c r="P153" i="76"/>
  <c r="U153" i="76"/>
  <c r="U154" i="76"/>
  <c r="N169" i="76"/>
  <c r="G169" i="76"/>
  <c r="F178" i="76"/>
  <c r="K178" i="76"/>
  <c r="F190" i="76"/>
  <c r="R190" i="76"/>
  <c r="S197" i="76"/>
  <c r="L197" i="76"/>
  <c r="H198" i="76"/>
  <c r="I210" i="76"/>
  <c r="I209" i="76"/>
  <c r="U209" i="76"/>
  <c r="U210" i="76"/>
  <c r="S5" i="62"/>
  <c r="S6" i="62"/>
  <c r="U57" i="62"/>
  <c r="T64" i="62"/>
  <c r="U83" i="62"/>
  <c r="V100" i="62"/>
  <c r="S110" i="62"/>
  <c r="T117" i="62"/>
  <c r="T116" i="62"/>
  <c r="V130" i="62"/>
  <c r="U139" i="62"/>
  <c r="S154" i="62"/>
  <c r="S153" i="62"/>
  <c r="U178" i="62"/>
  <c r="V197" i="62"/>
  <c r="V198" i="62"/>
  <c r="U117" i="78"/>
  <c r="D5" i="76"/>
  <c r="L198" i="76"/>
  <c r="E121" i="77"/>
  <c r="V56" i="114"/>
  <c r="Q169" i="112"/>
  <c r="S5" i="77"/>
  <c r="L5" i="77"/>
  <c r="E46" i="77"/>
  <c r="Q46" i="77"/>
  <c r="J46" i="77"/>
  <c r="U56" i="77"/>
  <c r="N56" i="77"/>
  <c r="G56" i="77"/>
  <c r="S57" i="77"/>
  <c r="L100" i="77"/>
  <c r="E100" i="77"/>
  <c r="O100" i="77"/>
  <c r="Q130" i="77"/>
  <c r="U139" i="77"/>
  <c r="K178" i="77"/>
  <c r="U178" i="77"/>
  <c r="F190" i="77"/>
  <c r="K190" i="77"/>
  <c r="I190" i="77"/>
  <c r="O197" i="77"/>
  <c r="Q5" i="78"/>
  <c r="J5" i="78"/>
  <c r="R26" i="78"/>
  <c r="V46" i="78"/>
  <c r="T46" i="78"/>
  <c r="S57" i="78"/>
  <c r="R64" i="78"/>
  <c r="K64" i="78"/>
  <c r="G83" i="78"/>
  <c r="V100" i="78"/>
  <c r="H100" i="78"/>
  <c r="D120" i="78"/>
  <c r="P121" i="78"/>
  <c r="V130" i="78"/>
  <c r="T130" i="78"/>
  <c r="M130" i="78"/>
  <c r="J154" i="78"/>
  <c r="V153" i="78"/>
  <c r="J169" i="78"/>
  <c r="I190" i="78"/>
  <c r="U26" i="76"/>
  <c r="N26" i="76"/>
  <c r="S26" i="76"/>
  <c r="E56" i="76"/>
  <c r="D64" i="76"/>
  <c r="P64" i="76"/>
  <c r="L83" i="76"/>
  <c r="F100" i="76"/>
  <c r="V110" i="76"/>
  <c r="O110" i="76"/>
  <c r="H110" i="76"/>
  <c r="T110" i="76"/>
  <c r="P121" i="76"/>
  <c r="U120" i="76"/>
  <c r="N121" i="76"/>
  <c r="R130" i="76"/>
  <c r="K130" i="76"/>
  <c r="E139" i="76"/>
  <c r="J139" i="76"/>
  <c r="O154" i="76"/>
  <c r="F169" i="76"/>
  <c r="R169" i="76"/>
  <c r="E178" i="76"/>
  <c r="V178" i="76"/>
  <c r="T5" i="62"/>
  <c r="U100" i="62"/>
  <c r="V139" i="62"/>
  <c r="V178" i="62"/>
  <c r="T178" i="62"/>
  <c r="U56" i="62"/>
  <c r="H154" i="78"/>
  <c r="R57" i="76"/>
  <c r="N197" i="78"/>
  <c r="F6" i="78"/>
  <c r="F5" i="77"/>
  <c r="K209" i="77"/>
  <c r="V209" i="77"/>
  <c r="V210" i="77"/>
  <c r="O83" i="78"/>
  <c r="D100" i="78"/>
  <c r="F130" i="78"/>
  <c r="M154" i="78"/>
  <c r="J178" i="78"/>
  <c r="D198" i="78"/>
  <c r="D197" i="78"/>
  <c r="M5" i="76"/>
  <c r="M6" i="76"/>
  <c r="U46" i="76"/>
  <c r="H56" i="76"/>
  <c r="F83" i="76"/>
  <c r="U130" i="76"/>
  <c r="Q154" i="114"/>
  <c r="Q153" i="114"/>
  <c r="T209" i="114"/>
  <c r="T210" i="114"/>
  <c r="V5" i="112"/>
  <c r="V6" i="112"/>
  <c r="O117" i="112"/>
  <c r="O116" i="112"/>
  <c r="K46" i="112"/>
  <c r="H198" i="112"/>
  <c r="H197" i="112"/>
  <c r="G209" i="112"/>
  <c r="G210" i="112"/>
  <c r="N5" i="113"/>
  <c r="N6" i="113"/>
  <c r="O57" i="113"/>
  <c r="O56" i="113"/>
  <c r="I64" i="113"/>
  <c r="K197" i="113"/>
  <c r="K198" i="113"/>
  <c r="M56" i="114"/>
  <c r="M57" i="114"/>
  <c r="I198" i="114"/>
  <c r="I197" i="114"/>
  <c r="M6" i="77"/>
  <c r="M5" i="77"/>
  <c r="O57" i="77"/>
  <c r="O56" i="77"/>
  <c r="I64" i="77"/>
  <c r="T83" i="77"/>
  <c r="K100" i="77"/>
  <c r="M110" i="77"/>
  <c r="S121" i="77"/>
  <c r="S120" i="77"/>
  <c r="T139" i="77"/>
  <c r="V178" i="77"/>
  <c r="K5" i="78"/>
  <c r="V26" i="78"/>
  <c r="I46" i="78"/>
  <c r="E121" i="76"/>
  <c r="O120" i="76"/>
  <c r="H197" i="77"/>
  <c r="M197" i="77"/>
  <c r="M198" i="77"/>
  <c r="H6" i="78"/>
  <c r="J56" i="78"/>
  <c r="J57" i="78"/>
  <c r="R100" i="78"/>
  <c r="D117" i="78"/>
  <c r="D116" i="78"/>
  <c r="K130" i="78"/>
  <c r="J139" i="78"/>
  <c r="F169" i="78"/>
  <c r="K5" i="76"/>
  <c r="K6" i="76"/>
  <c r="G64" i="76"/>
  <c r="T83" i="76"/>
  <c r="L121" i="76"/>
  <c r="V6" i="114"/>
  <c r="V5" i="114"/>
  <c r="R121" i="112"/>
  <c r="R120" i="112"/>
  <c r="T169" i="112"/>
  <c r="S100" i="112"/>
  <c r="Q130" i="112"/>
  <c r="G26" i="112"/>
  <c r="P57" i="112"/>
  <c r="P56" i="112"/>
  <c r="O6" i="112"/>
  <c r="O5" i="112"/>
  <c r="O100" i="112"/>
  <c r="F64" i="112"/>
  <c r="J139" i="112"/>
  <c r="G26" i="113"/>
  <c r="I116" i="113"/>
  <c r="I117" i="113"/>
  <c r="D178" i="113"/>
  <c r="M209" i="113"/>
  <c r="M210" i="113"/>
  <c r="G64" i="114"/>
  <c r="M83" i="114"/>
  <c r="G116" i="114"/>
  <c r="G117" i="114"/>
  <c r="L154" i="114"/>
  <c r="L153" i="114"/>
  <c r="L26" i="77"/>
  <c r="K46" i="77"/>
  <c r="P100" i="77"/>
  <c r="H110" i="77"/>
  <c r="N116" i="77"/>
  <c r="N117" i="77"/>
  <c r="H139" i="77"/>
  <c r="T154" i="77"/>
  <c r="T153" i="77"/>
  <c r="R169" i="77"/>
  <c r="J178" i="77"/>
  <c r="E190" i="77"/>
  <c r="K197" i="77"/>
  <c r="K198" i="77"/>
  <c r="Q26" i="78"/>
  <c r="U46" i="78"/>
  <c r="S64" i="78"/>
  <c r="R209" i="76"/>
  <c r="J117" i="76"/>
  <c r="O5" i="78"/>
  <c r="U120" i="114"/>
  <c r="P209" i="112"/>
  <c r="S198" i="114"/>
  <c r="S197" i="114"/>
  <c r="V26" i="112"/>
  <c r="U139" i="112"/>
  <c r="Q56" i="112"/>
  <c r="Q57" i="112"/>
  <c r="P46" i="112"/>
  <c r="F198" i="112"/>
  <c r="F197" i="112"/>
  <c r="D169" i="112"/>
  <c r="E178" i="112"/>
  <c r="L46" i="113"/>
  <c r="N56" i="113"/>
  <c r="J46" i="114"/>
  <c r="I100" i="114"/>
  <c r="M139" i="114"/>
  <c r="N178" i="114"/>
  <c r="T5" i="77"/>
  <c r="T6" i="77"/>
  <c r="G26" i="77"/>
  <c r="T56" i="77"/>
  <c r="T57" i="77"/>
  <c r="H83" i="77"/>
  <c r="U116" i="77"/>
  <c r="U117" i="77"/>
  <c r="P130" i="77"/>
  <c r="H153" i="77"/>
  <c r="J190" i="77"/>
  <c r="D198" i="77"/>
  <c r="D197" i="77"/>
  <c r="M209" i="77"/>
  <c r="M210" i="77"/>
  <c r="E26" i="78"/>
  <c r="P46" i="78"/>
  <c r="R57" i="78"/>
  <c r="R56" i="78"/>
  <c r="G64" i="78"/>
  <c r="M83" i="78"/>
  <c r="Q116" i="76"/>
  <c r="K6" i="78"/>
  <c r="F139" i="78"/>
  <c r="R153" i="78"/>
  <c r="U169" i="78"/>
  <c r="I197" i="78"/>
  <c r="I198" i="78"/>
  <c r="K209" i="78"/>
  <c r="K210" i="78"/>
  <c r="P6" i="76"/>
  <c r="P5" i="76"/>
  <c r="U5" i="76"/>
  <c r="U6" i="76"/>
  <c r="O26" i="76"/>
  <c r="T26" i="76"/>
  <c r="N46" i="76"/>
  <c r="S46" i="76"/>
  <c r="D57" i="76"/>
  <c r="D56" i="76"/>
  <c r="E64" i="76"/>
  <c r="J64" i="76"/>
  <c r="K83" i="76"/>
  <c r="P83" i="76"/>
  <c r="S100" i="76"/>
  <c r="P110" i="76"/>
  <c r="U110" i="76"/>
  <c r="E116" i="76"/>
  <c r="E117" i="76"/>
  <c r="V116" i="76"/>
  <c r="V117" i="76"/>
  <c r="H121" i="76"/>
  <c r="M121" i="76"/>
  <c r="G130" i="76"/>
  <c r="L130" i="76"/>
  <c r="D139" i="76"/>
  <c r="I153" i="76"/>
  <c r="S169" i="76"/>
  <c r="R178" i="76"/>
  <c r="M190" i="76"/>
  <c r="G198" i="76"/>
  <c r="G197" i="76"/>
  <c r="S209" i="62"/>
  <c r="S210" i="62"/>
  <c r="V121" i="62"/>
  <c r="V120" i="77"/>
  <c r="R154" i="76"/>
  <c r="M56" i="76"/>
  <c r="D153" i="76"/>
  <c r="O64" i="76"/>
  <c r="H64" i="76"/>
  <c r="T64" i="76"/>
  <c r="U83" i="76"/>
  <c r="N83" i="76"/>
  <c r="J100" i="76"/>
  <c r="V100" i="76"/>
  <c r="G110" i="76"/>
  <c r="O117" i="76"/>
  <c r="O116" i="76"/>
  <c r="M120" i="76"/>
  <c r="R120" i="76"/>
  <c r="R121" i="76"/>
  <c r="I139" i="76"/>
  <c r="N153" i="76"/>
  <c r="G153" i="76"/>
  <c r="G154" i="76"/>
  <c r="S154" i="76"/>
  <c r="L169" i="76"/>
  <c r="E169" i="76"/>
  <c r="Q169" i="76"/>
  <c r="P178" i="76"/>
  <c r="I178" i="76"/>
  <c r="U178" i="76"/>
  <c r="K190" i="76"/>
  <c r="D190" i="76"/>
  <c r="P190" i="76"/>
  <c r="I190" i="76"/>
  <c r="E198" i="76"/>
  <c r="Q197" i="76"/>
  <c r="Q198" i="76"/>
  <c r="J197" i="76"/>
  <c r="O198" i="76"/>
  <c r="O197" i="76"/>
  <c r="V5" i="62"/>
  <c r="V6" i="62"/>
  <c r="U26" i="62"/>
  <c r="V46" i="62"/>
  <c r="T46" i="62"/>
  <c r="S56" i="62"/>
  <c r="V110" i="62"/>
  <c r="U120" i="62"/>
  <c r="U121" i="62"/>
  <c r="S139" i="62"/>
  <c r="V154" i="62"/>
  <c r="V169" i="62"/>
  <c r="T169" i="62"/>
  <c r="U190" i="62"/>
  <c r="S190" i="62"/>
  <c r="T198" i="62"/>
  <c r="T197" i="62"/>
  <c r="S57" i="62"/>
  <c r="E57" i="76"/>
  <c r="V210" i="111"/>
  <c r="V209" i="111"/>
  <c r="T120" i="111"/>
  <c r="T121" i="111"/>
  <c r="R198" i="111"/>
  <c r="R197" i="111"/>
  <c r="V5" i="113"/>
  <c r="V6" i="113"/>
  <c r="Q56" i="113"/>
  <c r="Q57" i="113"/>
  <c r="Q169" i="113"/>
  <c r="Q154" i="113"/>
  <c r="Q153" i="113"/>
  <c r="S5" i="113"/>
  <c r="S6" i="113"/>
  <c r="T56" i="113"/>
  <c r="T57" i="113"/>
  <c r="R110" i="114"/>
  <c r="R64" i="114"/>
  <c r="R210" i="114"/>
  <c r="R209" i="114"/>
  <c r="R197" i="114"/>
  <c r="R198" i="114"/>
  <c r="S154" i="114"/>
  <c r="S153" i="114"/>
  <c r="V154" i="114"/>
  <c r="Q116" i="114"/>
  <c r="Q117" i="114"/>
  <c r="Q6" i="114"/>
  <c r="Q5" i="114"/>
  <c r="T110" i="114"/>
  <c r="T64" i="114"/>
  <c r="T139" i="114"/>
  <c r="T154" i="114"/>
  <c r="T153" i="114"/>
  <c r="U100" i="114"/>
  <c r="U6" i="114"/>
  <c r="U5" i="114"/>
  <c r="U190" i="114"/>
  <c r="V64" i="112"/>
  <c r="V100" i="112"/>
  <c r="V198" i="112"/>
  <c r="V197" i="112"/>
  <c r="R56" i="112"/>
  <c r="R57" i="112"/>
  <c r="R26" i="112"/>
  <c r="R116" i="112"/>
  <c r="R117" i="112"/>
  <c r="T100" i="112"/>
  <c r="U154" i="112"/>
  <c r="U153" i="112"/>
  <c r="U169" i="112"/>
  <c r="S56" i="112"/>
  <c r="S57" i="112"/>
  <c r="S117" i="112"/>
  <c r="S116" i="112"/>
  <c r="S46" i="112"/>
  <c r="S130" i="112"/>
  <c r="Q6" i="112"/>
  <c r="Q5" i="112"/>
  <c r="Q110" i="112"/>
  <c r="Q26" i="112"/>
  <c r="Q121" i="112"/>
  <c r="Q120" i="112"/>
  <c r="Q154" i="112"/>
  <c r="Q153" i="112"/>
  <c r="P117" i="112"/>
  <c r="P116" i="112"/>
  <c r="M26" i="112"/>
  <c r="I83" i="112"/>
  <c r="D100" i="112"/>
  <c r="G117" i="112"/>
  <c r="G116" i="112"/>
  <c r="P26" i="114"/>
  <c r="U209" i="113"/>
  <c r="U210" i="113"/>
  <c r="R117" i="114"/>
  <c r="R116" i="114"/>
  <c r="S46" i="114"/>
  <c r="Q178" i="114"/>
  <c r="T169" i="114"/>
  <c r="U130" i="114"/>
  <c r="V153" i="112"/>
  <c r="V154" i="112"/>
  <c r="R5" i="112"/>
  <c r="R6" i="112"/>
  <c r="T210" i="112"/>
  <c r="T209" i="112"/>
  <c r="U83" i="112"/>
  <c r="S64" i="112"/>
  <c r="F83" i="112"/>
  <c r="G121" i="112"/>
  <c r="G120" i="112"/>
  <c r="I56" i="112"/>
  <c r="I57" i="112"/>
  <c r="L139" i="112"/>
  <c r="F209" i="112"/>
  <c r="F210" i="112"/>
  <c r="O210" i="112"/>
  <c r="O209" i="112"/>
  <c r="F154" i="112"/>
  <c r="F153" i="112"/>
  <c r="O6" i="113"/>
  <c r="O5" i="113"/>
  <c r="H26" i="113"/>
  <c r="D57" i="113"/>
  <c r="D56" i="113"/>
  <c r="D83" i="113"/>
  <c r="H120" i="113"/>
  <c r="H121" i="113"/>
  <c r="D139" i="113"/>
  <c r="M169" i="113"/>
  <c r="L197" i="113"/>
  <c r="L198" i="113"/>
  <c r="K169" i="114"/>
  <c r="J198" i="114"/>
  <c r="J197" i="114"/>
  <c r="U6" i="77"/>
  <c r="U5" i="77"/>
  <c r="M26" i="77"/>
  <c r="L46" i="77"/>
  <c r="U57" i="77"/>
  <c r="J64" i="77"/>
  <c r="U83" i="77"/>
  <c r="Q100" i="77"/>
  <c r="L110" i="77"/>
  <c r="V117" i="77"/>
  <c r="V116" i="77"/>
  <c r="T120" i="77"/>
  <c r="L130" i="77"/>
  <c r="O130" i="77"/>
  <c r="D139" i="77"/>
  <c r="I139" i="77"/>
  <c r="N154" i="77"/>
  <c r="N153" i="77"/>
  <c r="D178" i="77"/>
  <c r="R190" i="77"/>
  <c r="Q198" i="77"/>
  <c r="L6" i="78"/>
  <c r="P26" i="78"/>
  <c r="J46" i="78"/>
  <c r="E56" i="78"/>
  <c r="T64" i="78"/>
  <c r="N83" i="78"/>
  <c r="O100" i="78"/>
  <c r="M100" i="78"/>
  <c r="S110" i="78"/>
  <c r="T117" i="78"/>
  <c r="K121" i="78"/>
  <c r="U121" i="78"/>
  <c r="U120" i="78"/>
  <c r="O130" i="78"/>
  <c r="G139" i="78"/>
  <c r="L153" i="78"/>
  <c r="L154" i="78"/>
  <c r="Q169" i="78"/>
  <c r="O169" i="78"/>
  <c r="D190" i="78"/>
  <c r="U190" i="78"/>
  <c r="J197" i="78"/>
  <c r="M198" i="78"/>
  <c r="Q6" i="76"/>
  <c r="F46" i="76"/>
  <c r="Q56" i="76"/>
  <c r="Q57" i="76"/>
  <c r="O56" i="76"/>
  <c r="O57" i="76"/>
  <c r="I64" i="76"/>
  <c r="Q83" i="76"/>
  <c r="H100" i="76"/>
  <c r="Q110" i="76"/>
  <c r="R116" i="76"/>
  <c r="R117" i="76"/>
  <c r="Q139" i="76"/>
  <c r="O169" i="76"/>
  <c r="T169" i="76"/>
  <c r="G178" i="76"/>
  <c r="Q178" i="76"/>
  <c r="G190" i="76"/>
  <c r="R197" i="76"/>
  <c r="R198" i="76"/>
  <c r="J210" i="76"/>
  <c r="J209" i="76"/>
  <c r="T6" i="62"/>
  <c r="T56" i="62"/>
  <c r="T57" i="62"/>
  <c r="U64" i="62"/>
  <c r="T83" i="62"/>
  <c r="U117" i="62"/>
  <c r="U116" i="62"/>
  <c r="T139" i="62"/>
  <c r="U197" i="62"/>
  <c r="L209" i="78"/>
  <c r="S116" i="111"/>
  <c r="S117" i="111"/>
  <c r="Q110" i="113"/>
  <c r="S100" i="114"/>
  <c r="S190" i="114"/>
  <c r="S121" i="114"/>
  <c r="S120" i="114"/>
  <c r="V169" i="114"/>
  <c r="V198" i="114"/>
  <c r="V197" i="114"/>
  <c r="J110" i="77"/>
  <c r="F130" i="77"/>
  <c r="U198" i="62"/>
  <c r="N154" i="76"/>
  <c r="N57" i="77"/>
  <c r="R121" i="111"/>
  <c r="R120" i="111"/>
  <c r="V121" i="113"/>
  <c r="V120" i="113"/>
  <c r="R57" i="114"/>
  <c r="R56" i="114"/>
  <c r="Q64" i="114"/>
  <c r="U210" i="114"/>
  <c r="U209" i="114"/>
  <c r="V121" i="112"/>
  <c r="V120" i="112"/>
  <c r="T178" i="112"/>
  <c r="K83" i="112"/>
  <c r="H64" i="112"/>
  <c r="P198" i="112"/>
  <c r="P197" i="112"/>
  <c r="K169" i="112"/>
  <c r="L169" i="112"/>
  <c r="J64" i="113"/>
  <c r="N209" i="113"/>
  <c r="N210" i="113"/>
  <c r="F26" i="114"/>
  <c r="H64" i="114"/>
  <c r="S46" i="77"/>
  <c r="P56" i="77"/>
  <c r="P57" i="77"/>
  <c r="V64" i="77"/>
  <c r="U110" i="77"/>
  <c r="M120" i="77"/>
  <c r="M121" i="77"/>
  <c r="P178" i="77"/>
  <c r="S6" i="78"/>
  <c r="K26" i="78"/>
  <c r="Q46" i="78"/>
  <c r="L57" i="78"/>
  <c r="F64" i="78"/>
  <c r="J100" i="78"/>
  <c r="H116" i="78"/>
  <c r="S153" i="78"/>
  <c r="V169" i="78"/>
  <c r="I178" i="78"/>
  <c r="S190" i="78"/>
  <c r="O198" i="78"/>
  <c r="O197" i="78"/>
  <c r="T5" i="76"/>
  <c r="I26" i="76"/>
  <c r="T46" i="76"/>
  <c r="K64" i="76"/>
  <c r="T100" i="76"/>
  <c r="U121" i="76"/>
  <c r="V153" i="76"/>
  <c r="L178" i="76"/>
  <c r="F198" i="76"/>
  <c r="V153" i="62"/>
  <c r="Q116" i="113"/>
  <c r="Q117" i="113"/>
  <c r="R130" i="114"/>
  <c r="R121" i="114"/>
  <c r="R120" i="114"/>
  <c r="V57" i="114"/>
  <c r="I100" i="112"/>
  <c r="D178" i="112"/>
  <c r="M46" i="113"/>
  <c r="K46" i="114"/>
  <c r="J100" i="114"/>
  <c r="L210" i="114"/>
  <c r="L209" i="114"/>
  <c r="T26" i="77"/>
  <c r="H64" i="77"/>
  <c r="I83" i="77"/>
  <c r="O117" i="77"/>
  <c r="O116" i="77"/>
  <c r="E130" i="77"/>
  <c r="I154" i="77"/>
  <c r="L198" i="77"/>
  <c r="L197" i="77"/>
  <c r="N209" i="77"/>
  <c r="N210" i="77"/>
  <c r="S56" i="78"/>
  <c r="Q110" i="78"/>
  <c r="F121" i="78"/>
  <c r="F120" i="78"/>
  <c r="Q139" i="78"/>
  <c r="E169" i="78"/>
  <c r="P190" i="78"/>
  <c r="H197" i="78"/>
  <c r="H198" i="78"/>
  <c r="J5" i="76"/>
  <c r="P26" i="76"/>
  <c r="M46" i="76"/>
  <c r="L56" i="76"/>
  <c r="V83" i="76"/>
  <c r="G120" i="76"/>
  <c r="G121" i="76"/>
  <c r="V139" i="76"/>
  <c r="O153" i="76"/>
  <c r="M198" i="76"/>
  <c r="M197" i="76"/>
  <c r="T210" i="62"/>
  <c r="T209" i="62"/>
  <c r="J6" i="76"/>
  <c r="R154" i="111"/>
  <c r="R153" i="111"/>
  <c r="Q198" i="113"/>
  <c r="Q197" i="113"/>
  <c r="T210" i="113"/>
  <c r="T209" i="113"/>
  <c r="R57" i="113"/>
  <c r="R56" i="113"/>
  <c r="S139" i="114"/>
  <c r="V26" i="114"/>
  <c r="Q46" i="114"/>
  <c r="S6" i="112"/>
  <c r="S5" i="112"/>
  <c r="L190" i="112"/>
  <c r="M178" i="112"/>
  <c r="P83" i="113"/>
  <c r="L100" i="113"/>
  <c r="L130" i="113"/>
  <c r="E178" i="113"/>
  <c r="F120" i="114"/>
  <c r="F121" i="114"/>
  <c r="N5" i="77"/>
  <c r="N6" i="77"/>
  <c r="V46" i="77"/>
  <c r="V100" i="77"/>
  <c r="J116" i="77"/>
  <c r="J117" i="77"/>
  <c r="E197" i="77"/>
  <c r="F26" i="78"/>
  <c r="H46" i="78"/>
  <c r="N56" i="78"/>
  <c r="H64" i="78"/>
  <c r="L110" i="78"/>
  <c r="N139" i="78"/>
  <c r="Q153" i="78"/>
  <c r="T169" i="78"/>
  <c r="N178" i="78"/>
  <c r="V198" i="78"/>
  <c r="V197" i="78"/>
  <c r="V5" i="76"/>
  <c r="V57" i="76"/>
  <c r="V56" i="76"/>
  <c r="J83" i="76"/>
  <c r="D120" i="76"/>
  <c r="E153" i="76"/>
  <c r="H154" i="76"/>
  <c r="M169" i="76"/>
  <c r="S178" i="76"/>
  <c r="T197" i="76"/>
  <c r="T198" i="76"/>
  <c r="P120" i="76"/>
  <c r="S153" i="111"/>
  <c r="S154" i="111"/>
  <c r="V83" i="114"/>
  <c r="Q5" i="76"/>
  <c r="V153" i="114"/>
  <c r="V153" i="111"/>
  <c r="V154" i="111"/>
  <c r="Q130" i="113"/>
  <c r="R5" i="114"/>
  <c r="R6" i="114"/>
  <c r="R178" i="114"/>
  <c r="S26" i="114"/>
  <c r="V120" i="114"/>
  <c r="V121" i="114"/>
  <c r="V83" i="112"/>
  <c r="R130" i="112"/>
  <c r="R110" i="112"/>
  <c r="T83" i="112"/>
  <c r="T120" i="112"/>
  <c r="T121" i="112"/>
  <c r="T139" i="112"/>
  <c r="S110" i="112"/>
  <c r="Q139" i="112"/>
  <c r="O26" i="112"/>
  <c r="D120" i="112"/>
  <c r="D121" i="112"/>
  <c r="E46" i="112"/>
  <c r="J26" i="112"/>
  <c r="N64" i="112"/>
  <c r="E190" i="112"/>
  <c r="O153" i="112"/>
  <c r="O154" i="112"/>
  <c r="P57" i="113"/>
  <c r="P56" i="113"/>
  <c r="J117" i="113"/>
  <c r="J116" i="113"/>
  <c r="P139" i="113"/>
  <c r="O154" i="113"/>
  <c r="O153" i="113"/>
  <c r="M5" i="114"/>
  <c r="M6" i="114"/>
  <c r="N57" i="114"/>
  <c r="N56" i="114"/>
  <c r="N83" i="114"/>
  <c r="H117" i="114"/>
  <c r="H116" i="114"/>
  <c r="J130" i="114"/>
  <c r="N139" i="114"/>
  <c r="M154" i="114"/>
  <c r="M153" i="114"/>
  <c r="O178" i="114"/>
  <c r="I5" i="77"/>
  <c r="H26" i="77"/>
  <c r="G46" i="77"/>
  <c r="D57" i="77"/>
  <c r="I57" i="77"/>
  <c r="I56" i="77"/>
  <c r="P83" i="77"/>
  <c r="I110" i="77"/>
  <c r="S110" i="77"/>
  <c r="H120" i="77"/>
  <c r="P139" i="77"/>
  <c r="S139" i="77"/>
  <c r="U154" i="77"/>
  <c r="U153" i="77"/>
  <c r="G169" i="77"/>
  <c r="L169" i="77"/>
  <c r="G5" i="78"/>
  <c r="G6" i="78"/>
  <c r="E46" i="78"/>
  <c r="O46" i="78"/>
  <c r="G57" i="78"/>
  <c r="Q56" i="78"/>
  <c r="S83" i="78"/>
  <c r="T100" i="78"/>
  <c r="E110" i="78"/>
  <c r="M116" i="78"/>
  <c r="M117" i="78"/>
  <c r="R121" i="78"/>
  <c r="R120" i="78"/>
  <c r="I121" i="78"/>
  <c r="I120" i="78"/>
  <c r="J130" i="78"/>
  <c r="G153" i="78"/>
  <c r="G154" i="78"/>
  <c r="E154" i="78"/>
  <c r="E153" i="78"/>
  <c r="G178" i="78"/>
  <c r="G190" i="78"/>
  <c r="T197" i="78"/>
  <c r="E5" i="76"/>
  <c r="E6" i="76"/>
  <c r="H5" i="76"/>
  <c r="O46" i="76"/>
  <c r="R46" i="76"/>
  <c r="J56" i="76"/>
  <c r="F64" i="76"/>
  <c r="E83" i="76"/>
  <c r="M100" i="76"/>
  <c r="J110" i="76"/>
  <c r="F116" i="76"/>
  <c r="I121" i="76"/>
  <c r="S120" i="76"/>
  <c r="M130" i="76"/>
  <c r="L139" i="76"/>
  <c r="O139" i="76"/>
  <c r="Q154" i="76"/>
  <c r="Q153" i="76"/>
  <c r="J153" i="76"/>
  <c r="J154" i="76"/>
  <c r="T154" i="76"/>
  <c r="H169" i="76"/>
  <c r="S190" i="76"/>
  <c r="K198" i="76"/>
  <c r="V210" i="76"/>
  <c r="V209" i="76"/>
  <c r="V57" i="62"/>
  <c r="S64" i="62"/>
  <c r="S121" i="62"/>
  <c r="T153" i="62"/>
  <c r="T154" i="62"/>
  <c r="V117" i="111"/>
  <c r="V116" i="111"/>
  <c r="S5" i="111"/>
  <c r="S6" i="111"/>
  <c r="Q5" i="113"/>
  <c r="Q139" i="113"/>
  <c r="S57" i="114"/>
  <c r="S56" i="114"/>
  <c r="L169" i="114"/>
  <c r="L190" i="77"/>
  <c r="S121" i="76"/>
  <c r="S153" i="76"/>
  <c r="J198" i="76"/>
  <c r="L57" i="76"/>
  <c r="F120" i="76"/>
  <c r="J57" i="76"/>
  <c r="K120" i="78"/>
  <c r="T198" i="78"/>
  <c r="D56" i="77"/>
  <c r="I6" i="77"/>
  <c r="S120" i="62"/>
  <c r="S6" i="77"/>
  <c r="T121" i="77"/>
  <c r="S5" i="78"/>
  <c r="T153" i="76"/>
  <c r="V154" i="76"/>
  <c r="F117" i="76"/>
  <c r="K116" i="76"/>
  <c r="J198" i="78"/>
  <c r="N57" i="78"/>
  <c r="V6" i="76"/>
  <c r="E197" i="76"/>
  <c r="E198" i="77"/>
  <c r="H46" i="112"/>
  <c r="M130" i="112"/>
  <c r="N57" i="112"/>
  <c r="N56" i="112"/>
  <c r="G100" i="112"/>
  <c r="M116" i="112"/>
  <c r="M117" i="112"/>
  <c r="M6" i="112"/>
  <c r="M5" i="112"/>
  <c r="M110" i="112"/>
  <c r="P130" i="112"/>
  <c r="H6" i="112"/>
  <c r="H5" i="112"/>
  <c r="L46" i="112"/>
  <c r="O64" i="112"/>
  <c r="H110" i="112"/>
  <c r="K121" i="112"/>
  <c r="K120" i="112"/>
  <c r="N130" i="112"/>
  <c r="O139" i="112"/>
  <c r="J154" i="112"/>
  <c r="J153" i="112"/>
  <c r="K198" i="112"/>
  <c r="K197" i="112"/>
  <c r="M139" i="112"/>
  <c r="F190" i="112"/>
  <c r="I197" i="112"/>
  <c r="I198" i="112"/>
  <c r="K139" i="112"/>
  <c r="O190" i="112"/>
  <c r="G198" i="112"/>
  <c r="G197" i="112"/>
  <c r="I209" i="112"/>
  <c r="I210" i="112"/>
  <c r="E169" i="112"/>
  <c r="M6" i="113"/>
  <c r="M5" i="113"/>
  <c r="F26" i="113"/>
  <c r="K46" i="113"/>
  <c r="N57" i="113"/>
  <c r="H64" i="113"/>
  <c r="N83" i="113"/>
  <c r="J100" i="113"/>
  <c r="M110" i="113"/>
  <c r="H116" i="113"/>
  <c r="H117" i="113"/>
  <c r="F121" i="113"/>
  <c r="F120" i="113"/>
  <c r="J130" i="113"/>
  <c r="N139" i="113"/>
  <c r="M153" i="113"/>
  <c r="M154" i="113"/>
  <c r="K169" i="113"/>
  <c r="O178" i="113"/>
  <c r="D190" i="113"/>
  <c r="P190" i="113"/>
  <c r="J197" i="113"/>
  <c r="J198" i="113"/>
  <c r="L210" i="113"/>
  <c r="L209" i="113"/>
  <c r="K6" i="114"/>
  <c r="K5" i="114"/>
  <c r="D26" i="114"/>
  <c r="I46" i="114"/>
  <c r="L57" i="114"/>
  <c r="L56" i="114"/>
  <c r="F64" i="114"/>
  <c r="L83" i="114"/>
  <c r="H100" i="114"/>
  <c r="K110" i="114"/>
  <c r="F116" i="114"/>
  <c r="F117" i="114"/>
  <c r="D121" i="114"/>
  <c r="D120" i="114"/>
  <c r="P120" i="114"/>
  <c r="P121" i="114"/>
  <c r="H130" i="114"/>
  <c r="L139" i="114"/>
  <c r="K154" i="114"/>
  <c r="K153" i="114"/>
  <c r="I169" i="114"/>
  <c r="M178" i="114"/>
  <c r="N190" i="114"/>
  <c r="H198" i="114"/>
  <c r="J209" i="114"/>
  <c r="J210" i="114"/>
  <c r="G5" i="77"/>
  <c r="G6" i="77"/>
  <c r="L6" i="77"/>
  <c r="F26" i="77"/>
  <c r="R26" i="77"/>
  <c r="K26" i="77"/>
  <c r="G57" i="77"/>
  <c r="S56" i="77"/>
  <c r="T64" i="77"/>
  <c r="M64" i="77"/>
  <c r="N83" i="77"/>
  <c r="S83" i="77"/>
  <c r="J100" i="77"/>
  <c r="G110" i="77"/>
  <c r="R120" i="77"/>
  <c r="R121" i="77"/>
  <c r="K120" i="77"/>
  <c r="K121" i="77"/>
  <c r="J130" i="77"/>
  <c r="V130" i="77"/>
  <c r="G139" i="77"/>
  <c r="G153" i="77"/>
  <c r="G154" i="77"/>
  <c r="S153" i="77"/>
  <c r="L154" i="77"/>
  <c r="L153" i="77"/>
  <c r="E169" i="77"/>
  <c r="Q169" i="77"/>
  <c r="J169" i="77"/>
  <c r="V169" i="77"/>
  <c r="I178" i="77"/>
  <c r="N178" i="77"/>
  <c r="D190" i="77"/>
  <c r="P190" i="77"/>
  <c r="U190" i="77"/>
  <c r="J198" i="77"/>
  <c r="V197" i="77"/>
  <c r="O198" i="77"/>
  <c r="J6" i="78"/>
  <c r="V5" i="78"/>
  <c r="D26" i="78"/>
  <c r="E57" i="78"/>
  <c r="Q57" i="78"/>
  <c r="L83" i="78"/>
  <c r="L139" i="78"/>
  <c r="E139" i="78"/>
  <c r="T178" i="114"/>
  <c r="U110" i="114"/>
  <c r="V139" i="112"/>
  <c r="R169" i="112"/>
  <c r="U57" i="112"/>
  <c r="U56" i="112"/>
  <c r="S83" i="112"/>
  <c r="S154" i="112"/>
  <c r="S153" i="112"/>
  <c r="G5" i="112"/>
  <c r="G6" i="112"/>
  <c r="E64" i="112"/>
  <c r="I116" i="112"/>
  <c r="I117" i="112"/>
  <c r="F100" i="112"/>
  <c r="D130" i="112"/>
  <c r="E57" i="112"/>
  <c r="E56" i="112"/>
  <c r="D117" i="112"/>
  <c r="D116" i="112"/>
  <c r="D6" i="112"/>
  <c r="D5" i="112"/>
  <c r="O121" i="112"/>
  <c r="O120" i="112"/>
  <c r="H57" i="112"/>
  <c r="H56" i="112"/>
  <c r="H169" i="112"/>
  <c r="L178" i="112"/>
  <c r="D153" i="112"/>
  <c r="D154" i="112"/>
  <c r="D5" i="113"/>
  <c r="D6" i="113"/>
  <c r="E57" i="113"/>
  <c r="E56" i="113"/>
  <c r="M130" i="113"/>
  <c r="O210" i="113"/>
  <c r="O209" i="113"/>
  <c r="G26" i="114"/>
  <c r="I64" i="114"/>
  <c r="D178" i="114"/>
  <c r="K197" i="114"/>
  <c r="K198" i="114"/>
  <c r="N26" i="77"/>
  <c r="H46" i="77"/>
  <c r="M46" i="77"/>
  <c r="E57" i="77"/>
  <c r="E56" i="77"/>
  <c r="Q56" i="77"/>
  <c r="J57" i="77"/>
  <c r="J56" i="77"/>
  <c r="K64" i="77"/>
  <c r="Q83" i="77"/>
  <c r="J83" i="77"/>
  <c r="V83" i="77"/>
  <c r="F100" i="77"/>
  <c r="R100" i="77"/>
  <c r="O110" i="77"/>
  <c r="K117" i="77"/>
  <c r="I121" i="77"/>
  <c r="U121" i="77"/>
  <c r="U120" i="77"/>
  <c r="N120" i="77"/>
  <c r="M130" i="77"/>
  <c r="R130" i="77"/>
  <c r="V139" i="77"/>
  <c r="J153" i="77"/>
  <c r="O153" i="77"/>
  <c r="O154" i="77"/>
  <c r="H169" i="77"/>
  <c r="T169" i="77"/>
  <c r="M169" i="77"/>
  <c r="L178" i="77"/>
  <c r="E178" i="77"/>
  <c r="G190" i="77"/>
  <c r="S190" i="77"/>
  <c r="F197" i="77"/>
  <c r="R197" i="77"/>
  <c r="H5" i="78"/>
  <c r="T6" i="78"/>
  <c r="M6" i="78"/>
  <c r="M5" i="78"/>
  <c r="G26" i="78"/>
  <c r="K46" i="78"/>
  <c r="O57" i="78"/>
  <c r="O56" i="78"/>
  <c r="T56" i="78"/>
  <c r="T57" i="78"/>
  <c r="I64" i="78"/>
  <c r="U64" i="78"/>
  <c r="N64" i="78"/>
  <c r="H83" i="78"/>
  <c r="P100" i="78"/>
  <c r="I117" i="78"/>
  <c r="G120" i="78"/>
  <c r="S120" i="78"/>
  <c r="T153" i="78"/>
  <c r="T154" i="78"/>
  <c r="M153" i="78"/>
  <c r="R169" i="78"/>
  <c r="Q197" i="114"/>
  <c r="Q198" i="114"/>
  <c r="V46" i="112"/>
  <c r="V130" i="112"/>
  <c r="T130" i="112"/>
  <c r="U6" i="112"/>
  <c r="U5" i="112"/>
  <c r="U117" i="112"/>
  <c r="U116" i="112"/>
  <c r="S120" i="112"/>
  <c r="S121" i="112"/>
  <c r="S190" i="112"/>
  <c r="G110" i="112"/>
  <c r="J121" i="112"/>
  <c r="J120" i="112"/>
  <c r="D26" i="112"/>
  <c r="J46" i="112"/>
  <c r="M57" i="112"/>
  <c r="M56" i="112"/>
  <c r="H83" i="112"/>
  <c r="I6" i="112"/>
  <c r="I5" i="112"/>
  <c r="L120" i="112"/>
  <c r="L121" i="112"/>
  <c r="L6" i="112"/>
  <c r="L5" i="112"/>
  <c r="M46" i="112"/>
  <c r="P64" i="112"/>
  <c r="L110" i="112"/>
  <c r="O130" i="112"/>
  <c r="N83" i="112"/>
  <c r="D110" i="112"/>
  <c r="G130" i="112"/>
  <c r="M190" i="112"/>
  <c r="N210" i="112"/>
  <c r="N209" i="112"/>
  <c r="J169" i="112"/>
  <c r="E153" i="112"/>
  <c r="E154" i="112"/>
  <c r="K178" i="112"/>
  <c r="N154" i="112"/>
  <c r="N153" i="112"/>
  <c r="I169" i="112"/>
  <c r="J178" i="112"/>
  <c r="P5" i="113"/>
  <c r="I26" i="113"/>
  <c r="N46" i="113"/>
  <c r="K64" i="113"/>
  <c r="E83" i="113"/>
  <c r="M100" i="113"/>
  <c r="K116" i="113"/>
  <c r="K117" i="113"/>
  <c r="I120" i="113"/>
  <c r="I121" i="113"/>
  <c r="E139" i="113"/>
  <c r="D153" i="113"/>
  <c r="D154" i="113"/>
  <c r="P154" i="113"/>
  <c r="P153" i="113"/>
  <c r="N169" i="113"/>
  <c r="F178" i="113"/>
  <c r="M198" i="113"/>
  <c r="M197" i="113"/>
  <c r="N5" i="114"/>
  <c r="N6" i="114"/>
  <c r="L46" i="114"/>
  <c r="O57" i="114"/>
  <c r="O56" i="114"/>
  <c r="O83" i="114"/>
  <c r="K100" i="114"/>
  <c r="I116" i="114"/>
  <c r="I117" i="114"/>
  <c r="G121" i="114"/>
  <c r="G120" i="114"/>
  <c r="K130" i="114"/>
  <c r="O139" i="114"/>
  <c r="N154" i="114"/>
  <c r="N153" i="114"/>
  <c r="P178" i="114"/>
  <c r="M209" i="114"/>
  <c r="M210" i="114"/>
  <c r="V5" i="77"/>
  <c r="P6" i="113"/>
  <c r="H197" i="114"/>
  <c r="L210" i="77"/>
  <c r="L209" i="77"/>
  <c r="E5" i="78"/>
  <c r="E6" i="78"/>
  <c r="L56" i="78"/>
  <c r="E83" i="78"/>
  <c r="Q83" i="78"/>
  <c r="J110" i="78"/>
  <c r="D121" i="78"/>
  <c r="P120" i="78"/>
  <c r="Q154" i="78"/>
  <c r="J153" i="78"/>
  <c r="L178" i="78"/>
  <c r="M197" i="78"/>
  <c r="O5" i="76"/>
  <c r="T6" i="76"/>
  <c r="G26" i="76"/>
  <c r="O83" i="76"/>
  <c r="N120" i="76"/>
  <c r="J178" i="76"/>
  <c r="F197" i="76"/>
  <c r="K197" i="76"/>
  <c r="M64" i="112"/>
  <c r="L130" i="112"/>
  <c r="Q56" i="130"/>
  <c r="F6" i="130"/>
  <c r="K6" i="130"/>
  <c r="P57" i="130"/>
  <c r="E57" i="130"/>
  <c r="T121" i="104"/>
  <c r="U117" i="106"/>
  <c r="U117" i="107"/>
  <c r="R6" i="107"/>
  <c r="V83" i="105"/>
  <c r="Q197" i="105"/>
  <c r="N121" i="105"/>
  <c r="J116" i="105"/>
  <c r="F56" i="105"/>
  <c r="L64" i="105"/>
  <c r="O153" i="105"/>
  <c r="O139" i="105"/>
  <c r="J139" i="105"/>
  <c r="I6" i="106"/>
  <c r="E5" i="106"/>
  <c r="O26" i="106"/>
  <c r="I56" i="106"/>
  <c r="I5" i="130"/>
  <c r="L6" i="130"/>
  <c r="H57" i="130"/>
  <c r="E121" i="130"/>
  <c r="F117" i="130"/>
  <c r="Q5" i="104"/>
  <c r="U57" i="104"/>
  <c r="U6" i="104"/>
  <c r="V6" i="107"/>
  <c r="V116" i="107"/>
  <c r="R56" i="107"/>
  <c r="S169" i="105"/>
  <c r="E120" i="105"/>
  <c r="J6" i="105"/>
  <c r="G210" i="105"/>
  <c r="O154" i="105"/>
  <c r="J46" i="105"/>
  <c r="I46" i="106"/>
  <c r="I130" i="106"/>
  <c r="H117" i="106"/>
  <c r="E116" i="106"/>
  <c r="H153" i="106"/>
  <c r="K198" i="106"/>
  <c r="U121" i="104"/>
  <c r="R197" i="104"/>
  <c r="Q153" i="106"/>
  <c r="U197" i="107"/>
  <c r="U5" i="107"/>
  <c r="R46" i="107"/>
  <c r="R6" i="105"/>
  <c r="S56" i="105"/>
  <c r="S5" i="105"/>
  <c r="F120" i="105"/>
  <c r="D6" i="105"/>
  <c r="E6" i="105"/>
  <c r="N130" i="105"/>
  <c r="J154" i="105"/>
  <c r="G5" i="106"/>
  <c r="I116" i="106"/>
  <c r="D6" i="106"/>
  <c r="N6" i="106"/>
  <c r="N26" i="106"/>
  <c r="K5" i="106"/>
  <c r="L26" i="106"/>
  <c r="I121" i="106"/>
  <c r="G100" i="106"/>
  <c r="P153" i="106"/>
  <c r="M5" i="130"/>
  <c r="I121" i="130"/>
  <c r="J117" i="130"/>
  <c r="V120" i="104"/>
  <c r="R120" i="105"/>
  <c r="J64" i="105"/>
  <c r="G56" i="105"/>
  <c r="M5" i="105"/>
  <c r="D139" i="105"/>
  <c r="I121" i="105"/>
  <c r="G154" i="105"/>
  <c r="H190" i="105"/>
  <c r="K190" i="105"/>
  <c r="F57" i="106"/>
  <c r="I83" i="106"/>
  <c r="J100" i="106"/>
  <c r="D117" i="106"/>
  <c r="J153" i="106"/>
  <c r="G57" i="130"/>
  <c r="M56" i="130"/>
  <c r="H198" i="130"/>
  <c r="I57" i="130"/>
  <c r="Q154" i="104"/>
  <c r="S197" i="104"/>
  <c r="V56" i="104"/>
  <c r="R6" i="104"/>
  <c r="S116" i="106"/>
  <c r="R209" i="106"/>
  <c r="U6" i="106"/>
  <c r="S117" i="107"/>
  <c r="R117" i="107"/>
  <c r="R57" i="107"/>
  <c r="R5" i="107"/>
  <c r="Q153" i="107"/>
  <c r="O64" i="105"/>
  <c r="M153" i="105"/>
  <c r="L57" i="105"/>
  <c r="E56" i="105"/>
  <c r="J57" i="105"/>
  <c r="M6" i="105"/>
  <c r="D46" i="105"/>
  <c r="L46" i="105"/>
  <c r="I116" i="105"/>
  <c r="N117" i="106"/>
  <c r="E110" i="106"/>
  <c r="H46" i="106"/>
  <c r="N56" i="106"/>
  <c r="F64" i="106"/>
  <c r="F117" i="106"/>
  <c r="L153" i="106"/>
  <c r="M154" i="106"/>
  <c r="D56" i="130"/>
  <c r="P121" i="130"/>
  <c r="M117" i="130"/>
  <c r="O117" i="130"/>
  <c r="K209" i="130"/>
  <c r="S5" i="107"/>
  <c r="U57" i="105"/>
  <c r="M57" i="105"/>
  <c r="F5" i="105"/>
  <c r="D117" i="105"/>
  <c r="N64" i="105"/>
  <c r="H6" i="106"/>
  <c r="J5" i="106"/>
  <c r="J6" i="106"/>
  <c r="E46" i="106"/>
  <c r="K56" i="106"/>
  <c r="K120" i="106"/>
  <c r="E100" i="106"/>
  <c r="G154" i="106"/>
  <c r="U26" i="107"/>
  <c r="O26" i="105"/>
  <c r="G169" i="105"/>
  <c r="P5" i="106"/>
  <c r="M5" i="106"/>
  <c r="J26" i="106"/>
  <c r="J46" i="106"/>
  <c r="E64" i="106"/>
  <c r="K130" i="106"/>
  <c r="D120" i="106"/>
  <c r="M100" i="106"/>
  <c r="F121" i="106"/>
  <c r="L110" i="106"/>
  <c r="K153" i="106"/>
  <c r="O153" i="106"/>
  <c r="Q197" i="130"/>
  <c r="K57" i="130"/>
  <c r="O56" i="130"/>
  <c r="L153" i="130"/>
  <c r="T56" i="104"/>
  <c r="R153" i="104"/>
  <c r="R116" i="106"/>
  <c r="V198" i="106"/>
  <c r="V121" i="107"/>
  <c r="T117" i="107"/>
  <c r="U57" i="107"/>
  <c r="R116" i="105"/>
  <c r="V190" i="105"/>
  <c r="M26" i="105"/>
  <c r="O5" i="105"/>
  <c r="O110" i="105"/>
  <c r="L153" i="105"/>
  <c r="H116" i="106"/>
  <c r="G56" i="106"/>
  <c r="I64" i="106"/>
  <c r="O64" i="106"/>
  <c r="E57" i="106"/>
  <c r="G26" i="106"/>
  <c r="O117" i="106"/>
  <c r="L121" i="106"/>
  <c r="G198" i="130"/>
  <c r="D153" i="130"/>
  <c r="R120" i="107"/>
  <c r="T5" i="105"/>
  <c r="L117" i="105"/>
  <c r="N6" i="105"/>
  <c r="E154" i="105"/>
  <c r="P26" i="105"/>
  <c r="D83" i="105"/>
  <c r="E139" i="105"/>
  <c r="K6" i="106"/>
  <c r="M57" i="106"/>
  <c r="K5" i="105"/>
  <c r="H100" i="105"/>
  <c r="O100" i="105"/>
  <c r="G120" i="105"/>
  <c r="P154" i="105"/>
  <c r="O57" i="106"/>
  <c r="O56" i="106"/>
  <c r="M56" i="106"/>
  <c r="D46" i="106"/>
  <c r="Q210" i="130"/>
  <c r="J5" i="130"/>
  <c r="K153" i="130"/>
  <c r="U153" i="104"/>
  <c r="U209" i="104"/>
  <c r="R210" i="104"/>
  <c r="V120" i="106"/>
  <c r="U198" i="106"/>
  <c r="T154" i="106"/>
  <c r="R209" i="107"/>
  <c r="Q116" i="107"/>
  <c r="T153" i="107"/>
  <c r="T121" i="107"/>
  <c r="R121" i="105"/>
  <c r="S6" i="105"/>
  <c r="Q198" i="105"/>
  <c r="H56" i="105"/>
  <c r="K57" i="105"/>
  <c r="D121" i="105"/>
  <c r="I130" i="105"/>
  <c r="D100" i="105"/>
  <c r="O121" i="105"/>
  <c r="J56" i="106"/>
  <c r="I26" i="106"/>
  <c r="E83" i="106"/>
  <c r="L46" i="106"/>
  <c r="S57" i="105"/>
  <c r="U120" i="105"/>
  <c r="U198" i="105"/>
  <c r="P209" i="105"/>
  <c r="P153" i="105"/>
  <c r="E6" i="106"/>
  <c r="I100" i="106"/>
  <c r="P139" i="106"/>
  <c r="G190" i="106"/>
  <c r="K26" i="107"/>
  <c r="P46" i="107"/>
  <c r="K64" i="107"/>
  <c r="M139" i="107"/>
  <c r="G198" i="107"/>
  <c r="F6" i="104"/>
  <c r="G26" i="104"/>
  <c r="U153" i="103"/>
  <c r="T139" i="103"/>
  <c r="E190" i="103"/>
  <c r="F56" i="103"/>
  <c r="H178" i="103"/>
  <c r="K117" i="106"/>
  <c r="M5" i="107"/>
  <c r="P6" i="107"/>
  <c r="P100" i="107"/>
  <c r="N83" i="107"/>
  <c r="O197" i="107"/>
  <c r="L6" i="104"/>
  <c r="M26" i="104"/>
  <c r="I190" i="104"/>
  <c r="L139" i="104"/>
  <c r="G198" i="103"/>
  <c r="M190" i="103"/>
  <c r="F190" i="103"/>
  <c r="O64" i="103"/>
  <c r="I197" i="106"/>
  <c r="K169" i="107"/>
  <c r="F100" i="107"/>
  <c r="M121" i="103"/>
  <c r="I197" i="103"/>
  <c r="E169" i="103"/>
  <c r="J198" i="103"/>
  <c r="N178" i="106"/>
  <c r="J26" i="107"/>
  <c r="G154" i="107"/>
  <c r="P198" i="107"/>
  <c r="L26" i="103"/>
  <c r="F198" i="106"/>
  <c r="I57" i="106"/>
  <c r="P56" i="107"/>
  <c r="P56" i="106"/>
  <c r="P120" i="106"/>
  <c r="I110" i="106"/>
  <c r="H121" i="106"/>
  <c r="P197" i="107"/>
  <c r="N209" i="107"/>
  <c r="D56" i="107"/>
  <c r="M153" i="103"/>
  <c r="I6" i="103"/>
  <c r="K154" i="103"/>
  <c r="P153" i="103"/>
  <c r="I198" i="103"/>
  <c r="K120" i="103"/>
  <c r="P6" i="103"/>
  <c r="P110" i="103"/>
  <c r="D153" i="103"/>
  <c r="J5" i="103"/>
  <c r="D6" i="103"/>
  <c r="D5" i="103"/>
  <c r="D110" i="103"/>
  <c r="H100" i="107"/>
  <c r="O120" i="104"/>
  <c r="O153" i="104"/>
  <c r="H56" i="103"/>
  <c r="J57" i="103"/>
  <c r="Q210" i="103"/>
  <c r="G5" i="103"/>
  <c r="Q6" i="103"/>
  <c r="E153" i="103"/>
  <c r="R6" i="103"/>
  <c r="M83" i="103"/>
  <c r="S6" i="103"/>
  <c r="G83" i="103"/>
  <c r="L110" i="103"/>
  <c r="H169" i="103"/>
  <c r="M197" i="103"/>
  <c r="Q198" i="87"/>
  <c r="D139" i="107"/>
  <c r="I121" i="104"/>
  <c r="J139" i="103"/>
  <c r="U6" i="103"/>
  <c r="K57" i="103"/>
  <c r="D130" i="103"/>
  <c r="K169" i="103"/>
  <c r="N117" i="103"/>
  <c r="F5" i="103"/>
  <c r="N153" i="107"/>
  <c r="N139" i="107"/>
  <c r="N57" i="104"/>
  <c r="P83" i="104"/>
  <c r="F6" i="103"/>
  <c r="I209" i="103"/>
  <c r="J6" i="103"/>
  <c r="F197" i="103"/>
  <c r="P198" i="106"/>
  <c r="N153" i="106"/>
  <c r="G169" i="104"/>
  <c r="K120" i="104"/>
  <c r="E100" i="104"/>
  <c r="N197" i="103"/>
  <c r="K56" i="103"/>
  <c r="L57" i="103"/>
  <c r="E120" i="103"/>
  <c r="Q154" i="103"/>
  <c r="F6" i="106"/>
  <c r="M6" i="104"/>
  <c r="M5" i="104"/>
  <c r="G178" i="104"/>
  <c r="D178" i="104"/>
  <c r="R56" i="103"/>
  <c r="L121" i="103"/>
  <c r="N121" i="103"/>
  <c r="D121" i="104"/>
  <c r="V46" i="103"/>
  <c r="T121" i="103"/>
  <c r="D139" i="103"/>
  <c r="H46" i="103"/>
  <c r="U120" i="103"/>
  <c r="E139" i="103"/>
  <c r="I154" i="103"/>
  <c r="Q197" i="103"/>
  <c r="N5" i="103"/>
  <c r="D57" i="103"/>
  <c r="I83" i="103"/>
  <c r="O120" i="103"/>
  <c r="I56" i="103"/>
  <c r="Q100" i="103"/>
  <c r="P26" i="107"/>
  <c r="E110" i="107"/>
  <c r="P117" i="107"/>
  <c r="K197" i="104"/>
  <c r="P121" i="104"/>
  <c r="O197" i="104"/>
  <c r="I110" i="104"/>
  <c r="R121" i="103"/>
  <c r="H117" i="103"/>
  <c r="S64" i="103"/>
  <c r="Q46" i="103"/>
  <c r="U178" i="103"/>
  <c r="M100" i="103"/>
  <c r="G178" i="103"/>
  <c r="Q57" i="103"/>
  <c r="Q169" i="87"/>
  <c r="E198" i="87"/>
  <c r="I56" i="87"/>
  <c r="F5" i="87"/>
  <c r="J57" i="87"/>
  <c r="J56" i="87"/>
  <c r="M56" i="87"/>
  <c r="H83" i="87"/>
  <c r="I120" i="87"/>
  <c r="G153" i="87"/>
  <c r="M169" i="87"/>
  <c r="E178" i="87"/>
  <c r="P190" i="87"/>
  <c r="H198" i="87"/>
  <c r="H5" i="87"/>
  <c r="H6" i="87"/>
  <c r="K6" i="87"/>
  <c r="K5" i="87"/>
  <c r="F26" i="87"/>
  <c r="O57" i="87"/>
  <c r="O56" i="87"/>
  <c r="G64" i="87"/>
  <c r="M83" i="87"/>
  <c r="P100" i="87"/>
  <c r="K121" i="87"/>
  <c r="G6" i="87"/>
  <c r="O139" i="87"/>
  <c r="I83" i="87"/>
  <c r="N6" i="87"/>
  <c r="N5" i="87"/>
  <c r="G56" i="87"/>
  <c r="J64" i="87"/>
  <c r="K64" i="87"/>
  <c r="M64" i="87"/>
  <c r="H169" i="87"/>
  <c r="G154" i="87"/>
  <c r="J153" i="87"/>
  <c r="I5" i="87"/>
  <c r="M178" i="87"/>
  <c r="I121" i="87"/>
  <c r="N116" i="87"/>
  <c r="O46" i="87"/>
  <c r="L56" i="87"/>
  <c r="L139" i="87"/>
  <c r="P56" i="87"/>
  <c r="F6" i="87"/>
  <c r="G57" i="87"/>
  <c r="D26" i="87"/>
  <c r="N153" i="87"/>
  <c r="H197" i="87"/>
  <c r="L121" i="87"/>
  <c r="L26" i="87"/>
  <c r="P83" i="87"/>
  <c r="L46" i="87"/>
  <c r="F56" i="87"/>
  <c r="O100" i="87"/>
  <c r="H154" i="87"/>
  <c r="F121" i="87"/>
  <c r="P154" i="87"/>
  <c r="F117" i="87"/>
  <c r="F116" i="87"/>
  <c r="M197" i="87"/>
  <c r="M198" i="87"/>
  <c r="E120" i="87"/>
  <c r="E121" i="87"/>
  <c r="G198" i="87"/>
  <c r="G197" i="87"/>
  <c r="K56" i="87"/>
  <c r="K57" i="87"/>
  <c r="J121" i="87"/>
  <c r="J120" i="87"/>
  <c r="L198" i="87"/>
  <c r="L197" i="87"/>
  <c r="D209" i="87"/>
  <c r="D210" i="87"/>
  <c r="D6" i="87"/>
  <c r="D5" i="87"/>
  <c r="O121" i="87"/>
  <c r="O120" i="87"/>
  <c r="E153" i="87"/>
  <c r="N26" i="87"/>
  <c r="D56" i="87"/>
  <c r="D57" i="87"/>
  <c r="K120" i="87"/>
  <c r="N120" i="87"/>
  <c r="N130" i="87"/>
  <c r="I153" i="87"/>
  <c r="I154" i="87"/>
  <c r="L154" i="87"/>
  <c r="L153" i="87"/>
  <c r="D169" i="87"/>
  <c r="M6" i="87"/>
  <c r="M5" i="87"/>
  <c r="I64" i="87"/>
  <c r="L120" i="87"/>
  <c r="K198" i="87"/>
  <c r="K197" i="87"/>
  <c r="I26" i="87"/>
  <c r="D153" i="87"/>
  <c r="D154" i="87"/>
  <c r="O153" i="87"/>
  <c r="O154" i="87"/>
  <c r="J5" i="87"/>
  <c r="P26" i="87"/>
  <c r="M120" i="87"/>
  <c r="K154" i="87"/>
  <c r="O5" i="87"/>
  <c r="J26" i="87"/>
  <c r="P46" i="87"/>
  <c r="H56" i="87"/>
  <c r="F83" i="87"/>
  <c r="J130" i="87"/>
  <c r="M139" i="87"/>
  <c r="P153" i="87"/>
  <c r="F190" i="87"/>
  <c r="I197" i="87"/>
  <c r="L6" i="87"/>
  <c r="D120" i="87"/>
  <c r="M154" i="87"/>
  <c r="E6" i="87"/>
  <c r="P5" i="87"/>
  <c r="K26" i="87"/>
  <c r="D64" i="87"/>
  <c r="G83" i="87"/>
  <c r="M100" i="87"/>
  <c r="P121" i="87"/>
  <c r="H130" i="87"/>
  <c r="F154" i="87"/>
  <c r="D178" i="87"/>
  <c r="E26" i="87"/>
  <c r="F64" i="87"/>
  <c r="O209" i="87"/>
  <c r="E5" i="87"/>
  <c r="L209" i="87"/>
  <c r="J6" i="87"/>
  <c r="H57" i="87"/>
  <c r="F197" i="87"/>
  <c r="N56" i="87"/>
  <c r="P6" i="87"/>
  <c r="G210" i="87"/>
  <c r="M153" i="87"/>
  <c r="K153" i="87"/>
  <c r="J198" i="87"/>
  <c r="F153" i="87"/>
  <c r="P120" i="87"/>
  <c r="M121" i="87"/>
  <c r="G120" i="87"/>
  <c r="R117" i="62" l="1"/>
  <c r="K4" i="62"/>
  <c r="R57" i="62"/>
  <c r="O210" i="107"/>
  <c r="O209" i="107"/>
  <c r="O4" i="107" s="1"/>
  <c r="S210" i="107"/>
  <c r="S209" i="107"/>
  <c r="S4" i="107" s="1"/>
  <c r="T209" i="106"/>
  <c r="T4" i="106" s="1"/>
  <c r="T210" i="106"/>
  <c r="N169" i="105"/>
  <c r="I6" i="174"/>
  <c r="Q121" i="179"/>
  <c r="Q139" i="179"/>
  <c r="Q83" i="177"/>
  <c r="Q5" i="177"/>
  <c r="Q178" i="179"/>
  <c r="Q198" i="179"/>
  <c r="I210" i="106"/>
  <c r="Q117" i="177"/>
  <c r="Q26" i="177"/>
  <c r="Q120" i="177"/>
  <c r="Q121" i="177"/>
  <c r="E6" i="174"/>
  <c r="E5" i="174"/>
  <c r="Q6" i="174"/>
  <c r="Q5" i="174"/>
  <c r="L57" i="174"/>
  <c r="L56" i="174"/>
  <c r="M56" i="174"/>
  <c r="M57" i="174"/>
  <c r="S117" i="105"/>
  <c r="P116" i="106"/>
  <c r="P4" i="106" s="1"/>
  <c r="Q116" i="177"/>
  <c r="Q130" i="177"/>
  <c r="Q83" i="179"/>
  <c r="Q197" i="177"/>
  <c r="E210" i="105"/>
  <c r="Q154" i="177"/>
  <c r="Q6" i="179"/>
  <c r="Q5" i="179"/>
  <c r="Q154" i="179"/>
  <c r="Q153" i="179"/>
  <c r="I26" i="179"/>
  <c r="H26" i="179"/>
  <c r="H46" i="179"/>
  <c r="G57" i="179"/>
  <c r="H110" i="179"/>
  <c r="O153" i="174"/>
  <c r="D6" i="177"/>
  <c r="D5" i="177"/>
  <c r="P6" i="177"/>
  <c r="P5" i="177"/>
  <c r="O6" i="177"/>
  <c r="I26" i="177"/>
  <c r="H26" i="177"/>
  <c r="G26" i="177"/>
  <c r="N46" i="177"/>
  <c r="E56" i="177"/>
  <c r="E57" i="177"/>
  <c r="P57" i="177"/>
  <c r="P56" i="177"/>
  <c r="K64" i="177"/>
  <c r="J64" i="177"/>
  <c r="E83" i="177"/>
  <c r="O83" i="177"/>
  <c r="N83" i="177"/>
  <c r="M100" i="177"/>
  <c r="I121" i="177"/>
  <c r="I120" i="177"/>
  <c r="H120" i="177"/>
  <c r="H121" i="177"/>
  <c r="G120" i="177"/>
  <c r="G121" i="177"/>
  <c r="F120" i="177"/>
  <c r="F121" i="177"/>
  <c r="E139" i="177"/>
  <c r="D139" i="177"/>
  <c r="O153" i="177"/>
  <c r="N154" i="177"/>
  <c r="M198" i="177"/>
  <c r="I120" i="174"/>
  <c r="I121" i="174"/>
  <c r="U120" i="174"/>
  <c r="U121" i="174"/>
  <c r="G121" i="174"/>
  <c r="G120" i="174"/>
  <c r="S121" i="174"/>
  <c r="S120" i="174"/>
  <c r="J153" i="174"/>
  <c r="J154" i="174"/>
  <c r="V153" i="174"/>
  <c r="V154" i="174"/>
  <c r="H153" i="174"/>
  <c r="H154" i="174"/>
  <c r="M153" i="174"/>
  <c r="M154" i="174"/>
  <c r="K197" i="174"/>
  <c r="K198" i="174"/>
  <c r="O210" i="174"/>
  <c r="O209" i="174"/>
  <c r="E6" i="177"/>
  <c r="E5" i="177"/>
  <c r="J26" i="177"/>
  <c r="F57" i="177"/>
  <c r="F56" i="177"/>
  <c r="L64" i="177"/>
  <c r="N130" i="177"/>
  <c r="E153" i="177"/>
  <c r="G178" i="177"/>
  <c r="K56" i="179"/>
  <c r="O139" i="179"/>
  <c r="N153" i="174"/>
  <c r="K5" i="174"/>
  <c r="D6" i="174"/>
  <c r="N6" i="174"/>
  <c r="G5" i="174"/>
  <c r="L26" i="174"/>
  <c r="F26" i="174"/>
  <c r="R26" i="174"/>
  <c r="D46" i="174"/>
  <c r="P46" i="174"/>
  <c r="S46" i="174"/>
  <c r="G56" i="174"/>
  <c r="H83" i="174"/>
  <c r="S100" i="174"/>
  <c r="M110" i="174"/>
  <c r="J121" i="174"/>
  <c r="O120" i="174"/>
  <c r="G139" i="174"/>
  <c r="K154" i="174"/>
  <c r="P154" i="174"/>
  <c r="I154" i="174"/>
  <c r="S154" i="174"/>
  <c r="L153" i="174"/>
  <c r="E154" i="174"/>
  <c r="U169" i="174"/>
  <c r="G169" i="174"/>
  <c r="F178" i="174"/>
  <c r="U178" i="174"/>
  <c r="L198" i="174"/>
  <c r="G116" i="104"/>
  <c r="G4" i="104" s="1"/>
  <c r="O56" i="179"/>
  <c r="K117" i="179"/>
  <c r="J5" i="179"/>
  <c r="H57" i="177"/>
  <c r="Q57" i="177"/>
  <c r="Q190" i="177"/>
  <c r="L6" i="177"/>
  <c r="L5" i="177"/>
  <c r="H5" i="177"/>
  <c r="H6" i="177"/>
  <c r="M56" i="177"/>
  <c r="M57" i="177"/>
  <c r="L57" i="177"/>
  <c r="L56" i="177"/>
  <c r="I56" i="177"/>
  <c r="I57" i="177"/>
  <c r="G116" i="177"/>
  <c r="G117" i="177"/>
  <c r="E120" i="177"/>
  <c r="E121" i="177"/>
  <c r="P120" i="177"/>
  <c r="P121" i="177"/>
  <c r="N121" i="177"/>
  <c r="N120" i="177"/>
  <c r="M121" i="177"/>
  <c r="M120" i="177"/>
  <c r="K121" i="177"/>
  <c r="K120" i="177"/>
  <c r="L153" i="177"/>
  <c r="L154" i="177"/>
  <c r="H154" i="177"/>
  <c r="H153" i="177"/>
  <c r="I197" i="177"/>
  <c r="I198" i="177"/>
  <c r="G198" i="177"/>
  <c r="G197" i="177"/>
  <c r="E198" i="177"/>
  <c r="E197" i="177"/>
  <c r="D198" i="177"/>
  <c r="D197" i="177"/>
  <c r="O198" i="177"/>
  <c r="O197" i="177"/>
  <c r="J210" i="177"/>
  <c r="J209" i="177"/>
  <c r="O5" i="179"/>
  <c r="G5" i="179"/>
  <c r="M6" i="179"/>
  <c r="P26" i="179"/>
  <c r="P46" i="179"/>
  <c r="F57" i="179"/>
  <c r="F56" i="179"/>
  <c r="K46" i="179"/>
  <c r="M83" i="179"/>
  <c r="N121" i="179"/>
  <c r="N120" i="179"/>
  <c r="F130" i="179"/>
  <c r="J64" i="179"/>
  <c r="P83" i="179"/>
  <c r="F120" i="179"/>
  <c r="I130" i="179"/>
  <c r="G64" i="179"/>
  <c r="M64" i="179"/>
  <c r="E64" i="179"/>
  <c r="H83" i="179"/>
  <c r="I120" i="179"/>
  <c r="J154" i="179"/>
  <c r="J153" i="179"/>
  <c r="E153" i="179"/>
  <c r="E154" i="179"/>
  <c r="M139" i="179"/>
  <c r="L198" i="179"/>
  <c r="L197" i="179"/>
  <c r="H178" i="179"/>
  <c r="H153" i="179"/>
  <c r="K190" i="179"/>
  <c r="N198" i="179"/>
  <c r="O120" i="177"/>
  <c r="I198" i="179"/>
  <c r="H5" i="179"/>
  <c r="N26" i="179"/>
  <c r="N130" i="179"/>
  <c r="I153" i="179"/>
  <c r="J6" i="179"/>
  <c r="E57" i="179"/>
  <c r="I46" i="179"/>
  <c r="O153" i="179"/>
  <c r="F169" i="179"/>
  <c r="U121" i="181"/>
  <c r="U120" i="181"/>
  <c r="O154" i="181"/>
  <c r="O153" i="181"/>
  <c r="K6" i="179"/>
  <c r="D5" i="179"/>
  <c r="D6" i="179"/>
  <c r="E5" i="179"/>
  <c r="P64" i="179"/>
  <c r="D26" i="179"/>
  <c r="E83" i="179"/>
  <c r="M56" i="179"/>
  <c r="H100" i="179"/>
  <c r="E120" i="179"/>
  <c r="E121" i="179"/>
  <c r="L64" i="179"/>
  <c r="P121" i="179"/>
  <c r="G83" i="179"/>
  <c r="M110" i="179"/>
  <c r="P130" i="179"/>
  <c r="H117" i="179"/>
  <c r="H116" i="179"/>
  <c r="I154" i="179"/>
  <c r="P198" i="179"/>
  <c r="M154" i="179"/>
  <c r="K139" i="179"/>
  <c r="E169" i="179"/>
  <c r="K197" i="179"/>
  <c r="K198" i="179"/>
  <c r="K6" i="174"/>
  <c r="U130" i="174"/>
  <c r="R153" i="174"/>
  <c r="M6" i="177"/>
  <c r="M5" i="177"/>
  <c r="F26" i="177"/>
  <c r="K46" i="177"/>
  <c r="N56" i="177"/>
  <c r="H64" i="177"/>
  <c r="H116" i="177"/>
  <c r="H117" i="177"/>
  <c r="J130" i="177"/>
  <c r="M153" i="177"/>
  <c r="M154" i="177"/>
  <c r="K169" i="177"/>
  <c r="D190" i="177"/>
  <c r="J197" i="177"/>
  <c r="J198" i="177"/>
  <c r="U100" i="181"/>
  <c r="O169" i="181"/>
  <c r="K178" i="181"/>
  <c r="K5" i="179"/>
  <c r="H6" i="179"/>
  <c r="L5" i="179"/>
  <c r="L6" i="179"/>
  <c r="N6" i="179"/>
  <c r="N5" i="179"/>
  <c r="H56" i="179"/>
  <c r="G46" i="179"/>
  <c r="J56" i="179"/>
  <c r="L83" i="179"/>
  <c r="J110" i="179"/>
  <c r="M120" i="179"/>
  <c r="E130" i="179"/>
  <c r="P154" i="179"/>
  <c r="P153" i="179"/>
  <c r="O83" i="179"/>
  <c r="F64" i="179"/>
  <c r="F154" i="179"/>
  <c r="O154" i="179"/>
  <c r="M178" i="179"/>
  <c r="I169" i="179"/>
  <c r="L178" i="179"/>
  <c r="O198" i="179"/>
  <c r="O197" i="179"/>
  <c r="H197" i="179"/>
  <c r="H197" i="174"/>
  <c r="I153" i="174"/>
  <c r="G46" i="174"/>
  <c r="P56" i="174"/>
  <c r="I110" i="174"/>
  <c r="F120" i="174"/>
  <c r="F121" i="174"/>
  <c r="R120" i="174"/>
  <c r="V130" i="174"/>
  <c r="N139" i="174"/>
  <c r="G154" i="174"/>
  <c r="G153" i="174"/>
  <c r="S153" i="174"/>
  <c r="E169" i="174"/>
  <c r="Q169" i="174"/>
  <c r="V197" i="174"/>
  <c r="M139" i="181"/>
  <c r="J190" i="181"/>
  <c r="V190" i="181"/>
  <c r="O190" i="181"/>
  <c r="D197" i="181"/>
  <c r="D198" i="181"/>
  <c r="P197" i="181"/>
  <c r="P198" i="181"/>
  <c r="I198" i="181"/>
  <c r="I197" i="181"/>
  <c r="U197" i="181"/>
  <c r="U198" i="181"/>
  <c r="N197" i="181"/>
  <c r="G198" i="181"/>
  <c r="L197" i="181"/>
  <c r="L198" i="181"/>
  <c r="Q197" i="181"/>
  <c r="Q198" i="181"/>
  <c r="F209" i="181"/>
  <c r="F210" i="181"/>
  <c r="R209" i="181"/>
  <c r="R210" i="181"/>
  <c r="P6" i="179"/>
  <c r="P5" i="179"/>
  <c r="G6" i="179"/>
  <c r="I6" i="179"/>
  <c r="G56" i="179"/>
  <c r="D100" i="179"/>
  <c r="G116" i="179"/>
  <c r="G117" i="179"/>
  <c r="J120" i="179"/>
  <c r="M130" i="179"/>
  <c r="N64" i="179"/>
  <c r="J100" i="179"/>
  <c r="N154" i="179"/>
  <c r="N153" i="179"/>
  <c r="N139" i="179"/>
  <c r="D153" i="179"/>
  <c r="K153" i="179"/>
  <c r="K154" i="179"/>
  <c r="F198" i="179"/>
  <c r="D198" i="179"/>
  <c r="J198" i="179"/>
  <c r="J6" i="174"/>
  <c r="V5" i="174"/>
  <c r="I26" i="174"/>
  <c r="H46" i="174"/>
  <c r="T46" i="174"/>
  <c r="E57" i="174"/>
  <c r="Q57" i="174"/>
  <c r="K64" i="174"/>
  <c r="E83" i="174"/>
  <c r="V110" i="174"/>
  <c r="D154" i="177"/>
  <c r="P154" i="177"/>
  <c r="P153" i="177"/>
  <c r="F178" i="177"/>
  <c r="M197" i="177"/>
  <c r="L197" i="177"/>
  <c r="K197" i="177"/>
  <c r="K198" i="177"/>
  <c r="N209" i="177"/>
  <c r="N210" i="177"/>
  <c r="I56" i="181"/>
  <c r="J154" i="181"/>
  <c r="J153" i="181"/>
  <c r="D153" i="181"/>
  <c r="I153" i="181"/>
  <c r="I154" i="181"/>
  <c r="U169" i="181"/>
  <c r="F83" i="177"/>
  <c r="N100" i="177"/>
  <c r="L116" i="177"/>
  <c r="L117" i="177"/>
  <c r="J120" i="177"/>
  <c r="J121" i="177"/>
  <c r="F139" i="177"/>
  <c r="E154" i="177"/>
  <c r="O169" i="177"/>
  <c r="N198" i="177"/>
  <c r="D209" i="177"/>
  <c r="D210" i="177"/>
  <c r="R120" i="181"/>
  <c r="R121" i="181"/>
  <c r="I209" i="179"/>
  <c r="I210" i="179"/>
  <c r="L190" i="179"/>
  <c r="M210" i="179"/>
  <c r="M209" i="179"/>
  <c r="D153" i="177"/>
  <c r="M5" i="174"/>
  <c r="M6" i="174"/>
  <c r="F5" i="174"/>
  <c r="F6" i="174"/>
  <c r="P6" i="174"/>
  <c r="E26" i="174"/>
  <c r="Q26" i="174"/>
  <c r="V26" i="174"/>
  <c r="I46" i="174"/>
  <c r="U46" i="174"/>
  <c r="H56" i="174"/>
  <c r="H57" i="174"/>
  <c r="T57" i="174"/>
  <c r="F57" i="174"/>
  <c r="R57" i="174"/>
  <c r="R56" i="174"/>
  <c r="K56" i="174"/>
  <c r="N64" i="174"/>
  <c r="S64" i="174"/>
  <c r="L64" i="174"/>
  <c r="T83" i="174"/>
  <c r="M83" i="174"/>
  <c r="K83" i="174"/>
  <c r="D100" i="174"/>
  <c r="P100" i="174"/>
  <c r="I100" i="174"/>
  <c r="G100" i="174"/>
  <c r="Q117" i="174"/>
  <c r="Q116" i="174"/>
  <c r="V120" i="174"/>
  <c r="T121" i="174"/>
  <c r="G130" i="174"/>
  <c r="S130" i="174"/>
  <c r="R139" i="174"/>
  <c r="D139" i="174"/>
  <c r="P139" i="174"/>
  <c r="D154" i="174"/>
  <c r="U154" i="174"/>
  <c r="U153" i="174"/>
  <c r="I169" i="174"/>
  <c r="S169" i="174"/>
  <c r="M178" i="174"/>
  <c r="R178" i="174"/>
  <c r="H190" i="174"/>
  <c r="T190" i="174"/>
  <c r="N197" i="174"/>
  <c r="G198" i="174"/>
  <c r="S197" i="174"/>
  <c r="P210" i="174"/>
  <c r="P209" i="174"/>
  <c r="K6" i="181"/>
  <c r="H117" i="181"/>
  <c r="H116" i="181"/>
  <c r="O130" i="181"/>
  <c r="P139" i="181"/>
  <c r="N154" i="181"/>
  <c r="H198" i="181"/>
  <c r="H197" i="181"/>
  <c r="T197" i="181"/>
  <c r="T198" i="181"/>
  <c r="M197" i="181"/>
  <c r="M198" i="181"/>
  <c r="J210" i="181"/>
  <c r="J209" i="181"/>
  <c r="V209" i="181"/>
  <c r="V210" i="181"/>
  <c r="O120" i="179"/>
  <c r="G120" i="179"/>
  <c r="D197" i="179"/>
  <c r="Q56" i="174"/>
  <c r="J117" i="174"/>
  <c r="N5" i="174"/>
  <c r="G6" i="174"/>
  <c r="S6" i="174"/>
  <c r="L6" i="174"/>
  <c r="M26" i="174"/>
  <c r="K26" i="174"/>
  <c r="L46" i="174"/>
  <c r="E46" i="174"/>
  <c r="V46" i="174"/>
  <c r="I57" i="174"/>
  <c r="U56" i="174"/>
  <c r="U57" i="174"/>
  <c r="S56" i="174"/>
  <c r="S57" i="174"/>
  <c r="O64" i="174"/>
  <c r="H64" i="174"/>
  <c r="T64" i="174"/>
  <c r="M64" i="174"/>
  <c r="U83" i="174"/>
  <c r="G83" i="174"/>
  <c r="S83" i="174"/>
  <c r="Q100" i="174"/>
  <c r="O100" i="174"/>
  <c r="D120" i="174"/>
  <c r="P121" i="174"/>
  <c r="H130" i="174"/>
  <c r="O169" i="174"/>
  <c r="G178" i="174"/>
  <c r="I190" i="174"/>
  <c r="U190" i="174"/>
  <c r="T197" i="174"/>
  <c r="S83" i="181"/>
  <c r="D83" i="181"/>
  <c r="U83" i="181"/>
  <c r="E116" i="181"/>
  <c r="E117" i="181"/>
  <c r="R116" i="181"/>
  <c r="R117" i="181"/>
  <c r="Q153" i="181"/>
  <c r="Q154" i="181"/>
  <c r="O5" i="174"/>
  <c r="O6" i="174"/>
  <c r="H5" i="174"/>
  <c r="N26" i="174"/>
  <c r="S26" i="174"/>
  <c r="J57" i="174"/>
  <c r="J56" i="174"/>
  <c r="V56" i="174"/>
  <c r="D64" i="174"/>
  <c r="P64" i="174"/>
  <c r="I64" i="174"/>
  <c r="F100" i="174"/>
  <c r="R100" i="174"/>
  <c r="H110" i="174"/>
  <c r="T110" i="174"/>
  <c r="O100" i="181"/>
  <c r="M153" i="181"/>
  <c r="H57" i="179"/>
  <c r="T56" i="174"/>
  <c r="V121" i="174"/>
  <c r="N46" i="174"/>
  <c r="E117" i="174"/>
  <c r="P117" i="174"/>
  <c r="Q130" i="174"/>
  <c r="I139" i="174"/>
  <c r="U139" i="174"/>
  <c r="P178" i="174"/>
  <c r="E197" i="174"/>
  <c r="E198" i="174"/>
  <c r="Q198" i="174"/>
  <c r="Q197" i="174"/>
  <c r="T120" i="181"/>
  <c r="K154" i="181"/>
  <c r="N178" i="181"/>
  <c r="S100" i="181"/>
  <c r="V117" i="181"/>
  <c r="D57" i="179"/>
  <c r="D56" i="179"/>
  <c r="N46" i="179"/>
  <c r="E46" i="179"/>
  <c r="N56" i="179"/>
  <c r="N57" i="179"/>
  <c r="E100" i="179"/>
  <c r="G139" i="179"/>
  <c r="H120" i="179"/>
  <c r="O64" i="179"/>
  <c r="E197" i="179"/>
  <c r="E198" i="179"/>
  <c r="G154" i="179"/>
  <c r="G153" i="179"/>
  <c r="G209" i="179"/>
  <c r="G210" i="179"/>
  <c r="L153" i="179"/>
  <c r="K210" i="179"/>
  <c r="K209" i="179"/>
  <c r="E178" i="179"/>
  <c r="H169" i="179"/>
  <c r="N190" i="179"/>
  <c r="G120" i="181"/>
  <c r="D5" i="181"/>
  <c r="D6" i="181"/>
  <c r="P5" i="181"/>
  <c r="P6" i="181"/>
  <c r="I6" i="181"/>
  <c r="I5" i="181"/>
  <c r="G5" i="181"/>
  <c r="G6" i="181"/>
  <c r="S5" i="181"/>
  <c r="S6" i="181"/>
  <c r="K57" i="181"/>
  <c r="K56" i="181"/>
  <c r="U56" i="181"/>
  <c r="N56" i="181"/>
  <c r="E64" i="181"/>
  <c r="E56" i="181"/>
  <c r="J56" i="181"/>
  <c r="I100" i="181"/>
  <c r="M117" i="181"/>
  <c r="M116" i="181"/>
  <c r="L120" i="181"/>
  <c r="R169" i="181"/>
  <c r="E6" i="181"/>
  <c r="E5" i="181"/>
  <c r="T5" i="181"/>
  <c r="R5" i="181"/>
  <c r="D26" i="181"/>
  <c r="P26" i="181"/>
  <c r="I26" i="181"/>
  <c r="L56" i="181"/>
  <c r="R64" i="181"/>
  <c r="L83" i="181"/>
  <c r="E110" i="181"/>
  <c r="E120" i="181"/>
  <c r="T121" i="181"/>
  <c r="J139" i="181"/>
  <c r="U154" i="181"/>
  <c r="U153" i="181"/>
  <c r="V169" i="181"/>
  <c r="D116" i="174"/>
  <c r="D117" i="174"/>
  <c r="K121" i="174"/>
  <c r="K120" i="174"/>
  <c r="S139" i="174"/>
  <c r="J169" i="174"/>
  <c r="V169" i="174"/>
  <c r="N178" i="174"/>
  <c r="O198" i="174"/>
  <c r="N6" i="177"/>
  <c r="K130" i="177"/>
  <c r="Q5" i="181"/>
  <c r="V56" i="181"/>
  <c r="J116" i="181"/>
  <c r="F5" i="181"/>
  <c r="O83" i="181"/>
  <c r="M100" i="181"/>
  <c r="P117" i="181"/>
  <c r="J120" i="181"/>
  <c r="V121" i="181"/>
  <c r="M130" i="181"/>
  <c r="D139" i="181"/>
  <c r="Q139" i="181"/>
  <c r="K139" i="181"/>
  <c r="T154" i="181"/>
  <c r="K100" i="179"/>
  <c r="F83" i="179"/>
  <c r="L100" i="179"/>
  <c r="P139" i="179"/>
  <c r="F116" i="174"/>
  <c r="E209" i="174"/>
  <c r="D5" i="174"/>
  <c r="O26" i="174"/>
  <c r="D110" i="174"/>
  <c r="L121" i="174"/>
  <c r="L120" i="174"/>
  <c r="H139" i="174"/>
  <c r="V190" i="174"/>
  <c r="D198" i="174"/>
  <c r="P197" i="174"/>
  <c r="R210" i="174"/>
  <c r="R209" i="174"/>
  <c r="M46" i="177"/>
  <c r="D57" i="177"/>
  <c r="D56" i="177"/>
  <c r="O56" i="177"/>
  <c r="D83" i="177"/>
  <c r="O110" i="177"/>
  <c r="J117" i="177"/>
  <c r="J116" i="177"/>
  <c r="E178" i="177"/>
  <c r="D178" i="177"/>
  <c r="N83" i="181"/>
  <c r="Q100" i="181"/>
  <c r="J110" i="181"/>
  <c r="O117" i="181"/>
  <c r="O116" i="181"/>
  <c r="O120" i="181"/>
  <c r="O121" i="181"/>
  <c r="P120" i="181"/>
  <c r="P121" i="181"/>
  <c r="S130" i="181"/>
  <c r="F130" i="181"/>
  <c r="I139" i="181"/>
  <c r="K153" i="181"/>
  <c r="I169" i="181"/>
  <c r="E169" i="181"/>
  <c r="D178" i="181"/>
  <c r="G197" i="181"/>
  <c r="S198" i="181"/>
  <c r="E6" i="179"/>
  <c r="K130" i="179"/>
  <c r="L130" i="179"/>
  <c r="E139" i="179"/>
  <c r="D121" i="179"/>
  <c r="D120" i="179"/>
  <c r="D169" i="179"/>
  <c r="F5" i="177"/>
  <c r="F6" i="177"/>
  <c r="D46" i="177"/>
  <c r="G57" i="177"/>
  <c r="G56" i="177"/>
  <c r="M64" i="177"/>
  <c r="F153" i="177"/>
  <c r="F154" i="177"/>
  <c r="P169" i="177"/>
  <c r="J5" i="181"/>
  <c r="V6" i="181"/>
  <c r="O5" i="181"/>
  <c r="H5" i="181"/>
  <c r="T6" i="181"/>
  <c r="U26" i="181"/>
  <c r="N26" i="181"/>
  <c r="S26" i="181"/>
  <c r="Q26" i="181"/>
  <c r="T46" i="181"/>
  <c r="R46" i="181"/>
  <c r="K46" i="181"/>
  <c r="D46" i="181"/>
  <c r="E57" i="181"/>
  <c r="Q56" i="181"/>
  <c r="J57" i="181"/>
  <c r="H57" i="181"/>
  <c r="M57" i="181"/>
  <c r="I64" i="181"/>
  <c r="U64" i="181"/>
  <c r="N64" i="181"/>
  <c r="S64" i="181"/>
  <c r="Q83" i="181"/>
  <c r="J100" i="181"/>
  <c r="N120" i="181"/>
  <c r="N121" i="181"/>
  <c r="H139" i="181"/>
  <c r="P153" i="181"/>
  <c r="L154" i="181"/>
  <c r="E210" i="181"/>
  <c r="E56" i="179"/>
  <c r="K26" i="179"/>
  <c r="E26" i="179"/>
  <c r="K120" i="179"/>
  <c r="I56" i="179"/>
  <c r="I57" i="179"/>
  <c r="I121" i="179"/>
  <c r="O197" i="174"/>
  <c r="L209" i="174"/>
  <c r="T6" i="174"/>
  <c r="F46" i="174"/>
  <c r="O56" i="174"/>
  <c r="U64" i="174"/>
  <c r="O83" i="174"/>
  <c r="K100" i="174"/>
  <c r="H117" i="174"/>
  <c r="S117" i="174"/>
  <c r="S116" i="174"/>
  <c r="P120" i="174"/>
  <c r="T130" i="174"/>
  <c r="L139" i="174"/>
  <c r="E153" i="174"/>
  <c r="Q153" i="174"/>
  <c r="T198" i="174"/>
  <c r="G5" i="177"/>
  <c r="D100" i="177"/>
  <c r="L121" i="177"/>
  <c r="L120" i="177"/>
  <c r="P130" i="177"/>
  <c r="G154" i="177"/>
  <c r="G153" i="177"/>
  <c r="E169" i="177"/>
  <c r="P197" i="177"/>
  <c r="L57" i="181"/>
  <c r="L117" i="181"/>
  <c r="K5" i="181"/>
  <c r="J26" i="181"/>
  <c r="V26" i="181"/>
  <c r="U46" i="181"/>
  <c r="F57" i="181"/>
  <c r="F56" i="181"/>
  <c r="R57" i="181"/>
  <c r="R56" i="181"/>
  <c r="R83" i="181"/>
  <c r="F100" i="181"/>
  <c r="Q120" i="181"/>
  <c r="F120" i="181"/>
  <c r="K121" i="181"/>
  <c r="H154" i="181"/>
  <c r="R154" i="181"/>
  <c r="R153" i="181"/>
  <c r="P178" i="181"/>
  <c r="Q190" i="181"/>
  <c r="K197" i="181"/>
  <c r="U6" i="174"/>
  <c r="U5" i="174"/>
  <c r="D56" i="174"/>
  <c r="V64" i="174"/>
  <c r="D83" i="174"/>
  <c r="U110" i="174"/>
  <c r="T117" i="174"/>
  <c r="T116" i="174"/>
  <c r="E121" i="174"/>
  <c r="E120" i="174"/>
  <c r="Q120" i="174"/>
  <c r="Q121" i="174"/>
  <c r="I130" i="174"/>
  <c r="M139" i="174"/>
  <c r="F154" i="174"/>
  <c r="F153" i="174"/>
  <c r="R154" i="174"/>
  <c r="P169" i="174"/>
  <c r="T178" i="174"/>
  <c r="I198" i="174"/>
  <c r="U198" i="174"/>
  <c r="L5" i="181"/>
  <c r="J46" i="181"/>
  <c r="V46" i="181"/>
  <c r="G56" i="181"/>
  <c r="S57" i="181"/>
  <c r="S56" i="181"/>
  <c r="G83" i="181"/>
  <c r="T83" i="181"/>
  <c r="M83" i="181"/>
  <c r="D100" i="181"/>
  <c r="S110" i="181"/>
  <c r="L110" i="181"/>
  <c r="Q121" i="181"/>
  <c r="S121" i="181"/>
  <c r="P130" i="181"/>
  <c r="K198" i="181"/>
  <c r="V153" i="181"/>
  <c r="Q210" i="181"/>
  <c r="Q169" i="181"/>
  <c r="F178" i="181"/>
  <c r="H178" i="181"/>
  <c r="J197" i="181"/>
  <c r="D190" i="174"/>
  <c r="P190" i="174"/>
  <c r="J198" i="174"/>
  <c r="M6" i="181"/>
  <c r="U117" i="181"/>
  <c r="U116" i="181"/>
  <c r="E121" i="181"/>
  <c r="D120" i="181"/>
  <c r="V139" i="181"/>
  <c r="L178" i="181"/>
  <c r="S178" i="181"/>
  <c r="G190" i="181"/>
  <c r="R198" i="181"/>
  <c r="D64" i="179"/>
  <c r="I178" i="179"/>
  <c r="J197" i="174"/>
  <c r="K6" i="177"/>
  <c r="J5" i="177"/>
  <c r="J57" i="177"/>
  <c r="F100" i="177"/>
  <c r="D121" i="177"/>
  <c r="K139" i="177"/>
  <c r="K153" i="177"/>
  <c r="F169" i="177"/>
  <c r="J178" i="177"/>
  <c r="H198" i="177"/>
  <c r="O56" i="181"/>
  <c r="T56" i="181"/>
  <c r="R100" i="181"/>
  <c r="I120" i="181"/>
  <c r="H120" i="181"/>
  <c r="R130" i="181"/>
  <c r="G153" i="181"/>
  <c r="O198" i="181"/>
  <c r="O197" i="181"/>
  <c r="D190" i="111"/>
  <c r="G130" i="181"/>
  <c r="S154" i="181"/>
  <c r="F190" i="181"/>
  <c r="S46" i="181"/>
  <c r="P83" i="181"/>
  <c r="J130" i="181"/>
  <c r="V178" i="181"/>
  <c r="H46" i="181"/>
  <c r="E83" i="181"/>
  <c r="T100" i="181"/>
  <c r="T117" i="181"/>
  <c r="T116" i="181"/>
  <c r="F153" i="181"/>
  <c r="F154" i="181"/>
  <c r="M154" i="181"/>
  <c r="N5" i="177"/>
  <c r="D120" i="177"/>
  <c r="K154" i="177"/>
  <c r="R6" i="174"/>
  <c r="J26" i="174"/>
  <c r="F56" i="174"/>
  <c r="G64" i="174"/>
  <c r="F83" i="174"/>
  <c r="U100" i="174"/>
  <c r="N120" i="174"/>
  <c r="J139" i="174"/>
  <c r="T154" i="174"/>
  <c r="R169" i="174"/>
  <c r="F198" i="174"/>
  <c r="N5" i="181"/>
  <c r="T57" i="181"/>
  <c r="S120" i="181"/>
  <c r="N100" i="181"/>
  <c r="H121" i="181"/>
  <c r="E197" i="181"/>
  <c r="E198" i="181"/>
  <c r="V197" i="181"/>
  <c r="V198" i="181"/>
  <c r="P110" i="179"/>
  <c r="R5" i="174"/>
  <c r="J210" i="174"/>
  <c r="L5" i="174"/>
  <c r="Q46" i="174"/>
  <c r="N56" i="174"/>
  <c r="N83" i="174"/>
  <c r="J100" i="174"/>
  <c r="V100" i="174"/>
  <c r="G116" i="174"/>
  <c r="H120" i="174"/>
  <c r="T120" i="174"/>
  <c r="K139" i="174"/>
  <c r="K178" i="174"/>
  <c r="G197" i="174"/>
  <c r="J6" i="177"/>
  <c r="I5" i="177"/>
  <c r="H46" i="177"/>
  <c r="K56" i="177"/>
  <c r="K57" i="177"/>
  <c r="E64" i="177"/>
  <c r="E130" i="177"/>
  <c r="J139" i="177"/>
  <c r="J153" i="177"/>
  <c r="I154" i="177"/>
  <c r="K178" i="177"/>
  <c r="L190" i="177"/>
  <c r="N57" i="181"/>
  <c r="O64" i="181"/>
  <c r="I83" i="181"/>
  <c r="M121" i="181"/>
  <c r="P210" i="181"/>
  <c r="N210" i="181"/>
  <c r="L153" i="181"/>
  <c r="F169" i="181"/>
  <c r="S178" i="174"/>
  <c r="F64" i="177"/>
  <c r="L83" i="177"/>
  <c r="F116" i="177"/>
  <c r="F6" i="181"/>
  <c r="O6" i="181"/>
  <c r="J83" i="181"/>
  <c r="O110" i="181"/>
  <c r="V120" i="181"/>
  <c r="U139" i="181"/>
  <c r="J178" i="181"/>
  <c r="U209" i="181"/>
  <c r="U210" i="181"/>
  <c r="L46" i="177"/>
  <c r="I64" i="177"/>
  <c r="N110" i="177"/>
  <c r="I116" i="177"/>
  <c r="O139" i="177"/>
  <c r="N153" i="177"/>
  <c r="P178" i="177"/>
  <c r="E26" i="181"/>
  <c r="G64" i="181"/>
  <c r="K100" i="181"/>
  <c r="U110" i="181"/>
  <c r="D121" i="181"/>
  <c r="Q57" i="62"/>
  <c r="L110" i="62"/>
  <c r="E116" i="62"/>
  <c r="E4" i="62" s="1"/>
  <c r="Q116" i="62"/>
  <c r="Q4" i="62" s="1"/>
  <c r="P130" i="62"/>
  <c r="I190" i="62"/>
  <c r="I116" i="111"/>
  <c r="I4" i="111" s="1"/>
  <c r="M116" i="114"/>
  <c r="M4" i="114" s="1"/>
  <c r="I110" i="62"/>
  <c r="F116" i="62"/>
  <c r="F4" i="62" s="1"/>
  <c r="Q121" i="62"/>
  <c r="S110" i="111"/>
  <c r="S154" i="113"/>
  <c r="L117" i="62"/>
  <c r="R190" i="62"/>
  <c r="P4" i="62"/>
  <c r="J4" i="62"/>
  <c r="R116" i="62"/>
  <c r="R26" i="62"/>
  <c r="R120" i="62"/>
  <c r="R169" i="62"/>
  <c r="R6" i="62"/>
  <c r="R100" i="62"/>
  <c r="I4" i="62"/>
  <c r="R154" i="62"/>
  <c r="R46" i="62"/>
  <c r="R139" i="62"/>
  <c r="R130" i="62"/>
  <c r="L4" i="62"/>
  <c r="R210" i="62"/>
  <c r="F4" i="66"/>
  <c r="G4" i="62"/>
  <c r="H4" i="62"/>
  <c r="R178" i="62"/>
  <c r="R121" i="62"/>
  <c r="R83" i="62"/>
  <c r="U4" i="106"/>
  <c r="R64" i="62"/>
  <c r="O4" i="62"/>
  <c r="M4" i="62"/>
  <c r="R5" i="62"/>
  <c r="J4" i="107"/>
  <c r="R198" i="62"/>
  <c r="N4" i="62"/>
  <c r="D4" i="62"/>
  <c r="R197" i="62"/>
  <c r="I4" i="107"/>
  <c r="R153" i="62"/>
  <c r="O4" i="66"/>
  <c r="R56" i="62"/>
  <c r="I4" i="103"/>
  <c r="L4" i="66"/>
  <c r="W46" i="62"/>
  <c r="W6" i="62"/>
  <c r="W5" i="62"/>
  <c r="W120" i="62"/>
  <c r="W190" i="62"/>
  <c r="W110" i="62"/>
  <c r="W178" i="62"/>
  <c r="W198" i="62"/>
  <c r="W197" i="62"/>
  <c r="W169" i="62"/>
  <c r="W100" i="62"/>
  <c r="W83" i="62"/>
  <c r="W57" i="62"/>
  <c r="W56" i="62"/>
  <c r="W154" i="62"/>
  <c r="W121" i="62"/>
  <c r="W26" i="62"/>
  <c r="W64" i="62"/>
  <c r="W139" i="62"/>
  <c r="W130" i="62"/>
  <c r="W117" i="62"/>
  <c r="W116" i="62"/>
  <c r="W4" i="77"/>
  <c r="W210" i="62"/>
  <c r="W209" i="62"/>
  <c r="W153" i="62"/>
  <c r="J4" i="104"/>
  <c r="I4" i="104"/>
  <c r="L4" i="111"/>
  <c r="P4" i="66"/>
  <c r="E4" i="105"/>
  <c r="L4" i="130"/>
  <c r="M4" i="105"/>
  <c r="Q4" i="104"/>
  <c r="N4" i="104"/>
  <c r="F4" i="106"/>
  <c r="J4" i="130"/>
  <c r="H4" i="130"/>
  <c r="I4" i="105"/>
  <c r="Q4" i="105"/>
  <c r="L4" i="87"/>
  <c r="F4" i="77"/>
  <c r="K4" i="107"/>
  <c r="N4" i="107"/>
  <c r="L4" i="104"/>
  <c r="F4" i="107"/>
  <c r="S4" i="66"/>
  <c r="J4" i="103"/>
  <c r="G4" i="130"/>
  <c r="T4" i="104"/>
  <c r="T4" i="107"/>
  <c r="G4" i="66"/>
  <c r="Q4" i="107"/>
  <c r="N4" i="66"/>
  <c r="K4" i="111"/>
  <c r="E4" i="104"/>
  <c r="L4" i="106"/>
  <c r="P4" i="110"/>
  <c r="N4" i="110"/>
  <c r="N4" i="103"/>
  <c r="K4" i="103"/>
  <c r="K4" i="130"/>
  <c r="Q4" i="106"/>
  <c r="V4" i="107"/>
  <c r="E4" i="106"/>
  <c r="H4" i="110"/>
  <c r="S4" i="110"/>
  <c r="V4" i="103"/>
  <c r="F4" i="113"/>
  <c r="T4" i="105"/>
  <c r="E4" i="114"/>
  <c r="K4" i="66"/>
  <c r="F4" i="114"/>
  <c r="F4" i="104"/>
  <c r="T4" i="110"/>
  <c r="T4" i="113"/>
  <c r="M4" i="110"/>
  <c r="Q4" i="111"/>
  <c r="D4" i="66"/>
  <c r="M4" i="66"/>
  <c r="O4" i="110"/>
  <c r="D4" i="106"/>
  <c r="J4" i="66"/>
  <c r="U4" i="110"/>
  <c r="M4" i="87"/>
  <c r="P4" i="105"/>
  <c r="O4" i="106"/>
  <c r="N4" i="105"/>
  <c r="U4" i="66"/>
  <c r="G4" i="87"/>
  <c r="F4" i="105"/>
  <c r="V4" i="66"/>
  <c r="E4" i="111"/>
  <c r="O4" i="104"/>
  <c r="S4" i="106"/>
  <c r="G4" i="110"/>
  <c r="S4" i="113"/>
  <c r="P4" i="76"/>
  <c r="U4" i="111"/>
  <c r="S4" i="104"/>
  <c r="O4" i="103"/>
  <c r="J4" i="105"/>
  <c r="Q4" i="66"/>
  <c r="T4" i="66"/>
  <c r="F4" i="111"/>
  <c r="G4" i="105"/>
  <c r="F4" i="76"/>
  <c r="V4" i="105"/>
  <c r="L4" i="107"/>
  <c r="J4" i="110"/>
  <c r="I4" i="66"/>
  <c r="Q4" i="103"/>
  <c r="V4" i="110"/>
  <c r="R4" i="66"/>
  <c r="R4" i="103"/>
  <c r="E4" i="103"/>
  <c r="L4" i="105"/>
  <c r="S4" i="105"/>
  <c r="L4" i="103"/>
  <c r="H4" i="107"/>
  <c r="F4" i="130"/>
  <c r="Q4" i="110"/>
  <c r="K4" i="110"/>
  <c r="N4" i="111"/>
  <c r="V4" i="106"/>
  <c r="K4" i="105"/>
  <c r="D4" i="130"/>
  <c r="I4" i="112"/>
  <c r="H4" i="104"/>
  <c r="T4" i="103"/>
  <c r="P4" i="111"/>
  <c r="D4" i="111"/>
  <c r="P4" i="87"/>
  <c r="H4" i="106"/>
  <c r="U4" i="103"/>
  <c r="G4" i="103"/>
  <c r="U4" i="105"/>
  <c r="O4" i="105"/>
  <c r="O4" i="130"/>
  <c r="Q4" i="130"/>
  <c r="V4" i="111"/>
  <c r="R4" i="76"/>
  <c r="L4" i="78"/>
  <c r="R4" i="77"/>
  <c r="N4" i="112"/>
  <c r="I4" i="78"/>
  <c r="D4" i="105"/>
  <c r="E4" i="107"/>
  <c r="R4" i="110"/>
  <c r="I4" i="110"/>
  <c r="G4" i="111"/>
  <c r="F4" i="110"/>
  <c r="R4" i="105"/>
  <c r="H4" i="105"/>
  <c r="U4" i="112"/>
  <c r="D4" i="112"/>
  <c r="O4" i="113"/>
  <c r="Q4" i="76"/>
  <c r="N4" i="78"/>
  <c r="L4" i="77"/>
  <c r="S4" i="62"/>
  <c r="J4" i="114"/>
  <c r="S4" i="103"/>
  <c r="E4" i="110"/>
  <c r="E4" i="130"/>
  <c r="D4" i="110"/>
  <c r="K4" i="87"/>
  <c r="Q4" i="87"/>
  <c r="M4" i="111"/>
  <c r="U4" i="104"/>
  <c r="D4" i="107"/>
  <c r="V4" i="76"/>
  <c r="O4" i="112"/>
  <c r="E4" i="112"/>
  <c r="P4" i="114"/>
  <c r="K4" i="113"/>
  <c r="P4" i="104"/>
  <c r="G4" i="107"/>
  <c r="O4" i="111"/>
  <c r="H4" i="111"/>
  <c r="D4" i="77"/>
  <c r="R4" i="106"/>
  <c r="D4" i="104"/>
  <c r="P4" i="130"/>
  <c r="P4" i="107"/>
  <c r="R4" i="104"/>
  <c r="K4" i="104"/>
  <c r="P4" i="103"/>
  <c r="M4" i="104"/>
  <c r="M4" i="103"/>
  <c r="D4" i="103"/>
  <c r="M4" i="107"/>
  <c r="I4" i="130"/>
  <c r="M4" i="78"/>
  <c r="H4" i="103"/>
  <c r="N4" i="106"/>
  <c r="I4" i="106"/>
  <c r="R4" i="111"/>
  <c r="V4" i="62"/>
  <c r="L4" i="76"/>
  <c r="D4" i="114"/>
  <c r="N4" i="130"/>
  <c r="H4" i="66"/>
  <c r="J4" i="111"/>
  <c r="L4" i="110"/>
  <c r="S4" i="76"/>
  <c r="L4" i="113"/>
  <c r="U4" i="76"/>
  <c r="I4" i="114"/>
  <c r="J4" i="113"/>
  <c r="O4" i="114"/>
  <c r="R4" i="78"/>
  <c r="K4" i="76"/>
  <c r="I4" i="76"/>
  <c r="H4" i="77"/>
  <c r="U4" i="78"/>
  <c r="L4" i="112"/>
  <c r="I4" i="113"/>
  <c r="V4" i="112"/>
  <c r="J4" i="112"/>
  <c r="S4" i="114"/>
  <c r="F4" i="78"/>
  <c r="O4" i="77"/>
  <c r="F4" i="112"/>
  <c r="D4" i="76"/>
  <c r="R4" i="113"/>
  <c r="H4" i="114"/>
  <c r="G4" i="112"/>
  <c r="O4" i="76"/>
  <c r="T4" i="78"/>
  <c r="Q4" i="113"/>
  <c r="E4" i="76"/>
  <c r="V4" i="113"/>
  <c r="V4" i="114"/>
  <c r="D4" i="78"/>
  <c r="M4" i="77"/>
  <c r="N4" i="113"/>
  <c r="U4" i="62"/>
  <c r="N4" i="76"/>
  <c r="P4" i="78"/>
  <c r="K4" i="112"/>
  <c r="U4" i="113"/>
  <c r="L4" i="114"/>
  <c r="P4" i="77"/>
  <c r="J4" i="78"/>
  <c r="G4" i="114"/>
  <c r="S4" i="112"/>
  <c r="V4" i="77"/>
  <c r="O4" i="78"/>
  <c r="M4" i="113"/>
  <c r="H4" i="112"/>
  <c r="N4" i="77"/>
  <c r="R4" i="114"/>
  <c r="U4" i="114"/>
  <c r="G4" i="76"/>
  <c r="K4" i="78"/>
  <c r="U4" i="77"/>
  <c r="E4" i="113"/>
  <c r="H4" i="113"/>
  <c r="J4" i="76"/>
  <c r="S4" i="77"/>
  <c r="D4" i="113"/>
  <c r="H4" i="78"/>
  <c r="H4" i="76"/>
  <c r="P4" i="113"/>
  <c r="Q4" i="77"/>
  <c r="S4" i="78"/>
  <c r="S4" i="111"/>
  <c r="T4" i="77"/>
  <c r="T4" i="62"/>
  <c r="V4" i="78"/>
  <c r="K4" i="114"/>
  <c r="T4" i="114"/>
  <c r="T4" i="76"/>
  <c r="Q4" i="78"/>
  <c r="R4" i="112"/>
  <c r="N4" i="114"/>
  <c r="J4" i="77"/>
  <c r="M4" i="76"/>
  <c r="P4" i="112"/>
  <c r="E4" i="78"/>
  <c r="Q4" i="114"/>
  <c r="M4" i="112"/>
  <c r="T4" i="112"/>
  <c r="G4" i="113"/>
  <c r="G4" i="77"/>
  <c r="G4" i="78"/>
  <c r="I4" i="77"/>
  <c r="Q4" i="112"/>
  <c r="K4" i="77"/>
  <c r="E4" i="77"/>
  <c r="T4" i="111"/>
  <c r="F4" i="87"/>
  <c r="H4" i="87"/>
  <c r="K4" i="106"/>
  <c r="N4" i="87"/>
  <c r="F4" i="103"/>
  <c r="M4" i="106"/>
  <c r="V4" i="104"/>
  <c r="E4" i="87"/>
  <c r="I4" i="87"/>
  <c r="M4" i="130"/>
  <c r="U4" i="107"/>
  <c r="J4" i="87"/>
  <c r="J4" i="106"/>
  <c r="D4" i="87"/>
  <c r="O4" i="87"/>
  <c r="R4" i="107"/>
  <c r="G4" i="106"/>
  <c r="F4" i="179" l="1"/>
  <c r="O4" i="177"/>
  <c r="N4" i="177"/>
  <c r="D4" i="181"/>
  <c r="M4" i="181"/>
  <c r="M4" i="174"/>
  <c r="D4" i="174"/>
  <c r="M4" i="179"/>
  <c r="J4" i="174"/>
  <c r="K4" i="177"/>
  <c r="M4" i="177"/>
  <c r="S4" i="174"/>
  <c r="T4" i="174"/>
  <c r="P4" i="174"/>
  <c r="I4" i="174"/>
  <c r="L4" i="179"/>
  <c r="O4" i="174"/>
  <c r="U4" i="174"/>
  <c r="I4" i="179"/>
  <c r="H4" i="177"/>
  <c r="E4" i="66"/>
  <c r="E4" i="181"/>
  <c r="P4" i="181"/>
  <c r="U4" i="181"/>
  <c r="L4" i="181"/>
  <c r="G4" i="181"/>
  <c r="N4" i="181"/>
  <c r="I4" i="181"/>
  <c r="F4" i="181"/>
  <c r="V4" i="181"/>
  <c r="O4" i="181"/>
  <c r="J4" i="181"/>
  <c r="R4" i="181"/>
  <c r="L4" i="177"/>
  <c r="F4" i="174"/>
  <c r="G4" i="177"/>
  <c r="T4" i="181"/>
  <c r="J4" i="179"/>
  <c r="K4" i="179"/>
  <c r="P4" i="177"/>
  <c r="D4" i="177"/>
  <c r="I4" i="177"/>
  <c r="K4" i="181"/>
  <c r="P4" i="179"/>
  <c r="G4" i="179"/>
  <c r="Q4" i="174"/>
  <c r="Q4" i="177"/>
  <c r="N4" i="174"/>
  <c r="N4" i="179"/>
  <c r="H4" i="179"/>
  <c r="O4" i="179"/>
  <c r="F4" i="177"/>
  <c r="S4" i="181"/>
  <c r="H4" i="174"/>
  <c r="K4" i="174"/>
  <c r="E4" i="177"/>
  <c r="E4" i="174"/>
  <c r="Q4" i="181"/>
  <c r="G4" i="174"/>
  <c r="L4" i="174"/>
  <c r="E4" i="179"/>
  <c r="R4" i="174"/>
  <c r="J4" i="177"/>
  <c r="H4" i="181"/>
  <c r="V4" i="174"/>
  <c r="D4" i="179"/>
  <c r="Q4" i="179"/>
  <c r="R4" i="62"/>
  <c r="W4" i="62"/>
  <c r="L23" i="73"/>
  <c r="I10" i="73"/>
  <c r="J22" i="73"/>
  <c r="G19" i="73"/>
  <c r="O20" i="73"/>
  <c r="T22" i="73"/>
  <c r="V19" i="73"/>
  <c r="S23" i="73"/>
  <c r="J19" i="73"/>
  <c r="F21" i="73"/>
  <c r="J10" i="73"/>
  <c r="G10" i="73"/>
  <c r="J21" i="73"/>
  <c r="N19" i="73"/>
  <c r="V23" i="73"/>
  <c r="H23" i="73"/>
  <c r="I22" i="73"/>
  <c r="M20" i="73"/>
  <c r="U20" i="73"/>
  <c r="E23" i="73"/>
  <c r="D19" i="73"/>
  <c r="M19" i="73"/>
  <c r="F10" i="73"/>
  <c r="P23" i="73"/>
  <c r="T19" i="73"/>
  <c r="H19" i="73"/>
  <c r="D10" i="73"/>
  <c r="P21" i="73"/>
  <c r="G23" i="73"/>
  <c r="Q20" i="73"/>
  <c r="S20" i="73"/>
  <c r="U21" i="73"/>
  <c r="F23" i="73"/>
  <c r="M21" i="73"/>
  <c r="U23" i="73"/>
  <c r="N20" i="73"/>
  <c r="R21" i="73"/>
  <c r="E10" i="73"/>
  <c r="P22" i="73"/>
  <c r="R22" i="73"/>
  <c r="S21" i="73"/>
  <c r="O23" i="73"/>
  <c r="R19" i="73"/>
  <c r="L20" i="73"/>
  <c r="Q22" i="73"/>
  <c r="L10" i="73"/>
  <c r="P10" i="73"/>
  <c r="K20" i="73"/>
  <c r="J20" i="73"/>
  <c r="T20" i="73"/>
  <c r="F20" i="73"/>
  <c r="E22" i="73"/>
  <c r="I23" i="73"/>
  <c r="N10" i="73"/>
  <c r="L19" i="73"/>
  <c r="F22" i="73"/>
  <c r="Q19" i="73"/>
  <c r="D20" i="73"/>
  <c r="D22" i="73"/>
  <c r="S22" i="73"/>
  <c r="I20" i="73"/>
  <c r="Q21" i="73"/>
  <c r="K21" i="73"/>
  <c r="I19" i="73"/>
  <c r="G20" i="73"/>
  <c r="L22" i="73"/>
  <c r="M10" i="73"/>
  <c r="O10" i="73"/>
  <c r="H22" i="73"/>
  <c r="T21" i="73"/>
  <c r="P19" i="73"/>
  <c r="R20" i="73"/>
  <c r="E19" i="73"/>
  <c r="N21" i="73"/>
  <c r="Q23" i="73"/>
  <c r="P20" i="73"/>
  <c r="S19" i="73"/>
  <c r="U22" i="73"/>
  <c r="M23" i="73"/>
  <c r="J23" i="73"/>
  <c r="N23" i="73"/>
  <c r="V22" i="73"/>
  <c r="T23" i="73"/>
  <c r="F19" i="73"/>
  <c r="D23" i="73"/>
  <c r="N22" i="73"/>
  <c r="H10" i="73"/>
  <c r="R23" i="73"/>
  <c r="G22" i="73"/>
  <c r="H20" i="73"/>
  <c r="D21" i="73"/>
  <c r="V20" i="73"/>
  <c r="K22" i="73"/>
  <c r="K10" i="73"/>
  <c r="E21" i="73"/>
  <c r="U19" i="73"/>
  <c r="E20" i="73"/>
  <c r="K19" i="73"/>
  <c r="H21" i="73"/>
  <c r="O21" i="73"/>
  <c r="L21" i="73"/>
  <c r="G21" i="73"/>
  <c r="O22" i="73"/>
  <c r="I21" i="73"/>
  <c r="M22" i="73"/>
  <c r="V21" i="73"/>
  <c r="K23" i="73"/>
  <c r="O19" i="73"/>
  <c r="R24" i="73" l="1"/>
  <c r="D24" i="73"/>
  <c r="V24" i="73"/>
  <c r="N24" i="73"/>
  <c r="E24" i="73"/>
  <c r="G24" i="73"/>
  <c r="T24" i="73"/>
  <c r="O24" i="73"/>
  <c r="J24" i="73"/>
  <c r="P24" i="73"/>
  <c r="Q24" i="73"/>
  <c r="S24" i="73"/>
  <c r="K24" i="73"/>
  <c r="H24" i="73"/>
  <c r="I24" i="73"/>
  <c r="F24" i="73"/>
  <c r="U24" i="73"/>
  <c r="L24" i="73"/>
  <c r="M24" i="73"/>
  <c r="W190" i="179" l="1"/>
  <c r="W121" i="179"/>
  <c r="W130" i="179"/>
  <c r="W178" i="179"/>
  <c r="W169" i="179"/>
  <c r="W154" i="179"/>
  <c r="W153" i="179"/>
  <c r="W139" i="179"/>
  <c r="W198" i="179"/>
  <c r="W197" i="179"/>
  <c r="W210" i="179"/>
  <c r="W209" i="179"/>
  <c r="W130" i="177" l="1"/>
  <c r="W130" i="176"/>
  <c r="W178" i="176"/>
  <c r="W116" i="179"/>
  <c r="W121" i="177"/>
  <c r="W100" i="177"/>
  <c r="W190" i="177"/>
  <c r="W210" i="176"/>
  <c r="W197" i="178"/>
  <c r="W130" i="178"/>
  <c r="W116" i="178"/>
  <c r="W100" i="178"/>
  <c r="W209" i="178"/>
  <c r="W64" i="176"/>
  <c r="W46" i="178"/>
  <c r="W117" i="179"/>
  <c r="W154" i="178"/>
  <c r="W120" i="177"/>
  <c r="W110" i="177"/>
  <c r="W210" i="177"/>
  <c r="W117" i="176"/>
  <c r="W116" i="176"/>
  <c r="W120" i="179"/>
  <c r="W116" i="177"/>
  <c r="W117" i="177"/>
  <c r="W209" i="177"/>
  <c r="W139" i="176" l="1"/>
  <c r="W57" i="178"/>
  <c r="W190" i="176"/>
  <c r="W6" i="177"/>
  <c r="W139" i="178"/>
  <c r="W178" i="178"/>
  <c r="W190" i="178"/>
  <c r="W83" i="176"/>
  <c r="W198" i="176"/>
  <c r="W5" i="178"/>
  <c r="W100" i="176"/>
  <c r="W83" i="177"/>
  <c r="W46" i="176"/>
  <c r="W153" i="178"/>
  <c r="W57" i="179"/>
  <c r="W26" i="178"/>
  <c r="W209" i="176"/>
  <c r="W154" i="176"/>
  <c r="W169" i="178"/>
  <c r="W154" i="177"/>
  <c r="W83" i="178"/>
  <c r="W197" i="176"/>
  <c r="W64" i="177"/>
  <c r="W110" i="178"/>
  <c r="W46" i="179"/>
  <c r="W56" i="179"/>
  <c r="W110" i="176"/>
  <c r="W83" i="179"/>
  <c r="W100" i="179"/>
  <c r="W178" i="177"/>
  <c r="W210" i="178"/>
  <c r="W153" i="177"/>
  <c r="W26" i="179"/>
  <c r="W120" i="176"/>
  <c r="W5" i="179"/>
  <c r="W64" i="179"/>
  <c r="W57" i="176"/>
  <c r="W198" i="177"/>
  <c r="W26" i="177"/>
  <c r="W56" i="177"/>
  <c r="W197" i="177"/>
  <c r="W139" i="177"/>
  <c r="W110" i="179"/>
  <c r="W46" i="177"/>
  <c r="W6" i="176"/>
  <c r="W169" i="177"/>
  <c r="W198" i="178"/>
  <c r="W57" i="177"/>
  <c r="W5" i="176"/>
  <c r="W121" i="176"/>
  <c r="W117" i="178"/>
  <c r="W64" i="178"/>
  <c r="W6" i="179"/>
  <c r="W5" i="177"/>
  <c r="W120" i="178"/>
  <c r="W153" i="176"/>
  <c r="W56" i="176"/>
  <c r="W56" i="178"/>
  <c r="W6" i="178"/>
  <c r="W121" i="178"/>
  <c r="W169" i="176"/>
  <c r="W26" i="176"/>
  <c r="W4" i="177" l="1"/>
  <c r="W4" i="176"/>
  <c r="O117" i="176"/>
  <c r="O209" i="176"/>
  <c r="O110" i="176" l="1"/>
  <c r="O210" i="176"/>
  <c r="O100" i="176"/>
  <c r="O198" i="176"/>
  <c r="O190" i="176"/>
  <c r="O178" i="176"/>
  <c r="O121" i="176"/>
  <c r="O26" i="176"/>
  <c r="O5" i="176"/>
  <c r="O120" i="176"/>
  <c r="O130" i="176"/>
  <c r="O139" i="176"/>
  <c r="O116" i="176"/>
  <c r="O57" i="176"/>
  <c r="O197" i="176"/>
  <c r="O169" i="176"/>
  <c r="O153" i="176"/>
  <c r="O64" i="176"/>
  <c r="O46" i="176"/>
  <c r="O56" i="176"/>
  <c r="O83" i="176"/>
  <c r="O154" i="176"/>
  <c r="W4" i="178"/>
  <c r="O4" i="176" l="1"/>
  <c r="O209" i="178"/>
  <c r="O64" i="178" l="1"/>
  <c r="O210" i="178"/>
  <c r="O190" i="178"/>
  <c r="O117" i="178"/>
  <c r="O169" i="178"/>
  <c r="O57" i="178"/>
  <c r="O130" i="178"/>
  <c r="O116" i="178"/>
  <c r="O178" i="178"/>
  <c r="O139" i="178"/>
  <c r="O197" i="178"/>
  <c r="O153" i="178"/>
  <c r="O26" i="178"/>
  <c r="O5" i="178"/>
  <c r="O121" i="178"/>
  <c r="O110" i="178"/>
  <c r="O120" i="178"/>
  <c r="O83" i="178"/>
  <c r="O198" i="178"/>
  <c r="O100" i="178"/>
  <c r="O56" i="178"/>
  <c r="O46" i="178"/>
  <c r="O154" i="178"/>
  <c r="W4" i="179"/>
  <c r="O4" i="178" l="1"/>
  <c r="E209" i="178" l="1"/>
  <c r="M210" i="178"/>
  <c r="K209" i="178"/>
  <c r="E190" i="178" l="1"/>
  <c r="E210" i="178"/>
  <c r="M209" i="178"/>
  <c r="E198" i="178"/>
  <c r="E197" i="178"/>
  <c r="M197" i="178"/>
  <c r="K130" i="178"/>
  <c r="K169" i="178"/>
  <c r="K198" i="178"/>
  <c r="K153" i="178"/>
  <c r="K197" i="178"/>
  <c r="K210" i="178"/>
  <c r="K139" i="178"/>
  <c r="K190" i="178"/>
  <c r="K178" i="178"/>
  <c r="K154" i="178"/>
  <c r="N210" i="178"/>
  <c r="P209" i="178"/>
  <c r="F209" i="178"/>
  <c r="N116" i="178" l="1"/>
  <c r="F130" i="178"/>
  <c r="P190" i="178"/>
  <c r="N209" i="178"/>
  <c r="P210" i="178"/>
  <c r="I117" i="178"/>
  <c r="F178" i="178"/>
  <c r="N190" i="178"/>
  <c r="N130" i="178"/>
  <c r="F154" i="178"/>
  <c r="F139" i="178"/>
  <c r="N139" i="178"/>
  <c r="F190" i="178"/>
  <c r="F153" i="178"/>
  <c r="N169" i="178"/>
  <c r="N154" i="178"/>
  <c r="F169" i="178"/>
  <c r="P198" i="178"/>
  <c r="P169" i="178"/>
  <c r="F198" i="178"/>
  <c r="N197" i="178"/>
  <c r="N178" i="178"/>
  <c r="P153" i="178"/>
  <c r="P139" i="178"/>
  <c r="N121" i="178"/>
  <c r="F197" i="178"/>
  <c r="P178" i="178"/>
  <c r="P197" i="178"/>
  <c r="P154" i="178"/>
  <c r="N153" i="178"/>
  <c r="N198" i="178"/>
  <c r="F210" i="178"/>
  <c r="D210" i="178"/>
  <c r="D209" i="178" l="1"/>
  <c r="D46" i="178"/>
  <c r="D26" i="178"/>
  <c r="D57" i="178"/>
  <c r="D154" i="178"/>
  <c r="D100" i="178"/>
  <c r="D56" i="178"/>
  <c r="D116" i="178"/>
  <c r="D153" i="178"/>
  <c r="D64" i="178"/>
  <c r="D130" i="178"/>
  <c r="D83" i="178"/>
  <c r="D110" i="178"/>
  <c r="D190" i="178"/>
  <c r="D6" i="178"/>
  <c r="D178" i="178"/>
  <c r="D198" i="178"/>
  <c r="D121" i="178"/>
  <c r="D169" i="178"/>
  <c r="D139" i="178"/>
  <c r="D120" i="178"/>
  <c r="D197" i="178"/>
  <c r="D117" i="178"/>
  <c r="F210" i="176"/>
  <c r="K210" i="176"/>
  <c r="D210" i="176"/>
  <c r="D110" i="176" l="1"/>
  <c r="D56" i="176"/>
  <c r="D139" i="176"/>
  <c r="D116" i="176"/>
  <c r="D190" i="176"/>
  <c r="K190" i="176"/>
  <c r="D169" i="176"/>
  <c r="D130" i="176"/>
  <c r="K209" i="176"/>
  <c r="D120" i="176"/>
  <c r="D153" i="176"/>
  <c r="D117" i="176"/>
  <c r="D178" i="176"/>
  <c r="D64" i="176"/>
  <c r="D100" i="176"/>
  <c r="D198" i="176"/>
  <c r="D197" i="176"/>
  <c r="D209" i="176"/>
  <c r="K198" i="176"/>
  <c r="D46" i="176"/>
  <c r="K197" i="176"/>
  <c r="D83" i="176"/>
  <c r="D154" i="176"/>
  <c r="D57" i="176"/>
  <c r="D121" i="176"/>
  <c r="N210" i="176"/>
  <c r="N209" i="176"/>
  <c r="N117" i="176" l="1"/>
  <c r="N116" i="176"/>
  <c r="N100" i="176"/>
  <c r="N110" i="176"/>
  <c r="N120" i="176"/>
  <c r="N130" i="176"/>
  <c r="N64" i="176"/>
  <c r="N56" i="176"/>
  <c r="N190" i="176"/>
  <c r="N83" i="176"/>
  <c r="N46" i="176"/>
  <c r="N178" i="176"/>
  <c r="N154" i="176"/>
  <c r="N198" i="176"/>
  <c r="N169" i="176"/>
  <c r="N139" i="176"/>
  <c r="N121" i="176"/>
  <c r="N197" i="176"/>
  <c r="N153" i="176"/>
  <c r="N57" i="176"/>
  <c r="V209" i="178"/>
  <c r="R210" i="176"/>
  <c r="R209" i="176" l="1"/>
  <c r="R117" i="176"/>
  <c r="R116" i="176"/>
  <c r="R178" i="176"/>
  <c r="R190" i="176"/>
  <c r="R154" i="176"/>
  <c r="R139" i="176"/>
  <c r="R153" i="176"/>
  <c r="R64" i="176"/>
  <c r="R46" i="176"/>
  <c r="R83" i="176"/>
  <c r="R57" i="176"/>
  <c r="R100" i="176"/>
  <c r="R56" i="176"/>
  <c r="R110" i="176"/>
  <c r="R197" i="176"/>
  <c r="R120" i="176"/>
  <c r="R130" i="176"/>
  <c r="R169" i="176"/>
  <c r="R198" i="176"/>
  <c r="R121" i="176"/>
  <c r="Q209" i="176"/>
  <c r="S210" i="176"/>
  <c r="S117" i="176" l="1"/>
  <c r="S116" i="176"/>
  <c r="Q117" i="176"/>
  <c r="Q116" i="176"/>
  <c r="S209" i="176"/>
  <c r="Q210" i="176"/>
  <c r="Q64" i="176"/>
  <c r="Q190" i="176"/>
  <c r="Q178" i="176"/>
  <c r="S100" i="176"/>
  <c r="S190" i="176"/>
  <c r="Q110" i="176"/>
  <c r="S110" i="176"/>
  <c r="Q83" i="176"/>
  <c r="S197" i="176"/>
  <c r="S139" i="176"/>
  <c r="Q100" i="176"/>
  <c r="S169" i="176"/>
  <c r="S153" i="176"/>
  <c r="S120" i="176"/>
  <c r="Q120" i="176"/>
  <c r="S130" i="176"/>
  <c r="Q153" i="176"/>
  <c r="Q139" i="176"/>
  <c r="Q130" i="176"/>
  <c r="Q197" i="176"/>
  <c r="Q198" i="176"/>
  <c r="S178" i="176"/>
  <c r="Q169" i="176"/>
  <c r="S198" i="176"/>
  <c r="Q121" i="176"/>
  <c r="S121" i="176"/>
  <c r="S154" i="176"/>
  <c r="Q154" i="176"/>
  <c r="Q210" i="178"/>
  <c r="Q169" i="178" l="1"/>
  <c r="Q190" i="178"/>
  <c r="Q198" i="178"/>
  <c r="Q154" i="178"/>
  <c r="Q209" i="178"/>
  <c r="Q178" i="178"/>
  <c r="Q197" i="178"/>
  <c r="T210" i="178"/>
  <c r="T209" i="179"/>
  <c r="T190" i="179" l="1"/>
  <c r="T153" i="179"/>
  <c r="T117" i="178"/>
  <c r="T139" i="179"/>
  <c r="T190" i="178"/>
  <c r="T57" i="178"/>
  <c r="T46" i="178"/>
  <c r="T154" i="179"/>
  <c r="T116" i="178"/>
  <c r="T100" i="178"/>
  <c r="T178" i="178"/>
  <c r="T169" i="178"/>
  <c r="T198" i="178"/>
  <c r="T210" i="179"/>
  <c r="T197" i="179"/>
  <c r="T197" i="178"/>
  <c r="T130" i="178"/>
  <c r="T154" i="178"/>
  <c r="T139" i="178"/>
  <c r="T209" i="178"/>
  <c r="T83" i="178"/>
  <c r="T153" i="178"/>
  <c r="T110" i="178"/>
  <c r="T56" i="178"/>
  <c r="T120" i="178"/>
  <c r="T178" i="179"/>
  <c r="T169" i="179"/>
  <c r="T130" i="179"/>
  <c r="T64" i="178"/>
  <c r="T121" i="178"/>
  <c r="T198" i="179"/>
  <c r="S210" i="179"/>
  <c r="U209" i="179"/>
  <c r="U210" i="179"/>
  <c r="S190" i="179" l="1"/>
  <c r="S26" i="179"/>
  <c r="S116" i="179"/>
  <c r="S110" i="179"/>
  <c r="S57" i="179"/>
  <c r="S169" i="179"/>
  <c r="S117" i="179"/>
  <c r="S178" i="179"/>
  <c r="S209" i="179"/>
  <c r="S120" i="179"/>
  <c r="S130" i="179"/>
  <c r="S153" i="179"/>
  <c r="S56" i="179"/>
  <c r="S100" i="179"/>
  <c r="S83" i="179"/>
  <c r="S121" i="179"/>
  <c r="S64" i="179"/>
  <c r="S139" i="179"/>
  <c r="S154" i="179"/>
  <c r="S198" i="179"/>
  <c r="S197" i="179"/>
  <c r="U197" i="179"/>
  <c r="S46" i="179"/>
  <c r="S5" i="179"/>
  <c r="S116" i="177" l="1"/>
  <c r="R117" i="177"/>
  <c r="R210" i="177"/>
  <c r="R209" i="177" l="1"/>
  <c r="R190" i="177"/>
  <c r="R153" i="177"/>
  <c r="R139" i="177"/>
  <c r="R154" i="177"/>
  <c r="R121" i="177"/>
  <c r="R116" i="177"/>
  <c r="R100" i="177"/>
  <c r="R178" i="177"/>
  <c r="R110" i="177"/>
  <c r="R169" i="177"/>
  <c r="R130" i="177"/>
  <c r="R197" i="177"/>
  <c r="R120" i="177"/>
  <c r="R198" i="177"/>
  <c r="J209" i="176"/>
  <c r="J121" i="176" l="1"/>
  <c r="J178" i="176"/>
  <c r="J153" i="176"/>
  <c r="J154" i="176"/>
  <c r="J169" i="176"/>
  <c r="J190" i="176"/>
  <c r="J198" i="176"/>
  <c r="J130" i="176"/>
  <c r="J139" i="176"/>
  <c r="J197" i="176"/>
  <c r="J210" i="176"/>
  <c r="I209" i="176"/>
  <c r="L209" i="178"/>
  <c r="I169" i="176" l="1"/>
  <c r="I154" i="176"/>
  <c r="I83" i="176"/>
  <c r="I197" i="176"/>
  <c r="I210" i="176"/>
  <c r="I110" i="176"/>
  <c r="I121" i="176"/>
  <c r="I116" i="176"/>
  <c r="I198" i="176"/>
  <c r="I100" i="176"/>
  <c r="I56" i="176"/>
  <c r="I153" i="176"/>
  <c r="I178" i="176"/>
  <c r="I130" i="176"/>
  <c r="I46" i="176"/>
  <c r="I64" i="176"/>
  <c r="I139" i="176"/>
  <c r="I190" i="176"/>
  <c r="I120" i="176"/>
  <c r="I117" i="176"/>
  <c r="I57" i="176"/>
  <c r="R26" i="176" l="1"/>
  <c r="R6" i="176" l="1"/>
  <c r="M198" i="178"/>
  <c r="L210" i="178"/>
  <c r="I209" i="178"/>
  <c r="I210" i="178"/>
  <c r="H210" i="178"/>
  <c r="G209" i="178"/>
  <c r="J209" i="178"/>
  <c r="H210" i="176"/>
  <c r="I198" i="178" l="1"/>
  <c r="I178" i="178"/>
  <c r="I169" i="178"/>
  <c r="J116" i="178"/>
  <c r="L117" i="178"/>
  <c r="I190" i="178"/>
  <c r="E116" i="178"/>
  <c r="H209" i="178"/>
  <c r="H116" i="178"/>
  <c r="M169" i="178"/>
  <c r="L57" i="178"/>
  <c r="J117" i="178"/>
  <c r="E100" i="178"/>
  <c r="J178" i="178"/>
  <c r="H190" i="178"/>
  <c r="L46" i="178"/>
  <c r="E169" i="178"/>
  <c r="H130" i="178"/>
  <c r="H120" i="178"/>
  <c r="L116" i="178"/>
  <c r="J190" i="178"/>
  <c r="J110" i="178"/>
  <c r="H117" i="178"/>
  <c r="E117" i="178"/>
  <c r="J197" i="178"/>
  <c r="J83" i="178"/>
  <c r="H110" i="178"/>
  <c r="J120" i="178"/>
  <c r="J100" i="178"/>
  <c r="E154" i="178"/>
  <c r="E139" i="178"/>
  <c r="E120" i="178"/>
  <c r="M190" i="178"/>
  <c r="H56" i="178"/>
  <c r="J210" i="178"/>
  <c r="J139" i="178"/>
  <c r="E153" i="178"/>
  <c r="G210" i="178"/>
  <c r="G197" i="178"/>
  <c r="I121" i="178"/>
  <c r="L190" i="178"/>
  <c r="M121" i="178"/>
  <c r="J169" i="178"/>
  <c r="L120" i="178"/>
  <c r="G178" i="178"/>
  <c r="I154" i="178"/>
  <c r="I139" i="178"/>
  <c r="J64" i="178"/>
  <c r="J154" i="178"/>
  <c r="L56" i="178"/>
  <c r="I130" i="178"/>
  <c r="L154" i="178"/>
  <c r="L139" i="178"/>
  <c r="L64" i="178"/>
  <c r="E178" i="178"/>
  <c r="L153" i="178"/>
  <c r="L83" i="178"/>
  <c r="H169" i="178"/>
  <c r="H139" i="178"/>
  <c r="H121" i="178"/>
  <c r="L198" i="178"/>
  <c r="L169" i="178"/>
  <c r="L178" i="178"/>
  <c r="L130" i="178"/>
  <c r="G190" i="178"/>
  <c r="H198" i="178"/>
  <c r="H153" i="178"/>
  <c r="I197" i="178"/>
  <c r="H5" i="178"/>
  <c r="H83" i="178"/>
  <c r="H46" i="178"/>
  <c r="M154" i="178"/>
  <c r="L100" i="178"/>
  <c r="E110" i="178"/>
  <c r="H197" i="178"/>
  <c r="M178" i="178"/>
  <c r="M153" i="178"/>
  <c r="H178" i="178"/>
  <c r="E121" i="178"/>
  <c r="H26" i="178"/>
  <c r="M130" i="178"/>
  <c r="H100" i="178"/>
  <c r="M139" i="178"/>
  <c r="J130" i="178"/>
  <c r="L110" i="178"/>
  <c r="H64" i="178"/>
  <c r="H57" i="178"/>
  <c r="E130" i="178"/>
  <c r="L197" i="178"/>
  <c r="J198" i="178"/>
  <c r="I153" i="178"/>
  <c r="L121" i="178"/>
  <c r="J121" i="178"/>
  <c r="H154" i="178"/>
  <c r="J153" i="178"/>
  <c r="G198" i="178"/>
  <c r="P210" i="176"/>
  <c r="G210" i="176"/>
  <c r="E210" i="176"/>
  <c r="S209" i="178"/>
  <c r="K116" i="178" l="1"/>
  <c r="K120" i="178"/>
  <c r="K110" i="178"/>
  <c r="E209" i="176"/>
  <c r="E178" i="176"/>
  <c r="E169" i="176"/>
  <c r="E153" i="176"/>
  <c r="K100" i="178"/>
  <c r="K83" i="178"/>
  <c r="K117" i="178"/>
  <c r="E139" i="176"/>
  <c r="E197" i="176"/>
  <c r="E154" i="176"/>
  <c r="K121" i="178"/>
  <c r="Q57" i="176"/>
  <c r="E190" i="176"/>
  <c r="E198" i="176"/>
  <c r="N117" i="178"/>
  <c r="N120" i="178"/>
  <c r="G169" i="178" l="1"/>
  <c r="G154" i="178"/>
  <c r="N110" i="178"/>
  <c r="K64" i="178"/>
  <c r="N100" i="178"/>
  <c r="P130" i="178" l="1"/>
  <c r="F100" i="178"/>
  <c r="P120" i="178"/>
  <c r="P117" i="178"/>
  <c r="P57" i="178"/>
  <c r="K57" i="178"/>
  <c r="K56" i="178"/>
  <c r="K26" i="178"/>
  <c r="P100" i="178"/>
  <c r="P56" i="178"/>
  <c r="P64" i="178"/>
  <c r="P110" i="178"/>
  <c r="P46" i="178"/>
  <c r="E83" i="178"/>
  <c r="P116" i="178"/>
  <c r="K46" i="178"/>
  <c r="P83" i="178"/>
  <c r="P121" i="178"/>
  <c r="J110" i="176"/>
  <c r="V210" i="178"/>
  <c r="V100" i="178" l="1"/>
  <c r="V116" i="178"/>
  <c r="V117" i="178"/>
  <c r="V57" i="178"/>
  <c r="V121" i="178"/>
  <c r="V190" i="178"/>
  <c r="V110" i="178"/>
  <c r="V154" i="178"/>
  <c r="V83" i="178"/>
  <c r="V169" i="178"/>
  <c r="V46" i="178"/>
  <c r="V139" i="178"/>
  <c r="V130" i="178"/>
  <c r="V64" i="178"/>
  <c r="V120" i="178"/>
  <c r="V5" i="178"/>
  <c r="V56" i="178"/>
  <c r="V26" i="178"/>
  <c r="V197" i="178"/>
  <c r="V198" i="178"/>
  <c r="V178" i="178"/>
  <c r="V153" i="178"/>
  <c r="U209" i="176"/>
  <c r="R209" i="178"/>
  <c r="T209" i="176" l="1"/>
  <c r="E64" i="178" l="1"/>
  <c r="T154" i="176"/>
  <c r="T116" i="176"/>
  <c r="T130" i="176"/>
  <c r="T121" i="176"/>
  <c r="T117" i="176"/>
  <c r="T120" i="176"/>
  <c r="R110" i="178"/>
  <c r="T190" i="176"/>
  <c r="T139" i="176"/>
  <c r="T83" i="176"/>
  <c r="T169" i="176"/>
  <c r="T100" i="176"/>
  <c r="T198" i="176"/>
  <c r="T110" i="176"/>
  <c r="T197" i="176"/>
  <c r="T178" i="176"/>
  <c r="T153" i="176"/>
  <c r="T210" i="176"/>
  <c r="T210" i="177"/>
  <c r="V210" i="177"/>
  <c r="R210" i="178"/>
  <c r="R100" i="178" l="1"/>
  <c r="R83" i="178"/>
  <c r="R116" i="178"/>
  <c r="R154" i="178"/>
  <c r="R130" i="178"/>
  <c r="R169" i="178"/>
  <c r="R120" i="178"/>
  <c r="R139" i="178"/>
  <c r="R190" i="178"/>
  <c r="R178" i="178"/>
  <c r="R197" i="178"/>
  <c r="R117" i="178"/>
  <c r="R153" i="178"/>
  <c r="R121" i="178"/>
  <c r="R198" i="178"/>
  <c r="R110" i="179" l="1"/>
  <c r="V110" i="177"/>
  <c r="V169" i="177"/>
  <c r="L209" i="176"/>
  <c r="G117" i="176"/>
  <c r="G209" i="176"/>
  <c r="M209" i="176"/>
  <c r="F116" i="178"/>
  <c r="G46" i="176" l="1"/>
  <c r="G116" i="176"/>
  <c r="G169" i="176"/>
  <c r="M117" i="176"/>
  <c r="G57" i="176"/>
  <c r="M190" i="176"/>
  <c r="M110" i="176"/>
  <c r="M154" i="176"/>
  <c r="G100" i="176"/>
  <c r="M178" i="176"/>
  <c r="G121" i="176"/>
  <c r="M121" i="176"/>
  <c r="M116" i="176"/>
  <c r="G130" i="176"/>
  <c r="M130" i="176"/>
  <c r="G153" i="176"/>
  <c r="G110" i="176"/>
  <c r="G26" i="176"/>
  <c r="M153" i="176"/>
  <c r="M64" i="176"/>
  <c r="G139" i="176"/>
  <c r="M83" i="176"/>
  <c r="G197" i="176"/>
  <c r="G83" i="176"/>
  <c r="G64" i="176"/>
  <c r="M100" i="176"/>
  <c r="G190" i="176"/>
  <c r="M169" i="176"/>
  <c r="G120" i="176"/>
  <c r="G178" i="176"/>
  <c r="M197" i="176"/>
  <c r="M139" i="176"/>
  <c r="M210" i="176"/>
  <c r="G198" i="176"/>
  <c r="G56" i="176"/>
  <c r="M198" i="176"/>
  <c r="G154" i="176"/>
  <c r="M120" i="176"/>
  <c r="Q57" i="178"/>
  <c r="V116" i="179"/>
  <c r="V209" i="179"/>
  <c r="V100" i="179" l="1"/>
  <c r="V153" i="179"/>
  <c r="V190" i="179"/>
  <c r="V139" i="179"/>
  <c r="V117" i="179"/>
  <c r="V210" i="179"/>
  <c r="V110" i="179"/>
  <c r="V169" i="179"/>
  <c r="V121" i="179"/>
  <c r="V178" i="179"/>
  <c r="V198" i="179"/>
  <c r="V154" i="179"/>
  <c r="V130" i="179"/>
  <c r="V120" i="179"/>
  <c r="V197" i="179"/>
  <c r="S210" i="177"/>
  <c r="S209" i="177" l="1"/>
  <c r="F117" i="176" l="1"/>
  <c r="F110" i="178"/>
  <c r="G130" i="178" l="1"/>
  <c r="V46" i="177"/>
  <c r="R57" i="178" l="1"/>
  <c r="R46" i="178"/>
  <c r="R56" i="178"/>
  <c r="R64" i="178"/>
  <c r="R26" i="178"/>
  <c r="R5" i="178"/>
  <c r="J57" i="178"/>
  <c r="L100" i="176" l="1"/>
  <c r="U46" i="178" l="1"/>
  <c r="V57" i="177"/>
  <c r="I116" i="178"/>
  <c r="I120" i="178"/>
  <c r="M116" i="178"/>
  <c r="M117" i="178"/>
  <c r="M120" i="178"/>
  <c r="K169" i="176" l="1"/>
  <c r="I100" i="178"/>
  <c r="I110" i="178"/>
  <c r="M100" i="178"/>
  <c r="G46" i="178"/>
  <c r="M110" i="178"/>
  <c r="M83" i="178"/>
  <c r="I64" i="178"/>
  <c r="I83" i="178"/>
  <c r="K116" i="176"/>
  <c r="P117" i="176"/>
  <c r="V116" i="176"/>
  <c r="V210" i="176"/>
  <c r="V100" i="176" l="1"/>
  <c r="V117" i="176"/>
  <c r="V209" i="176"/>
  <c r="V130" i="176"/>
  <c r="V190" i="176"/>
  <c r="V169" i="176"/>
  <c r="V64" i="176"/>
  <c r="V110" i="176"/>
  <c r="V120" i="176"/>
  <c r="V154" i="176"/>
  <c r="V46" i="176"/>
  <c r="V139" i="176"/>
  <c r="V56" i="176"/>
  <c r="V178" i="176"/>
  <c r="V83" i="176"/>
  <c r="V121" i="176"/>
  <c r="V198" i="176"/>
  <c r="V197" i="176"/>
  <c r="V153" i="176"/>
  <c r="V57" i="176"/>
  <c r="G110" i="178"/>
  <c r="M64" i="178" l="1"/>
  <c r="H190" i="176"/>
  <c r="G117" i="178"/>
  <c r="P209" i="176"/>
  <c r="Q117" i="178"/>
  <c r="H110" i="176"/>
  <c r="U169" i="176" l="1"/>
  <c r="V190" i="177"/>
  <c r="U190" i="176" l="1"/>
  <c r="T64" i="176" l="1"/>
  <c r="T190" i="177"/>
  <c r="S57" i="176"/>
  <c r="E116" i="176"/>
  <c r="L117" i="176"/>
  <c r="L116" i="176" l="1"/>
  <c r="R198" i="179" l="1"/>
  <c r="S190" i="177"/>
  <c r="F116" i="176"/>
  <c r="T120" i="179" l="1"/>
  <c r="T121" i="177"/>
  <c r="S197" i="177" l="1"/>
  <c r="E117" i="176"/>
  <c r="U117" i="179"/>
  <c r="U116" i="179" l="1"/>
  <c r="T130" i="177"/>
  <c r="F117" i="178"/>
  <c r="R116" i="179"/>
  <c r="T100" i="179" l="1"/>
  <c r="U116" i="177"/>
  <c r="T116" i="177"/>
  <c r="S121" i="177" l="1"/>
  <c r="M46" i="176" l="1"/>
  <c r="T116" i="179"/>
  <c r="R209" i="179"/>
  <c r="S130" i="177"/>
  <c r="S117" i="177"/>
  <c r="U130" i="179"/>
  <c r="S46" i="177"/>
  <c r="T169" i="177"/>
  <c r="T6" i="179" l="1"/>
  <c r="S100" i="177"/>
  <c r="S64" i="177"/>
  <c r="U46" i="176"/>
  <c r="V26" i="176"/>
  <c r="T6" i="176"/>
  <c r="Q26" i="178"/>
  <c r="S190" i="178"/>
  <c r="U110" i="178"/>
  <c r="U56" i="178"/>
  <c r="T56" i="179"/>
  <c r="T26" i="179"/>
  <c r="U120" i="179"/>
  <c r="U57" i="179"/>
  <c r="U6" i="179"/>
  <c r="U46" i="177"/>
  <c r="T26" i="177"/>
  <c r="T6" i="177"/>
  <c r="T197" i="177"/>
  <c r="T209" i="177"/>
  <c r="L197" i="176"/>
  <c r="U100" i="176"/>
  <c r="U178" i="179"/>
  <c r="U5" i="179"/>
  <c r="R169" i="179"/>
  <c r="T154" i="177"/>
  <c r="L83" i="176"/>
  <c r="J5" i="176"/>
  <c r="Q100" i="178"/>
  <c r="U64" i="177"/>
  <c r="R26" i="177"/>
  <c r="R64" i="177"/>
  <c r="E100" i="176"/>
  <c r="U83" i="176"/>
  <c r="U169" i="178"/>
  <c r="I57" i="178"/>
  <c r="G139" i="178"/>
  <c r="V46" i="179"/>
  <c r="H100" i="176"/>
  <c r="R57" i="177"/>
  <c r="T26" i="178"/>
  <c r="L46" i="176"/>
  <c r="S169" i="177"/>
  <c r="R117" i="179"/>
  <c r="Q110" i="178"/>
  <c r="F120" i="178"/>
  <c r="U198" i="176"/>
  <c r="K110" i="176"/>
  <c r="N46" i="178"/>
  <c r="P83" i="176"/>
  <c r="T121" i="179"/>
  <c r="U64" i="178"/>
  <c r="Q130" i="178"/>
  <c r="Q64" i="178"/>
  <c r="S210" i="178"/>
  <c r="F130" i="176"/>
  <c r="N64" i="178"/>
  <c r="R210" i="179"/>
  <c r="U190" i="178"/>
  <c r="K100" i="176"/>
  <c r="T110" i="179"/>
  <c r="L121" i="176"/>
  <c r="H153" i="176"/>
  <c r="Q56" i="176"/>
  <c r="U198" i="179"/>
  <c r="U121" i="176"/>
  <c r="L190" i="176"/>
  <c r="U178" i="176"/>
  <c r="Q83" i="178"/>
  <c r="S110" i="178"/>
  <c r="L110" i="176"/>
  <c r="U178" i="177"/>
  <c r="M57" i="176"/>
  <c r="T117" i="179"/>
  <c r="L169" i="176"/>
  <c r="V83" i="177"/>
  <c r="U197" i="176"/>
  <c r="S110" i="177"/>
  <c r="Q116" i="178"/>
  <c r="H209" i="176"/>
  <c r="I46" i="178"/>
  <c r="T64" i="177"/>
  <c r="T139" i="177"/>
  <c r="U178" i="178"/>
  <c r="V209" i="177"/>
  <c r="V5" i="177" s="1"/>
  <c r="S153" i="177"/>
  <c r="G83" i="178"/>
  <c r="Q26" i="176"/>
  <c r="J46" i="178"/>
  <c r="F121" i="178"/>
  <c r="S5" i="178"/>
  <c r="F190" i="176"/>
  <c r="J46" i="176"/>
  <c r="P178" i="176"/>
  <c r="L139" i="176"/>
  <c r="R190" i="179"/>
  <c r="S100" i="178"/>
  <c r="U5" i="176"/>
  <c r="S178" i="177"/>
  <c r="S46" i="176"/>
  <c r="U100" i="178"/>
  <c r="M57" i="178"/>
  <c r="U190" i="177"/>
  <c r="G5" i="176"/>
  <c r="R6" i="178"/>
  <c r="F178" i="176"/>
  <c r="F83" i="178"/>
  <c r="T46" i="176"/>
  <c r="Q46" i="178"/>
  <c r="T57" i="176"/>
  <c r="R154" i="179"/>
  <c r="U197" i="178"/>
  <c r="E5" i="178"/>
  <c r="R26" i="179"/>
  <c r="U117" i="177"/>
  <c r="K26" i="176"/>
  <c r="E121" i="176"/>
  <c r="T83" i="177"/>
  <c r="U130" i="176"/>
  <c r="F209" i="176"/>
  <c r="R130" i="179"/>
  <c r="U190" i="179"/>
  <c r="E120" i="176"/>
  <c r="H6" i="178"/>
  <c r="N57" i="178"/>
  <c r="R178" i="179"/>
  <c r="P46" i="176"/>
  <c r="R197" i="179"/>
  <c r="U64" i="176"/>
  <c r="P121" i="176"/>
  <c r="P57" i="176"/>
  <c r="U139" i="179"/>
  <c r="V56" i="177"/>
  <c r="V198" i="177"/>
  <c r="U153" i="176"/>
  <c r="L210" i="176"/>
  <c r="P130" i="176"/>
  <c r="J5" i="178"/>
  <c r="G100" i="178"/>
  <c r="J100" i="176"/>
  <c r="T117" i="177"/>
  <c r="T57" i="177"/>
  <c r="F154" i="176"/>
  <c r="V100" i="177"/>
  <c r="G64" i="178"/>
  <c r="V64" i="179"/>
  <c r="K117" i="176"/>
  <c r="E57" i="176"/>
  <c r="F153" i="176"/>
  <c r="K6" i="178"/>
  <c r="M46" i="178"/>
  <c r="U121" i="177"/>
  <c r="P116" i="176"/>
  <c r="S198" i="177"/>
  <c r="D5" i="178"/>
  <c r="R121" i="179"/>
  <c r="U210" i="176"/>
  <c r="J6" i="176"/>
  <c r="R6" i="177"/>
  <c r="L178" i="176"/>
  <c r="O6" i="178"/>
  <c r="G116" i="178"/>
  <c r="U110" i="179"/>
  <c r="E83" i="176"/>
  <c r="U6" i="177"/>
  <c r="U117" i="178"/>
  <c r="S116" i="178"/>
  <c r="F6" i="176"/>
  <c r="U197" i="177"/>
  <c r="U210" i="177"/>
  <c r="T100" i="177"/>
  <c r="U120" i="177"/>
  <c r="E5" i="176"/>
  <c r="U57" i="176"/>
  <c r="E6" i="178"/>
  <c r="F46" i="178"/>
  <c r="O6" i="176"/>
  <c r="L26" i="176"/>
  <c r="P5" i="178"/>
  <c r="U116" i="176"/>
  <c r="N56" i="178"/>
  <c r="V154" i="177"/>
  <c r="U116" i="178"/>
  <c r="L130" i="176"/>
  <c r="S117" i="178"/>
  <c r="U169" i="177"/>
  <c r="M56" i="176"/>
  <c r="R6" i="179"/>
  <c r="R5" i="179" l="1"/>
  <c r="S153" i="178"/>
  <c r="R83" i="177"/>
  <c r="L56" i="176"/>
  <c r="R46" i="179"/>
  <c r="R5" i="177"/>
  <c r="S5" i="177"/>
  <c r="U26" i="177"/>
  <c r="S139" i="178"/>
  <c r="S56" i="176"/>
  <c r="U46" i="179"/>
  <c r="T198" i="177"/>
  <c r="U153" i="179"/>
  <c r="U26" i="179"/>
  <c r="S64" i="176"/>
  <c r="R57" i="179"/>
  <c r="U56" i="179"/>
  <c r="L198" i="176"/>
  <c r="U154" i="177"/>
  <c r="S26" i="177"/>
  <c r="V26" i="179"/>
  <c r="S154" i="177"/>
  <c r="R120" i="179"/>
  <c r="J64" i="176"/>
  <c r="F64" i="176"/>
  <c r="G153" i="178"/>
  <c r="H5" i="176"/>
  <c r="Q139" i="178"/>
  <c r="L154" i="176"/>
  <c r="E56" i="178"/>
  <c r="K120" i="176"/>
  <c r="P6" i="178"/>
  <c r="J56" i="178"/>
  <c r="U26" i="176"/>
  <c r="V64" i="177"/>
  <c r="V197" i="177"/>
  <c r="F110" i="176"/>
  <c r="E110" i="176"/>
  <c r="Q56" i="178"/>
  <c r="E56" i="176"/>
  <c r="U130" i="177"/>
  <c r="D5" i="176"/>
  <c r="D4" i="176" s="1"/>
  <c r="R56" i="179"/>
  <c r="S198" i="178"/>
  <c r="T83" i="179"/>
  <c r="U57" i="177"/>
  <c r="R153" i="179"/>
  <c r="S120" i="178"/>
  <c r="R64" i="179"/>
  <c r="H139" i="176"/>
  <c r="S139" i="177"/>
  <c r="J57" i="176"/>
  <c r="P5" i="176"/>
  <c r="V5" i="176"/>
  <c r="P198" i="176"/>
  <c r="J6" i="178"/>
  <c r="U57" i="178"/>
  <c r="H6" i="176"/>
  <c r="J26" i="176"/>
  <c r="E57" i="178"/>
  <c r="F100" i="176"/>
  <c r="U154" i="176"/>
  <c r="V130" i="177"/>
  <c r="M26" i="178"/>
  <c r="P120" i="176"/>
  <c r="U121" i="179"/>
  <c r="Q153" i="178"/>
  <c r="F83" i="176"/>
  <c r="E46" i="176"/>
  <c r="U100" i="179"/>
  <c r="S197" i="178"/>
  <c r="U120" i="178"/>
  <c r="U56" i="177"/>
  <c r="U5" i="177"/>
  <c r="Q121" i="178"/>
  <c r="U64" i="179"/>
  <c r="H120" i="176"/>
  <c r="T57" i="179"/>
  <c r="J56" i="176"/>
  <c r="V6" i="176"/>
  <c r="V26" i="177"/>
  <c r="P26" i="178"/>
  <c r="U198" i="177"/>
  <c r="I56" i="178"/>
  <c r="U139" i="178"/>
  <c r="U6" i="176"/>
  <c r="G6" i="176"/>
  <c r="P190" i="176"/>
  <c r="P169" i="176"/>
  <c r="Q6" i="178"/>
  <c r="K5" i="178"/>
  <c r="P110" i="176"/>
  <c r="M56" i="178"/>
  <c r="P26" i="176"/>
  <c r="N6" i="178"/>
  <c r="G57" i="178"/>
  <c r="T6" i="178"/>
  <c r="U110" i="176"/>
  <c r="H64" i="176"/>
  <c r="U83" i="179"/>
  <c r="T56" i="176"/>
  <c r="R139" i="179"/>
  <c r="U110" i="177"/>
  <c r="R56" i="177"/>
  <c r="V57" i="179"/>
  <c r="M6" i="178"/>
  <c r="I26" i="178"/>
  <c r="U121" i="178"/>
  <c r="U209" i="178"/>
  <c r="U139" i="176"/>
  <c r="P56" i="176"/>
  <c r="I5" i="178"/>
  <c r="R5" i="176"/>
  <c r="H178" i="176"/>
  <c r="Q120" i="178"/>
  <c r="H121" i="176"/>
  <c r="P64" i="176"/>
  <c r="V139" i="177"/>
  <c r="V120" i="177"/>
  <c r="K83" i="176"/>
  <c r="I26" i="176"/>
  <c r="F198" i="176"/>
  <c r="T5" i="178"/>
  <c r="U120" i="176"/>
  <c r="T5" i="179"/>
  <c r="U169" i="179"/>
  <c r="S26" i="176"/>
  <c r="V83" i="179"/>
  <c r="U153" i="177"/>
  <c r="U5" i="178"/>
  <c r="T56" i="177"/>
  <c r="V56" i="179"/>
  <c r="L6" i="176"/>
  <c r="P154" i="176"/>
  <c r="M5" i="178"/>
  <c r="U130" i="178"/>
  <c r="U210" i="178"/>
  <c r="U139" i="177"/>
  <c r="K57" i="176"/>
  <c r="M26" i="176"/>
  <c r="I6" i="178"/>
  <c r="V6" i="178"/>
  <c r="T5" i="176"/>
  <c r="K130" i="176"/>
  <c r="J83" i="176"/>
  <c r="E64" i="176"/>
  <c r="F197" i="176"/>
  <c r="S6" i="176"/>
  <c r="K121" i="176"/>
  <c r="R46" i="177"/>
  <c r="U26" i="178"/>
  <c r="T178" i="177"/>
  <c r="J116" i="176"/>
  <c r="L5" i="176"/>
  <c r="L120" i="176"/>
  <c r="K56" i="176"/>
  <c r="J26" i="178"/>
  <c r="U100" i="177"/>
  <c r="L26" i="178"/>
  <c r="V4" i="178"/>
  <c r="U4" i="179" l="1"/>
  <c r="R100" i="179"/>
  <c r="K6" i="176"/>
  <c r="G6" i="178"/>
  <c r="E130" i="176"/>
  <c r="M5" i="176"/>
  <c r="F26" i="176"/>
  <c r="G26" i="178"/>
  <c r="S5" i="176"/>
  <c r="P153" i="176"/>
  <c r="P6" i="176"/>
  <c r="K153" i="176"/>
  <c r="L64" i="176"/>
  <c r="P100" i="176"/>
  <c r="U83" i="178"/>
  <c r="T120" i="177"/>
  <c r="J117" i="176"/>
  <c r="H56" i="176"/>
  <c r="G121" i="178"/>
  <c r="T64" i="179"/>
  <c r="E26" i="178"/>
  <c r="T26" i="176"/>
  <c r="D6" i="176"/>
  <c r="H169" i="176"/>
  <c r="G5" i="178"/>
  <c r="K154" i="176"/>
  <c r="M6" i="176"/>
  <c r="J120" i="176"/>
  <c r="G56" i="178"/>
  <c r="F5" i="176"/>
  <c r="F169" i="176"/>
  <c r="N26" i="178"/>
  <c r="P139" i="176"/>
  <c r="S120" i="177"/>
  <c r="U6" i="178"/>
  <c r="N26" i="176"/>
  <c r="I6" i="176"/>
  <c r="T46" i="177"/>
  <c r="U198" i="178"/>
  <c r="U83" i="177"/>
  <c r="H117" i="176"/>
  <c r="H57" i="176"/>
  <c r="T46" i="179"/>
  <c r="F57" i="176"/>
  <c r="N83" i="178"/>
  <c r="G120" i="178"/>
  <c r="V116" i="177"/>
  <c r="K178" i="176"/>
  <c r="F56" i="178"/>
  <c r="L57" i="176"/>
  <c r="H26" i="176"/>
  <c r="N5" i="178"/>
  <c r="K139" i="176"/>
  <c r="R83" i="179"/>
  <c r="F139" i="176"/>
  <c r="S26" i="178"/>
  <c r="Q5" i="178"/>
  <c r="S6" i="178"/>
  <c r="S6" i="179"/>
  <c r="T153" i="177"/>
  <c r="S57" i="178"/>
  <c r="H116" i="176"/>
  <c r="K64" i="176"/>
  <c r="S178" i="178"/>
  <c r="F56" i="176"/>
  <c r="S83" i="176"/>
  <c r="V117" i="177"/>
  <c r="Q5" i="176"/>
  <c r="F57" i="178"/>
  <c r="F26" i="178"/>
  <c r="H154" i="176"/>
  <c r="S169" i="178"/>
  <c r="L5" i="178"/>
  <c r="V121" i="177"/>
  <c r="F64" i="178"/>
  <c r="U154" i="178"/>
  <c r="L153" i="176"/>
  <c r="S83" i="178"/>
  <c r="E6" i="176"/>
  <c r="T5" i="177"/>
  <c r="S46" i="178"/>
  <c r="S57" i="177"/>
  <c r="S83" i="177"/>
  <c r="S121" i="178"/>
  <c r="V6" i="179"/>
  <c r="I5" i="176"/>
  <c r="F121" i="176"/>
  <c r="E26" i="176"/>
  <c r="U56" i="176"/>
  <c r="N5" i="176"/>
  <c r="Q6" i="176"/>
  <c r="S64" i="178"/>
  <c r="E46" i="178"/>
  <c r="D26" i="176"/>
  <c r="F6" i="178"/>
  <c r="H130" i="176"/>
  <c r="L6" i="178"/>
  <c r="V6" i="177"/>
  <c r="H198" i="176"/>
  <c r="V178" i="177"/>
  <c r="U153" i="178"/>
  <c r="S56" i="178"/>
  <c r="K5" i="176"/>
  <c r="U154" i="179"/>
  <c r="F46" i="176"/>
  <c r="T110" i="177"/>
  <c r="S154" i="178"/>
  <c r="S56" i="177"/>
  <c r="S4" i="177" l="1"/>
  <c r="U209" i="177" l="1"/>
  <c r="S6" i="177"/>
  <c r="V5" i="179"/>
  <c r="K46" i="176"/>
  <c r="F120" i="176"/>
  <c r="N6" i="176"/>
  <c r="S130" i="178"/>
  <c r="P197" i="176"/>
  <c r="H83" i="176"/>
  <c r="F5" i="178"/>
  <c r="U117" i="176"/>
  <c r="V153" i="177"/>
  <c r="H197" i="176"/>
  <c r="Q46" i="176"/>
  <c r="H46" i="176"/>
  <c r="N4" i="178"/>
  <c r="K4" i="176" l="1"/>
  <c r="T4" i="177"/>
  <c r="G4" i="176"/>
  <c r="V4" i="176"/>
  <c r="F4" i="178"/>
  <c r="S4" i="176"/>
  <c r="L4" i="176"/>
  <c r="R4" i="176"/>
  <c r="R4" i="179"/>
  <c r="U4" i="178"/>
  <c r="E4" i="176"/>
  <c r="M4" i="178"/>
  <c r="P4" i="178"/>
  <c r="T4" i="176"/>
  <c r="T4" i="178"/>
  <c r="V4" i="179"/>
  <c r="K4" i="178"/>
  <c r="U4" i="176"/>
  <c r="I4" i="178"/>
  <c r="R4" i="177"/>
  <c r="J4" i="178" l="1"/>
  <c r="S4" i="179"/>
  <c r="S4" i="178"/>
  <c r="R4" i="178"/>
  <c r="V4" i="177"/>
  <c r="P4" i="176"/>
  <c r="M4" i="176"/>
  <c r="G4" i="178"/>
  <c r="H4" i="178"/>
  <c r="J4" i="176"/>
  <c r="L4" i="178"/>
  <c r="N4" i="176"/>
  <c r="Q4" i="176"/>
  <c r="E4" i="178"/>
  <c r="H4" i="176"/>
  <c r="I4" i="176"/>
  <c r="Q4" i="178"/>
  <c r="F4" i="176"/>
  <c r="D4" i="178"/>
  <c r="T4" i="179"/>
  <c r="U4" i="177"/>
  <c r="N169" i="131" l="1"/>
  <c r="O130" i="131"/>
  <c r="I100" i="131"/>
  <c r="Q130" i="131"/>
  <c r="P100" i="132"/>
  <c r="I169" i="132"/>
  <c r="Q130" i="132"/>
  <c r="H139" i="131" l="1"/>
  <c r="O110" i="131"/>
  <c r="G190" i="131"/>
  <c r="P100" i="131"/>
  <c r="N139" i="132"/>
  <c r="H110" i="132"/>
  <c r="L178" i="132"/>
  <c r="M100" i="132"/>
  <c r="I130" i="132"/>
  <c r="M100" i="131"/>
  <c r="K83" i="131"/>
  <c r="Q100" i="132"/>
  <c r="G190" i="132"/>
  <c r="O139" i="131"/>
  <c r="N169" i="132"/>
  <c r="N139" i="131"/>
  <c r="P169" i="131"/>
  <c r="N26" i="132"/>
  <c r="Q169" i="132"/>
  <c r="K100" i="132"/>
  <c r="H46" i="131"/>
  <c r="F26" i="132"/>
  <c r="K197" i="132"/>
  <c r="K198" i="132"/>
  <c r="Q83" i="132"/>
  <c r="D121" i="132"/>
  <c r="D120" i="132"/>
  <c r="H100" i="132"/>
  <c r="K57" i="131"/>
  <c r="K56" i="131"/>
  <c r="L117" i="131"/>
  <c r="L116" i="131"/>
  <c r="M83" i="131"/>
  <c r="G26" i="131"/>
  <c r="P46" i="131"/>
  <c r="F116" i="131"/>
  <c r="F117" i="131"/>
  <c r="E117" i="132"/>
  <c r="E116" i="132"/>
  <c r="P120" i="132"/>
  <c r="P121" i="132"/>
  <c r="Q120" i="132"/>
  <c r="Q121" i="132"/>
  <c r="M110" i="132"/>
  <c r="K139" i="132"/>
  <c r="D210" i="132"/>
  <c r="D209" i="132"/>
  <c r="M210" i="132"/>
  <c r="M209" i="132"/>
  <c r="K6" i="132"/>
  <c r="K5" i="132"/>
  <c r="N100" i="131"/>
  <c r="E209" i="131"/>
  <c r="E210" i="131"/>
  <c r="N6" i="131"/>
  <c r="N5" i="131"/>
  <c r="K5" i="131"/>
  <c r="K6" i="131"/>
  <c r="E64" i="131"/>
  <c r="O154" i="131"/>
  <c r="O153" i="131"/>
  <c r="E6" i="132"/>
  <c r="E5" i="132"/>
  <c r="G197" i="132"/>
  <c r="G198" i="132"/>
  <c r="O169" i="132"/>
  <c r="I64" i="132"/>
  <c r="M178" i="132"/>
  <c r="F178" i="132"/>
  <c r="H6" i="132"/>
  <c r="H5" i="132"/>
  <c r="L153" i="132"/>
  <c r="L154" i="132"/>
  <c r="G178" i="132"/>
  <c r="N197" i="131"/>
  <c r="N198" i="131"/>
  <c r="H178" i="131"/>
  <c r="I56" i="131"/>
  <c r="I57" i="131"/>
  <c r="Q5" i="131"/>
  <c r="Q6" i="131"/>
  <c r="P210" i="131"/>
  <c r="P209" i="131"/>
  <c r="I198" i="131"/>
  <c r="I197" i="131"/>
  <c r="I139" i="131"/>
  <c r="J5" i="131"/>
  <c r="J6" i="131"/>
  <c r="D139" i="131"/>
  <c r="H5" i="131"/>
  <c r="H6" i="131"/>
  <c r="H64" i="132"/>
  <c r="I57" i="132"/>
  <c r="I56" i="132"/>
  <c r="L6" i="132"/>
  <c r="L5" i="132"/>
  <c r="H178" i="132"/>
  <c r="E120" i="132"/>
  <c r="E121" i="132"/>
  <c r="Q110" i="132"/>
  <c r="M26" i="132"/>
  <c r="H209" i="132"/>
  <c r="H210" i="132"/>
  <c r="N120" i="131"/>
  <c r="N121" i="131"/>
  <c r="L210" i="131"/>
  <c r="L209" i="131"/>
  <c r="F139" i="131"/>
  <c r="Q26" i="131"/>
  <c r="O64" i="131"/>
  <c r="O6" i="131"/>
  <c r="O5" i="131"/>
  <c r="P198" i="131"/>
  <c r="P197" i="131"/>
  <c r="I83" i="131"/>
  <c r="H110" i="131"/>
  <c r="N56" i="131"/>
  <c r="N57" i="131"/>
  <c r="G178" i="131"/>
  <c r="Q139" i="132"/>
  <c r="O197" i="132"/>
  <c r="O198" i="132"/>
  <c r="I46" i="132"/>
  <c r="G209" i="132"/>
  <c r="G210" i="132"/>
  <c r="P26" i="132"/>
  <c r="M153" i="132"/>
  <c r="M154" i="132"/>
  <c r="I110" i="132"/>
  <c r="E169" i="131"/>
  <c r="Q46" i="131"/>
  <c r="M169" i="131"/>
  <c r="E100" i="131"/>
  <c r="D198" i="131"/>
  <c r="D197" i="131"/>
  <c r="K46" i="131"/>
  <c r="H26" i="131"/>
  <c r="F26" i="131"/>
  <c r="F83" i="131"/>
  <c r="N130" i="131"/>
  <c r="G139" i="131"/>
  <c r="O46" i="132"/>
  <c r="L130" i="132"/>
  <c r="J197" i="132"/>
  <c r="J198" i="132"/>
  <c r="E130" i="132"/>
  <c r="G100" i="132"/>
  <c r="F83" i="132"/>
  <c r="I83" i="132"/>
  <c r="L64" i="132"/>
  <c r="I100" i="132"/>
  <c r="E26" i="132"/>
  <c r="L121" i="132"/>
  <c r="L120" i="132"/>
  <c r="Q190" i="131"/>
  <c r="J110" i="131"/>
  <c r="I26" i="131"/>
  <c r="M46" i="131"/>
  <c r="E83" i="131"/>
  <c r="F130" i="131"/>
  <c r="E139" i="132"/>
  <c r="G83" i="132"/>
  <c r="K178" i="132"/>
  <c r="P169" i="132"/>
  <c r="F209" i="132"/>
  <c r="F210" i="132"/>
  <c r="G117" i="132"/>
  <c r="G116" i="132"/>
  <c r="F110" i="132"/>
  <c r="O130" i="132"/>
  <c r="D130" i="132"/>
  <c r="F64" i="131"/>
  <c r="H153" i="131"/>
  <c r="H154" i="131"/>
  <c r="G5" i="131"/>
  <c r="G6" i="131"/>
  <c r="K116" i="131"/>
  <c r="K117" i="131"/>
  <c r="G117" i="131"/>
  <c r="G116" i="131"/>
  <c r="Q64" i="132"/>
  <c r="I6" i="132"/>
  <c r="I5" i="132"/>
  <c r="N46" i="132"/>
  <c r="F121" i="132"/>
  <c r="F120" i="132"/>
  <c r="I154" i="131"/>
  <c r="I153" i="131"/>
  <c r="N153" i="131"/>
  <c r="N154" i="131"/>
  <c r="H169" i="131"/>
  <c r="J116" i="131"/>
  <c r="J117" i="131"/>
  <c r="K169" i="132"/>
  <c r="G56" i="132"/>
  <c r="G57" i="132"/>
  <c r="N120" i="132"/>
  <c r="N121" i="132"/>
  <c r="I117" i="132"/>
  <c r="I116" i="132"/>
  <c r="N153" i="132"/>
  <c r="N154" i="132"/>
  <c r="H120" i="132"/>
  <c r="H121" i="132"/>
  <c r="M121" i="132"/>
  <c r="M120" i="132"/>
  <c r="F130" i="132"/>
  <c r="K210" i="131"/>
  <c r="K209" i="131"/>
  <c r="M56" i="131"/>
  <c r="M57" i="131"/>
  <c r="D64" i="131"/>
  <c r="J130" i="132"/>
  <c r="P139" i="132"/>
  <c r="N190" i="132"/>
  <c r="O110" i="132"/>
  <c r="E139" i="131"/>
  <c r="H120" i="131"/>
  <c r="H121" i="131"/>
  <c r="M110" i="131"/>
  <c r="Q153" i="131"/>
  <c r="Q154" i="131"/>
  <c r="J139" i="132"/>
  <c r="O64" i="132"/>
  <c r="E110" i="132"/>
  <c r="G121" i="131"/>
  <c r="G120" i="131"/>
  <c r="N83" i="131"/>
  <c r="P130" i="131"/>
  <c r="I121" i="131"/>
  <c r="I120" i="131"/>
  <c r="E6" i="131"/>
  <c r="E5" i="131"/>
  <c r="M83" i="132"/>
  <c r="L117" i="132"/>
  <c r="L116" i="132"/>
  <c r="D110" i="132"/>
  <c r="I26" i="132"/>
  <c r="D190" i="132"/>
  <c r="F154" i="131"/>
  <c r="F153" i="131"/>
  <c r="M64" i="131"/>
  <c r="I130" i="131"/>
  <c r="P26" i="131"/>
  <c r="I169" i="131"/>
  <c r="M139" i="132"/>
  <c r="F198" i="132"/>
  <c r="F197" i="132"/>
  <c r="L26" i="132"/>
  <c r="L100" i="132"/>
  <c r="P83" i="132"/>
  <c r="Q169" i="131"/>
  <c r="F169" i="131"/>
  <c r="J178" i="131"/>
  <c r="O56" i="132"/>
  <c r="O57" i="132"/>
  <c r="G130" i="132"/>
  <c r="G169" i="132"/>
  <c r="P6" i="131"/>
  <c r="P5" i="131"/>
  <c r="D210" i="131"/>
  <c r="D209" i="131"/>
  <c r="J83" i="131"/>
  <c r="K26" i="131"/>
  <c r="L64" i="131"/>
  <c r="D190" i="131"/>
  <c r="L190" i="131"/>
  <c r="Q117" i="132"/>
  <c r="Q116" i="132"/>
  <c r="P178" i="132"/>
  <c r="J26" i="132"/>
  <c r="H169" i="132"/>
  <c r="F5" i="132"/>
  <c r="F6" i="132"/>
  <c r="J83" i="132"/>
  <c r="D46" i="132"/>
  <c r="L46" i="132"/>
  <c r="M130" i="132"/>
  <c r="P46" i="132"/>
  <c r="L139" i="132"/>
  <c r="D26" i="132"/>
  <c r="J56" i="132"/>
  <c r="J57" i="132"/>
  <c r="P110" i="132"/>
  <c r="E190" i="132"/>
  <c r="M190" i="132"/>
  <c r="L56" i="132"/>
  <c r="L57" i="132"/>
  <c r="Q178" i="131"/>
  <c r="G56" i="131"/>
  <c r="G57" i="131"/>
  <c r="K197" i="131"/>
  <c r="K198" i="131"/>
  <c r="Q197" i="131"/>
  <c r="Q198" i="131"/>
  <c r="N190" i="131"/>
  <c r="O120" i="131"/>
  <c r="O121" i="131"/>
  <c r="P178" i="131"/>
  <c r="D100" i="131"/>
  <c r="J197" i="131"/>
  <c r="J198" i="131"/>
  <c r="N64" i="131"/>
  <c r="P153" i="131"/>
  <c r="P154" i="131"/>
  <c r="M210" i="131"/>
  <c r="M209" i="131"/>
  <c r="H56" i="131"/>
  <c r="H57" i="131"/>
  <c r="P56" i="131"/>
  <c r="P57" i="131"/>
  <c r="M198" i="131"/>
  <c r="M197" i="131"/>
  <c r="E198" i="131"/>
  <c r="E197" i="131"/>
  <c r="D57" i="131"/>
  <c r="D56" i="131"/>
  <c r="K169" i="131"/>
  <c r="F56" i="131"/>
  <c r="F57" i="131"/>
  <c r="M5" i="131"/>
  <c r="M6" i="131"/>
  <c r="K130" i="131"/>
  <c r="D169" i="131"/>
  <c r="G110" i="132"/>
  <c r="E210" i="132"/>
  <c r="E209" i="132"/>
  <c r="P153" i="132"/>
  <c r="P154" i="132"/>
  <c r="E57" i="132"/>
  <c r="E56" i="132"/>
  <c r="O139" i="132"/>
  <c r="Q83" i="131"/>
  <c r="G197" i="131"/>
  <c r="G198" i="131"/>
  <c r="F190" i="131"/>
  <c r="O100" i="131"/>
  <c r="D154" i="131"/>
  <c r="D153" i="131"/>
  <c r="E120" i="131"/>
  <c r="E121" i="131"/>
  <c r="M190" i="131"/>
  <c r="J153" i="132"/>
  <c r="J154" i="132"/>
  <c r="Q5" i="132"/>
  <c r="Q6" i="132"/>
  <c r="H139" i="132"/>
  <c r="I153" i="132"/>
  <c r="I154" i="132"/>
  <c r="G46" i="132"/>
  <c r="F169" i="132"/>
  <c r="J210" i="132"/>
  <c r="J209" i="132"/>
  <c r="O210" i="132"/>
  <c r="O209" i="132"/>
  <c r="E100" i="132"/>
  <c r="O26" i="132"/>
  <c r="D117" i="131"/>
  <c r="D116" i="131"/>
  <c r="I117" i="131"/>
  <c r="I116" i="131"/>
  <c r="G130" i="131"/>
  <c r="K100" i="131"/>
  <c r="M130" i="131"/>
  <c r="O210" i="131"/>
  <c r="O209" i="131"/>
  <c r="D56" i="132"/>
  <c r="D57" i="132"/>
  <c r="J117" i="132"/>
  <c r="J116" i="132"/>
  <c r="J64" i="132"/>
  <c r="M169" i="132"/>
  <c r="P198" i="132"/>
  <c r="P197" i="132"/>
  <c r="J110" i="132"/>
  <c r="K190" i="132"/>
  <c r="N117" i="132"/>
  <c r="N116" i="132"/>
  <c r="M198" i="132"/>
  <c r="M197" i="132"/>
  <c r="P139" i="131"/>
  <c r="L169" i="131"/>
  <c r="F178" i="131"/>
  <c r="Q154" i="132"/>
  <c r="Q153" i="132"/>
  <c r="P116" i="132"/>
  <c r="P117" i="132"/>
  <c r="M64" i="132"/>
  <c r="O120" i="132"/>
  <c r="O121" i="132"/>
  <c r="K26" i="132"/>
  <c r="H46" i="132"/>
  <c r="P6" i="132"/>
  <c r="P5" i="132"/>
  <c r="O100" i="132"/>
  <c r="P64" i="132"/>
  <c r="D130" i="131"/>
  <c r="K153" i="131"/>
  <c r="K154" i="131"/>
  <c r="L26" i="131"/>
  <c r="N26" i="131"/>
  <c r="H100" i="131"/>
  <c r="N209" i="131"/>
  <c r="N210" i="131"/>
  <c r="F121" i="131"/>
  <c r="F120" i="131"/>
  <c r="P190" i="131"/>
  <c r="D117" i="132"/>
  <c r="D116" i="132"/>
  <c r="E169" i="132"/>
  <c r="E178" i="132"/>
  <c r="O190" i="132"/>
  <c r="F46" i="132"/>
  <c r="L83" i="132"/>
  <c r="I190" i="132"/>
  <c r="L110" i="132"/>
  <c r="I110" i="131"/>
  <c r="G100" i="131"/>
  <c r="H190" i="131"/>
  <c r="L100" i="131"/>
  <c r="K120" i="131"/>
  <c r="K121" i="131"/>
  <c r="J139" i="131"/>
  <c r="D5" i="132"/>
  <c r="D6" i="132"/>
  <c r="D178" i="132"/>
  <c r="H116" i="132"/>
  <c r="H117" i="132"/>
  <c r="N198" i="132"/>
  <c r="N197" i="132"/>
  <c r="H154" i="132"/>
  <c r="H153" i="132"/>
  <c r="I139" i="132"/>
  <c r="K46" i="132"/>
  <c r="L169" i="132"/>
  <c r="F6" i="131"/>
  <c r="F5" i="131"/>
  <c r="G110" i="131"/>
  <c r="F198" i="131"/>
  <c r="F197" i="131"/>
  <c r="O178" i="131"/>
  <c r="F209" i="131"/>
  <c r="F210" i="131"/>
  <c r="N64" i="132"/>
  <c r="K120" i="132"/>
  <c r="K121" i="132"/>
  <c r="N56" i="132"/>
  <c r="N57" i="132"/>
  <c r="Q178" i="132"/>
  <c r="Q198" i="132"/>
  <c r="Q197" i="132"/>
  <c r="J100" i="132"/>
  <c r="N209" i="132"/>
  <c r="N210" i="132"/>
  <c r="J178" i="132"/>
  <c r="D83" i="132"/>
  <c r="D139" i="132"/>
  <c r="E83" i="132"/>
  <c r="K154" i="132"/>
  <c r="K153" i="132"/>
  <c r="F153" i="132"/>
  <c r="F154" i="132"/>
  <c r="Q110" i="131"/>
  <c r="E153" i="131"/>
  <c r="E154" i="131"/>
  <c r="H209" i="131"/>
  <c r="H210" i="131"/>
  <c r="N46" i="131"/>
  <c r="E46" i="131"/>
  <c r="J210" i="131"/>
  <c r="J209" i="131"/>
  <c r="P83" i="131"/>
  <c r="J169" i="131"/>
  <c r="M46" i="132"/>
  <c r="F57" i="132"/>
  <c r="F56" i="132"/>
  <c r="J121" i="132"/>
  <c r="J120" i="132"/>
  <c r="Q190" i="132"/>
  <c r="K64" i="132"/>
  <c r="D100" i="132"/>
  <c r="D64" i="132"/>
  <c r="D169" i="132"/>
  <c r="K210" i="132"/>
  <c r="K209" i="132"/>
  <c r="G121" i="132"/>
  <c r="G120" i="132"/>
  <c r="I121" i="132"/>
  <c r="I120" i="132"/>
  <c r="G139" i="132"/>
  <c r="O178" i="132"/>
  <c r="Q64" i="131"/>
  <c r="M139" i="131"/>
  <c r="Q139" i="131"/>
  <c r="L178" i="131"/>
  <c r="I5" i="131"/>
  <c r="I6" i="131"/>
  <c r="E57" i="131"/>
  <c r="E56" i="131"/>
  <c r="L197" i="131"/>
  <c r="L198" i="131"/>
  <c r="K110" i="131"/>
  <c r="Q117" i="131"/>
  <c r="Q116" i="131"/>
  <c r="E130" i="131"/>
  <c r="F110" i="131"/>
  <c r="L5" i="131"/>
  <c r="L6" i="131"/>
  <c r="L120" i="131"/>
  <c r="L121" i="131"/>
  <c r="E117" i="131"/>
  <c r="E116" i="131"/>
  <c r="H116" i="131"/>
  <c r="H117" i="131"/>
  <c r="I190" i="131"/>
  <c r="H198" i="131"/>
  <c r="H197" i="131"/>
  <c r="N178" i="131"/>
  <c r="E154" i="132"/>
  <c r="E153" i="132"/>
  <c r="G154" i="132"/>
  <c r="G153" i="132"/>
  <c r="G5" i="132"/>
  <c r="G6" i="132"/>
  <c r="M117" i="132"/>
  <c r="M116" i="132"/>
  <c r="L198" i="132"/>
  <c r="L197" i="132"/>
  <c r="K57" i="132"/>
  <c r="K56" i="132"/>
  <c r="J5" i="132"/>
  <c r="J6" i="132"/>
  <c r="G26" i="132"/>
  <c r="J169" i="132"/>
  <c r="K83" i="132"/>
  <c r="P209" i="132"/>
  <c r="P210" i="132"/>
  <c r="H130" i="131"/>
  <c r="N110" i="131"/>
  <c r="L46" i="131"/>
  <c r="L139" i="131"/>
  <c r="D46" i="131"/>
  <c r="P120" i="131"/>
  <c r="P121" i="131"/>
  <c r="O26" i="131"/>
  <c r="O169" i="131"/>
  <c r="F100" i="131"/>
  <c r="D6" i="131"/>
  <c r="D5" i="131"/>
  <c r="M26" i="131"/>
  <c r="J154" i="131"/>
  <c r="J153" i="131"/>
  <c r="G154" i="131"/>
  <c r="G153" i="131"/>
  <c r="P110" i="131"/>
  <c r="Q46" i="132"/>
  <c r="D197" i="132"/>
  <c r="D198" i="132"/>
  <c r="H83" i="132"/>
  <c r="N130" i="132"/>
  <c r="K117" i="132"/>
  <c r="K116" i="132"/>
  <c r="E64" i="132"/>
  <c r="Q26" i="132"/>
  <c r="L209" i="132"/>
  <c r="L210" i="132"/>
  <c r="F190" i="132"/>
  <c r="J46" i="132"/>
  <c r="P56" i="132"/>
  <c r="P57" i="132"/>
  <c r="P190" i="132"/>
  <c r="Q209" i="132"/>
  <c r="Q210" i="132"/>
  <c r="I197" i="132"/>
  <c r="I198" i="132"/>
  <c r="Q56" i="132"/>
  <c r="Q57" i="132"/>
  <c r="N83" i="132"/>
  <c r="N178" i="132"/>
  <c r="E46" i="132"/>
  <c r="F139" i="132"/>
  <c r="F100" i="132"/>
  <c r="O6" i="132"/>
  <c r="O5" i="132"/>
  <c r="F116" i="132"/>
  <c r="F117" i="132"/>
  <c r="E197" i="132"/>
  <c r="E198" i="132"/>
  <c r="Q120" i="131"/>
  <c r="Q121" i="131"/>
  <c r="M153" i="131"/>
  <c r="M154" i="131"/>
  <c r="G46" i="131"/>
  <c r="D110" i="131"/>
  <c r="O197" i="131"/>
  <c r="O198" i="131"/>
  <c r="L110" i="131"/>
  <c r="G64" i="131"/>
  <c r="J26" i="131"/>
  <c r="L154" i="131"/>
  <c r="L153" i="131"/>
  <c r="E178" i="131"/>
  <c r="E190" i="131"/>
  <c r="J46" i="131"/>
  <c r="F46" i="131"/>
  <c r="G83" i="131"/>
  <c r="J130" i="131"/>
  <c r="M178" i="131"/>
  <c r="G210" i="131"/>
  <c r="G209" i="131"/>
  <c r="Q210" i="131"/>
  <c r="Q209" i="131"/>
  <c r="L83" i="131"/>
  <c r="P116" i="131"/>
  <c r="P117" i="131"/>
  <c r="G169" i="131"/>
  <c r="O83" i="131"/>
  <c r="O46" i="131"/>
  <c r="L130" i="131"/>
  <c r="L56" i="131"/>
  <c r="L57" i="131"/>
  <c r="J57" i="131"/>
  <c r="J56" i="131"/>
  <c r="J100" i="131"/>
  <c r="P130" i="132"/>
  <c r="I209" i="132"/>
  <c r="I210" i="132"/>
  <c r="O83" i="132"/>
  <c r="I178" i="132"/>
  <c r="J190" i="132"/>
  <c r="H130" i="132"/>
  <c r="H190" i="132"/>
  <c r="N100" i="132"/>
  <c r="F64" i="132"/>
  <c r="G64" i="132"/>
  <c r="H56" i="132"/>
  <c r="H57" i="132"/>
  <c r="N5" i="132"/>
  <c r="N6" i="132"/>
  <c r="K130" i="132"/>
  <c r="H197" i="132"/>
  <c r="H198" i="132"/>
  <c r="M5" i="132"/>
  <c r="M6" i="132"/>
  <c r="M57" i="132"/>
  <c r="M56" i="132"/>
  <c r="O116" i="132"/>
  <c r="O117" i="132"/>
  <c r="O153" i="132"/>
  <c r="O154" i="132"/>
  <c r="H26" i="132"/>
  <c r="N110" i="132"/>
  <c r="D153" i="132"/>
  <c r="D154" i="132"/>
  <c r="K110" i="132"/>
  <c r="L190" i="132"/>
  <c r="E26" i="131"/>
  <c r="Q100" i="131"/>
  <c r="K178" i="131"/>
  <c r="K64" i="131"/>
  <c r="O56" i="131"/>
  <c r="O57" i="131"/>
  <c r="P64" i="131"/>
  <c r="I178" i="131"/>
  <c r="H64" i="131"/>
  <c r="I210" i="131"/>
  <c r="I209" i="131"/>
  <c r="I46" i="131"/>
  <c r="D178" i="131"/>
  <c r="J64" i="131"/>
  <c r="H83" i="131"/>
  <c r="I64" i="131"/>
  <c r="E110" i="131"/>
  <c r="K139" i="131"/>
  <c r="D83" i="131"/>
  <c r="Q57" i="131"/>
  <c r="Q56" i="131"/>
  <c r="M117" i="131"/>
  <c r="M116" i="131"/>
  <c r="J121" i="131"/>
  <c r="J120" i="131"/>
  <c r="D26" i="131"/>
  <c r="M121" i="131"/>
  <c r="M120" i="131"/>
  <c r="N116" i="131"/>
  <c r="N117" i="131"/>
  <c r="O190" i="131"/>
  <c r="J190" i="131"/>
  <c r="D120" i="131"/>
  <c r="D121" i="131"/>
  <c r="O117" i="131"/>
  <c r="O116" i="131"/>
  <c r="K190" i="131"/>
  <c r="O4" i="132" l="1"/>
  <c r="P4" i="131"/>
  <c r="G4" i="132"/>
  <c r="G4" i="131"/>
  <c r="D4" i="131"/>
  <c r="Q4" i="132"/>
  <c r="M4" i="131"/>
  <c r="Q4" i="131"/>
  <c r="F4" i="132"/>
  <c r="K4" i="131"/>
  <c r="M4" i="132"/>
  <c r="H4" i="131"/>
  <c r="E4" i="131"/>
  <c r="I4" i="131"/>
  <c r="D4" i="132"/>
  <c r="O4" i="131"/>
  <c r="J4" i="132"/>
  <c r="L4" i="131"/>
  <c r="I4" i="132"/>
  <c r="J4" i="131"/>
  <c r="E4" i="132"/>
  <c r="K4" i="132"/>
  <c r="N4" i="132"/>
  <c r="F4" i="131"/>
  <c r="L4" i="132"/>
  <c r="N4" i="131"/>
  <c r="H4" i="132"/>
  <c r="P110" i="129"/>
  <c r="P4" i="132"/>
  <c r="H100" i="129" l="1"/>
  <c r="E178" i="129"/>
  <c r="P64" i="129"/>
  <c r="H169" i="129"/>
  <c r="D190" i="129"/>
  <c r="K26" i="129"/>
  <c r="M130" i="129"/>
  <c r="G46" i="129"/>
  <c r="H190" i="129"/>
  <c r="F139" i="129"/>
  <c r="M110" i="129"/>
  <c r="I190" i="129"/>
  <c r="J6" i="129"/>
  <c r="J5" i="129"/>
  <c r="J110" i="129"/>
  <c r="G198" i="129"/>
  <c r="G197" i="129"/>
  <c r="I110" i="129"/>
  <c r="P139" i="129"/>
  <c r="F46" i="129"/>
  <c r="I26" i="129"/>
  <c r="M56" i="129"/>
  <c r="M57" i="129"/>
  <c r="E169" i="129"/>
  <c r="O139" i="129"/>
  <c r="L169" i="129"/>
  <c r="F26" i="129"/>
  <c r="I116" i="129"/>
  <c r="I117" i="129"/>
  <c r="K117" i="129"/>
  <c r="K116" i="129"/>
  <c r="Q210" i="129"/>
  <c r="Q209" i="129"/>
  <c r="J83" i="129"/>
  <c r="F120" i="129"/>
  <c r="F121" i="129"/>
  <c r="K169" i="129"/>
  <c r="E139" i="129"/>
  <c r="L100" i="129"/>
  <c r="D110" i="129"/>
  <c r="O83" i="129"/>
  <c r="J26" i="129"/>
  <c r="E117" i="129"/>
  <c r="E116" i="129"/>
  <c r="P26" i="129"/>
  <c r="D154" i="129"/>
  <c r="D153" i="129"/>
  <c r="E130" i="129"/>
  <c r="E64" i="129"/>
  <c r="L64" i="129"/>
  <c r="J198" i="129"/>
  <c r="J197" i="129"/>
  <c r="N46" i="129"/>
  <c r="N130" i="129"/>
  <c r="M116" i="129"/>
  <c r="M117" i="129"/>
  <c r="J139" i="129"/>
  <c r="I100" i="129"/>
  <c r="O121" i="129"/>
  <c r="O120" i="129"/>
  <c r="H210" i="129"/>
  <c r="H209" i="129"/>
  <c r="I169" i="129"/>
  <c r="K83" i="129"/>
  <c r="J46" i="129"/>
  <c r="E121" i="129"/>
  <c r="E120" i="129"/>
  <c r="F57" i="129"/>
  <c r="F56" i="129"/>
  <c r="F110" i="129"/>
  <c r="F6" i="129"/>
  <c r="F5" i="129"/>
  <c r="H110" i="129"/>
  <c r="I139" i="129"/>
  <c r="E209" i="129"/>
  <c r="E210" i="129"/>
  <c r="O190" i="129"/>
  <c r="G130" i="129"/>
  <c r="O110" i="129"/>
  <c r="P100" i="129"/>
  <c r="Q5" i="129"/>
  <c r="Q6" i="129"/>
  <c r="K153" i="129"/>
  <c r="K154" i="129"/>
  <c r="G64" i="129"/>
  <c r="M83" i="129"/>
  <c r="O153" i="129"/>
  <c r="O154" i="129"/>
  <c r="L139" i="129"/>
  <c r="I83" i="129"/>
  <c r="K64" i="129"/>
  <c r="O46" i="129"/>
  <c r="Q153" i="129"/>
  <c r="Q154" i="129"/>
  <c r="K6" i="129"/>
  <c r="K5" i="129"/>
  <c r="Q198" i="129"/>
  <c r="Q197" i="129"/>
  <c r="M190" i="129"/>
  <c r="I130" i="129"/>
  <c r="I120" i="129"/>
  <c r="I121" i="129"/>
  <c r="L5" i="129"/>
  <c r="L6" i="129"/>
  <c r="L46" i="129"/>
  <c r="G210" i="129"/>
  <c r="G209" i="129"/>
  <c r="P6" i="129"/>
  <c r="P5" i="129"/>
  <c r="P130" i="129"/>
  <c r="P46" i="129"/>
  <c r="D169" i="129"/>
  <c r="D100" i="129"/>
  <c r="Q190" i="129"/>
  <c r="N198" i="129"/>
  <c r="N197" i="129"/>
  <c r="F178" i="129"/>
  <c r="E6" i="129"/>
  <c r="E5" i="129"/>
  <c r="Q139" i="129"/>
  <c r="H46" i="129"/>
  <c r="P83" i="129"/>
  <c r="F130" i="129"/>
  <c r="L190" i="129"/>
  <c r="I178" i="129"/>
  <c r="M169" i="129"/>
  <c r="O197" i="129"/>
  <c r="O198" i="129"/>
  <c r="P197" i="129"/>
  <c r="P198" i="129"/>
  <c r="G26" i="129"/>
  <c r="G153" i="129"/>
  <c r="G154" i="129"/>
  <c r="E57" i="129"/>
  <c r="E56" i="129"/>
  <c r="L178" i="129"/>
  <c r="Q120" i="129"/>
  <c r="Q121" i="129"/>
  <c r="G120" i="129"/>
  <c r="G121" i="129"/>
  <c r="N83" i="129"/>
  <c r="N117" i="129"/>
  <c r="N116" i="129"/>
  <c r="Q178" i="129"/>
  <c r="D26" i="129"/>
  <c r="L26" i="129"/>
  <c r="E26" i="129"/>
  <c r="G116" i="129"/>
  <c r="G117" i="129"/>
  <c r="P190" i="129"/>
  <c r="M100" i="129"/>
  <c r="F190" i="129"/>
  <c r="N190" i="129"/>
  <c r="M6" i="129"/>
  <c r="M5" i="129"/>
  <c r="H139" i="129"/>
  <c r="L110" i="129"/>
  <c r="D57" i="129"/>
  <c r="D56" i="129"/>
  <c r="J169" i="129"/>
  <c r="N64" i="129"/>
  <c r="K139" i="129"/>
  <c r="N26" i="129"/>
  <c r="P116" i="129"/>
  <c r="P117" i="129"/>
  <c r="J117" i="129"/>
  <c r="J116" i="129"/>
  <c r="P120" i="129"/>
  <c r="P121" i="129"/>
  <c r="F169" i="129"/>
  <c r="D198" i="129"/>
  <c r="D197" i="129"/>
  <c r="E153" i="129"/>
  <c r="E154" i="129"/>
  <c r="G139" i="129"/>
  <c r="L130" i="129"/>
  <c r="F210" i="129"/>
  <c r="F209" i="129"/>
  <c r="Q110" i="129"/>
  <c r="E46" i="129"/>
  <c r="H116" i="129"/>
  <c r="H117" i="129"/>
  <c r="N121" i="129"/>
  <c r="N120" i="129"/>
  <c r="L210" i="129"/>
  <c r="L209" i="129"/>
  <c r="Q83" i="129"/>
  <c r="J210" i="129"/>
  <c r="J209" i="129"/>
  <c r="Q57" i="129"/>
  <c r="Q56" i="129"/>
  <c r="O100" i="129"/>
  <c r="P57" i="129"/>
  <c r="P56" i="129"/>
  <c r="O169" i="129"/>
  <c r="M46" i="129"/>
  <c r="N210" i="129"/>
  <c r="N209" i="129"/>
  <c r="K56" i="129"/>
  <c r="K57" i="129"/>
  <c r="F117" i="129"/>
  <c r="F116" i="129"/>
  <c r="L120" i="129"/>
  <c r="L121" i="129"/>
  <c r="G110" i="129"/>
  <c r="H57" i="129"/>
  <c r="H56" i="129"/>
  <c r="K210" i="129"/>
  <c r="K209" i="129"/>
  <c r="Q116" i="129"/>
  <c r="Q117" i="129"/>
  <c r="N110" i="129"/>
  <c r="M178" i="129"/>
  <c r="J100" i="129"/>
  <c r="P210" i="129"/>
  <c r="P209" i="129"/>
  <c r="D64" i="129"/>
  <c r="K130" i="129"/>
  <c r="O116" i="129"/>
  <c r="O117" i="129"/>
  <c r="E100" i="129"/>
  <c r="H130" i="129"/>
  <c r="P178" i="129"/>
  <c r="Q64" i="129"/>
  <c r="E110" i="129"/>
  <c r="H26" i="129"/>
  <c r="H64" i="129"/>
  <c r="Q46" i="129"/>
  <c r="M26" i="129"/>
  <c r="J121" i="129"/>
  <c r="J120" i="129"/>
  <c r="G178" i="129"/>
  <c r="F197" i="129"/>
  <c r="F198" i="129"/>
  <c r="M139" i="129"/>
  <c r="E197" i="129"/>
  <c r="E198" i="129"/>
  <c r="N57" i="129"/>
  <c r="N56" i="129"/>
  <c r="D6" i="129"/>
  <c r="D5" i="129"/>
  <c r="G83" i="129"/>
  <c r="H121" i="129"/>
  <c r="H120" i="129"/>
  <c r="N178" i="129"/>
  <c r="F100" i="129"/>
  <c r="F154" i="129"/>
  <c r="F153" i="129"/>
  <c r="K110" i="129"/>
  <c r="D130" i="129"/>
  <c r="Q130" i="129"/>
  <c r="G6" i="129"/>
  <c r="G5" i="129"/>
  <c r="N139" i="129"/>
  <c r="M197" i="129"/>
  <c r="M198" i="129"/>
  <c r="I57" i="129"/>
  <c r="I56" i="129"/>
  <c r="O130" i="129"/>
  <c r="L198" i="129"/>
  <c r="L197" i="129"/>
  <c r="G57" i="129"/>
  <c r="G56" i="129"/>
  <c r="O210" i="129"/>
  <c r="O209" i="129"/>
  <c r="H154" i="129"/>
  <c r="H153" i="129"/>
  <c r="J57" i="129"/>
  <c r="J56" i="129"/>
  <c r="I197" i="129"/>
  <c r="I198" i="129"/>
  <c r="K100" i="129"/>
  <c r="K190" i="129"/>
  <c r="O56" i="129"/>
  <c r="O57" i="129"/>
  <c r="Q26" i="129"/>
  <c r="G190" i="129"/>
  <c r="M120" i="129"/>
  <c r="M121" i="129"/>
  <c r="F64" i="129"/>
  <c r="M154" i="129"/>
  <c r="M153" i="129"/>
  <c r="G169" i="129"/>
  <c r="O26" i="129"/>
  <c r="K198" i="129"/>
  <c r="K197" i="129"/>
  <c r="Q100" i="129"/>
  <c r="J178" i="129"/>
  <c r="I64" i="129"/>
  <c r="K46" i="129"/>
  <c r="E190" i="129"/>
  <c r="D178" i="129"/>
  <c r="J130" i="129"/>
  <c r="N100" i="129"/>
  <c r="J190" i="129"/>
  <c r="N169" i="129"/>
  <c r="J153" i="129"/>
  <c r="J154" i="129"/>
  <c r="H83" i="129"/>
  <c r="D83" i="129"/>
  <c r="L83" i="129"/>
  <c r="I154" i="129"/>
  <c r="I153" i="129"/>
  <c r="K121" i="129"/>
  <c r="K120" i="129"/>
  <c r="F83" i="129"/>
  <c r="P154" i="129"/>
  <c r="P153" i="129"/>
  <c r="P169" i="129"/>
  <c r="I209" i="129"/>
  <c r="I210" i="129"/>
  <c r="K178" i="129"/>
  <c r="D116" i="129"/>
  <c r="D117" i="129"/>
  <c r="R100" i="129"/>
  <c r="D210" i="129"/>
  <c r="D209" i="129"/>
  <c r="O178" i="129"/>
  <c r="I6" i="129"/>
  <c r="I5" i="129"/>
  <c r="Q169" i="129"/>
  <c r="G100" i="129"/>
  <c r="H197" i="129"/>
  <c r="H198" i="129"/>
  <c r="N5" i="129"/>
  <c r="N6" i="129"/>
  <c r="L153" i="129"/>
  <c r="L154" i="129"/>
  <c r="N153" i="129"/>
  <c r="N154" i="129"/>
  <c r="O64" i="129"/>
  <c r="J64" i="129"/>
  <c r="I46" i="129"/>
  <c r="L117" i="129"/>
  <c r="L116" i="129"/>
  <c r="E83" i="129"/>
  <c r="L57" i="129"/>
  <c r="L56" i="129"/>
  <c r="D139" i="129"/>
  <c r="M64" i="129"/>
  <c r="O5" i="129"/>
  <c r="O6" i="129"/>
  <c r="D46" i="129"/>
  <c r="D121" i="129"/>
  <c r="D120" i="129"/>
  <c r="M210" i="129"/>
  <c r="M209" i="129"/>
  <c r="H6" i="129"/>
  <c r="H5" i="129"/>
  <c r="H178" i="129"/>
  <c r="K4" i="129" l="1"/>
  <c r="F4" i="129"/>
  <c r="E4" i="129"/>
  <c r="R169" i="129"/>
  <c r="M4" i="129"/>
  <c r="H4" i="129"/>
  <c r="I4" i="129"/>
  <c r="R64" i="129"/>
  <c r="R83" i="129"/>
  <c r="R178" i="129"/>
  <c r="R120" i="129"/>
  <c r="R121" i="129"/>
  <c r="L4" i="129"/>
  <c r="R190" i="129"/>
  <c r="Q4" i="129"/>
  <c r="R26" i="129"/>
  <c r="O4" i="129"/>
  <c r="R153" i="129"/>
  <c r="R154" i="129"/>
  <c r="R117" i="129"/>
  <c r="R116" i="129"/>
  <c r="N4" i="129"/>
  <c r="R197" i="129"/>
  <c r="R198" i="129"/>
  <c r="J4" i="129"/>
  <c r="R110" i="129"/>
  <c r="R46" i="129"/>
  <c r="R209" i="129"/>
  <c r="R210" i="129"/>
  <c r="R6" i="129"/>
  <c r="R5" i="129"/>
  <c r="R139" i="129"/>
  <c r="R57" i="129"/>
  <c r="R56" i="129"/>
  <c r="R130" i="129"/>
  <c r="G4" i="129"/>
  <c r="D4" i="129"/>
  <c r="P4" i="129"/>
  <c r="S110" i="129" l="1"/>
  <c r="S5" i="129"/>
  <c r="S6" i="129"/>
  <c r="S190" i="129"/>
  <c r="S130" i="129"/>
  <c r="S210" i="129"/>
  <c r="S209" i="129"/>
  <c r="S121" i="129"/>
  <c r="S120" i="129"/>
  <c r="S46" i="129"/>
  <c r="S26" i="129"/>
  <c r="S64" i="129"/>
  <c r="S57" i="129"/>
  <c r="S56" i="129"/>
  <c r="S117" i="129"/>
  <c r="S116" i="129"/>
  <c r="S169" i="129"/>
  <c r="S83" i="129"/>
  <c r="R4" i="129"/>
  <c r="S178" i="129"/>
  <c r="S197" i="129"/>
  <c r="S198" i="129"/>
  <c r="S139" i="129"/>
  <c r="S100" i="129"/>
  <c r="S154" i="129"/>
  <c r="S153" i="129"/>
  <c r="T117" i="129" l="1"/>
  <c r="T116" i="129"/>
  <c r="T178" i="129"/>
  <c r="T100" i="129"/>
  <c r="T121" i="129"/>
  <c r="T120" i="129"/>
  <c r="T57" i="129"/>
  <c r="T56" i="129"/>
  <c r="T197" i="129"/>
  <c r="T198" i="129"/>
  <c r="T46" i="129"/>
  <c r="T130" i="129"/>
  <c r="T169" i="129"/>
  <c r="T139" i="129"/>
  <c r="T110" i="129"/>
  <c r="T154" i="129"/>
  <c r="T153" i="129"/>
  <c r="S4" i="129"/>
  <c r="T83" i="129"/>
  <c r="T6" i="129"/>
  <c r="T5" i="129"/>
  <c r="T190" i="129"/>
  <c r="T210" i="129"/>
  <c r="T209" i="129"/>
  <c r="T26" i="129"/>
  <c r="T64" i="129"/>
  <c r="T4" i="129" l="1"/>
  <c r="U110" i="129" l="1"/>
  <c r="U178" i="129"/>
  <c r="U210" i="129"/>
  <c r="U209" i="129"/>
  <c r="U116" i="129"/>
  <c r="U117" i="129"/>
  <c r="U139" i="129"/>
  <c r="U26" i="129"/>
  <c r="U83" i="129"/>
  <c r="U154" i="129"/>
  <c r="U153" i="129"/>
  <c r="U100" i="129"/>
  <c r="U6" i="129"/>
  <c r="U5" i="129"/>
  <c r="U64" i="129"/>
  <c r="U130" i="129"/>
  <c r="U57" i="129"/>
  <c r="U56" i="129"/>
  <c r="U121" i="129"/>
  <c r="U120" i="129"/>
  <c r="U46" i="129"/>
  <c r="U190" i="129"/>
  <c r="U169" i="129"/>
  <c r="U198" i="129"/>
  <c r="U197" i="129"/>
  <c r="V178" i="129" l="1"/>
  <c r="U4" i="129"/>
  <c r="V64" i="129" l="1"/>
  <c r="V57" i="129"/>
  <c r="V56" i="129"/>
  <c r="V130" i="129"/>
  <c r="V190" i="129"/>
  <c r="V153" i="129"/>
  <c r="V154" i="129"/>
  <c r="V100" i="129"/>
  <c r="V169" i="129"/>
  <c r="V210" i="129"/>
  <c r="V209" i="129"/>
  <c r="V139" i="129"/>
  <c r="V110" i="129"/>
  <c r="V5" i="129"/>
  <c r="V6" i="129"/>
  <c r="V197" i="129"/>
  <c r="V198" i="129"/>
  <c r="V26" i="129"/>
  <c r="V120" i="129"/>
  <c r="V121" i="129"/>
  <c r="V83" i="129"/>
  <c r="V46" i="129"/>
  <c r="V116" i="129"/>
  <c r="V117" i="129"/>
  <c r="W100" i="129" l="1"/>
  <c r="V4" i="129"/>
  <c r="W26" i="129" l="1"/>
  <c r="W57" i="129"/>
  <c r="W56" i="129"/>
  <c r="W116" i="129"/>
  <c r="W117" i="129"/>
  <c r="W120" i="129"/>
  <c r="W121" i="129"/>
  <c r="W190" i="129"/>
  <c r="W6" i="129"/>
  <c r="W5" i="129"/>
  <c r="W110" i="129"/>
  <c r="W154" i="129"/>
  <c r="W153" i="129"/>
  <c r="W139" i="129"/>
  <c r="W198" i="129"/>
  <c r="W197" i="129"/>
  <c r="W64" i="129"/>
  <c r="W178" i="129"/>
  <c r="W209" i="129"/>
  <c r="W210" i="129"/>
  <c r="W46" i="129"/>
  <c r="W130" i="129"/>
  <c r="W169" i="129"/>
  <c r="W83" i="129"/>
  <c r="W4" i="129" l="1"/>
  <c r="S110" i="86" l="1"/>
  <c r="F83" i="86" l="1"/>
  <c r="T83" i="86"/>
  <c r="E83" i="86"/>
  <c r="Q130" i="86"/>
  <c r="F190" i="86"/>
  <c r="F169" i="86"/>
  <c r="T139" i="86"/>
  <c r="T100" i="86"/>
  <c r="Q110" i="86"/>
  <c r="Q64" i="86"/>
  <c r="H178" i="86"/>
  <c r="T46" i="86"/>
  <c r="P110" i="86"/>
  <c r="R190" i="86"/>
  <c r="I64" i="86"/>
  <c r="J110" i="86"/>
  <c r="G110" i="86"/>
  <c r="U139" i="86"/>
  <c r="O190" i="86"/>
  <c r="H110" i="86"/>
  <c r="M169" i="86"/>
  <c r="M178" i="86"/>
  <c r="D190" i="86"/>
  <c r="N46" i="86"/>
  <c r="R130" i="86"/>
  <c r="E169" i="86"/>
  <c r="W169" i="86"/>
  <c r="V121" i="86"/>
  <c r="V120" i="86"/>
  <c r="J169" i="86"/>
  <c r="F130" i="86"/>
  <c r="Q26" i="86"/>
  <c r="I46" i="86"/>
  <c r="I26" i="86"/>
  <c r="R56" i="86"/>
  <c r="R57" i="86"/>
  <c r="D178" i="86"/>
  <c r="S83" i="86"/>
  <c r="S56" i="86"/>
  <c r="S57" i="86"/>
  <c r="Q209" i="86"/>
  <c r="Q210" i="86"/>
  <c r="V169" i="86"/>
  <c r="M121" i="86"/>
  <c r="M120" i="86"/>
  <c r="Q117" i="86"/>
  <c r="Q116" i="86"/>
  <c r="S190" i="86"/>
  <c r="H169" i="86"/>
  <c r="D197" i="86"/>
  <c r="D198" i="86"/>
  <c r="K116" i="86"/>
  <c r="K117" i="86"/>
  <c r="F209" i="86"/>
  <c r="F210" i="86"/>
  <c r="R198" i="86"/>
  <c r="R197" i="86"/>
  <c r="S198" i="86"/>
  <c r="S197" i="86"/>
  <c r="I198" i="86"/>
  <c r="I197" i="86"/>
  <c r="R169" i="86"/>
  <c r="J178" i="86"/>
  <c r="J56" i="86"/>
  <c r="J57" i="86"/>
  <c r="I154" i="86"/>
  <c r="I153" i="86"/>
  <c r="J117" i="86"/>
  <c r="J116" i="86"/>
  <c r="S178" i="86"/>
  <c r="F64" i="86"/>
  <c r="I83" i="86"/>
  <c r="T64" i="86"/>
  <c r="S6" i="86"/>
  <c r="S5" i="86"/>
  <c r="E64" i="86"/>
  <c r="E130" i="86"/>
  <c r="J130" i="86"/>
  <c r="Q46" i="86"/>
  <c r="K100" i="86"/>
  <c r="S120" i="86"/>
  <c r="S121" i="86"/>
  <c r="N64" i="86"/>
  <c r="P83" i="86"/>
  <c r="R209" i="86"/>
  <c r="R210" i="86"/>
  <c r="I178" i="86"/>
  <c r="U198" i="86"/>
  <c r="U197" i="86"/>
  <c r="H154" i="86"/>
  <c r="H153" i="86"/>
  <c r="V178" i="86"/>
  <c r="W117" i="86"/>
  <c r="W116" i="86"/>
  <c r="W190" i="86"/>
  <c r="T120" i="86"/>
  <c r="T121" i="86"/>
  <c r="E209" i="86"/>
  <c r="E210" i="86"/>
  <c r="D83" i="86"/>
  <c r="L139" i="86"/>
  <c r="G6" i="86"/>
  <c r="G5" i="86"/>
  <c r="M110" i="86"/>
  <c r="L64" i="86"/>
  <c r="T130" i="86"/>
  <c r="I190" i="86"/>
  <c r="G130" i="86"/>
  <c r="M64" i="86"/>
  <c r="O178" i="86"/>
  <c r="N121" i="86"/>
  <c r="N120" i="86"/>
  <c r="F116" i="86"/>
  <c r="F117" i="86"/>
  <c r="P139" i="86"/>
  <c r="E139" i="86"/>
  <c r="S64" i="86"/>
  <c r="M100" i="86"/>
  <c r="I169" i="86"/>
  <c r="E198" i="86"/>
  <c r="E197" i="86"/>
  <c r="P198" i="86"/>
  <c r="P197" i="86"/>
  <c r="G210" i="86"/>
  <c r="G209" i="86"/>
  <c r="M190" i="86"/>
  <c r="J198" i="86"/>
  <c r="J197" i="86"/>
  <c r="T154" i="86"/>
  <c r="T153" i="86"/>
  <c r="V64" i="86"/>
  <c r="R6" i="86"/>
  <c r="R5" i="86"/>
  <c r="F5" i="86"/>
  <c r="F6" i="86"/>
  <c r="K139" i="86"/>
  <c r="U64" i="86"/>
  <c r="O210" i="86"/>
  <c r="O209" i="86"/>
  <c r="K130" i="86"/>
  <c r="R46" i="86"/>
  <c r="L110" i="86"/>
  <c r="N210" i="86"/>
  <c r="N209" i="86"/>
  <c r="L26" i="86"/>
  <c r="E100" i="86"/>
  <c r="H139" i="86"/>
  <c r="L120" i="86"/>
  <c r="L121" i="86"/>
  <c r="K153" i="86"/>
  <c r="K154" i="86"/>
  <c r="L190" i="86"/>
  <c r="M153" i="86"/>
  <c r="M154" i="86"/>
  <c r="S169" i="86"/>
  <c r="G117" i="86"/>
  <c r="G116" i="86"/>
  <c r="G169" i="86"/>
  <c r="T190" i="86"/>
  <c r="Q178" i="86"/>
  <c r="H190" i="86"/>
  <c r="P190" i="86"/>
  <c r="E190" i="86"/>
  <c r="W120" i="86"/>
  <c r="W121" i="86"/>
  <c r="F197" i="86"/>
  <c r="F198" i="86"/>
  <c r="K190" i="86"/>
  <c r="H64" i="86"/>
  <c r="S26" i="86"/>
  <c r="M46" i="86"/>
  <c r="K83" i="86"/>
  <c r="T117" i="86"/>
  <c r="T116" i="86"/>
  <c r="H6" i="86"/>
  <c r="H5" i="86"/>
  <c r="N110" i="86"/>
  <c r="I6" i="86"/>
  <c r="I5" i="86"/>
  <c r="O110" i="86"/>
  <c r="L130" i="86"/>
  <c r="V100" i="86"/>
  <c r="F100" i="86"/>
  <c r="I110" i="86"/>
  <c r="P120" i="86"/>
  <c r="P121" i="86"/>
  <c r="Q153" i="86"/>
  <c r="Q154" i="86"/>
  <c r="M83" i="86"/>
  <c r="S116" i="86"/>
  <c r="S117" i="86"/>
  <c r="U169" i="86"/>
  <c r="K169" i="86"/>
  <c r="L210" i="86"/>
  <c r="L209" i="86"/>
  <c r="Q190" i="86"/>
  <c r="W110" i="86"/>
  <c r="W178" i="86"/>
  <c r="W154" i="86"/>
  <c r="W153" i="86"/>
  <c r="L56" i="86"/>
  <c r="L57" i="86"/>
  <c r="E116" i="86"/>
  <c r="E117" i="86"/>
  <c r="J5" i="86"/>
  <c r="J6" i="86"/>
  <c r="D117" i="86"/>
  <c r="D116" i="86"/>
  <c r="M5" i="86"/>
  <c r="M6" i="86"/>
  <c r="F57" i="86"/>
  <c r="F56" i="86"/>
  <c r="U56" i="86"/>
  <c r="U57" i="86"/>
  <c r="W64" i="86"/>
  <c r="D169" i="86"/>
  <c r="H57" i="86"/>
  <c r="H56" i="86"/>
  <c r="V154" i="86"/>
  <c r="V153" i="86"/>
  <c r="K46" i="86"/>
  <c r="L117" i="86"/>
  <c r="L116" i="86"/>
  <c r="N190" i="86"/>
  <c r="N139" i="86"/>
  <c r="I210" i="86"/>
  <c r="I209" i="86"/>
  <c r="H46" i="86"/>
  <c r="H83" i="86"/>
  <c r="M130" i="86"/>
  <c r="Q197" i="86"/>
  <c r="Q198" i="86"/>
  <c r="U209" i="86"/>
  <c r="U210" i="86"/>
  <c r="P100" i="86"/>
  <c r="M26" i="86"/>
  <c r="E46" i="86"/>
  <c r="G83" i="86"/>
  <c r="D139" i="86"/>
  <c r="F120" i="86"/>
  <c r="F121" i="86"/>
  <c r="R139" i="86"/>
  <c r="V5" i="86"/>
  <c r="V6" i="86"/>
  <c r="G26" i="86"/>
  <c r="P56" i="86"/>
  <c r="P57" i="86"/>
  <c r="U153" i="86"/>
  <c r="U154" i="86"/>
  <c r="P64" i="86"/>
  <c r="E178" i="86"/>
  <c r="R83" i="86"/>
  <c r="Q139" i="86"/>
  <c r="H26" i="86"/>
  <c r="Q57" i="86"/>
  <c r="Q56" i="86"/>
  <c r="V210" i="86"/>
  <c r="V209" i="86"/>
  <c r="V130" i="86"/>
  <c r="J190" i="86"/>
  <c r="M117" i="86"/>
  <c r="M116" i="86"/>
  <c r="I139" i="86"/>
  <c r="D154" i="86"/>
  <c r="D153" i="86"/>
  <c r="T197" i="86"/>
  <c r="T198" i="86"/>
  <c r="I100" i="86"/>
  <c r="M209" i="86"/>
  <c r="M210" i="86"/>
  <c r="W5" i="86"/>
  <c r="W6" i="86"/>
  <c r="H116" i="86"/>
  <c r="H117" i="86"/>
  <c r="G121" i="86"/>
  <c r="G120" i="86"/>
  <c r="K120" i="86"/>
  <c r="K121" i="86"/>
  <c r="S153" i="86"/>
  <c r="S154" i="86"/>
  <c r="L178" i="86"/>
  <c r="N154" i="86"/>
  <c r="N153" i="86"/>
  <c r="N197" i="86"/>
  <c r="N198" i="86"/>
  <c r="G198" i="86"/>
  <c r="G197" i="86"/>
  <c r="V83" i="86"/>
  <c r="H197" i="86"/>
  <c r="H198" i="86"/>
  <c r="N6" i="86"/>
  <c r="N5" i="86"/>
  <c r="G154" i="86"/>
  <c r="G153" i="86"/>
  <c r="R153" i="86"/>
  <c r="R154" i="86"/>
  <c r="D56" i="86"/>
  <c r="D57" i="86"/>
  <c r="L153" i="86"/>
  <c r="L154" i="86"/>
  <c r="N130" i="86"/>
  <c r="V139" i="86"/>
  <c r="V198" i="86"/>
  <c r="V197" i="86"/>
  <c r="W130" i="86"/>
  <c r="D64" i="86"/>
  <c r="U46" i="86"/>
  <c r="O121" i="86"/>
  <c r="O120" i="86"/>
  <c r="T56" i="86"/>
  <c r="T57" i="86"/>
  <c r="R64" i="86"/>
  <c r="G139" i="86"/>
  <c r="D5" i="86"/>
  <c r="D6" i="86"/>
  <c r="Q100" i="86"/>
  <c r="U26" i="86"/>
  <c r="O46" i="86"/>
  <c r="J100" i="86"/>
  <c r="R120" i="86"/>
  <c r="R121" i="86"/>
  <c r="V26" i="86"/>
  <c r="P46" i="86"/>
  <c r="L6" i="86"/>
  <c r="L5" i="86"/>
  <c r="E56" i="86"/>
  <c r="E57" i="86"/>
  <c r="U110" i="86"/>
  <c r="J64" i="86"/>
  <c r="J83" i="86"/>
  <c r="O130" i="86"/>
  <c r="G100" i="86"/>
  <c r="N100" i="86"/>
  <c r="L197" i="86"/>
  <c r="L198" i="86"/>
  <c r="O198" i="86"/>
  <c r="O197" i="86"/>
  <c r="L46" i="86"/>
  <c r="O64" i="86"/>
  <c r="D100" i="86"/>
  <c r="E110" i="86"/>
  <c r="U100" i="86"/>
  <c r="E120" i="86"/>
  <c r="E121" i="86"/>
  <c r="T169" i="86"/>
  <c r="U190" i="86"/>
  <c r="N169" i="86"/>
  <c r="F178" i="86"/>
  <c r="W139" i="86"/>
  <c r="W26" i="86"/>
  <c r="I117" i="86"/>
  <c r="I116" i="86"/>
  <c r="N26" i="86"/>
  <c r="H100" i="86"/>
  <c r="J26" i="86"/>
  <c r="P153" i="86"/>
  <c r="P154" i="86"/>
  <c r="O153" i="86"/>
  <c r="O154" i="86"/>
  <c r="U120" i="86"/>
  <c r="U121" i="86"/>
  <c r="U83" i="86"/>
  <c r="F154" i="86"/>
  <c r="F153" i="86"/>
  <c r="J210" i="86"/>
  <c r="J209" i="86"/>
  <c r="G64" i="86"/>
  <c r="R26" i="86"/>
  <c r="J46" i="86"/>
  <c r="G56" i="86"/>
  <c r="G57" i="86"/>
  <c r="O169" i="86"/>
  <c r="P209" i="86"/>
  <c r="P210" i="86"/>
  <c r="R116" i="86"/>
  <c r="R117" i="86"/>
  <c r="K26" i="86"/>
  <c r="D46" i="86"/>
  <c r="V56" i="86"/>
  <c r="V57" i="86"/>
  <c r="H121" i="86"/>
  <c r="H120" i="86"/>
  <c r="O116" i="86"/>
  <c r="O117" i="86"/>
  <c r="P130" i="86"/>
  <c r="D26" i="86"/>
  <c r="U178" i="86"/>
  <c r="R100" i="86"/>
  <c r="V110" i="86"/>
  <c r="F110" i="86"/>
  <c r="Q120" i="86"/>
  <c r="Q121" i="86"/>
  <c r="I130" i="86"/>
  <c r="F139" i="86"/>
  <c r="K178" i="86"/>
  <c r="D209" i="86"/>
  <c r="D210" i="86"/>
  <c r="R178" i="86"/>
  <c r="W83" i="86"/>
  <c r="W198" i="86"/>
  <c r="W197" i="86"/>
  <c r="W46" i="86"/>
  <c r="W210" i="86"/>
  <c r="W209" i="86"/>
  <c r="M139" i="86"/>
  <c r="M56" i="86"/>
  <c r="M57" i="86"/>
  <c r="U6" i="86"/>
  <c r="U5" i="86"/>
  <c r="F26" i="86"/>
  <c r="O57" i="86"/>
  <c r="O56" i="86"/>
  <c r="R110" i="86"/>
  <c r="Q83" i="86"/>
  <c r="K5" i="86"/>
  <c r="K6" i="86"/>
  <c r="M197" i="86"/>
  <c r="M198" i="86"/>
  <c r="E5" i="86"/>
  <c r="E6" i="86"/>
  <c r="U116" i="86"/>
  <c r="U117" i="86"/>
  <c r="D130" i="86"/>
  <c r="Q169" i="86"/>
  <c r="S209" i="86"/>
  <c r="S210" i="86"/>
  <c r="I121" i="86"/>
  <c r="I120" i="86"/>
  <c r="K197" i="86"/>
  <c r="K198" i="86"/>
  <c r="N56" i="86"/>
  <c r="N57" i="86"/>
  <c r="O26" i="86"/>
  <c r="D121" i="86"/>
  <c r="D120" i="86"/>
  <c r="F46" i="86"/>
  <c r="T26" i="86"/>
  <c r="N178" i="86"/>
  <c r="S100" i="86"/>
  <c r="Q5" i="86"/>
  <c r="Q6" i="86"/>
  <c r="K56" i="86"/>
  <c r="K57" i="86"/>
  <c r="P169" i="86"/>
  <c r="H130" i="86"/>
  <c r="G178" i="86"/>
  <c r="K110" i="86"/>
  <c r="J139" i="86"/>
  <c r="K209" i="86"/>
  <c r="K210" i="86"/>
  <c r="P6" i="86"/>
  <c r="P5" i="86"/>
  <c r="O139" i="86"/>
  <c r="O100" i="86"/>
  <c r="O6" i="86"/>
  <c r="O5" i="86"/>
  <c r="V46" i="86"/>
  <c r="L100" i="86"/>
  <c r="T6" i="86"/>
  <c r="T5" i="86"/>
  <c r="E26" i="86"/>
  <c r="J154" i="86"/>
  <c r="J153" i="86"/>
  <c r="D110" i="86"/>
  <c r="N117" i="86"/>
  <c r="N116" i="86"/>
  <c r="K64" i="86"/>
  <c r="L83" i="86"/>
  <c r="V116" i="86"/>
  <c r="V117" i="86"/>
  <c r="J120" i="86"/>
  <c r="J121" i="86"/>
  <c r="S130" i="86"/>
  <c r="G190" i="86"/>
  <c r="O83" i="86"/>
  <c r="S46" i="86"/>
  <c r="G46" i="86"/>
  <c r="L169" i="86"/>
  <c r="P117" i="86"/>
  <c r="P116" i="86"/>
  <c r="P26" i="86"/>
  <c r="P178" i="86"/>
  <c r="T178" i="86"/>
  <c r="I56" i="86"/>
  <c r="I57" i="86"/>
  <c r="N83" i="86"/>
  <c r="T110" i="86"/>
  <c r="U130" i="86"/>
  <c r="S139" i="86"/>
  <c r="E153" i="86"/>
  <c r="E154" i="86"/>
  <c r="V190" i="86"/>
  <c r="T210" i="86"/>
  <c r="T209" i="86"/>
  <c r="H210" i="86"/>
  <c r="H209" i="86"/>
  <c r="W100" i="86"/>
  <c r="W56" i="86"/>
  <c r="W57" i="86"/>
  <c r="E4" i="86" l="1"/>
  <c r="M4" i="86"/>
  <c r="Q4" i="86"/>
  <c r="D4" i="86"/>
  <c r="F4" i="86"/>
  <c r="P4" i="86"/>
  <c r="K4" i="86"/>
  <c r="V4" i="86"/>
  <c r="L4" i="86"/>
  <c r="J4" i="86"/>
  <c r="R4" i="86"/>
  <c r="I4" i="86"/>
  <c r="T4" i="86"/>
  <c r="S4" i="86"/>
  <c r="H4" i="86"/>
  <c r="U4" i="86"/>
  <c r="W4" i="86"/>
  <c r="O4" i="86"/>
  <c r="N4" i="86"/>
  <c r="G4" i="86"/>
  <c r="H9" i="73"/>
  <c r="O9" i="73"/>
  <c r="D9" i="73"/>
  <c r="S9" i="73"/>
  <c r="E9" i="73"/>
  <c r="T9" i="73"/>
  <c r="N9" i="73"/>
  <c r="V9" i="73"/>
  <c r="G9" i="73"/>
  <c r="U9" i="73"/>
  <c r="P9" i="73"/>
  <c r="R9" i="73"/>
  <c r="L9" i="73"/>
  <c r="M9" i="73"/>
  <c r="Q9" i="73"/>
  <c r="K9" i="73"/>
  <c r="F9" i="73"/>
  <c r="I9" i="73"/>
  <c r="J9" i="73"/>
  <c r="P14" i="73" l="1"/>
  <c r="J14" i="73"/>
  <c r="E14" i="73"/>
  <c r="L14" i="73"/>
  <c r="O14" i="73"/>
  <c r="D14" i="73"/>
  <c r="F14" i="73"/>
  <c r="I14" i="73"/>
  <c r="K14" i="73"/>
  <c r="M14" i="73"/>
  <c r="H14" i="73"/>
  <c r="N14" i="73"/>
  <c r="G14" i="73"/>
  <c r="Q110" i="89" l="1"/>
  <c r="F169" i="89"/>
  <c r="O178" i="89"/>
  <c r="F130" i="89"/>
  <c r="M169" i="89"/>
  <c r="P26" i="89"/>
  <c r="M26" i="89"/>
  <c r="D130" i="89"/>
  <c r="Q83" i="89"/>
  <c r="J130" i="89"/>
  <c r="N26" i="89"/>
  <c r="H100" i="89"/>
  <c r="M190" i="89" l="1"/>
  <c r="P46" i="89"/>
  <c r="F6" i="89"/>
  <c r="F5" i="89"/>
  <c r="F110" i="89"/>
  <c r="E117" i="89"/>
  <c r="E116" i="89"/>
  <c r="M117" i="89"/>
  <c r="M116" i="89"/>
  <c r="M46" i="89"/>
  <c r="K5" i="89"/>
  <c r="K6" i="89"/>
  <c r="L178" i="89"/>
  <c r="E190" i="89"/>
  <c r="P190" i="89"/>
  <c r="K130" i="89"/>
  <c r="H197" i="89"/>
  <c r="H198" i="89"/>
  <c r="M64" i="89"/>
  <c r="I26" i="89"/>
  <c r="D26" i="89"/>
  <c r="E169" i="89"/>
  <c r="L139" i="89"/>
  <c r="K46" i="89"/>
  <c r="E5" i="89"/>
  <c r="E6" i="89"/>
  <c r="E83" i="89"/>
  <c r="O56" i="89"/>
  <c r="O57" i="89"/>
  <c r="I130" i="89"/>
  <c r="Q121" i="89"/>
  <c r="Q120" i="89"/>
  <c r="H178" i="89"/>
  <c r="O26" i="89"/>
  <c r="F100" i="89"/>
  <c r="P100" i="89"/>
  <c r="G190" i="89"/>
  <c r="M121" i="89"/>
  <c r="M120" i="89"/>
  <c r="P83" i="89"/>
  <c r="H6" i="89"/>
  <c r="H5" i="89"/>
  <c r="D5" i="89"/>
  <c r="D6" i="89"/>
  <c r="K198" i="89"/>
  <c r="K197" i="89"/>
  <c r="E139" i="89"/>
  <c r="K139" i="89"/>
  <c r="E26" i="89"/>
  <c r="N56" i="89"/>
  <c r="N57" i="89"/>
  <c r="L5" i="89"/>
  <c r="L6" i="89"/>
  <c r="L121" i="89"/>
  <c r="L120" i="89"/>
  <c r="H190" i="89"/>
  <c r="E121" i="89"/>
  <c r="E120" i="89"/>
  <c r="J56" i="89"/>
  <c r="J57" i="89"/>
  <c r="N117" i="89"/>
  <c r="N116" i="89"/>
  <c r="E57" i="89"/>
  <c r="E56" i="89"/>
  <c r="N178" i="89"/>
  <c r="G178" i="89"/>
  <c r="L100" i="89"/>
  <c r="K154" i="89"/>
  <c r="K153" i="89"/>
  <c r="J197" i="89"/>
  <c r="J198" i="89"/>
  <c r="K116" i="89"/>
  <c r="K117" i="89"/>
  <c r="I56" i="89"/>
  <c r="I57" i="89"/>
  <c r="I83" i="89"/>
  <c r="K110" i="89"/>
  <c r="K83" i="89"/>
  <c r="M197" i="89"/>
  <c r="M198" i="89"/>
  <c r="D64" i="89"/>
  <c r="J190" i="89"/>
  <c r="F26" i="89"/>
  <c r="H169" i="89"/>
  <c r="K121" i="89"/>
  <c r="K120" i="89"/>
  <c r="D169" i="89"/>
  <c r="G153" i="89"/>
  <c r="G154" i="89"/>
  <c r="L130" i="89"/>
  <c r="J110" i="89"/>
  <c r="M57" i="89"/>
  <c r="M56" i="89"/>
  <c r="F178" i="89"/>
  <c r="G110" i="89"/>
  <c r="P56" i="89"/>
  <c r="P57" i="89"/>
  <c r="O117" i="89"/>
  <c r="O116" i="89"/>
  <c r="M100" i="89"/>
  <c r="F209" i="89"/>
  <c r="F210" i="89"/>
  <c r="E209" i="89"/>
  <c r="E210" i="89"/>
  <c r="G210" i="89"/>
  <c r="G209" i="89"/>
  <c r="P5" i="89"/>
  <c r="P6" i="89"/>
  <c r="K26" i="89"/>
  <c r="L117" i="89"/>
  <c r="L116" i="89"/>
  <c r="L153" i="89"/>
  <c r="L154" i="89"/>
  <c r="H110" i="89"/>
  <c r="I5" i="89"/>
  <c r="I6" i="89"/>
  <c r="M83" i="89"/>
  <c r="D110" i="89"/>
  <c r="D116" i="89"/>
  <c r="D117" i="89"/>
  <c r="L64" i="89"/>
  <c r="P110" i="89"/>
  <c r="H46" i="89"/>
  <c r="O64" i="89"/>
  <c r="G26" i="89"/>
  <c r="Q178" i="89"/>
  <c r="G100" i="89"/>
  <c r="F190" i="89"/>
  <c r="H83" i="89"/>
  <c r="I100" i="89"/>
  <c r="L110" i="89"/>
  <c r="P64" i="89"/>
  <c r="O6" i="89"/>
  <c r="O5" i="89"/>
  <c r="K100" i="89"/>
  <c r="I178" i="89"/>
  <c r="D209" i="89"/>
  <c r="D210" i="89"/>
  <c r="G197" i="89"/>
  <c r="G198" i="89"/>
  <c r="O100" i="89"/>
  <c r="P153" i="89"/>
  <c r="P154" i="89"/>
  <c r="G83" i="89"/>
  <c r="I120" i="89"/>
  <c r="I121" i="89"/>
  <c r="Q190" i="89"/>
  <c r="I116" i="89"/>
  <c r="I117" i="89"/>
  <c r="H154" i="89"/>
  <c r="H153" i="89"/>
  <c r="Q210" i="89"/>
  <c r="Q209" i="89"/>
  <c r="G117" i="89"/>
  <c r="G116" i="89"/>
  <c r="J153" i="89"/>
  <c r="J154" i="89"/>
  <c r="I210" i="89"/>
  <c r="I209" i="89"/>
  <c r="M178" i="89"/>
  <c r="L169" i="89"/>
  <c r="K56" i="89"/>
  <c r="K57" i="89"/>
  <c r="H117" i="89"/>
  <c r="H116" i="89"/>
  <c r="N209" i="89"/>
  <c r="N210" i="89"/>
  <c r="N64" i="89"/>
  <c r="G64" i="89"/>
  <c r="M6" i="89"/>
  <c r="M5" i="89"/>
  <c r="N100" i="89"/>
  <c r="Q64" i="89"/>
  <c r="I190" i="89"/>
  <c r="H130" i="89"/>
  <c r="P210" i="89"/>
  <c r="P209" i="89"/>
  <c r="Q5" i="89"/>
  <c r="Q6" i="89"/>
  <c r="E130" i="89"/>
  <c r="L190" i="89"/>
  <c r="E178" i="89"/>
  <c r="I64" i="89"/>
  <c r="M154" i="89"/>
  <c r="M153" i="89"/>
  <c r="N197" i="89"/>
  <c r="N198" i="89"/>
  <c r="F56" i="89"/>
  <c r="F57" i="89"/>
  <c r="Q169" i="89"/>
  <c r="N169" i="89"/>
  <c r="I110" i="89"/>
  <c r="D139" i="89"/>
  <c r="P197" i="89"/>
  <c r="P198" i="89"/>
  <c r="Q198" i="89"/>
  <c r="Q197" i="89"/>
  <c r="N130" i="89"/>
  <c r="G56" i="89"/>
  <c r="G57" i="89"/>
  <c r="M139" i="89"/>
  <c r="F139" i="89"/>
  <c r="J121" i="89"/>
  <c r="J120" i="89"/>
  <c r="O139" i="89"/>
  <c r="D121" i="89"/>
  <c r="D120" i="89"/>
  <c r="J46" i="89"/>
  <c r="Q154" i="89"/>
  <c r="Q153" i="89"/>
  <c r="O121" i="89"/>
  <c r="O120" i="89"/>
  <c r="H64" i="89"/>
  <c r="N154" i="89"/>
  <c r="N153" i="89"/>
  <c r="E110" i="89"/>
  <c r="D83" i="89"/>
  <c r="I154" i="89"/>
  <c r="I153" i="89"/>
  <c r="L26" i="89"/>
  <c r="O130" i="89"/>
  <c r="O169" i="89"/>
  <c r="G139" i="89"/>
  <c r="Q130" i="89"/>
  <c r="L83" i="89"/>
  <c r="D178" i="89"/>
  <c r="K64" i="89"/>
  <c r="P116" i="89"/>
  <c r="P117" i="89"/>
  <c r="I198" i="89"/>
  <c r="I197" i="89"/>
  <c r="M209" i="89"/>
  <c r="M210" i="89"/>
  <c r="Q100" i="89"/>
  <c r="F153" i="89"/>
  <c r="F154" i="89"/>
  <c r="N139" i="89"/>
  <c r="O46" i="89"/>
  <c r="L56" i="89"/>
  <c r="L57" i="89"/>
  <c r="G120" i="89"/>
  <c r="G121" i="89"/>
  <c r="D198" i="89"/>
  <c r="D197" i="89"/>
  <c r="H210" i="89"/>
  <c r="H209" i="89"/>
  <c r="O197" i="89"/>
  <c r="O198" i="89"/>
  <c r="Q26" i="89"/>
  <c r="D46" i="89"/>
  <c r="E100" i="89"/>
  <c r="N110" i="89"/>
  <c r="J5" i="89"/>
  <c r="J6" i="89"/>
  <c r="F64" i="89"/>
  <c r="N6" i="89"/>
  <c r="N5" i="89"/>
  <c r="D56" i="89"/>
  <c r="D57" i="89"/>
  <c r="J169" i="89"/>
  <c r="I139" i="89"/>
  <c r="E64" i="89"/>
  <c r="P121" i="89"/>
  <c r="P120" i="89"/>
  <c r="J210" i="89"/>
  <c r="J209" i="89"/>
  <c r="F197" i="89"/>
  <c r="F198" i="89"/>
  <c r="O190" i="89"/>
  <c r="J139" i="89"/>
  <c r="M130" i="89"/>
  <c r="J100" i="89"/>
  <c r="J178" i="89"/>
  <c r="N46" i="89"/>
  <c r="K209" i="89"/>
  <c r="K210" i="89"/>
  <c r="L209" i="89"/>
  <c r="L210" i="89"/>
  <c r="E198" i="89"/>
  <c r="E197" i="89"/>
  <c r="L46" i="89"/>
  <c r="F120" i="89"/>
  <c r="F121" i="89"/>
  <c r="I46" i="89"/>
  <c r="H26" i="89"/>
  <c r="G46" i="89"/>
  <c r="J64" i="89"/>
  <c r="K169" i="89"/>
  <c r="H57" i="89"/>
  <c r="H56" i="89"/>
  <c r="N190" i="89"/>
  <c r="E154" i="89"/>
  <c r="E153" i="89"/>
  <c r="P130" i="89"/>
  <c r="I169" i="89"/>
  <c r="F83" i="89"/>
  <c r="L198" i="89"/>
  <c r="L197" i="89"/>
  <c r="N83" i="89"/>
  <c r="O110" i="89"/>
  <c r="G5" i="89"/>
  <c r="G6" i="89"/>
  <c r="J26" i="89"/>
  <c r="J117" i="89"/>
  <c r="J116" i="89"/>
  <c r="Q46" i="89"/>
  <c r="H139" i="89"/>
  <c r="M110" i="89"/>
  <c r="O83" i="89"/>
  <c r="J83" i="89"/>
  <c r="F117" i="89"/>
  <c r="F116" i="89"/>
  <c r="Q117" i="89"/>
  <c r="Q116" i="89"/>
  <c r="O153" i="89"/>
  <c r="O154" i="89"/>
  <c r="G169" i="89"/>
  <c r="H120" i="89"/>
  <c r="H121" i="89"/>
  <c r="O209" i="89"/>
  <c r="O210" i="89"/>
  <c r="P178" i="89"/>
  <c r="D190" i="89"/>
  <c r="K178" i="89"/>
  <c r="D154" i="89"/>
  <c r="D153" i="89"/>
  <c r="F46" i="89"/>
  <c r="D100" i="89"/>
  <c r="P169" i="89"/>
  <c r="K190" i="89"/>
  <c r="N121" i="89"/>
  <c r="N120" i="89"/>
  <c r="G130" i="89"/>
  <c r="Q56" i="89"/>
  <c r="Q57" i="89"/>
  <c r="Q139" i="89"/>
  <c r="E46" i="89"/>
  <c r="P139" i="89"/>
  <c r="O4" i="89" l="1"/>
  <c r="G4" i="89"/>
  <c r="E4" i="89"/>
  <c r="J4" i="89"/>
  <c r="P4" i="89"/>
  <c r="K4" i="89"/>
  <c r="Q4" i="89"/>
  <c r="I4" i="89"/>
  <c r="D4" i="89"/>
  <c r="H4" i="89"/>
  <c r="N4" i="89"/>
  <c r="L4" i="89"/>
  <c r="F4" i="89"/>
  <c r="M4" i="89"/>
  <c r="I12" i="73"/>
  <c r="D12" i="73"/>
  <c r="M12" i="73"/>
  <c r="E12" i="73"/>
  <c r="K12" i="73"/>
  <c r="L12" i="73"/>
  <c r="J12" i="73"/>
  <c r="F12" i="73"/>
  <c r="P12" i="73"/>
  <c r="G12" i="73"/>
  <c r="O12" i="73"/>
  <c r="H12" i="73"/>
  <c r="N12" i="73"/>
  <c r="J190" i="90" l="1"/>
  <c r="D100" i="90"/>
  <c r="M190" i="90"/>
  <c r="N100" i="90"/>
  <c r="D83" i="90"/>
  <c r="N190" i="90"/>
  <c r="P46" i="90"/>
  <c r="O26" i="90"/>
  <c r="J130" i="90"/>
  <c r="L130" i="90"/>
  <c r="H100" i="90"/>
  <c r="I46" i="90"/>
  <c r="E178" i="90"/>
  <c r="H46" i="90"/>
  <c r="L110" i="90"/>
  <c r="Q139" i="90"/>
  <c r="J64" i="90"/>
  <c r="P198" i="90"/>
  <c r="P197" i="90"/>
  <c r="F209" i="90"/>
  <c r="F210" i="90"/>
  <c r="O153" i="90"/>
  <c r="O154" i="90"/>
  <c r="E116" i="90"/>
  <c r="E117" i="90"/>
  <c r="O130" i="90"/>
  <c r="K209" i="90"/>
  <c r="K210" i="90"/>
  <c r="H130" i="90"/>
  <c r="N169" i="90"/>
  <c r="D117" i="90"/>
  <c r="D116" i="90"/>
  <c r="P120" i="90"/>
  <c r="P121" i="90"/>
  <c r="M26" i="90"/>
  <c r="N121" i="90"/>
  <c r="N120" i="90"/>
  <c r="P117" i="90"/>
  <c r="P116" i="90"/>
  <c r="F26" i="90"/>
  <c r="L26" i="90"/>
  <c r="P130" i="90"/>
  <c r="I100" i="90"/>
  <c r="G120" i="90"/>
  <c r="G121" i="90"/>
  <c r="Q83" i="90"/>
  <c r="I56" i="90"/>
  <c r="I57" i="90"/>
  <c r="P100" i="90"/>
  <c r="N178" i="90"/>
  <c r="I154" i="90"/>
  <c r="I153" i="90"/>
  <c r="H26" i="90"/>
  <c r="L116" i="90"/>
  <c r="L117" i="90"/>
  <c r="L83" i="90"/>
  <c r="J169" i="90"/>
  <c r="L100" i="90"/>
  <c r="F83" i="90"/>
  <c r="P64" i="90"/>
  <c r="D130" i="90"/>
  <c r="I190" i="90"/>
  <c r="F169" i="90"/>
  <c r="D6" i="90"/>
  <c r="D5" i="90"/>
  <c r="H198" i="90"/>
  <c r="H197" i="90"/>
  <c r="J46" i="90"/>
  <c r="F154" i="90"/>
  <c r="F153" i="90"/>
  <c r="O117" i="90"/>
  <c r="O116" i="90"/>
  <c r="L153" i="90"/>
  <c r="L154" i="90"/>
  <c r="M110" i="90"/>
  <c r="D110" i="90"/>
  <c r="F46" i="90"/>
  <c r="H83" i="90"/>
  <c r="Q190" i="90"/>
  <c r="G130" i="90"/>
  <c r="Q169" i="90"/>
  <c r="L139" i="90"/>
  <c r="P190" i="90"/>
  <c r="D46" i="90"/>
  <c r="N198" i="90"/>
  <c r="N197" i="90"/>
  <c r="F100" i="90"/>
  <c r="H56" i="90"/>
  <c r="H57" i="90"/>
  <c r="J110" i="90"/>
  <c r="E120" i="90"/>
  <c r="E121" i="90"/>
  <c r="M83" i="90"/>
  <c r="K5" i="90"/>
  <c r="K6" i="90"/>
  <c r="K121" i="90"/>
  <c r="K120" i="90"/>
  <c r="F120" i="90"/>
  <c r="F121" i="90"/>
  <c r="Q100" i="90"/>
  <c r="D190" i="90"/>
  <c r="M209" i="90"/>
  <c r="M210" i="90"/>
  <c r="H139" i="90"/>
  <c r="J83" i="90"/>
  <c r="P110" i="90"/>
  <c r="N64" i="90"/>
  <c r="G169" i="90"/>
  <c r="M178" i="90"/>
  <c r="O198" i="90"/>
  <c r="O197" i="90"/>
  <c r="J6" i="90"/>
  <c r="J5" i="90"/>
  <c r="O6" i="90"/>
  <c r="O5" i="90"/>
  <c r="M130" i="90"/>
  <c r="F5" i="90"/>
  <c r="F6" i="90"/>
  <c r="J116" i="90"/>
  <c r="J117" i="90"/>
  <c r="O100" i="90"/>
  <c r="E57" i="90"/>
  <c r="E56" i="90"/>
  <c r="P153" i="90"/>
  <c r="P154" i="90"/>
  <c r="M197" i="90"/>
  <c r="M198" i="90"/>
  <c r="I169" i="90"/>
  <c r="I121" i="90"/>
  <c r="I120" i="90"/>
  <c r="M139" i="90"/>
  <c r="M5" i="90"/>
  <c r="M6" i="90"/>
  <c r="M100" i="90"/>
  <c r="O169" i="90"/>
  <c r="K139" i="90"/>
  <c r="Q26" i="90"/>
  <c r="N130" i="90"/>
  <c r="H121" i="90"/>
  <c r="H120" i="90"/>
  <c r="Q56" i="90"/>
  <c r="Q57" i="90"/>
  <c r="D198" i="90"/>
  <c r="D197" i="90"/>
  <c r="E210" i="90"/>
  <c r="E209" i="90"/>
  <c r="G116" i="90"/>
  <c r="G117" i="90"/>
  <c r="D26" i="90"/>
  <c r="H6" i="90"/>
  <c r="H5" i="90"/>
  <c r="Q210" i="90"/>
  <c r="Q209" i="90"/>
  <c r="G26" i="90"/>
  <c r="G197" i="90"/>
  <c r="G198" i="90"/>
  <c r="F64" i="90"/>
  <c r="D210" i="90"/>
  <c r="D209" i="90"/>
  <c r="P26" i="90"/>
  <c r="E100" i="90"/>
  <c r="G6" i="90"/>
  <c r="G5" i="90"/>
  <c r="E110" i="90"/>
  <c r="L178" i="90"/>
  <c r="O46" i="90"/>
  <c r="I209" i="90"/>
  <c r="I210" i="90"/>
  <c r="F178" i="90"/>
  <c r="K57" i="90"/>
  <c r="K56" i="90"/>
  <c r="I83" i="90"/>
  <c r="G56" i="90"/>
  <c r="G57" i="90"/>
  <c r="K26" i="90"/>
  <c r="P57" i="90"/>
  <c r="P56" i="90"/>
  <c r="G100" i="90"/>
  <c r="F117" i="90"/>
  <c r="F116" i="90"/>
  <c r="J26" i="90"/>
  <c r="M56" i="90"/>
  <c r="M57" i="90"/>
  <c r="L210" i="90"/>
  <c r="L209" i="90"/>
  <c r="J100" i="90"/>
  <c r="O178" i="90"/>
  <c r="E5" i="90"/>
  <c r="E6" i="90"/>
  <c r="L64" i="90"/>
  <c r="P83" i="90"/>
  <c r="N110" i="90"/>
  <c r="D178" i="90"/>
  <c r="I26" i="90"/>
  <c r="Q178" i="90"/>
  <c r="G83" i="90"/>
  <c r="G190" i="90"/>
  <c r="E130" i="90"/>
  <c r="E26" i="90"/>
  <c r="J56" i="90"/>
  <c r="J57" i="90"/>
  <c r="G178" i="90"/>
  <c r="E139" i="90"/>
  <c r="N57" i="90"/>
  <c r="N56" i="90"/>
  <c r="M64" i="90"/>
  <c r="K178" i="90"/>
  <c r="G153" i="90"/>
  <c r="G154" i="90"/>
  <c r="M169" i="90"/>
  <c r="Q110" i="90"/>
  <c r="K130" i="90"/>
  <c r="M121" i="90"/>
  <c r="M120" i="90"/>
  <c r="E169" i="90"/>
  <c r="K46" i="90"/>
  <c r="I64" i="90"/>
  <c r="H117" i="90"/>
  <c r="H116" i="90"/>
  <c r="G46" i="90"/>
  <c r="Q130" i="90"/>
  <c r="N139" i="90"/>
  <c r="O120" i="90"/>
  <c r="O121" i="90"/>
  <c r="I116" i="90"/>
  <c r="I117" i="90"/>
  <c r="J139" i="90"/>
  <c r="D121" i="90"/>
  <c r="D120" i="90"/>
  <c r="M116" i="90"/>
  <c r="M117" i="90"/>
  <c r="G209" i="90"/>
  <c r="G210" i="90"/>
  <c r="K110" i="90"/>
  <c r="H178" i="90"/>
  <c r="K83" i="90"/>
  <c r="F139" i="90"/>
  <c r="H153" i="90"/>
  <c r="H154" i="90"/>
  <c r="I130" i="90"/>
  <c r="P178" i="90"/>
  <c r="Q154" i="90"/>
  <c r="Q153" i="90"/>
  <c r="N26" i="90"/>
  <c r="K154" i="90"/>
  <c r="K153" i="90"/>
  <c r="I178" i="90"/>
  <c r="L46" i="90"/>
  <c r="I6" i="90"/>
  <c r="I5" i="90"/>
  <c r="E83" i="90"/>
  <c r="I110" i="90"/>
  <c r="H209" i="90"/>
  <c r="H210" i="90"/>
  <c r="J210" i="90"/>
  <c r="J209" i="90"/>
  <c r="K169" i="90"/>
  <c r="F190" i="90"/>
  <c r="O64" i="90"/>
  <c r="F110" i="90"/>
  <c r="O110" i="90"/>
  <c r="L197" i="90"/>
  <c r="L198" i="90"/>
  <c r="D64" i="90"/>
  <c r="H64" i="90"/>
  <c r="Q6" i="90"/>
  <c r="Q5" i="90"/>
  <c r="J178" i="90"/>
  <c r="Q198" i="90"/>
  <c r="Q197" i="90"/>
  <c r="E154" i="90"/>
  <c r="E153" i="90"/>
  <c r="N116" i="90"/>
  <c r="N117" i="90"/>
  <c r="K64" i="90"/>
  <c r="E198" i="90"/>
  <c r="E197" i="90"/>
  <c r="G64" i="90"/>
  <c r="Q120" i="90"/>
  <c r="Q121" i="90"/>
  <c r="J121" i="90"/>
  <c r="J120" i="90"/>
  <c r="O209" i="90"/>
  <c r="O210" i="90"/>
  <c r="L121" i="90"/>
  <c r="L120" i="90"/>
  <c r="N83" i="90"/>
  <c r="D56" i="90"/>
  <c r="D57" i="90"/>
  <c r="F57" i="90"/>
  <c r="F56" i="90"/>
  <c r="H169" i="90"/>
  <c r="I197" i="90"/>
  <c r="I198" i="90"/>
  <c r="E46" i="90"/>
  <c r="J153" i="90"/>
  <c r="J154" i="90"/>
  <c r="I139" i="90"/>
  <c r="H110" i="90"/>
  <c r="P209" i="90"/>
  <c r="P210" i="90"/>
  <c r="G139" i="90"/>
  <c r="J197" i="90"/>
  <c r="J198" i="90"/>
  <c r="L190" i="90"/>
  <c r="P6" i="90"/>
  <c r="P5" i="90"/>
  <c r="N210" i="90"/>
  <c r="N209" i="90"/>
  <c r="O139" i="90"/>
  <c r="N154" i="90"/>
  <c r="N153" i="90"/>
  <c r="E190" i="90"/>
  <c r="Q64" i="90"/>
  <c r="K100" i="90"/>
  <c r="L169" i="90"/>
  <c r="E64" i="90"/>
  <c r="L56" i="90"/>
  <c r="L57" i="90"/>
  <c r="M153" i="90"/>
  <c r="M154" i="90"/>
  <c r="M46" i="90"/>
  <c r="D169" i="90"/>
  <c r="Q46" i="90"/>
  <c r="K190" i="90"/>
  <c r="P139" i="90"/>
  <c r="F197" i="90"/>
  <c r="F198" i="90"/>
  <c r="L5" i="90"/>
  <c r="L6" i="90"/>
  <c r="O56" i="90"/>
  <c r="O57" i="90"/>
  <c r="K197" i="90"/>
  <c r="K198" i="90"/>
  <c r="D153" i="90"/>
  <c r="D154" i="90"/>
  <c r="D139" i="90"/>
  <c r="O190" i="90"/>
  <c r="Q117" i="90"/>
  <c r="Q116" i="90"/>
  <c r="H190" i="90"/>
  <c r="K117" i="90"/>
  <c r="K116" i="90"/>
  <c r="O83" i="90"/>
  <c r="N6" i="90"/>
  <c r="N5" i="90"/>
  <c r="P169" i="90"/>
  <c r="F130" i="90"/>
  <c r="N46" i="90"/>
  <c r="G110" i="90"/>
  <c r="Q4" i="90" l="1"/>
  <c r="K4" i="90"/>
  <c r="P4" i="90"/>
  <c r="G4" i="90"/>
  <c r="H4" i="90"/>
  <c r="O4" i="90"/>
  <c r="M4" i="90"/>
  <c r="N4" i="90"/>
  <c r="I4" i="90"/>
  <c r="F4" i="90"/>
  <c r="E4" i="90"/>
  <c r="L4" i="90"/>
  <c r="J4" i="90"/>
  <c r="D4" i="90"/>
  <c r="H13" i="73"/>
  <c r="K13" i="73"/>
  <c r="G13" i="73"/>
  <c r="P13" i="73"/>
  <c r="M13" i="73"/>
  <c r="L13" i="73"/>
  <c r="O13" i="73"/>
  <c r="F13" i="73"/>
  <c r="D13" i="73"/>
  <c r="E13" i="73"/>
  <c r="N13" i="73"/>
  <c r="J13" i="73"/>
  <c r="I13" i="73"/>
  <c r="F190" i="88" l="1"/>
  <c r="D100" i="88"/>
  <c r="H26" i="88"/>
  <c r="N190" i="88" l="1"/>
  <c r="H46" i="88"/>
  <c r="I139" i="88"/>
  <c r="K110" i="88"/>
  <c r="P130" i="88"/>
  <c r="E110" i="88"/>
  <c r="J130" i="88"/>
  <c r="E139" i="88"/>
  <c r="N139" i="88"/>
  <c r="J100" i="88"/>
  <c r="K6" i="88"/>
  <c r="K5" i="88"/>
  <c r="K26" i="88"/>
  <c r="N6" i="88"/>
  <c r="N5" i="88"/>
  <c r="O64" i="88"/>
  <c r="I116" i="88"/>
  <c r="I117" i="88"/>
  <c r="E46" i="88"/>
  <c r="L210" i="88"/>
  <c r="L209" i="88"/>
  <c r="P153" i="88"/>
  <c r="P154" i="88"/>
  <c r="E198" i="88"/>
  <c r="E197" i="88"/>
  <c r="F5" i="88"/>
  <c r="F6" i="88"/>
  <c r="L139" i="88"/>
  <c r="N178" i="88"/>
  <c r="E64" i="88"/>
  <c r="P117" i="88"/>
  <c r="P116" i="88"/>
  <c r="N116" i="88"/>
  <c r="N117" i="88"/>
  <c r="D5" i="88"/>
  <c r="D6" i="88"/>
  <c r="H209" i="88"/>
  <c r="H210" i="88"/>
  <c r="Q178" i="88"/>
  <c r="D116" i="88"/>
  <c r="D117" i="88"/>
  <c r="N100" i="88"/>
  <c r="H6" i="88"/>
  <c r="H5" i="88"/>
  <c r="L83" i="88"/>
  <c r="N209" i="88"/>
  <c r="N210" i="88"/>
  <c r="L178" i="88"/>
  <c r="J46" i="88"/>
  <c r="Q121" i="88"/>
  <c r="Q120" i="88"/>
  <c r="O178" i="88"/>
  <c r="D153" i="88"/>
  <c r="D154" i="88"/>
  <c r="F46" i="88"/>
  <c r="P169" i="88"/>
  <c r="I197" i="88"/>
  <c r="I198" i="88"/>
  <c r="E120" i="88"/>
  <c r="E121" i="88"/>
  <c r="F110" i="88"/>
  <c r="G64" i="88"/>
  <c r="N26" i="88"/>
  <c r="P178" i="88"/>
  <c r="K210" i="88"/>
  <c r="K209" i="88"/>
  <c r="E56" i="88"/>
  <c r="E57" i="88"/>
  <c r="H190" i="88"/>
  <c r="K154" i="88"/>
  <c r="K153" i="88"/>
  <c r="I5" i="88"/>
  <c r="I6" i="88"/>
  <c r="F117" i="88"/>
  <c r="F116" i="88"/>
  <c r="L100" i="88"/>
  <c r="I110" i="88"/>
  <c r="J121" i="88"/>
  <c r="J120" i="88"/>
  <c r="G178" i="88"/>
  <c r="H121" i="88"/>
  <c r="H120" i="88"/>
  <c r="P56" i="88"/>
  <c r="P57" i="88"/>
  <c r="G116" i="88"/>
  <c r="G117" i="88"/>
  <c r="L190" i="88"/>
  <c r="Q83" i="88"/>
  <c r="O26" i="88"/>
  <c r="P83" i="88"/>
  <c r="G197" i="88"/>
  <c r="G198" i="88"/>
  <c r="I64" i="88"/>
  <c r="H153" i="88"/>
  <c r="H154" i="88"/>
  <c r="Q139" i="88"/>
  <c r="E178" i="88"/>
  <c r="K100" i="88"/>
  <c r="L169" i="88"/>
  <c r="M5" i="88"/>
  <c r="M6" i="88"/>
  <c r="K169" i="88"/>
  <c r="H139" i="88"/>
  <c r="H130" i="88"/>
  <c r="G110" i="88"/>
  <c r="I83" i="88"/>
  <c r="J197" i="88"/>
  <c r="J198" i="88"/>
  <c r="H110" i="88"/>
  <c r="O169" i="88"/>
  <c r="M64" i="88"/>
  <c r="N57" i="88"/>
  <c r="N56" i="88"/>
  <c r="F57" i="88"/>
  <c r="F56" i="88"/>
  <c r="H56" i="88"/>
  <c r="H57" i="88"/>
  <c r="D130" i="88"/>
  <c r="K198" i="88"/>
  <c r="K197" i="88"/>
  <c r="G120" i="88"/>
  <c r="G121" i="88"/>
  <c r="N197" i="88"/>
  <c r="N198" i="88"/>
  <c r="L64" i="88"/>
  <c r="I100" i="88"/>
  <c r="E130" i="88"/>
  <c r="M190" i="88"/>
  <c r="K46" i="88"/>
  <c r="F178" i="88"/>
  <c r="G26" i="88"/>
  <c r="Q46" i="88"/>
  <c r="E5" i="88"/>
  <c r="E6" i="88"/>
  <c r="J169" i="88"/>
  <c r="O56" i="88"/>
  <c r="O57" i="88"/>
  <c r="Q57" i="88"/>
  <c r="Q56" i="88"/>
  <c r="F121" i="88"/>
  <c r="F120" i="88"/>
  <c r="I190" i="88"/>
  <c r="F153" i="88"/>
  <c r="F154" i="88"/>
  <c r="M153" i="88"/>
  <c r="M154" i="88"/>
  <c r="D26" i="88"/>
  <c r="O83" i="88"/>
  <c r="Q209" i="88"/>
  <c r="Q210" i="88"/>
  <c r="O120" i="88"/>
  <c r="O121" i="88"/>
  <c r="K139" i="88"/>
  <c r="I178" i="88"/>
  <c r="G56" i="88"/>
  <c r="G57" i="88"/>
  <c r="N130" i="88"/>
  <c r="Q100" i="88"/>
  <c r="J153" i="88"/>
  <c r="J154" i="88"/>
  <c r="O209" i="88"/>
  <c r="O210" i="88"/>
  <c r="K83" i="88"/>
  <c r="I130" i="88"/>
  <c r="H169" i="88"/>
  <c r="E26" i="88"/>
  <c r="P100" i="88"/>
  <c r="F100" i="88"/>
  <c r="Q110" i="88"/>
  <c r="K178" i="88"/>
  <c r="I121" i="88"/>
  <c r="I120" i="88"/>
  <c r="G169" i="88"/>
  <c r="M83" i="88"/>
  <c r="M130" i="88"/>
  <c r="M117" i="88"/>
  <c r="M116" i="88"/>
  <c r="M46" i="88"/>
  <c r="L121" i="88"/>
  <c r="L120" i="88"/>
  <c r="E209" i="88"/>
  <c r="E210" i="88"/>
  <c r="D169" i="88"/>
  <c r="I46" i="88"/>
  <c r="I154" i="88"/>
  <c r="I153" i="88"/>
  <c r="J210" i="88"/>
  <c r="J209" i="88"/>
  <c r="O154" i="88"/>
  <c r="O153" i="88"/>
  <c r="I169" i="88"/>
  <c r="D120" i="88"/>
  <c r="D121" i="88"/>
  <c r="Q154" i="88"/>
  <c r="Q153" i="88"/>
  <c r="J83" i="88"/>
  <c r="N64" i="88"/>
  <c r="M120" i="88"/>
  <c r="M121" i="88"/>
  <c r="N46" i="88"/>
  <c r="Q26" i="88"/>
  <c r="L26" i="88"/>
  <c r="F169" i="88"/>
  <c r="O190" i="88"/>
  <c r="E117" i="88"/>
  <c r="E116" i="88"/>
  <c r="P197" i="88"/>
  <c r="P198" i="88"/>
  <c r="N110" i="88"/>
  <c r="O46" i="88"/>
  <c r="G210" i="88"/>
  <c r="G209" i="88"/>
  <c r="Q169" i="88"/>
  <c r="O116" i="88"/>
  <c r="O117" i="88"/>
  <c r="K116" i="88"/>
  <c r="K117" i="88"/>
  <c r="F210" i="88"/>
  <c r="F209" i="88"/>
  <c r="E83" i="88"/>
  <c r="O198" i="88"/>
  <c r="O197" i="88"/>
  <c r="E153" i="88"/>
  <c r="E154" i="88"/>
  <c r="P139" i="88"/>
  <c r="Q64" i="88"/>
  <c r="D209" i="88"/>
  <c r="D210" i="88"/>
  <c r="H178" i="88"/>
  <c r="O110" i="88"/>
  <c r="I209" i="88"/>
  <c r="I210" i="88"/>
  <c r="O100" i="88"/>
  <c r="P64" i="88"/>
  <c r="K56" i="88"/>
  <c r="K57" i="88"/>
  <c r="K121" i="88"/>
  <c r="K120" i="88"/>
  <c r="J139" i="88"/>
  <c r="P46" i="88"/>
  <c r="O5" i="88"/>
  <c r="O6" i="88"/>
  <c r="H64" i="88"/>
  <c r="G46" i="88"/>
  <c r="O130" i="88"/>
  <c r="J56" i="88"/>
  <c r="J57" i="88"/>
  <c r="L197" i="88"/>
  <c r="L198" i="88"/>
  <c r="D139" i="88"/>
  <c r="Q5" i="88"/>
  <c r="Q6" i="88"/>
  <c r="F130" i="88"/>
  <c r="H198" i="88"/>
  <c r="H197" i="88"/>
  <c r="D110" i="88"/>
  <c r="D46" i="88"/>
  <c r="L116" i="88"/>
  <c r="L117" i="88"/>
  <c r="N121" i="88"/>
  <c r="N120" i="88"/>
  <c r="F139" i="88"/>
  <c r="M26" i="88"/>
  <c r="H116" i="88"/>
  <c r="H117" i="88"/>
  <c r="Q190" i="88"/>
  <c r="K130" i="88"/>
  <c r="F198" i="88"/>
  <c r="F197" i="88"/>
  <c r="M139" i="88"/>
  <c r="M178" i="88"/>
  <c r="G139" i="88"/>
  <c r="E190" i="88"/>
  <c r="E169" i="88"/>
  <c r="G6" i="88"/>
  <c r="G5" i="88"/>
  <c r="D190" i="88"/>
  <c r="K64" i="88"/>
  <c r="Q197" i="88"/>
  <c r="Q198" i="88"/>
  <c r="P110" i="88"/>
  <c r="L130" i="88"/>
  <c r="L46" i="88"/>
  <c r="N154" i="88"/>
  <c r="N153" i="88"/>
  <c r="G130" i="88"/>
  <c r="M209" i="88"/>
  <c r="M210" i="88"/>
  <c r="J64" i="88"/>
  <c r="H83" i="88"/>
  <c r="M100" i="88"/>
  <c r="M169" i="88"/>
  <c r="N169" i="88"/>
  <c r="N83" i="88"/>
  <c r="L56" i="88"/>
  <c r="L57" i="88"/>
  <c r="F83" i="88"/>
  <c r="D56" i="88"/>
  <c r="D57" i="88"/>
  <c r="P120" i="88"/>
  <c r="P121" i="88"/>
  <c r="Q117" i="88"/>
  <c r="Q116" i="88"/>
  <c r="Q130" i="88"/>
  <c r="J178" i="88"/>
  <c r="F64" i="88"/>
  <c r="D178" i="88"/>
  <c r="H100" i="88"/>
  <c r="I26" i="88"/>
  <c r="I57" i="88"/>
  <c r="I56" i="88"/>
  <c r="G83" i="88"/>
  <c r="D64" i="88"/>
  <c r="M110" i="88"/>
  <c r="P210" i="88"/>
  <c r="P209" i="88"/>
  <c r="E100" i="88"/>
  <c r="L110" i="88"/>
  <c r="F26" i="88"/>
  <c r="P190" i="88"/>
  <c r="J110" i="88"/>
  <c r="K190" i="88"/>
  <c r="L5" i="88"/>
  <c r="L6" i="88"/>
  <c r="J116" i="88"/>
  <c r="J117" i="88"/>
  <c r="M197" i="88"/>
  <c r="M198" i="88"/>
  <c r="L154" i="88"/>
  <c r="L153" i="88"/>
  <c r="D198" i="88"/>
  <c r="D197" i="88"/>
  <c r="P26" i="88"/>
  <c r="G190" i="88"/>
  <c r="M56" i="88"/>
  <c r="M57" i="88"/>
  <c r="O139" i="88"/>
  <c r="J26" i="88"/>
  <c r="G153" i="88"/>
  <c r="G154" i="88"/>
  <c r="J190" i="88"/>
  <c r="D83" i="88"/>
  <c r="G100" i="88"/>
  <c r="J6" i="88"/>
  <c r="J5" i="88"/>
  <c r="P6" i="88"/>
  <c r="P5" i="88"/>
  <c r="J4" i="88" l="1"/>
  <c r="M4" i="88"/>
  <c r="H4" i="88"/>
  <c r="F4" i="88"/>
  <c r="E4" i="88"/>
  <c r="G4" i="88"/>
  <c r="I4" i="88"/>
  <c r="K4" i="88"/>
  <c r="N4" i="88"/>
  <c r="O4" i="88"/>
  <c r="P4" i="88"/>
  <c r="L4" i="88"/>
  <c r="Q4" i="88"/>
  <c r="D4" i="88"/>
  <c r="F11" i="73"/>
  <c r="P11" i="73"/>
  <c r="H11" i="73"/>
  <c r="O11" i="73"/>
  <c r="M11" i="73"/>
  <c r="L11" i="73"/>
  <c r="G11" i="73"/>
  <c r="K11" i="73"/>
  <c r="N11" i="73"/>
  <c r="J11" i="73"/>
  <c r="D11" i="73"/>
  <c r="I11" i="73"/>
  <c r="E11" i="73"/>
  <c r="R190" i="88" l="1"/>
  <c r="R209" i="88"/>
  <c r="R210" i="88"/>
  <c r="R57" i="88"/>
  <c r="R56" i="88"/>
  <c r="R153" i="88"/>
  <c r="R154" i="88"/>
  <c r="R6" i="88"/>
  <c r="R5" i="88"/>
  <c r="R169" i="88"/>
  <c r="R100" i="88"/>
  <c r="R139" i="88"/>
  <c r="R197" i="88"/>
  <c r="R198" i="88"/>
  <c r="R178" i="88"/>
  <c r="R26" i="88"/>
  <c r="R130" i="88"/>
  <c r="R83" i="88"/>
  <c r="R139" i="90"/>
  <c r="R110" i="88"/>
  <c r="R117" i="88"/>
  <c r="R116" i="88"/>
  <c r="R64" i="88"/>
  <c r="R120" i="88"/>
  <c r="R121" i="88"/>
  <c r="R46" i="88"/>
  <c r="R110" i="90" l="1"/>
  <c r="S190" i="88"/>
  <c r="S130" i="88"/>
  <c r="R5" i="90"/>
  <c r="R6" i="90"/>
  <c r="R64" i="90"/>
  <c r="R83" i="90"/>
  <c r="R56" i="90"/>
  <c r="R57" i="90"/>
  <c r="S100" i="88"/>
  <c r="S83" i="88"/>
  <c r="R197" i="90"/>
  <c r="R198" i="90"/>
  <c r="S117" i="88"/>
  <c r="S116" i="88"/>
  <c r="S64" i="88"/>
  <c r="S209" i="88"/>
  <c r="S210" i="88"/>
  <c r="S153" i="88"/>
  <c r="S154" i="88"/>
  <c r="S139" i="88"/>
  <c r="S198" i="88"/>
  <c r="S197" i="88"/>
  <c r="R46" i="90"/>
  <c r="R120" i="90"/>
  <c r="R121" i="90"/>
  <c r="R153" i="90"/>
  <c r="R154" i="90"/>
  <c r="S178" i="88"/>
  <c r="R130" i="90"/>
  <c r="R116" i="90"/>
  <c r="R117" i="90"/>
  <c r="S56" i="88"/>
  <c r="S57" i="88"/>
  <c r="S6" i="88"/>
  <c r="S5" i="88"/>
  <c r="S26" i="88"/>
  <c r="R190" i="90"/>
  <c r="R169" i="90"/>
  <c r="R4" i="88"/>
  <c r="R209" i="90"/>
  <c r="R210" i="90"/>
  <c r="S121" i="88"/>
  <c r="S120" i="88"/>
  <c r="S46" i="88"/>
  <c r="R178" i="90"/>
  <c r="R100" i="90"/>
  <c r="R26" i="90"/>
  <c r="S169" i="88"/>
  <c r="S110" i="88"/>
  <c r="Q11" i="73"/>
  <c r="T46" i="88" l="1"/>
  <c r="S110" i="90"/>
  <c r="T169" i="88"/>
  <c r="S46" i="90"/>
  <c r="T6" i="88"/>
  <c r="T5" i="88"/>
  <c r="T153" i="88"/>
  <c r="T154" i="88"/>
  <c r="T209" i="88"/>
  <c r="T210" i="88"/>
  <c r="S57" i="90"/>
  <c r="S56" i="90"/>
  <c r="S100" i="90"/>
  <c r="R4" i="90"/>
  <c r="S4" i="88"/>
  <c r="T121" i="88"/>
  <c r="T120" i="88"/>
  <c r="T130" i="88"/>
  <c r="T139" i="88"/>
  <c r="S190" i="90"/>
  <c r="S178" i="90"/>
  <c r="S169" i="90"/>
  <c r="T178" i="88"/>
  <c r="S117" i="90"/>
  <c r="S116" i="90"/>
  <c r="T197" i="88"/>
  <c r="T198" i="88"/>
  <c r="T100" i="88"/>
  <c r="S210" i="90"/>
  <c r="S209" i="90"/>
  <c r="S153" i="90"/>
  <c r="S154" i="90"/>
  <c r="T57" i="88"/>
  <c r="T56" i="88"/>
  <c r="T110" i="88"/>
  <c r="S6" i="90"/>
  <c r="S5" i="90"/>
  <c r="S120" i="90"/>
  <c r="S121" i="90"/>
  <c r="S130" i="90"/>
  <c r="S64" i="90"/>
  <c r="S198" i="90"/>
  <c r="S197" i="90"/>
  <c r="S83" i="90"/>
  <c r="T26" i="88"/>
  <c r="S139" i="90"/>
  <c r="T190" i="88"/>
  <c r="T117" i="88"/>
  <c r="T116" i="88"/>
  <c r="T64" i="88"/>
  <c r="T83" i="88"/>
  <c r="S26" i="90"/>
  <c r="Q13" i="73"/>
  <c r="R11" i="73"/>
  <c r="U6" i="88" l="1"/>
  <c r="U5" i="88"/>
  <c r="U117" i="88"/>
  <c r="U116" i="88"/>
  <c r="U120" i="88"/>
  <c r="U121" i="88"/>
  <c r="T121" i="90"/>
  <c r="T120" i="90"/>
  <c r="U46" i="88"/>
  <c r="U153" i="88"/>
  <c r="U154" i="88"/>
  <c r="T178" i="90"/>
  <c r="U209" i="88"/>
  <c r="U210" i="88"/>
  <c r="T4" i="88"/>
  <c r="U57" i="88"/>
  <c r="U56" i="88"/>
  <c r="T139" i="90"/>
  <c r="U26" i="88"/>
  <c r="U169" i="88"/>
  <c r="T190" i="90"/>
  <c r="T100" i="90"/>
  <c r="T169" i="90"/>
  <c r="U190" i="88"/>
  <c r="U178" i="88"/>
  <c r="U139" i="88"/>
  <c r="T56" i="90"/>
  <c r="T57" i="90"/>
  <c r="T198" i="90"/>
  <c r="T197" i="90"/>
  <c r="W83" i="88"/>
  <c r="U130" i="88"/>
  <c r="T117" i="90"/>
  <c r="T116" i="90"/>
  <c r="T83" i="90"/>
  <c r="T46" i="90"/>
  <c r="T210" i="90"/>
  <c r="T209" i="90"/>
  <c r="T110" i="90"/>
  <c r="U197" i="88"/>
  <c r="U198" i="88"/>
  <c r="T153" i="90"/>
  <c r="T154" i="90"/>
  <c r="U83" i="88"/>
  <c r="T64" i="90"/>
  <c r="S4" i="90"/>
  <c r="T130" i="90"/>
  <c r="U64" i="88"/>
  <c r="U100" i="88"/>
  <c r="T26" i="90"/>
  <c r="U110" i="88"/>
  <c r="T6" i="90"/>
  <c r="T5" i="90"/>
  <c r="S11" i="73"/>
  <c r="R13" i="73"/>
  <c r="V169" i="88" l="1"/>
  <c r="W46" i="88"/>
  <c r="W190" i="88"/>
  <c r="V83" i="88"/>
  <c r="V153" i="88"/>
  <c r="V154" i="88"/>
  <c r="U110" i="90"/>
  <c r="U56" i="90"/>
  <c r="U57" i="90"/>
  <c r="W56" i="88"/>
  <c r="W57" i="88"/>
  <c r="W210" i="88"/>
  <c r="W209" i="88"/>
  <c r="V120" i="88"/>
  <c r="V121" i="88"/>
  <c r="V46" i="88"/>
  <c r="U64" i="90"/>
  <c r="W197" i="88"/>
  <c r="W198" i="88"/>
  <c r="W130" i="88"/>
  <c r="W5" i="88"/>
  <c r="W6" i="88"/>
  <c r="W120" i="88"/>
  <c r="W121" i="88"/>
  <c r="W169" i="88"/>
  <c r="V100" i="88"/>
  <c r="V117" i="88"/>
  <c r="V116" i="88"/>
  <c r="U154" i="90"/>
  <c r="U153" i="90"/>
  <c r="U100" i="90"/>
  <c r="U26" i="90"/>
  <c r="W139" i="88"/>
  <c r="W100" i="88"/>
  <c r="V26" i="88"/>
  <c r="U178" i="90"/>
  <c r="U190" i="90"/>
  <c r="V190" i="88"/>
  <c r="V139" i="88"/>
  <c r="V57" i="88"/>
  <c r="V56" i="88"/>
  <c r="V64" i="88"/>
  <c r="U121" i="90"/>
  <c r="U120" i="90"/>
  <c r="V198" i="88"/>
  <c r="V197" i="88"/>
  <c r="V130" i="88"/>
  <c r="U210" i="90"/>
  <c r="U209" i="90"/>
  <c r="U169" i="90"/>
  <c r="W110" i="88"/>
  <c r="U139" i="90"/>
  <c r="U83" i="90"/>
  <c r="U198" i="90"/>
  <c r="U197" i="90"/>
  <c r="W26" i="88"/>
  <c r="W178" i="88"/>
  <c r="V6" i="88"/>
  <c r="V5" i="88"/>
  <c r="V210" i="88"/>
  <c r="V209" i="88"/>
  <c r="U4" i="88"/>
  <c r="V130" i="90"/>
  <c r="W153" i="88"/>
  <c r="W154" i="88"/>
  <c r="U6" i="90"/>
  <c r="U5" i="90"/>
  <c r="V178" i="88"/>
  <c r="U130" i="90"/>
  <c r="W64" i="88"/>
  <c r="U46" i="90"/>
  <c r="U116" i="90"/>
  <c r="U117" i="90"/>
  <c r="T4" i="90"/>
  <c r="W117" i="88"/>
  <c r="W116" i="88"/>
  <c r="V110" i="88"/>
  <c r="T11" i="73"/>
  <c r="S13" i="73"/>
  <c r="U4" i="90" l="1"/>
  <c r="V110" i="90"/>
  <c r="W190" i="90"/>
  <c r="V4" i="88"/>
  <c r="W178" i="90"/>
  <c r="V6" i="90"/>
  <c r="V5" i="90"/>
  <c r="V209" i="90"/>
  <c r="V210" i="90"/>
  <c r="W26" i="90"/>
  <c r="W110" i="90"/>
  <c r="W197" i="90"/>
  <c r="W198" i="90"/>
  <c r="W83" i="90"/>
  <c r="V116" i="90"/>
  <c r="V117" i="90"/>
  <c r="V153" i="90"/>
  <c r="V154" i="90"/>
  <c r="W139" i="90"/>
  <c r="W64" i="90"/>
  <c r="V64" i="90"/>
  <c r="W209" i="90"/>
  <c r="W210" i="90"/>
  <c r="W154" i="90"/>
  <c r="W153" i="90"/>
  <c r="V197" i="90"/>
  <c r="V198" i="90"/>
  <c r="V190" i="90"/>
  <c r="V121" i="90"/>
  <c r="V120" i="90"/>
  <c r="V83" i="90"/>
  <c r="W120" i="90"/>
  <c r="W121" i="90"/>
  <c r="W5" i="90"/>
  <c r="W6" i="90"/>
  <c r="V57" i="90"/>
  <c r="V56" i="90"/>
  <c r="W4" i="88"/>
  <c r="W100" i="90"/>
  <c r="W169" i="90"/>
  <c r="V178" i="90"/>
  <c r="W130" i="90"/>
  <c r="V26" i="90"/>
  <c r="V169" i="90"/>
  <c r="V100" i="90"/>
  <c r="V139" i="90"/>
  <c r="V46" i="90"/>
  <c r="W56" i="90"/>
  <c r="W57" i="90"/>
  <c r="W46" i="90"/>
  <c r="W116" i="90"/>
  <c r="W117" i="90"/>
  <c r="T13" i="73"/>
  <c r="U11" i="73"/>
  <c r="V11" i="73"/>
  <c r="R190" i="89" l="1"/>
  <c r="R110" i="89"/>
  <c r="W4" i="90"/>
  <c r="V4" i="90"/>
  <c r="U13" i="73"/>
  <c r="V13" i="73"/>
  <c r="R64" i="89" l="1"/>
  <c r="R178" i="89"/>
  <c r="R154" i="89"/>
  <c r="R153" i="89"/>
  <c r="R121" i="89"/>
  <c r="R120" i="89"/>
  <c r="R26" i="89"/>
  <c r="R46" i="89"/>
  <c r="R100" i="89"/>
  <c r="R210" i="89"/>
  <c r="R209" i="89"/>
  <c r="R83" i="89"/>
  <c r="R6" i="89"/>
  <c r="R5" i="89"/>
  <c r="R139" i="89"/>
  <c r="R198" i="89"/>
  <c r="R197" i="89"/>
  <c r="R169" i="89"/>
  <c r="R130" i="89"/>
  <c r="R117" i="89"/>
  <c r="R116" i="89"/>
  <c r="R56" i="89"/>
  <c r="R57" i="89"/>
  <c r="W110" i="89" l="1"/>
  <c r="T110" i="89"/>
  <c r="V178" i="89"/>
  <c r="W46" i="89"/>
  <c r="R64" i="87"/>
  <c r="S64" i="89"/>
  <c r="T100" i="89"/>
  <c r="W100" i="89"/>
  <c r="R6" i="87"/>
  <c r="R5" i="87"/>
  <c r="W83" i="89"/>
  <c r="V5" i="89"/>
  <c r="V6" i="89"/>
  <c r="V153" i="89"/>
  <c r="V154" i="89"/>
  <c r="T5" i="89"/>
  <c r="T6" i="89"/>
  <c r="W26" i="89"/>
  <c r="W130" i="89"/>
  <c r="V117" i="89"/>
  <c r="V116" i="89"/>
  <c r="V83" i="89"/>
  <c r="U116" i="89"/>
  <c r="U117" i="89"/>
  <c r="U26" i="89"/>
  <c r="R178" i="87"/>
  <c r="W197" i="89"/>
  <c r="W198" i="89"/>
  <c r="R210" i="87"/>
  <c r="R209" i="87"/>
  <c r="W190" i="89"/>
  <c r="S153" i="89"/>
  <c r="S154" i="89"/>
  <c r="T178" i="89"/>
  <c r="R110" i="87"/>
  <c r="V64" i="89"/>
  <c r="S169" i="89"/>
  <c r="T83" i="89"/>
  <c r="U153" i="89"/>
  <c r="U154" i="89"/>
  <c r="R190" i="87"/>
  <c r="U169" i="89"/>
  <c r="R116" i="87"/>
  <c r="R117" i="87"/>
  <c r="W169" i="89"/>
  <c r="V56" i="89"/>
  <c r="V57" i="89"/>
  <c r="S46" i="89"/>
  <c r="T198" i="89"/>
  <c r="T197" i="89"/>
  <c r="U130" i="89"/>
  <c r="U197" i="89"/>
  <c r="U198" i="89"/>
  <c r="T46" i="89"/>
  <c r="U209" i="89"/>
  <c r="U210" i="89"/>
  <c r="S190" i="89"/>
  <c r="S139" i="89"/>
  <c r="T139" i="89"/>
  <c r="T56" i="89"/>
  <c r="T57" i="89"/>
  <c r="R26" i="87"/>
  <c r="R100" i="87"/>
  <c r="V100" i="89"/>
  <c r="V169" i="89"/>
  <c r="V46" i="89"/>
  <c r="V190" i="89"/>
  <c r="S26" i="89"/>
  <c r="S178" i="89"/>
  <c r="T26" i="89"/>
  <c r="T190" i="89"/>
  <c r="U46" i="89"/>
  <c r="U190" i="89"/>
  <c r="U178" i="89"/>
  <c r="U57" i="89"/>
  <c r="U56" i="89"/>
  <c r="V121" i="89"/>
  <c r="V120" i="89"/>
  <c r="U83" i="89"/>
  <c r="W6" i="89"/>
  <c r="W5" i="89"/>
  <c r="S121" i="89"/>
  <c r="S120" i="89"/>
  <c r="W120" i="89"/>
  <c r="W121" i="89"/>
  <c r="R46" i="87"/>
  <c r="V110" i="87"/>
  <c r="R56" i="87"/>
  <c r="R57" i="87"/>
  <c r="W116" i="89"/>
  <c r="W117" i="89"/>
  <c r="W139" i="89"/>
  <c r="T117" i="89"/>
  <c r="T116" i="89"/>
  <c r="R153" i="87"/>
  <c r="R154" i="87"/>
  <c r="R83" i="87"/>
  <c r="R130" i="87"/>
  <c r="R121" i="87"/>
  <c r="R120" i="87"/>
  <c r="W153" i="89"/>
  <c r="W154" i="89"/>
  <c r="R4" i="89"/>
  <c r="S117" i="89"/>
  <c r="S116" i="89"/>
  <c r="S83" i="89"/>
  <c r="T130" i="89"/>
  <c r="T153" i="89"/>
  <c r="T154" i="89"/>
  <c r="U110" i="89"/>
  <c r="U139" i="89"/>
  <c r="U100" i="89"/>
  <c r="S209" i="89"/>
  <c r="S210" i="89"/>
  <c r="R139" i="87"/>
  <c r="S100" i="89"/>
  <c r="W57" i="89"/>
  <c r="W56" i="89"/>
  <c r="V210" i="89"/>
  <c r="V209" i="89"/>
  <c r="S5" i="89"/>
  <c r="S6" i="89"/>
  <c r="U64" i="89"/>
  <c r="R169" i="87"/>
  <c r="S197" i="89"/>
  <c r="S198" i="89"/>
  <c r="T120" i="89"/>
  <c r="T121" i="89"/>
  <c r="U5" i="89"/>
  <c r="U6" i="89"/>
  <c r="R197" i="87"/>
  <c r="R198" i="87"/>
  <c r="W64" i="89"/>
  <c r="W209" i="89"/>
  <c r="W210" i="89"/>
  <c r="W178" i="89"/>
  <c r="V26" i="89"/>
  <c r="V198" i="89"/>
  <c r="V197" i="89"/>
  <c r="V110" i="89"/>
  <c r="V130" i="89"/>
  <c r="V139" i="89"/>
  <c r="S110" i="89"/>
  <c r="S56" i="89"/>
  <c r="S57" i="89"/>
  <c r="S130" i="89"/>
  <c r="T209" i="89"/>
  <c r="T210" i="89"/>
  <c r="T64" i="89"/>
  <c r="T169" i="89"/>
  <c r="U120" i="89"/>
  <c r="U121" i="89"/>
  <c r="U46" i="87"/>
  <c r="U178" i="87"/>
  <c r="Q12" i="73"/>
  <c r="U130" i="87" l="1"/>
  <c r="W110" i="87"/>
  <c r="V130" i="87"/>
  <c r="V46" i="87"/>
  <c r="U64" i="87"/>
  <c r="U198" i="87"/>
  <c r="U197" i="87"/>
  <c r="T83" i="87"/>
  <c r="T100" i="87"/>
  <c r="T110" i="87"/>
  <c r="V64" i="87"/>
  <c r="W64" i="87"/>
  <c r="U117" i="87"/>
  <c r="U116" i="87"/>
  <c r="T209" i="87"/>
  <c r="T210" i="87"/>
  <c r="T4" i="89"/>
  <c r="U100" i="87"/>
  <c r="U190" i="87"/>
  <c r="V100" i="87"/>
  <c r="T190" i="87"/>
  <c r="U83" i="87"/>
  <c r="T130" i="87"/>
  <c r="V4" i="89"/>
  <c r="W197" i="87"/>
  <c r="W198" i="87"/>
  <c r="W4" i="89"/>
  <c r="U210" i="87"/>
  <c r="U209" i="87"/>
  <c r="T6" i="87"/>
  <c r="T5" i="87"/>
  <c r="W6" i="87"/>
  <c r="W5" i="87"/>
  <c r="W83" i="87"/>
  <c r="W169" i="87"/>
  <c r="S4" i="89"/>
  <c r="V57" i="87"/>
  <c r="V56" i="87"/>
  <c r="V210" i="87"/>
  <c r="V209" i="87"/>
  <c r="V139" i="87"/>
  <c r="T64" i="87"/>
  <c r="W209" i="87"/>
  <c r="W210" i="87"/>
  <c r="W139" i="87"/>
  <c r="V121" i="87"/>
  <c r="V120" i="87"/>
  <c r="U57" i="87"/>
  <c r="U56" i="87"/>
  <c r="T117" i="87"/>
  <c r="T116" i="87"/>
  <c r="U169" i="87"/>
  <c r="W153" i="87"/>
  <c r="W154" i="87"/>
  <c r="T153" i="87"/>
  <c r="T154" i="87"/>
  <c r="W121" i="87"/>
  <c r="W120" i="87"/>
  <c r="V116" i="87"/>
  <c r="V117" i="87"/>
  <c r="W100" i="87"/>
  <c r="U26" i="87"/>
  <c r="U6" i="87"/>
  <c r="U5" i="87"/>
  <c r="T56" i="87"/>
  <c r="T57" i="87"/>
  <c r="W130" i="87"/>
  <c r="W178" i="87"/>
  <c r="R4" i="87"/>
  <c r="U139" i="87"/>
  <c r="U4" i="89"/>
  <c r="V6" i="87"/>
  <c r="V5" i="87"/>
  <c r="W57" i="87"/>
  <c r="W56" i="87"/>
  <c r="U120" i="87"/>
  <c r="U121" i="87"/>
  <c r="V153" i="87"/>
  <c r="V154" i="87"/>
  <c r="T197" i="87"/>
  <c r="T198" i="87"/>
  <c r="T169" i="87"/>
  <c r="U153" i="87"/>
  <c r="U154" i="87"/>
  <c r="W190" i="87"/>
  <c r="V190" i="87"/>
  <c r="T178" i="87"/>
  <c r="U110" i="87"/>
  <c r="V26" i="87"/>
  <c r="T26" i="87"/>
  <c r="T139" i="87"/>
  <c r="V83" i="87"/>
  <c r="V169" i="87"/>
  <c r="T121" i="87"/>
  <c r="T120" i="87"/>
  <c r="V178" i="87"/>
  <c r="V197" i="87"/>
  <c r="V198" i="87"/>
  <c r="T46" i="87"/>
  <c r="W26" i="87"/>
  <c r="W116" i="87"/>
  <c r="W117" i="87"/>
  <c r="W46" i="87"/>
  <c r="U12" i="73"/>
  <c r="V12" i="73"/>
  <c r="R12" i="73"/>
  <c r="S12" i="73"/>
  <c r="Q10" i="73"/>
  <c r="T12" i="73"/>
  <c r="S64" i="87" l="1"/>
  <c r="Q14" i="73"/>
  <c r="S197" i="87"/>
  <c r="S198" i="87"/>
  <c r="W4" i="87"/>
  <c r="S56" i="87"/>
  <c r="S57" i="87"/>
  <c r="S117" i="87"/>
  <c r="S116" i="87"/>
  <c r="S26" i="87"/>
  <c r="S120" i="87"/>
  <c r="S121" i="87"/>
  <c r="S210" i="87"/>
  <c r="S209" i="87"/>
  <c r="S190" i="87"/>
  <c r="S100" i="87"/>
  <c r="S110" i="87"/>
  <c r="S153" i="87"/>
  <c r="S154" i="87"/>
  <c r="S83" i="87"/>
  <c r="S5" i="87"/>
  <c r="S6" i="87"/>
  <c r="S46" i="87"/>
  <c r="S139" i="87"/>
  <c r="T4" i="87"/>
  <c r="V4" i="87"/>
  <c r="S169" i="87"/>
  <c r="U4" i="87"/>
  <c r="S130" i="87"/>
  <c r="S178" i="87"/>
  <c r="V10" i="73"/>
  <c r="S10" i="73"/>
  <c r="U10" i="73"/>
  <c r="T10" i="73"/>
  <c r="S14" i="73" l="1"/>
  <c r="T14" i="73"/>
  <c r="V14" i="73"/>
  <c r="U14" i="73"/>
  <c r="S4" i="87"/>
  <c r="R10" i="73"/>
  <c r="R14" i="73" l="1"/>
  <c r="W130" i="128" l="1"/>
  <c r="J130" i="128"/>
  <c r="I190" i="128"/>
  <c r="G178" i="128"/>
  <c r="D130" i="128"/>
  <c r="P110" i="128"/>
  <c r="F169" i="128"/>
  <c r="T110" i="128"/>
  <c r="U190" i="128"/>
  <c r="Q100" i="128"/>
  <c r="P139" i="128"/>
  <c r="L110" i="128"/>
  <c r="S110" i="128"/>
  <c r="J83" i="128"/>
  <c r="O130" i="128"/>
  <c r="U100" i="128"/>
  <c r="M139" i="128"/>
  <c r="V83" i="128"/>
  <c r="G139" i="128"/>
  <c r="Q178" i="128"/>
  <c r="J26" i="128"/>
  <c r="V110" i="128"/>
  <c r="D100" i="128"/>
  <c r="K83" i="128" l="1"/>
  <c r="Q209" i="128"/>
  <c r="Q210" i="128"/>
  <c r="M5" i="128"/>
  <c r="M6" i="128"/>
  <c r="S153" i="128"/>
  <c r="S154" i="128"/>
  <c r="V139" i="128"/>
  <c r="U178" i="128"/>
  <c r="V120" i="128"/>
  <c r="V121" i="128"/>
  <c r="R209" i="128"/>
  <c r="R210" i="128"/>
  <c r="O209" i="128"/>
  <c r="O210" i="128"/>
  <c r="O169" i="128"/>
  <c r="E130" i="128"/>
  <c r="M169" i="128"/>
  <c r="S130" i="128"/>
  <c r="E5" i="128"/>
  <c r="E6" i="128"/>
  <c r="H154" i="128"/>
  <c r="H153" i="128"/>
  <c r="G190" i="128"/>
  <c r="Q197" i="128"/>
  <c r="Q198" i="128"/>
  <c r="F139" i="128"/>
  <c r="N6" i="128"/>
  <c r="N5" i="128"/>
  <c r="O154" i="128"/>
  <c r="O153" i="128"/>
  <c r="Q6" i="128"/>
  <c r="Q5" i="128"/>
  <c r="P116" i="128"/>
  <c r="P117" i="128"/>
  <c r="R5" i="128"/>
  <c r="R6" i="128"/>
  <c r="O178" i="128"/>
  <c r="D154" i="128"/>
  <c r="D153" i="128"/>
  <c r="P100" i="128"/>
  <c r="U197" i="128"/>
  <c r="U198" i="128"/>
  <c r="M130" i="128"/>
  <c r="H64" i="128"/>
  <c r="K110" i="128"/>
  <c r="T169" i="128"/>
  <c r="E46" i="128"/>
  <c r="V209" i="128"/>
  <c r="V210" i="128"/>
  <c r="I46" i="128"/>
  <c r="G26" i="128"/>
  <c r="T46" i="128"/>
  <c r="S56" i="128"/>
  <c r="S57" i="128"/>
  <c r="V64" i="128"/>
  <c r="R56" i="128"/>
  <c r="R57" i="128"/>
  <c r="P46" i="128"/>
  <c r="L153" i="128"/>
  <c r="L154" i="128"/>
  <c r="D83" i="128"/>
  <c r="J100" i="128"/>
  <c r="T130" i="128"/>
  <c r="U153" i="128"/>
  <c r="U154" i="128"/>
  <c r="V154" i="128"/>
  <c r="V153" i="128"/>
  <c r="J6" i="128"/>
  <c r="J5" i="128"/>
  <c r="U56" i="128"/>
  <c r="U57" i="128"/>
  <c r="K57" i="128"/>
  <c r="K56" i="128"/>
  <c r="N83" i="128"/>
  <c r="D139" i="128"/>
  <c r="D198" i="128"/>
  <c r="D197" i="128"/>
  <c r="F197" i="128"/>
  <c r="F198" i="128"/>
  <c r="O139" i="128"/>
  <c r="K154" i="128"/>
  <c r="K153" i="128"/>
  <c r="H121" i="128"/>
  <c r="H120" i="128"/>
  <c r="Q110" i="128"/>
  <c r="K130" i="128"/>
  <c r="Q117" i="128"/>
  <c r="Q116" i="128"/>
  <c r="F46" i="128"/>
  <c r="E139" i="128"/>
  <c r="U120" i="128"/>
  <c r="U121" i="128"/>
  <c r="G64" i="128"/>
  <c r="R64" i="128"/>
  <c r="P178" i="128"/>
  <c r="O110" i="128"/>
  <c r="H190" i="128"/>
  <c r="K210" i="128"/>
  <c r="K209" i="128"/>
  <c r="I110" i="128"/>
  <c r="S178" i="128"/>
  <c r="R100" i="128"/>
  <c r="G5" i="128"/>
  <c r="G6" i="128"/>
  <c r="L210" i="128"/>
  <c r="L209" i="128"/>
  <c r="J178" i="128"/>
  <c r="W169" i="128"/>
  <c r="L64" i="128"/>
  <c r="R120" i="128"/>
  <c r="R121" i="128"/>
  <c r="J117" i="128"/>
  <c r="J116" i="128"/>
  <c r="L26" i="128"/>
  <c r="L120" i="128"/>
  <c r="L121" i="128"/>
  <c r="E178" i="128"/>
  <c r="W83" i="128"/>
  <c r="R116" i="128"/>
  <c r="R117" i="128"/>
  <c r="R178" i="128"/>
  <c r="U26" i="128"/>
  <c r="I5" i="128"/>
  <c r="I6" i="128"/>
  <c r="R139" i="128"/>
  <c r="P130" i="128"/>
  <c r="V56" i="128"/>
  <c r="V57" i="128"/>
  <c r="F130" i="128"/>
  <c r="T26" i="128"/>
  <c r="H56" i="128"/>
  <c r="H57" i="128"/>
  <c r="D209" i="128"/>
  <c r="D210" i="128"/>
  <c r="F57" i="128"/>
  <c r="F56" i="128"/>
  <c r="V178" i="128"/>
  <c r="O190" i="128"/>
  <c r="K139" i="128"/>
  <c r="F26" i="128"/>
  <c r="N169" i="128"/>
  <c r="W56" i="128"/>
  <c r="W57" i="128"/>
  <c r="G210" i="128"/>
  <c r="G209" i="128"/>
  <c r="W139" i="128"/>
  <c r="R169" i="128"/>
  <c r="W64" i="128"/>
  <c r="M100" i="128"/>
  <c r="T116" i="128"/>
  <c r="T117" i="128"/>
  <c r="E210" i="128"/>
  <c r="E209" i="128"/>
  <c r="G83" i="128"/>
  <c r="K197" i="128"/>
  <c r="K198" i="128"/>
  <c r="G130" i="128"/>
  <c r="E64" i="128"/>
  <c r="D117" i="128"/>
  <c r="D116" i="128"/>
  <c r="H83" i="128"/>
  <c r="V117" i="128"/>
  <c r="V116" i="128"/>
  <c r="M110" i="128"/>
  <c r="T190" i="128"/>
  <c r="L178" i="128"/>
  <c r="T153" i="128"/>
  <c r="T154" i="128"/>
  <c r="L5" i="128"/>
  <c r="L6" i="128"/>
  <c r="O198" i="128"/>
  <c r="O197" i="128"/>
  <c r="Q169" i="128"/>
  <c r="T100" i="128"/>
  <c r="J64" i="128"/>
  <c r="F83" i="128"/>
  <c r="J198" i="128"/>
  <c r="J197" i="128"/>
  <c r="K121" i="128"/>
  <c r="K120" i="128"/>
  <c r="P64" i="128"/>
  <c r="P26" i="128"/>
  <c r="P190" i="128"/>
  <c r="R46" i="128"/>
  <c r="K100" i="128"/>
  <c r="S190" i="128"/>
  <c r="N178" i="128"/>
  <c r="L130" i="128"/>
  <c r="J110" i="128"/>
  <c r="U130" i="128"/>
  <c r="U169" i="128"/>
  <c r="W154" i="128"/>
  <c r="W153" i="128"/>
  <c r="K178" i="128"/>
  <c r="L117" i="128"/>
  <c r="L116" i="128"/>
  <c r="W198" i="128"/>
  <c r="W197" i="128"/>
  <c r="S198" i="128"/>
  <c r="S197" i="128"/>
  <c r="D64" i="128"/>
  <c r="O6" i="128"/>
  <c r="O5" i="128"/>
  <c r="Q190" i="128"/>
  <c r="O46" i="128"/>
  <c r="U46" i="128"/>
  <c r="E154" i="128"/>
  <c r="E153" i="128"/>
  <c r="I56" i="128"/>
  <c r="I57" i="128"/>
  <c r="M46" i="128"/>
  <c r="G153" i="128"/>
  <c r="G154" i="128"/>
  <c r="T121" i="128"/>
  <c r="T120" i="128"/>
  <c r="O26" i="128"/>
  <c r="H46" i="128"/>
  <c r="T139" i="128"/>
  <c r="F153" i="128"/>
  <c r="F154" i="128"/>
  <c r="K5" i="128"/>
  <c r="K6" i="128"/>
  <c r="P57" i="128"/>
  <c r="P56" i="128"/>
  <c r="S64" i="128"/>
  <c r="N139" i="128"/>
  <c r="H116" i="128"/>
  <c r="H117" i="128"/>
  <c r="J120" i="128"/>
  <c r="J121" i="128"/>
  <c r="V26" i="128"/>
  <c r="S100" i="128"/>
  <c r="V6" i="128"/>
  <c r="V5" i="128"/>
  <c r="H139" i="128"/>
  <c r="M178" i="128"/>
  <c r="M198" i="128"/>
  <c r="M197" i="128"/>
  <c r="T6" i="128"/>
  <c r="T5" i="128"/>
  <c r="W110" i="128"/>
  <c r="M190" i="128"/>
  <c r="N100" i="128"/>
  <c r="O64" i="128"/>
  <c r="D5" i="128"/>
  <c r="D6" i="128"/>
  <c r="F121" i="128"/>
  <c r="F120" i="128"/>
  <c r="K116" i="128"/>
  <c r="K117" i="128"/>
  <c r="M117" i="128"/>
  <c r="M116" i="128"/>
  <c r="F178" i="128"/>
  <c r="N210" i="128"/>
  <c r="N209" i="128"/>
  <c r="K190" i="128"/>
  <c r="G121" i="128"/>
  <c r="G120" i="128"/>
  <c r="G198" i="128"/>
  <c r="G197" i="128"/>
  <c r="V100" i="128"/>
  <c r="M56" i="128"/>
  <c r="M57" i="128"/>
  <c r="U116" i="128"/>
  <c r="U117" i="128"/>
  <c r="V197" i="128"/>
  <c r="V198" i="128"/>
  <c r="E117" i="128"/>
  <c r="E116" i="128"/>
  <c r="F110" i="128"/>
  <c r="P120" i="128"/>
  <c r="P121" i="128"/>
  <c r="V130" i="128"/>
  <c r="N56" i="128"/>
  <c r="N57" i="128"/>
  <c r="O121" i="128"/>
  <c r="O120" i="128"/>
  <c r="Q139" i="128"/>
  <c r="R110" i="128"/>
  <c r="H210" i="128"/>
  <c r="H209" i="128"/>
  <c r="W121" i="128"/>
  <c r="W120" i="128"/>
  <c r="T64" i="128"/>
  <c r="S83" i="128"/>
  <c r="I83" i="128"/>
  <c r="I209" i="128"/>
  <c r="I210" i="128"/>
  <c r="E83" i="128"/>
  <c r="H26" i="128"/>
  <c r="I26" i="128"/>
  <c r="E190" i="128"/>
  <c r="V46" i="128"/>
  <c r="J57" i="128"/>
  <c r="J56" i="128"/>
  <c r="Q46" i="128"/>
  <c r="S26" i="128"/>
  <c r="W190" i="128"/>
  <c r="S209" i="128"/>
  <c r="S210" i="128"/>
  <c r="Q130" i="128"/>
  <c r="M210" i="128"/>
  <c r="M209" i="128"/>
  <c r="N197" i="128"/>
  <c r="N198" i="128"/>
  <c r="O56" i="128"/>
  <c r="O57" i="128"/>
  <c r="O100" i="128"/>
  <c r="P83" i="128"/>
  <c r="L57" i="128"/>
  <c r="L56" i="128"/>
  <c r="D56" i="128"/>
  <c r="D57" i="128"/>
  <c r="I116" i="128"/>
  <c r="I117" i="128"/>
  <c r="R197" i="128"/>
  <c r="R198" i="128"/>
  <c r="E26" i="128"/>
  <c r="D190" i="128"/>
  <c r="O116" i="128"/>
  <c r="O117" i="128"/>
  <c r="J210" i="128"/>
  <c r="J209" i="128"/>
  <c r="U110" i="128"/>
  <c r="I198" i="128"/>
  <c r="I197" i="128"/>
  <c r="R190" i="128"/>
  <c r="V190" i="128"/>
  <c r="F5" i="128"/>
  <c r="F6" i="128"/>
  <c r="F209" i="128"/>
  <c r="F210" i="128"/>
  <c r="Q154" i="128"/>
  <c r="Q153" i="128"/>
  <c r="H169" i="128"/>
  <c r="E197" i="128"/>
  <c r="E198" i="128"/>
  <c r="U83" i="128"/>
  <c r="S5" i="128"/>
  <c r="S6" i="128"/>
  <c r="N117" i="128"/>
  <c r="N116" i="128"/>
  <c r="K26" i="128"/>
  <c r="K64" i="128"/>
  <c r="M64" i="128"/>
  <c r="L197" i="128"/>
  <c r="L198" i="128"/>
  <c r="P5" i="128"/>
  <c r="P6" i="128"/>
  <c r="D178" i="128"/>
  <c r="G57" i="128"/>
  <c r="G56" i="128"/>
  <c r="F190" i="128"/>
  <c r="E110" i="128"/>
  <c r="R26" i="128"/>
  <c r="R154" i="128"/>
  <c r="R153" i="128"/>
  <c r="I121" i="128"/>
  <c r="I120" i="128"/>
  <c r="N26" i="128"/>
  <c r="Q26" i="128"/>
  <c r="P154" i="128"/>
  <c r="P153" i="128"/>
  <c r="H130" i="128"/>
  <c r="F64" i="128"/>
  <c r="G169" i="128"/>
  <c r="V169" i="128"/>
  <c r="U6" i="128"/>
  <c r="U5" i="128"/>
  <c r="G110" i="128"/>
  <c r="D110" i="128"/>
  <c r="S169" i="128"/>
  <c r="L139" i="128"/>
  <c r="W100" i="128"/>
  <c r="Q56" i="128"/>
  <c r="Q57" i="128"/>
  <c r="N46" i="128"/>
  <c r="O83" i="128"/>
  <c r="E120" i="128"/>
  <c r="E121" i="128"/>
  <c r="L100" i="128"/>
  <c r="N154" i="128"/>
  <c r="N153" i="128"/>
  <c r="I100" i="128"/>
  <c r="N120" i="128"/>
  <c r="N121" i="128"/>
  <c r="I130" i="128"/>
  <c r="T178" i="128"/>
  <c r="M121" i="128"/>
  <c r="M120" i="128"/>
  <c r="W178" i="128"/>
  <c r="Q64" i="128"/>
  <c r="N130" i="128"/>
  <c r="S117" i="128"/>
  <c r="S116" i="128"/>
  <c r="W46" i="128"/>
  <c r="Q83" i="128"/>
  <c r="L190" i="128"/>
  <c r="I169" i="128"/>
  <c r="W26" i="128"/>
  <c r="S46" i="128"/>
  <c r="E100" i="128"/>
  <c r="J154" i="128"/>
  <c r="J153" i="128"/>
  <c r="N64" i="128"/>
  <c r="L169" i="128"/>
  <c r="G100" i="128"/>
  <c r="Q121" i="128"/>
  <c r="Q120" i="128"/>
  <c r="D46" i="128"/>
  <c r="G46" i="128"/>
  <c r="L46" i="128"/>
  <c r="D26" i="128"/>
  <c r="J169" i="128"/>
  <c r="T210" i="128"/>
  <c r="T209" i="128"/>
  <c r="I64" i="128"/>
  <c r="S121" i="128"/>
  <c r="S120" i="128"/>
  <c r="K169" i="128"/>
  <c r="P169" i="128"/>
  <c r="R83" i="128"/>
  <c r="D121" i="128"/>
  <c r="D120" i="128"/>
  <c r="P209" i="128"/>
  <c r="P210" i="128"/>
  <c r="K46" i="128"/>
  <c r="U139" i="128"/>
  <c r="M26" i="128"/>
  <c r="N110" i="128"/>
  <c r="M83" i="128"/>
  <c r="E56" i="128"/>
  <c r="E57" i="128"/>
  <c r="H178" i="128"/>
  <c r="I178" i="128"/>
  <c r="J190" i="128"/>
  <c r="N190" i="128"/>
  <c r="H110" i="128"/>
  <c r="F100" i="128"/>
  <c r="I153" i="128"/>
  <c r="I154" i="128"/>
  <c r="W116" i="128"/>
  <c r="W117" i="128"/>
  <c r="T57" i="128"/>
  <c r="T56" i="128"/>
  <c r="W5" i="128"/>
  <c r="W6" i="128"/>
  <c r="T197" i="128"/>
  <c r="T198" i="128"/>
  <c r="F117" i="128"/>
  <c r="F116" i="128"/>
  <c r="U64" i="128"/>
  <c r="D169" i="128"/>
  <c r="H6" i="128"/>
  <c r="H5" i="128"/>
  <c r="H4" i="128" s="1"/>
  <c r="T83" i="128"/>
  <c r="E169" i="128"/>
  <c r="P198" i="128"/>
  <c r="P197" i="128"/>
  <c r="H100" i="128"/>
  <c r="L83" i="128"/>
  <c r="J139" i="128"/>
  <c r="J46" i="128"/>
  <c r="S139" i="128"/>
  <c r="R130" i="128"/>
  <c r="H197" i="128"/>
  <c r="H198" i="128"/>
  <c r="M153" i="128"/>
  <c r="M154" i="128"/>
  <c r="I139" i="128"/>
  <c r="G117" i="128"/>
  <c r="G116" i="128"/>
  <c r="U209" i="128"/>
  <c r="U210" i="128"/>
  <c r="W210" i="128"/>
  <c r="W209" i="128"/>
  <c r="Q4" i="128" l="1"/>
  <c r="J4" i="128"/>
  <c r="U4" i="128"/>
  <c r="W169" i="132"/>
  <c r="W100" i="132"/>
  <c r="S46" i="132"/>
  <c r="S110" i="132"/>
  <c r="U110" i="132"/>
  <c r="U100" i="132"/>
  <c r="R120" i="132"/>
  <c r="R121" i="132"/>
  <c r="W198" i="132"/>
  <c r="W197" i="132"/>
  <c r="V139" i="132"/>
  <c r="V117" i="132"/>
  <c r="V116" i="132"/>
  <c r="S120" i="132"/>
  <c r="S121" i="132"/>
  <c r="T209" i="132"/>
  <c r="T210" i="132"/>
  <c r="G4" i="128"/>
  <c r="R178" i="132"/>
  <c r="T169" i="132"/>
  <c r="U26" i="132"/>
  <c r="S56" i="132"/>
  <c r="S57" i="132"/>
  <c r="T120" i="132"/>
  <c r="T121" i="132"/>
  <c r="U130" i="132"/>
  <c r="R100" i="132"/>
  <c r="V56" i="132"/>
  <c r="V57" i="132"/>
  <c r="E4" i="128"/>
  <c r="T83" i="132"/>
  <c r="U121" i="132"/>
  <c r="U120" i="132"/>
  <c r="V110" i="132"/>
  <c r="V154" i="132"/>
  <c r="V153" i="132"/>
  <c r="S83" i="132"/>
  <c r="T139" i="132"/>
  <c r="U83" i="132"/>
  <c r="R26" i="132"/>
  <c r="W139" i="132"/>
  <c r="W56" i="132"/>
  <c r="W57" i="132"/>
  <c r="S5" i="132"/>
  <c r="S6" i="132"/>
  <c r="T100" i="132"/>
  <c r="T178" i="132"/>
  <c r="T46" i="132"/>
  <c r="T26" i="132"/>
  <c r="U169" i="132"/>
  <c r="U117" i="132"/>
  <c r="U116" i="132"/>
  <c r="U46" i="132"/>
  <c r="R83" i="132"/>
  <c r="R6" i="132"/>
  <c r="R5" i="132"/>
  <c r="W153" i="132"/>
  <c r="W154" i="132"/>
  <c r="W209" i="132"/>
  <c r="W210" i="132"/>
  <c r="W6" i="132"/>
  <c r="W5" i="132"/>
  <c r="O4" i="128"/>
  <c r="V190" i="132"/>
  <c r="N4" i="128"/>
  <c r="S26" i="132"/>
  <c r="S100" i="132"/>
  <c r="U64" i="132"/>
  <c r="W190" i="132"/>
  <c r="V100" i="132"/>
  <c r="L4" i="128"/>
  <c r="I4" i="128"/>
  <c r="S139" i="132"/>
  <c r="T190" i="132"/>
  <c r="T110" i="132"/>
  <c r="U154" i="132"/>
  <c r="U153" i="132"/>
  <c r="U197" i="132"/>
  <c r="U198" i="132"/>
  <c r="S4" i="128"/>
  <c r="R169" i="132"/>
  <c r="R209" i="132"/>
  <c r="R210" i="132"/>
  <c r="R46" i="132"/>
  <c r="V120" i="132"/>
  <c r="V121" i="132"/>
  <c r="S210" i="132"/>
  <c r="S209" i="132"/>
  <c r="R198" i="132"/>
  <c r="R197" i="132"/>
  <c r="V169" i="132"/>
  <c r="U210" i="132"/>
  <c r="U209" i="132"/>
  <c r="F4" i="128"/>
  <c r="W46" i="132"/>
  <c r="W110" i="132"/>
  <c r="S117" i="132"/>
  <c r="S116" i="132"/>
  <c r="S64" i="132"/>
  <c r="T130" i="132"/>
  <c r="T6" i="132"/>
  <c r="T5" i="132"/>
  <c r="U190" i="132"/>
  <c r="R190" i="132"/>
  <c r="R139" i="132"/>
  <c r="R64" i="132"/>
  <c r="W83" i="132"/>
  <c r="W64" i="132"/>
  <c r="V26" i="132"/>
  <c r="V6" i="132"/>
  <c r="V5" i="132"/>
  <c r="V130" i="132"/>
  <c r="M4" i="128"/>
  <c r="W178" i="132"/>
  <c r="W130" i="132"/>
  <c r="V46" i="132"/>
  <c r="S130" i="132"/>
  <c r="R56" i="132"/>
  <c r="R57" i="132"/>
  <c r="T56" i="132"/>
  <c r="T57" i="132"/>
  <c r="U139" i="132"/>
  <c r="U56" i="132"/>
  <c r="U57" i="132"/>
  <c r="T4" i="128"/>
  <c r="V64" i="132"/>
  <c r="U6" i="132"/>
  <c r="U5" i="132"/>
  <c r="R110" i="132"/>
  <c r="W120" i="132"/>
  <c r="W121" i="132"/>
  <c r="V178" i="132"/>
  <c r="S169" i="132"/>
  <c r="T197" i="132"/>
  <c r="T198" i="132"/>
  <c r="P4" i="128"/>
  <c r="R116" i="132"/>
  <c r="R117" i="132"/>
  <c r="V4" i="128"/>
  <c r="V83" i="132"/>
  <c r="V198" i="132"/>
  <c r="V197" i="132"/>
  <c r="R4" i="128"/>
  <c r="S198" i="132"/>
  <c r="S197" i="132"/>
  <c r="S178" i="132"/>
  <c r="S153" i="132"/>
  <c r="S154" i="132"/>
  <c r="T116" i="132"/>
  <c r="T117" i="132"/>
  <c r="W117" i="132"/>
  <c r="W116" i="132"/>
  <c r="W4" i="128"/>
  <c r="T154" i="132"/>
  <c r="T153" i="132"/>
  <c r="T64" i="132"/>
  <c r="U178" i="132"/>
  <c r="R130" i="132"/>
  <c r="R153" i="132"/>
  <c r="R154" i="132"/>
  <c r="W26" i="132"/>
  <c r="D4" i="128"/>
  <c r="K4" i="128"/>
  <c r="V209" i="132"/>
  <c r="V210" i="132"/>
  <c r="S190" i="132"/>
  <c r="W4" i="132" l="1"/>
  <c r="U4" i="132"/>
  <c r="R4" i="132"/>
  <c r="S4" i="132"/>
  <c r="V4" i="132"/>
  <c r="T4" i="132"/>
  <c r="S169" i="131" l="1"/>
  <c r="R190" i="131"/>
  <c r="U190" i="131"/>
  <c r="T64" i="131"/>
  <c r="W83" i="131"/>
  <c r="R26" i="131"/>
  <c r="S57" i="131"/>
  <c r="S56" i="131"/>
  <c r="V5" i="131"/>
  <c r="V6" i="131"/>
  <c r="U178" i="131"/>
  <c r="T121" i="131"/>
  <c r="T120" i="131"/>
  <c r="T46" i="131"/>
  <c r="S5" i="131"/>
  <c r="S6" i="131"/>
  <c r="U120" i="131"/>
  <c r="U121" i="131"/>
  <c r="R83" i="131"/>
  <c r="T190" i="131"/>
  <c r="S83" i="131"/>
  <c r="V153" i="131"/>
  <c r="V154" i="131"/>
  <c r="V139" i="131"/>
  <c r="U110" i="131"/>
  <c r="U130" i="131"/>
  <c r="W57" i="131"/>
  <c r="W56" i="131"/>
  <c r="W110" i="131"/>
  <c r="W100" i="131"/>
  <c r="W178" i="131"/>
  <c r="R56" i="131"/>
  <c r="R57" i="131"/>
  <c r="R169" i="131"/>
  <c r="R178" i="131"/>
  <c r="S64" i="131"/>
  <c r="S110" i="131"/>
  <c r="U153" i="131"/>
  <c r="U154" i="131"/>
  <c r="W209" i="131"/>
  <c r="W210" i="131"/>
  <c r="R117" i="131"/>
  <c r="R116" i="131"/>
  <c r="R139" i="131"/>
  <c r="R130" i="131"/>
  <c r="T178" i="131"/>
  <c r="T169" i="131"/>
  <c r="W130" i="131"/>
  <c r="V130" i="131"/>
  <c r="U139" i="131"/>
  <c r="T210" i="131"/>
  <c r="T209" i="131"/>
  <c r="S116" i="131"/>
  <c r="S117" i="131"/>
  <c r="U46" i="131"/>
  <c r="R153" i="131"/>
  <c r="R154" i="131"/>
  <c r="V190" i="131"/>
  <c r="V64" i="131"/>
  <c r="V46" i="131"/>
  <c r="U83" i="131"/>
  <c r="W64" i="131"/>
  <c r="T83" i="131"/>
  <c r="T197" i="131"/>
  <c r="T198" i="131"/>
  <c r="T57" i="131"/>
  <c r="T56" i="131"/>
  <c r="S178" i="131"/>
  <c r="W46" i="131"/>
  <c r="R110" i="131"/>
  <c r="V57" i="131"/>
  <c r="V56" i="131"/>
  <c r="V121" i="131"/>
  <c r="V120" i="131"/>
  <c r="W197" i="131"/>
  <c r="W198" i="131"/>
  <c r="V100" i="131"/>
  <c r="V26" i="131"/>
  <c r="V210" i="131"/>
  <c r="V209" i="131"/>
  <c r="U209" i="131"/>
  <c r="U210" i="131"/>
  <c r="W5" i="131"/>
  <c r="W6" i="131"/>
  <c r="W154" i="131"/>
  <c r="W153" i="131"/>
  <c r="R197" i="131"/>
  <c r="R198" i="131"/>
  <c r="T110" i="131"/>
  <c r="W117" i="131"/>
  <c r="W116" i="131"/>
  <c r="S197" i="131"/>
  <c r="S198" i="131"/>
  <c r="T154" i="131"/>
  <c r="T153" i="131"/>
  <c r="V178" i="131"/>
  <c r="U64" i="131"/>
  <c r="R100" i="131"/>
  <c r="V198" i="131"/>
  <c r="V197" i="131"/>
  <c r="U26" i="131"/>
  <c r="T100" i="131"/>
  <c r="S139" i="131"/>
  <c r="S46" i="131"/>
  <c r="S130" i="131"/>
  <c r="S100" i="131"/>
  <c r="S120" i="131"/>
  <c r="S121" i="131"/>
  <c r="V83" i="131"/>
  <c r="U100" i="131"/>
  <c r="U198" i="131"/>
  <c r="U197" i="131"/>
  <c r="U169" i="131"/>
  <c r="W139" i="131"/>
  <c r="W190" i="131"/>
  <c r="W120" i="131"/>
  <c r="W121" i="131"/>
  <c r="R6" i="131"/>
  <c r="R5" i="131"/>
  <c r="R46" i="131"/>
  <c r="T116" i="131"/>
  <c r="T117" i="131"/>
  <c r="W26" i="131"/>
  <c r="T26" i="131"/>
  <c r="V116" i="131"/>
  <c r="V117" i="131"/>
  <c r="S190" i="131"/>
  <c r="U5" i="131"/>
  <c r="U6" i="131"/>
  <c r="W169" i="131"/>
  <c r="R210" i="131"/>
  <c r="R209" i="131"/>
  <c r="R121" i="131"/>
  <c r="R120" i="131"/>
  <c r="T130" i="131"/>
  <c r="T6" i="131"/>
  <c r="T5" i="131"/>
  <c r="S210" i="131"/>
  <c r="S209" i="131"/>
  <c r="S26" i="131"/>
  <c r="S154" i="131"/>
  <c r="S153" i="131"/>
  <c r="V110" i="131"/>
  <c r="V169" i="131"/>
  <c r="U56" i="131"/>
  <c r="U57" i="131"/>
  <c r="U116" i="131"/>
  <c r="U117" i="131"/>
  <c r="R64" i="131"/>
  <c r="T139" i="131"/>
  <c r="T110" i="130"/>
  <c r="U4" i="131" l="1"/>
  <c r="U26" i="130"/>
  <c r="U46" i="130"/>
  <c r="S130" i="130"/>
  <c r="S190" i="130"/>
  <c r="W190" i="130"/>
  <c r="V100" i="130"/>
  <c r="R4" i="131"/>
  <c r="W4" i="131"/>
  <c r="W26" i="130"/>
  <c r="T209" i="130"/>
  <c r="T210" i="130"/>
  <c r="T121" i="130"/>
  <c r="T120" i="130"/>
  <c r="V57" i="130"/>
  <c r="V56" i="130"/>
  <c r="S117" i="130"/>
  <c r="S116" i="130"/>
  <c r="S26" i="130"/>
  <c r="U139" i="130"/>
  <c r="T190" i="130"/>
  <c r="S4" i="131"/>
  <c r="S46" i="130"/>
  <c r="S100" i="130"/>
  <c r="S139" i="130"/>
  <c r="V83" i="130"/>
  <c r="S83" i="130"/>
  <c r="W210" i="130"/>
  <c r="W209" i="130"/>
  <c r="T198" i="130"/>
  <c r="T197" i="130"/>
  <c r="T5" i="130"/>
  <c r="T6" i="130"/>
  <c r="W130" i="130"/>
  <c r="S110" i="130"/>
  <c r="S210" i="130"/>
  <c r="S209" i="130"/>
  <c r="S120" i="130"/>
  <c r="S121" i="130"/>
  <c r="U120" i="130"/>
  <c r="U121" i="130"/>
  <c r="U190" i="130"/>
  <c r="W120" i="130"/>
  <c r="W121" i="130"/>
  <c r="W110" i="130"/>
  <c r="T169" i="130"/>
  <c r="S198" i="130"/>
  <c r="S197" i="130"/>
  <c r="S153" i="130"/>
  <c r="S154" i="130"/>
  <c r="U5" i="130"/>
  <c r="U6" i="130"/>
  <c r="V4" i="131"/>
  <c r="T130" i="130"/>
  <c r="V26" i="130"/>
  <c r="V190" i="130"/>
  <c r="U209" i="130"/>
  <c r="U210" i="130"/>
  <c r="V121" i="130"/>
  <c r="V120" i="130"/>
  <c r="V110" i="130"/>
  <c r="U100" i="130"/>
  <c r="W46" i="130"/>
  <c r="W116" i="130"/>
  <c r="W117" i="130"/>
  <c r="S64" i="130"/>
  <c r="U64" i="130"/>
  <c r="T100" i="130"/>
  <c r="V139" i="130"/>
  <c r="V198" i="130"/>
  <c r="V197" i="130"/>
  <c r="V178" i="130"/>
  <c r="U198" i="130"/>
  <c r="U197" i="130"/>
  <c r="W64" i="130"/>
  <c r="W139" i="130"/>
  <c r="W100" i="130"/>
  <c r="U178" i="130"/>
  <c r="V130" i="130"/>
  <c r="T117" i="130"/>
  <c r="T116" i="130"/>
  <c r="W153" i="130"/>
  <c r="W154" i="130"/>
  <c r="T64" i="130"/>
  <c r="U57" i="130"/>
  <c r="U56" i="130"/>
  <c r="U110" i="130"/>
  <c r="W178" i="130"/>
  <c r="V46" i="130"/>
  <c r="S5" i="130"/>
  <c r="S6" i="130"/>
  <c r="W83" i="130"/>
  <c r="T56" i="130"/>
  <c r="T57" i="130"/>
  <c r="V210" i="130"/>
  <c r="V209" i="130"/>
  <c r="W169" i="130"/>
  <c r="T46" i="130"/>
  <c r="V169" i="130"/>
  <c r="T4" i="131"/>
  <c r="U117" i="130"/>
  <c r="U116" i="130"/>
  <c r="W5" i="130"/>
  <c r="W6" i="130"/>
  <c r="W198" i="130"/>
  <c r="W197" i="130"/>
  <c r="S178" i="130"/>
  <c r="U169" i="130"/>
  <c r="W57" i="130"/>
  <c r="W56" i="130"/>
  <c r="T139" i="130"/>
  <c r="T83" i="130"/>
  <c r="V5" i="130"/>
  <c r="V6" i="130"/>
  <c r="T178" i="130"/>
  <c r="V153" i="130"/>
  <c r="V154" i="130"/>
  <c r="S56" i="130"/>
  <c r="S57" i="130"/>
  <c r="U130" i="130"/>
  <c r="T26" i="130"/>
  <c r="T154" i="130"/>
  <c r="T153" i="130"/>
  <c r="V64" i="130"/>
  <c r="V116" i="130"/>
  <c r="V117" i="130"/>
  <c r="S169" i="130"/>
  <c r="U83" i="130"/>
  <c r="U154" i="130"/>
  <c r="U153" i="130"/>
  <c r="V4" i="130" l="1"/>
  <c r="R153" i="130"/>
  <c r="R154" i="130"/>
  <c r="U4" i="130"/>
  <c r="R190" i="130"/>
  <c r="R110" i="130"/>
  <c r="R210" i="130"/>
  <c r="R209" i="130"/>
  <c r="R56" i="130"/>
  <c r="R57" i="130"/>
  <c r="R169" i="130"/>
  <c r="R100" i="130"/>
  <c r="R46" i="130"/>
  <c r="R26" i="130"/>
  <c r="R117" i="130"/>
  <c r="R116" i="130"/>
  <c r="W4" i="130"/>
  <c r="T4" i="130"/>
  <c r="R64" i="130"/>
  <c r="R121" i="130"/>
  <c r="R120" i="130"/>
  <c r="R178" i="130"/>
  <c r="R198" i="130"/>
  <c r="R197" i="130"/>
  <c r="R83" i="130"/>
  <c r="R5" i="130"/>
  <c r="R6" i="130"/>
  <c r="R139" i="130"/>
  <c r="S4" i="130"/>
  <c r="R130" i="130"/>
  <c r="R4" i="130" l="1"/>
</calcChain>
</file>

<file path=xl/sharedStrings.xml><?xml version="1.0" encoding="utf-8"?>
<sst xmlns="http://schemas.openxmlformats.org/spreadsheetml/2006/main" count="40393" uniqueCount="1315">
  <si>
    <t>CRU Specialty Phosphates Market Outlook - Amended</t>
  </si>
  <si>
    <t>Price table amended to distinguish FOB Morocco and CFR NW Europe phosphoric acid price points as merchant-grade phosphoric acid (MGA), not purified phosphoric acid (PWA/TPA) - all numerical values within the database remain unchanged</t>
  </si>
  <si>
    <t>Please refer questions or queries to:</t>
  </si>
  <si>
    <t>Mauricio Fortuna</t>
  </si>
  <si>
    <t>Analyst, Phosphates</t>
  </si>
  <si>
    <t>Mauricio.Fortuna@crugroup.com</t>
  </si>
  <si>
    <t>+44 207 903 2122</t>
  </si>
  <si>
    <t>Maria Gamboa</t>
  </si>
  <si>
    <t>Maria.Gamboa@crugroup.com</t>
  </si>
  <si>
    <t>+44 207 903 2151</t>
  </si>
  <si>
    <t>Humphrey Knight</t>
  </si>
  <si>
    <t>Principal Analyst, Phosphates &amp; Potash</t>
  </si>
  <si>
    <t>Humphrey.Knight@crugroup.com</t>
  </si>
  <si>
    <t>+44 207 903 2191</t>
  </si>
  <si>
    <t>By reading this publication you agree that you will not copy or replicate any part of it (including any supply data) in any format without the express permission of CRU. If you need to share CRU data please contact customer.service@crugroup.com for more information.</t>
  </si>
  <si>
    <t>This database covers the following specialty phosphates</t>
  </si>
  <si>
    <t>PWA TPA</t>
  </si>
  <si>
    <t>tMAP</t>
  </si>
  <si>
    <t>P4</t>
  </si>
  <si>
    <t>STPP</t>
  </si>
  <si>
    <t>SPA</t>
  </si>
  <si>
    <t>DCP</t>
  </si>
  <si>
    <t>MCP-MDCP</t>
  </si>
  <si>
    <t>LFP</t>
  </si>
  <si>
    <t>Purified and Thermal Process Phosphoric Acid (PWA/TPA)</t>
  </si>
  <si>
    <t>Technical MAP (tMAP)</t>
  </si>
  <si>
    <t>Elemental Phosphorus (P4)</t>
  </si>
  <si>
    <t>Lithium Iron Phosphate (LFP)</t>
  </si>
  <si>
    <t>Sodium Tripolyphosphate (STPP)</t>
  </si>
  <si>
    <t>Super Phosphoric Acid (SPA)</t>
  </si>
  <si>
    <t>Di-Calcium Phosphate (DCP)</t>
  </si>
  <si>
    <t>Mono-Calcium Phosphate/Mono-Di-Calcium Phosphate (MCP/MDCP)</t>
  </si>
  <si>
    <t>PWA/TPA Capacity List</t>
  </si>
  <si>
    <t>tMAP Capacity List</t>
  </si>
  <si>
    <t>P4 Capacity List</t>
  </si>
  <si>
    <t>LFP Capacity List</t>
  </si>
  <si>
    <t>STPP Capacity List</t>
  </si>
  <si>
    <t>APP Capacity List</t>
  </si>
  <si>
    <t>DCP Capacity List</t>
  </si>
  <si>
    <t>MCP/MDCP Capacity List</t>
  </si>
  <si>
    <t>PWA/TPA Capacity</t>
  </si>
  <si>
    <t>tMAP Capacity</t>
  </si>
  <si>
    <t>P4 Capacity</t>
  </si>
  <si>
    <t>LFP Capacity</t>
  </si>
  <si>
    <t>STPP Capacity</t>
  </si>
  <si>
    <t>SPA Capacity List</t>
  </si>
  <si>
    <t>DCP Capacity</t>
  </si>
  <si>
    <t>MCP/MDCP Capacity</t>
  </si>
  <si>
    <t>PWA/TPA Production</t>
  </si>
  <si>
    <t>tMAP Production</t>
  </si>
  <si>
    <t>P4 Production</t>
  </si>
  <si>
    <t>LFP Production</t>
  </si>
  <si>
    <t>STPP Production</t>
  </si>
  <si>
    <t>SPA Capacity</t>
  </si>
  <si>
    <t>DCP Production</t>
  </si>
  <si>
    <t>MCP/MDCP Production</t>
  </si>
  <si>
    <t>PWA/TPA App Demand</t>
  </si>
  <si>
    <t>tMAP App Demand</t>
  </si>
  <si>
    <t>P4 App Demand</t>
  </si>
  <si>
    <t>LFP P2O5 Demand</t>
  </si>
  <si>
    <t>STPP App Demand</t>
  </si>
  <si>
    <t>SPA Production</t>
  </si>
  <si>
    <t>DCP App Demand</t>
  </si>
  <si>
    <t>MCP/MDCP App Demand</t>
  </si>
  <si>
    <t>PWA/TPA Imports</t>
  </si>
  <si>
    <t>tMAP Imports</t>
  </si>
  <si>
    <t>P4 Imports</t>
  </si>
  <si>
    <t>STPP Imports</t>
  </si>
  <si>
    <t>SPA App Demand</t>
  </si>
  <si>
    <t>DCP Imports</t>
  </si>
  <si>
    <t>MCP/MDCP Imports</t>
  </si>
  <si>
    <t>PWA/TPA Exports</t>
  </si>
  <si>
    <t>tMAP Exports</t>
  </si>
  <si>
    <t>P4 Exports</t>
  </si>
  <si>
    <t>STPP Exports</t>
  </si>
  <si>
    <t>SPA Imports</t>
  </si>
  <si>
    <t>DCP Exports</t>
  </si>
  <si>
    <t>MCP/MDCP Exports</t>
  </si>
  <si>
    <t>PWA/TPA 2021 Trade</t>
  </si>
  <si>
    <t>tMAP 2021 Trade</t>
  </si>
  <si>
    <t>P4 2021 Trade</t>
  </si>
  <si>
    <t>STPP 2021 Trade</t>
  </si>
  <si>
    <t>DCP 2021 Trade</t>
  </si>
  <si>
    <t>MCP/MDCP 2021 Trade</t>
  </si>
  <si>
    <t>PWA/TPA 2022 Trade</t>
  </si>
  <si>
    <t>tMAP 2022 Trade</t>
  </si>
  <si>
    <t>P4 2022 Trade</t>
  </si>
  <si>
    <t>STPP 2022 Trade</t>
  </si>
  <si>
    <t>DCP 2022 Trade</t>
  </si>
  <si>
    <t>MCP/MDCP 2022 Trade</t>
  </si>
  <si>
    <t>PWA/TPA 2023 Trade</t>
  </si>
  <si>
    <t>tMAP 2023 Trade</t>
  </si>
  <si>
    <t>P4 2023  Trade</t>
  </si>
  <si>
    <t>STPP 2023 Trade</t>
  </si>
  <si>
    <t>DCP 2023 Trade</t>
  </si>
  <si>
    <t>MCP/MDCP 2023 Trade</t>
  </si>
  <si>
    <t>Select country/region(s)</t>
  </si>
  <si>
    <t>Select specialty phosphate(s)</t>
  </si>
  <si>
    <t>Country/region 1</t>
  </si>
  <si>
    <t>Commodity 1</t>
  </si>
  <si>
    <t>World Total</t>
  </si>
  <si>
    <t xml:space="preserve"> ◄Select</t>
  </si>
  <si>
    <t>Capacity</t>
  </si>
  <si>
    <t>Production</t>
  </si>
  <si>
    <t>Demand</t>
  </si>
  <si>
    <t>Exports</t>
  </si>
  <si>
    <t>Imports</t>
  </si>
  <si>
    <t>Country/region 2</t>
  </si>
  <si>
    <t>Commodity 2</t>
  </si>
  <si>
    <t>Annual Prices</t>
  </si>
  <si>
    <t>MGA</t>
  </si>
  <si>
    <t>PWA/TPA</t>
  </si>
  <si>
    <t>MCP/MDCP</t>
  </si>
  <si>
    <t>FOB Morocco</t>
  </si>
  <si>
    <t>CFR NW Europe</t>
  </si>
  <si>
    <t>FOB China</t>
  </si>
  <si>
    <t>ExW Yunnan, China</t>
  </si>
  <si>
    <t>FOB Israel</t>
  </si>
  <si>
    <t>ExW China</t>
  </si>
  <si>
    <t>FOB Belgium</t>
  </si>
  <si>
    <t>FOB Kazakhstan</t>
  </si>
  <si>
    <t>FOB Vietnam</t>
  </si>
  <si>
    <t>FOB West Europe</t>
  </si>
  <si>
    <t>FOB US</t>
  </si>
  <si>
    <t>Technical-grade</t>
  </si>
  <si>
    <t>Animal feed-grade</t>
  </si>
  <si>
    <t>85% concentrate</t>
  </si>
  <si>
    <t>Container spot</t>
  </si>
  <si>
    <t>Bagged spot</t>
  </si>
  <si>
    <t>Food-grade</t>
  </si>
  <si>
    <t>Non-food-grade</t>
  </si>
  <si>
    <t>USD /t P2O5</t>
  </si>
  <si>
    <t>USD /t product</t>
  </si>
  <si>
    <t/>
  </si>
  <si>
    <t>PWA TPA Capacity list</t>
  </si>
  <si>
    <t>'000 tonnes P2O5</t>
  </si>
  <si>
    <t>Region</t>
  </si>
  <si>
    <t>Country</t>
  </si>
  <si>
    <t>Company</t>
  </si>
  <si>
    <t>Site</t>
  </si>
  <si>
    <t>Product</t>
  </si>
  <si>
    <t>Status</t>
  </si>
  <si>
    <t>PGS Scoring</t>
  </si>
  <si>
    <t>World</t>
  </si>
  <si>
    <t>Europe &amp; CIS</t>
  </si>
  <si>
    <t>Belgium</t>
  </si>
  <si>
    <t>Prayon</t>
  </si>
  <si>
    <t>Puurs</t>
  </si>
  <si>
    <t>PWA</t>
  </si>
  <si>
    <t>Operating</t>
  </si>
  <si>
    <t>Engis</t>
  </si>
  <si>
    <t>Germany</t>
  </si>
  <si>
    <t>Fosfa A.S.</t>
  </si>
  <si>
    <t>Piesteritz</t>
  </si>
  <si>
    <t>TPA</t>
  </si>
  <si>
    <t>Netherlands</t>
  </si>
  <si>
    <t>Thermphos</t>
  </si>
  <si>
    <t>Vlissingen</t>
  </si>
  <si>
    <t>Closed</t>
  </si>
  <si>
    <t>Spain</t>
  </si>
  <si>
    <t>FMC Foret Corp.</t>
  </si>
  <si>
    <t>Huelva</t>
  </si>
  <si>
    <t>United Kingdom</t>
  </si>
  <si>
    <t>Solvay</t>
  </si>
  <si>
    <t>Oldbury</t>
  </si>
  <si>
    <t>Czech Republic</t>
  </si>
  <si>
    <t>Breclav-Postorna</t>
  </si>
  <si>
    <t>Hungary</t>
  </si>
  <si>
    <t>Bige Holdings Ltd</t>
  </si>
  <si>
    <t>Tiszamenti Vegyimuvek RT</t>
  </si>
  <si>
    <t>Poland</t>
  </si>
  <si>
    <t>Zaklady Chemiczne "Alwernia" S.A.</t>
  </si>
  <si>
    <t>Alwernia</t>
  </si>
  <si>
    <t>Serbia</t>
  </si>
  <si>
    <t>Elixir</t>
  </si>
  <si>
    <t>Prahovo</t>
  </si>
  <si>
    <t>WPA</t>
  </si>
  <si>
    <t>Slovenia</t>
  </si>
  <si>
    <t>TKI Hrastnik d.d.</t>
  </si>
  <si>
    <t>Hrastnik</t>
  </si>
  <si>
    <t>Ukraine</t>
  </si>
  <si>
    <t>Khimprom</t>
  </si>
  <si>
    <t>Slavyansk</t>
  </si>
  <si>
    <t>Vinnitsa</t>
  </si>
  <si>
    <t>Kazakhstan</t>
  </si>
  <si>
    <t>Kazphosphate LLC</t>
  </si>
  <si>
    <t>Novodzhambul</t>
  </si>
  <si>
    <t>Russia</t>
  </si>
  <si>
    <t>GMK</t>
  </si>
  <si>
    <t>Lermontov</t>
  </si>
  <si>
    <t>OAO Korund</t>
  </si>
  <si>
    <t>Dzerzhinsk</t>
  </si>
  <si>
    <t>PhosAgro</t>
  </si>
  <si>
    <t>Volkhov</t>
  </si>
  <si>
    <t>UralChem</t>
  </si>
  <si>
    <t>Voskresensk</t>
  </si>
  <si>
    <t>Africa</t>
  </si>
  <si>
    <t>Egypt</t>
  </si>
  <si>
    <t>NCIC</t>
  </si>
  <si>
    <t>Ain Sokhna</t>
  </si>
  <si>
    <t>Morocco</t>
  </si>
  <si>
    <t>Emaphos</t>
  </si>
  <si>
    <t>Jorf Lasfar</t>
  </si>
  <si>
    <t>OCP</t>
  </si>
  <si>
    <t>Project</t>
  </si>
  <si>
    <t>Firm</t>
  </si>
  <si>
    <t>Tunisia</t>
  </si>
  <si>
    <t>Alkimia</t>
  </si>
  <si>
    <t>Gabes</t>
  </si>
  <si>
    <t>North America</t>
  </si>
  <si>
    <t>Canada</t>
  </si>
  <si>
    <t>Innophos</t>
  </si>
  <si>
    <t>Port Maitland</t>
  </si>
  <si>
    <t>United States</t>
  </si>
  <si>
    <t>ICL</t>
  </si>
  <si>
    <t>Lawrence, KS</t>
  </si>
  <si>
    <t>Carondelet, MO</t>
  </si>
  <si>
    <t>Carteret, NJ</t>
  </si>
  <si>
    <t>Geismar, LA</t>
  </si>
  <si>
    <t>Chicago Heights, IL</t>
  </si>
  <si>
    <t>Waterway, IL</t>
  </si>
  <si>
    <t>Nutrien</t>
  </si>
  <si>
    <t>Aurora, NC</t>
  </si>
  <si>
    <t>Augusta, GA</t>
  </si>
  <si>
    <t>Central &amp; South America</t>
  </si>
  <si>
    <t>Mexico</t>
  </si>
  <si>
    <t>Grupo Kuo SA de CV</t>
  </si>
  <si>
    <t>Tultitlan</t>
  </si>
  <si>
    <t>Pajaritos</t>
  </si>
  <si>
    <t>Argentina</t>
  </si>
  <si>
    <t>Sudamphos</t>
  </si>
  <si>
    <t>Buenos Aires</t>
  </si>
  <si>
    <t>Brazil</t>
  </si>
  <si>
    <t>Cajati</t>
  </si>
  <si>
    <t>Colombia</t>
  </si>
  <si>
    <t>PAAD</t>
  </si>
  <si>
    <t>Cartagena</t>
  </si>
  <si>
    <t>Venezuela</t>
  </si>
  <si>
    <t>Tripolyven</t>
  </si>
  <si>
    <t>Puerto Moron</t>
  </si>
  <si>
    <t>Asia</t>
  </si>
  <si>
    <t>Israel</t>
  </si>
  <si>
    <t>Haifa Chemicals</t>
  </si>
  <si>
    <t>Haifa</t>
  </si>
  <si>
    <t>Mishor Rotem</t>
  </si>
  <si>
    <t>Turkey</t>
  </si>
  <si>
    <t>A.B. Foods</t>
  </si>
  <si>
    <t>Bandirma-Balikesir</t>
  </si>
  <si>
    <t>India</t>
  </si>
  <si>
    <t>Aditya Birla</t>
  </si>
  <si>
    <t>Karwar</t>
  </si>
  <si>
    <t>Gujarat Alkalies &amp; Chemicals Ltd.</t>
  </si>
  <si>
    <t>Dahej, Bharuch</t>
  </si>
  <si>
    <t xml:space="preserve">Punjab Chemicals &amp; Crop Protection </t>
  </si>
  <si>
    <t>STS Chemicals</t>
  </si>
  <si>
    <t>Pune</t>
  </si>
  <si>
    <t>Tata Chemicals Ltd</t>
  </si>
  <si>
    <t>Haldia</t>
  </si>
  <si>
    <t>Indonesia</t>
  </si>
  <si>
    <t>PT Petrocentral</t>
  </si>
  <si>
    <t>Gresik, East Java</t>
  </si>
  <si>
    <t>Malaysia</t>
  </si>
  <si>
    <t>Malaysia Phosphate Additives</t>
  </si>
  <si>
    <t>Samalauju</t>
  </si>
  <si>
    <t>Probable</t>
  </si>
  <si>
    <t>Nylex Specialty Chemicals Sdn. Bhd.</t>
  </si>
  <si>
    <t>Port Klang</t>
  </si>
  <si>
    <t>Philippines</t>
  </si>
  <si>
    <t>CAWC Inc.</t>
  </si>
  <si>
    <t>Kalawaan, Pasig</t>
  </si>
  <si>
    <t>Vietnam</t>
  </si>
  <si>
    <t>Dong Nam A Trading Co Ltd</t>
  </si>
  <si>
    <t>Tang Loong</t>
  </si>
  <si>
    <t>Duc Giang Chemicals &amp; Detergent Powder JSC</t>
  </si>
  <si>
    <t>Southern Basic Chemicals JSC</t>
  </si>
  <si>
    <t>Bien Hoa</t>
  </si>
  <si>
    <t>Japan</t>
  </si>
  <si>
    <t>Nippon Chemical Industrial</t>
  </si>
  <si>
    <t>Taketoyo</t>
  </si>
  <si>
    <t>Rasa Industries Ltd.</t>
  </si>
  <si>
    <t>Osaka</t>
  </si>
  <si>
    <t>Rin Kagaku Kogyo KK</t>
  </si>
  <si>
    <t>Toyama</t>
  </si>
  <si>
    <t>Shimonoseki Mitsui Chemicals</t>
  </si>
  <si>
    <t>Hikoshima</t>
  </si>
  <si>
    <t>South Korea</t>
  </si>
  <si>
    <t>Dongbu chemicals Co. Ltd.</t>
  </si>
  <si>
    <t>Ansan-Si</t>
  </si>
  <si>
    <t>Taiwan, China</t>
  </si>
  <si>
    <t>Yeou Fa Chemical Co.</t>
  </si>
  <si>
    <t>Taipei</t>
  </si>
  <si>
    <t>China</t>
  </si>
  <si>
    <t>Bangpu Yihua New Material Co. Ltd</t>
  </si>
  <si>
    <t>Yichang</t>
  </si>
  <si>
    <t>Chuanjinnuo</t>
  </si>
  <si>
    <t>FangCheng</t>
  </si>
  <si>
    <t>Dadi Yuntian</t>
  </si>
  <si>
    <t>Inner Mogolia</t>
  </si>
  <si>
    <t>Generic</t>
  </si>
  <si>
    <t>GPCG</t>
  </si>
  <si>
    <t>Dazhou</t>
  </si>
  <si>
    <t>Fuquan Qiannan</t>
  </si>
  <si>
    <t>Guiyang Xifeng</t>
  </si>
  <si>
    <t>Kaiyang Jinzhong</t>
  </si>
  <si>
    <t>Shanghang Fujian</t>
  </si>
  <si>
    <t>Guangdong Guangyeyunliu mining</t>
  </si>
  <si>
    <t>Yunfu</t>
  </si>
  <si>
    <t>Guizhou Chanhen</t>
  </si>
  <si>
    <t>Fuyu</t>
  </si>
  <si>
    <t>Hebei Jiheng Group Co., Ltd BLUE SKY Branch</t>
  </si>
  <si>
    <t>Hengshui</t>
  </si>
  <si>
    <t>Hubei Haigesi New Energy</t>
  </si>
  <si>
    <t>Hubei Sanning Chemicals</t>
  </si>
  <si>
    <t>Zhijiang</t>
  </si>
  <si>
    <t>Hubei Yihua</t>
  </si>
  <si>
    <t>Hubei Yunjing Phosphorus Chemical Co., Ltd</t>
  </si>
  <si>
    <t>Wuxue</t>
  </si>
  <si>
    <t xml:space="preserve">Project </t>
  </si>
  <si>
    <t>Kingenta</t>
  </si>
  <si>
    <t>NA</t>
  </si>
  <si>
    <t>Weng'an</t>
  </si>
  <si>
    <t>Liuguo Chemical</t>
  </si>
  <si>
    <t>Dangyang</t>
  </si>
  <si>
    <t>Tongling</t>
  </si>
  <si>
    <t>Lomon</t>
  </si>
  <si>
    <t>Sichuan</t>
  </si>
  <si>
    <t>New Yangfeng</t>
  </si>
  <si>
    <t>Shenzen Batian Ecological Technique Co. Ltd.</t>
  </si>
  <si>
    <t>Shenzhen</t>
  </si>
  <si>
    <t>Sinochem Fuling Chemical</t>
  </si>
  <si>
    <t>Chongqing</t>
  </si>
  <si>
    <t>TIANYUAN GROUP</t>
  </si>
  <si>
    <t>Yibin</t>
  </si>
  <si>
    <t>Tonghua Group</t>
  </si>
  <si>
    <t>Wintrue</t>
  </si>
  <si>
    <t>Jingzhou</t>
  </si>
  <si>
    <t>Xiangyang</t>
  </si>
  <si>
    <t>Xingfa</t>
  </si>
  <si>
    <t>Yidu Xingfa</t>
  </si>
  <si>
    <t>Yichang Tianyuan</t>
  </si>
  <si>
    <t>Yihua Stanley</t>
  </si>
  <si>
    <t>Songzi</t>
  </si>
  <si>
    <t>YTH &amp; ICL</t>
  </si>
  <si>
    <t>Kunming</t>
  </si>
  <si>
    <t>YTH&amp;SINOCHEM</t>
  </si>
  <si>
    <t>YTH</t>
  </si>
  <si>
    <t>Tian'an</t>
  </si>
  <si>
    <t>Zhongfu Chemical</t>
  </si>
  <si>
    <t>PWA TPA Capacity</t>
  </si>
  <si>
    <t>Europe &amp; CIS Total</t>
  </si>
  <si>
    <t>West Europe Total</t>
  </si>
  <si>
    <t>West Europe</t>
  </si>
  <si>
    <t>Austria</t>
  </si>
  <si>
    <t>Cyprus</t>
  </si>
  <si>
    <t>Denmark</t>
  </si>
  <si>
    <t>Finland</t>
  </si>
  <si>
    <t>France</t>
  </si>
  <si>
    <t>Greece</t>
  </si>
  <si>
    <t>Iceland</t>
  </si>
  <si>
    <t>Ireland</t>
  </si>
  <si>
    <t>Italy</t>
  </si>
  <si>
    <t>Malta</t>
  </si>
  <si>
    <t>Norway</t>
  </si>
  <si>
    <t>Portugal</t>
  </si>
  <si>
    <t>Sweden</t>
  </si>
  <si>
    <t>Switzerland</t>
  </si>
  <si>
    <t>East Europe Total</t>
  </si>
  <si>
    <t>East Europe</t>
  </si>
  <si>
    <t>Albania</t>
  </si>
  <si>
    <t>Bosnia &amp; Herzegovina</t>
  </si>
  <si>
    <t>Bulgaria</t>
  </si>
  <si>
    <t>Croatia</t>
  </si>
  <si>
    <t>Estonia</t>
  </si>
  <si>
    <t>Georgia</t>
  </si>
  <si>
    <t>Latvia</t>
  </si>
  <si>
    <t>Lithuania</t>
  </si>
  <si>
    <t>Macedonia</t>
  </si>
  <si>
    <t>Moldova</t>
  </si>
  <si>
    <t>Montenegro</t>
  </si>
  <si>
    <t>Romania</t>
  </si>
  <si>
    <t>Slovakia</t>
  </si>
  <si>
    <t>CIS Total</t>
  </si>
  <si>
    <t>CIS</t>
  </si>
  <si>
    <t>Armenia</t>
  </si>
  <si>
    <t>Azerbaijan</t>
  </si>
  <si>
    <t>Belarus</t>
  </si>
  <si>
    <t>Kyrgyzstan</t>
  </si>
  <si>
    <t>Tajikistan</t>
  </si>
  <si>
    <t>Turkmenistan</t>
  </si>
  <si>
    <t>Uzbekistan</t>
  </si>
  <si>
    <t>Africa Total</t>
  </si>
  <si>
    <t>North Africa Total</t>
  </si>
  <si>
    <t>North Africa</t>
  </si>
  <si>
    <t>Algeria</t>
  </si>
  <si>
    <t>Libya</t>
  </si>
  <si>
    <t>Sudan</t>
  </si>
  <si>
    <t>East Africa Total</t>
  </si>
  <si>
    <t>East Africa</t>
  </si>
  <si>
    <t>Burundi</t>
  </si>
  <si>
    <t>Comoros</t>
  </si>
  <si>
    <t>Djibouti</t>
  </si>
  <si>
    <t>Eritrea</t>
  </si>
  <si>
    <t>Ethiopia</t>
  </si>
  <si>
    <t>Kenya</t>
  </si>
  <si>
    <t>Madagascar</t>
  </si>
  <si>
    <t>Malawi</t>
  </si>
  <si>
    <t>Mauritius</t>
  </si>
  <si>
    <t>Mozambique</t>
  </si>
  <si>
    <t>Reunion</t>
  </si>
  <si>
    <t>Rwanda</t>
  </si>
  <si>
    <t>Seychelles</t>
  </si>
  <si>
    <t>Somalia</t>
  </si>
  <si>
    <t>Tanzania</t>
  </si>
  <si>
    <t>Uganda</t>
  </si>
  <si>
    <t>Zambia</t>
  </si>
  <si>
    <t>Zimbabwe</t>
  </si>
  <si>
    <t>West Africa Total</t>
  </si>
  <si>
    <t>West Africa</t>
  </si>
  <si>
    <t>Benin</t>
  </si>
  <si>
    <t>Burkina Faso</t>
  </si>
  <si>
    <t>Cape Verde</t>
  </si>
  <si>
    <t>Cote d'Ivoire</t>
  </si>
  <si>
    <t>Gambia</t>
  </si>
  <si>
    <t>Ghana</t>
  </si>
  <si>
    <t>Guinea</t>
  </si>
  <si>
    <t>Guinea-Bissau</t>
  </si>
  <si>
    <t>Liberia</t>
  </si>
  <si>
    <t>Mali</t>
  </si>
  <si>
    <t>Mauritania</t>
  </si>
  <si>
    <t>Niger</t>
  </si>
  <si>
    <t>Nigeria</t>
  </si>
  <si>
    <t>Senegal</t>
  </si>
  <si>
    <t>Sierra Leone</t>
  </si>
  <si>
    <t>Togo</t>
  </si>
  <si>
    <t>Central Africa Total</t>
  </si>
  <si>
    <t>Central Africa</t>
  </si>
  <si>
    <t>Angola</t>
  </si>
  <si>
    <t>Cameroon</t>
  </si>
  <si>
    <t>Central African Republic</t>
  </si>
  <si>
    <t>Chad</t>
  </si>
  <si>
    <t>Congo</t>
  </si>
  <si>
    <t>DR Congo</t>
  </si>
  <si>
    <t>Equatorial Guinea</t>
  </si>
  <si>
    <t>Gabon</t>
  </si>
  <si>
    <t>South Sudan</t>
  </si>
  <si>
    <t>Southern Africa Total</t>
  </si>
  <si>
    <t>Southern Africa</t>
  </si>
  <si>
    <t>Botswana</t>
  </si>
  <si>
    <t>Lesotho</t>
  </si>
  <si>
    <t>Namibia</t>
  </si>
  <si>
    <t>South Africa</t>
  </si>
  <si>
    <t>Swaziland</t>
  </si>
  <si>
    <t>North America Total</t>
  </si>
  <si>
    <t>Central &amp; South America Total</t>
  </si>
  <si>
    <t>Caribbean Total</t>
  </si>
  <si>
    <t>Caribbean</t>
  </si>
  <si>
    <t>Bahamas</t>
  </si>
  <si>
    <t>Cuba</t>
  </si>
  <si>
    <t>Dominican Republic</t>
  </si>
  <si>
    <t>Haiti</t>
  </si>
  <si>
    <t>Jamaica</t>
  </si>
  <si>
    <t>Lesser Antilles</t>
  </si>
  <si>
    <t>Puerto Rico</t>
  </si>
  <si>
    <t>Trinidad</t>
  </si>
  <si>
    <t>Central America Total</t>
  </si>
  <si>
    <t>Central America</t>
  </si>
  <si>
    <t>Belize</t>
  </si>
  <si>
    <t>Costa Rica</t>
  </si>
  <si>
    <t>El Salvador</t>
  </si>
  <si>
    <t>Guatemala</t>
  </si>
  <si>
    <t>Honduras</t>
  </si>
  <si>
    <t>Nicaragua</t>
  </si>
  <si>
    <t>Panama</t>
  </si>
  <si>
    <t>South America Total</t>
  </si>
  <si>
    <t>South America</t>
  </si>
  <si>
    <t>Bolivia</t>
  </si>
  <si>
    <t>Chile</t>
  </si>
  <si>
    <t>Ecuador</t>
  </si>
  <si>
    <t>French Guiana</t>
  </si>
  <si>
    <t>Guyana</t>
  </si>
  <si>
    <t>Paraguay</t>
  </si>
  <si>
    <t>Peru</t>
  </si>
  <si>
    <t>Suriname</t>
  </si>
  <si>
    <t>Uruguay</t>
  </si>
  <si>
    <t>Asia Total</t>
  </si>
  <si>
    <t>Middle East Total</t>
  </si>
  <si>
    <t>Middle East</t>
  </si>
  <si>
    <t>Bahrain</t>
  </si>
  <si>
    <t>Iran</t>
  </si>
  <si>
    <t>Iraq</t>
  </si>
  <si>
    <t>Jordan</t>
  </si>
  <si>
    <t>Kuwait</t>
  </si>
  <si>
    <t>Lebanon</t>
  </si>
  <si>
    <t>Oman</t>
  </si>
  <si>
    <t>Qatar</t>
  </si>
  <si>
    <t>Saudi Arabia</t>
  </si>
  <si>
    <t>Syria</t>
  </si>
  <si>
    <t>United Arab Emirates</t>
  </si>
  <si>
    <t>Yemen</t>
  </si>
  <si>
    <t>South Asia Total</t>
  </si>
  <si>
    <t>South Asia</t>
  </si>
  <si>
    <t>Afghanistan</t>
  </si>
  <si>
    <t>Bangladesh</t>
  </si>
  <si>
    <t>Bhutan</t>
  </si>
  <si>
    <t>Maldives</t>
  </si>
  <si>
    <t>Nepal</t>
  </si>
  <si>
    <t>Pakistan</t>
  </si>
  <si>
    <t>Sri Lanka</t>
  </si>
  <si>
    <t>South-East Asia Total</t>
  </si>
  <si>
    <t>South-East Asia</t>
  </si>
  <si>
    <t>Brunei</t>
  </si>
  <si>
    <t>Cambodia</t>
  </si>
  <si>
    <t>East Timor</t>
  </si>
  <si>
    <t>Laos</t>
  </si>
  <si>
    <t>Myanmar</t>
  </si>
  <si>
    <t>Singapore</t>
  </si>
  <si>
    <t>Thailand</t>
  </si>
  <si>
    <t>East Asia Total</t>
  </si>
  <si>
    <t>East Asia</t>
  </si>
  <si>
    <t>Mongolia</t>
  </si>
  <si>
    <t>North Korea</t>
  </si>
  <si>
    <t>Oceania Total</t>
  </si>
  <si>
    <t>Oceania</t>
  </si>
  <si>
    <t>Australia</t>
  </si>
  <si>
    <t>Christmas Island</t>
  </si>
  <si>
    <t>Fiji</t>
  </si>
  <si>
    <t>Nauru</t>
  </si>
  <si>
    <t>New Caledonia</t>
  </si>
  <si>
    <t>New Zealand</t>
  </si>
  <si>
    <t>Papua New Guinea</t>
  </si>
  <si>
    <t>Polynesia</t>
  </si>
  <si>
    <t>Solomon Islands</t>
  </si>
  <si>
    <t>Vanuatu</t>
  </si>
  <si>
    <t>Unidentified Total</t>
  </si>
  <si>
    <t>Unidentified</t>
  </si>
  <si>
    <t>PWA TPA Production</t>
  </si>
  <si>
    <t>PWA TPA Demand</t>
  </si>
  <si>
    <t>PWA TPA Imports</t>
  </si>
  <si>
    <t>PWA TPA Exports</t>
  </si>
  <si>
    <t>PWA TPA Trade Matrix</t>
  </si>
  <si>
    <t>000 t P2O5</t>
  </si>
  <si>
    <t>tMAP Capacity list</t>
  </si>
  <si>
    <t>'000 tonnes product</t>
  </si>
  <si>
    <t>Prayon Inc</t>
  </si>
  <si>
    <t>Roches de Condrieu</t>
  </si>
  <si>
    <t>Chemische Fabrik Budenheim KG</t>
  </si>
  <si>
    <t>Budenheim</t>
  </si>
  <si>
    <t>Ladenburg</t>
  </si>
  <si>
    <t>Omnisal GmbH</t>
  </si>
  <si>
    <t>Wittenberg</t>
  </si>
  <si>
    <t>Fosfa</t>
  </si>
  <si>
    <t>Breclav</t>
  </si>
  <si>
    <t>EuroChem</t>
  </si>
  <si>
    <t>Lifosa</t>
  </si>
  <si>
    <t>TKI Hrastnik, d.d.</t>
  </si>
  <si>
    <t>Uralchem</t>
  </si>
  <si>
    <t>International Chemical Co.</t>
  </si>
  <si>
    <t>Ataka, Suez</t>
  </si>
  <si>
    <t>El-Nasr Co. for Intermediate Chemicals</t>
  </si>
  <si>
    <t>Societe Chimique ALKIMIA</t>
  </si>
  <si>
    <t>Innophos Fosfatados SRL de CV</t>
  </si>
  <si>
    <t>Coatzacoalcos</t>
  </si>
  <si>
    <t>Tripoliven SA de CV</t>
  </si>
  <si>
    <t>Rotem</t>
  </si>
  <si>
    <t>Duc Giang Lao Cai Chemical JSC</t>
  </si>
  <si>
    <t>Bao Thang</t>
  </si>
  <si>
    <t>Anhui Liuguo Chemical</t>
  </si>
  <si>
    <t>Chunxiang Chemical</t>
  </si>
  <si>
    <t>Zhongxiang</t>
  </si>
  <si>
    <t>E'zhong Chemical</t>
  </si>
  <si>
    <t>Gansu Wengfu Chemical</t>
  </si>
  <si>
    <t>Jinchang</t>
  </si>
  <si>
    <t xml:space="preserve">Kaiyang </t>
  </si>
  <si>
    <t>Fuquan</t>
  </si>
  <si>
    <t>Guizhou Lufa</t>
  </si>
  <si>
    <t>Kaiyang</t>
  </si>
  <si>
    <t>Hubei Dongsheng</t>
  </si>
  <si>
    <t>Hubei Jiashili</t>
  </si>
  <si>
    <t>Hubei Liuguo Chemical</t>
  </si>
  <si>
    <t>Hubei New Yangfeng</t>
  </si>
  <si>
    <t>Hubei Qianding</t>
  </si>
  <si>
    <t>Wuhan</t>
  </si>
  <si>
    <t>Hubei Saning</t>
  </si>
  <si>
    <t>Hubei Shilong</t>
  </si>
  <si>
    <t>Hubei Xiangyun</t>
  </si>
  <si>
    <t>Hubei Zedong</t>
  </si>
  <si>
    <t>Hubei Zhongfu</t>
  </si>
  <si>
    <t>Jiangxi Liuguo Chemical</t>
  </si>
  <si>
    <t>Guixi</t>
  </si>
  <si>
    <t>Jiangxi Tianrui Harvest Chemcial</t>
  </si>
  <si>
    <t>Ruichang</t>
  </si>
  <si>
    <t>Kailin Group</t>
  </si>
  <si>
    <t>Xifeng</t>
  </si>
  <si>
    <t>Qiannan</t>
  </si>
  <si>
    <t>Kunming Yunpanshan Phoschemical</t>
  </si>
  <si>
    <t>Lomon Group</t>
  </si>
  <si>
    <t>Deyang</t>
  </si>
  <si>
    <t>Lufa Industry</t>
  </si>
  <si>
    <t>Qinhuangdao Huaying</t>
  </si>
  <si>
    <t>Qinhuangdao</t>
  </si>
  <si>
    <t>Shikefeng</t>
  </si>
  <si>
    <t>Beipiao</t>
  </si>
  <si>
    <t>Leibo and Linyi</t>
  </si>
  <si>
    <t>Sichuan Hongda</t>
  </si>
  <si>
    <t>Shifang</t>
  </si>
  <si>
    <t>Fuling</t>
  </si>
  <si>
    <t>Tongling Sinco Fine Chemical</t>
  </si>
  <si>
    <t>Wengfu Blue Sword</t>
  </si>
  <si>
    <t>Wengfu Group</t>
  </si>
  <si>
    <t>YPH</t>
  </si>
  <si>
    <t>Yunnan Xiangfeng</t>
  </si>
  <si>
    <t>Yunnan Zhongzheng</t>
  </si>
  <si>
    <t>Gong County</t>
  </si>
  <si>
    <t>Yuntianhua Honglin</t>
  </si>
  <si>
    <t>Kaiyuan</t>
  </si>
  <si>
    <t>Yuntianhua Tian'an</t>
  </si>
  <si>
    <t>Yuntianhua Yunfeng</t>
  </si>
  <si>
    <t>tMAP Demand</t>
  </si>
  <si>
    <t>tMAP Trade Matrix</t>
  </si>
  <si>
    <t>000 t product</t>
  </si>
  <si>
    <t>P4 Capacity list</t>
  </si>
  <si>
    <t>Monsanto</t>
  </si>
  <si>
    <t>Pocatello, ID</t>
  </si>
  <si>
    <t>Samalaju</t>
  </si>
  <si>
    <t>Lao Cai Yellow Phosphorus JSC</t>
  </si>
  <si>
    <t>Vietnam Yellow Phosphorus Co Ltd</t>
  </si>
  <si>
    <t>Baima Yellow Phosphorus</t>
  </si>
  <si>
    <t>Baozhuo Chemical</t>
  </si>
  <si>
    <t>Chengjiang County Phosphate Huaye Co.</t>
  </si>
  <si>
    <t>Chengjiang Longfeng Phosphate</t>
  </si>
  <si>
    <t>Chengjiang Phosphate Jinlong Co., ltd.</t>
  </si>
  <si>
    <t>Chuandong Chemical</t>
  </si>
  <si>
    <t>Chongqing Chuandong Chemical Group</t>
  </si>
  <si>
    <t>Guizhou Huishui Chuandong Chemical</t>
  </si>
  <si>
    <t xml:space="preserve">Guizhou Kaiyang Phosphate </t>
  </si>
  <si>
    <t xml:space="preserve">CNNC Hua Yuan Titanium Dioxide) </t>
  </si>
  <si>
    <t>Guizhou Kaiyang Guohua Tianjin Phosphate</t>
  </si>
  <si>
    <t>Danjiangkou Shenlong Chemical</t>
  </si>
  <si>
    <t>De'an Group</t>
  </si>
  <si>
    <t>Yunnan Chengjiang Panhu Chemical</t>
  </si>
  <si>
    <t>E'bian Puhui Chemical</t>
  </si>
  <si>
    <t>Fumin County Heping Chemical</t>
  </si>
  <si>
    <t>Fumin County Xinghua Fine Phosphate Co.</t>
  </si>
  <si>
    <t>Fuquan Chuandong Chemical</t>
  </si>
  <si>
    <t>Guangnan Shengji Chemical</t>
  </si>
  <si>
    <t>Guangxi Mingli Group</t>
  </si>
  <si>
    <t>Mingli (Group) Qian'nan Phosphate</t>
  </si>
  <si>
    <t>Guiyang Linshan Chemical</t>
  </si>
  <si>
    <t>Guizhou Fujie Chemical</t>
  </si>
  <si>
    <t>Guizhou Fuquan Huaxin Chemical</t>
  </si>
  <si>
    <t>Guizhou generic producers</t>
  </si>
  <si>
    <t>Guizhou Heli Chemical</t>
  </si>
  <si>
    <t>P5</t>
  </si>
  <si>
    <t>Guizhou Kaiyang Anda</t>
  </si>
  <si>
    <t>Guizhou Kaiyang Qianneng Tianhe Phosphorus Co.</t>
  </si>
  <si>
    <t>Guizhou Kaiyang Qingli Tianmeng Chemical</t>
  </si>
  <si>
    <t>Guizhou Kaiyang Shangda Phosphate</t>
  </si>
  <si>
    <t>Guizhou Shenghongwei New Materials</t>
  </si>
  <si>
    <t>Guizhou Xifeng Phosphate Mine</t>
  </si>
  <si>
    <t>Guizhou Xintianxin</t>
  </si>
  <si>
    <t>Guizhou Yuneng New Battery Material Company</t>
  </si>
  <si>
    <t>Hekou Jincheng Chemical</t>
  </si>
  <si>
    <t>Huangning County Xiang Phosphate Co.</t>
  </si>
  <si>
    <t>Huaning County Tianying Phosphate Co.</t>
  </si>
  <si>
    <t xml:space="preserve">Huaning County Wanxing Phosphate </t>
  </si>
  <si>
    <t>Hubei Danjiangkou Shengyi Phosphate</t>
  </si>
  <si>
    <t>Hubei generic producers</t>
  </si>
  <si>
    <t>Inner Mongolia Hua'ao Chemical</t>
  </si>
  <si>
    <t>Jiangyin Chengxing</t>
  </si>
  <si>
    <t>Dongchuan Chengxing Phosphate Co., Ltd.</t>
  </si>
  <si>
    <t>Guanxi Qizhou</t>
  </si>
  <si>
    <t>Jiangsu Jiangyin</t>
  </si>
  <si>
    <t>Yunnan Mile County Phosphate &amp; Power Chemical</t>
  </si>
  <si>
    <t>Yunnan Xuanwei Phosphate &amp; Power</t>
  </si>
  <si>
    <t>Jinning Xinghua Fine Phosphate Development Co.</t>
  </si>
  <si>
    <t>Kailin</t>
  </si>
  <si>
    <t>Guizhou Kailin Phosphorus Co.</t>
  </si>
  <si>
    <t>Kaiyang Qianyu Phosphate</t>
  </si>
  <si>
    <t>Lancangjiang Phosphate</t>
  </si>
  <si>
    <t>Leshan Jiaming Chemical</t>
  </si>
  <si>
    <t>Lufeng County Zhongsheng Phosphate Co.</t>
  </si>
  <si>
    <t>Lufeng Jiangda Phosphate</t>
  </si>
  <si>
    <t>Luliang County Wuxing Chemical</t>
  </si>
  <si>
    <t>Luliang Hongying Phosphate</t>
  </si>
  <si>
    <t>Luliang Phosphate Co.</t>
  </si>
  <si>
    <t xml:space="preserve">Luoping County Jiguangshun Industrial &amp; Trade </t>
  </si>
  <si>
    <t>Luoping Phosphate Co., Ltd.</t>
  </si>
  <si>
    <t>Luquan Liyuan Phosphate</t>
  </si>
  <si>
    <t>Mabian Jianengjia Chemical Co., Ltd.</t>
  </si>
  <si>
    <t>Mabian Shu'nan Phosphate</t>
  </si>
  <si>
    <t>Meigu Kaiyuan Phosphate</t>
  </si>
  <si>
    <t>Mianyang Aostar Phospharus Chemical</t>
  </si>
  <si>
    <t>Nanzhang County Zhongde Phosphate</t>
  </si>
  <si>
    <t>Norwest Chemical</t>
  </si>
  <si>
    <t>Pan County Hengda Phosphate</t>
  </si>
  <si>
    <t>Panzhihua Dingtai Chemical</t>
  </si>
  <si>
    <t>Panzhihua Tianyi Chemical</t>
  </si>
  <si>
    <t>Huidong Jinchuan Phosphate</t>
  </si>
  <si>
    <t>Panzhihua Zhonglicheng</t>
  </si>
  <si>
    <t>Pingshan New Jiuhe Chemical</t>
  </si>
  <si>
    <t>Qujing Dongdian Phosphate</t>
  </si>
  <si>
    <t>Qujing Jiu'an Yellow Phosphorus Plant</t>
  </si>
  <si>
    <t>Shibing County Chengong Phosphate Wengan Branch</t>
  </si>
  <si>
    <t>Shifang Chuanxi Shuncheng Chemical</t>
  </si>
  <si>
    <t>Shifang Hongyuan Chemical</t>
  </si>
  <si>
    <t>Shifang Pearl Phosphate</t>
  </si>
  <si>
    <t>Shimian County Hongsheng Electric Chemical</t>
  </si>
  <si>
    <t>Shimian County Shulu Zinc Smelting Co.</t>
  </si>
  <si>
    <t>Shimian Hongsheng Electrical Chemical</t>
  </si>
  <si>
    <t>Shiping County Ruilong Power</t>
  </si>
  <si>
    <t>Shiping Fangsheng Phosphate Sci &amp; Tech</t>
  </si>
  <si>
    <t>Shizong County Fusheng Phosphorus &amp; Power</t>
  </si>
  <si>
    <t>Shuanglong Industry Group</t>
  </si>
  <si>
    <t>Weng'an County Longteng Phosphate</t>
  </si>
  <si>
    <t>Sichuan Blue Sea Chemical</t>
  </si>
  <si>
    <t>Sichuan Blue Sky Chemical</t>
  </si>
  <si>
    <t>Sichuan Blue Sword Phosphate Chemical</t>
  </si>
  <si>
    <t>Sichuan Chenghong Phosph-Chemical</t>
  </si>
  <si>
    <t>Sichuan Chuantou Chemical Industry P4 plant</t>
  </si>
  <si>
    <t>Sichuan Chuantou Dianye</t>
  </si>
  <si>
    <t>Sichuan generic producers</t>
  </si>
  <si>
    <t xml:space="preserve">Sichuan Huifenghe </t>
  </si>
  <si>
    <t>Sichuan Jinguang Chemical Co., Ltd.</t>
  </si>
  <si>
    <t>Sichuan Kingssun Phosphorus Chemical</t>
  </si>
  <si>
    <t>Sichuan Linchen Industry</t>
  </si>
  <si>
    <t>Sichuan Linhe Industry E'bian Phosphate</t>
  </si>
  <si>
    <t>Sichuan Mabian Longtai Phosphate</t>
  </si>
  <si>
    <t>Sichuan Maoyuan Chemical</t>
  </si>
  <si>
    <t xml:space="preserve">Sichuan Rongdafeng Chemical </t>
  </si>
  <si>
    <t>Weng'an County Longma Phosphate</t>
  </si>
  <si>
    <t>Weng'an Phosphate Mine</t>
  </si>
  <si>
    <t>Wengfu</t>
  </si>
  <si>
    <t>Guizhou Weng'an County Wengfu Phosphorus</t>
  </si>
  <si>
    <t>Leibo Kairui Chemical</t>
  </si>
  <si>
    <t>Wudang Sanjiang Fine Chemical</t>
  </si>
  <si>
    <t>Xiangfan Gaolong Chemical</t>
  </si>
  <si>
    <t>Xiangfan Juli Chemical</t>
  </si>
  <si>
    <t>Xichang Mingyuan Phosphate</t>
  </si>
  <si>
    <t>Baokang Chufeng Chemical</t>
  </si>
  <si>
    <t>Hubei Jixing Chemical</t>
  </si>
  <si>
    <t>Hubei Xingfa Chemical (Baishahe &amp; Liucaopo Plant)</t>
  </si>
  <si>
    <t>Hubei Yaozhihe Chemical</t>
  </si>
  <si>
    <t>Shennongjia Wushan Mining</t>
  </si>
  <si>
    <t>Xiangyang Xingfa Chemical</t>
  </si>
  <si>
    <t>Xinxin Group</t>
  </si>
  <si>
    <t>Guizhou Kaiyang Xinqiang Chemical</t>
  </si>
  <si>
    <t>Guizhou Qianneng Tianhe Phosphate</t>
  </si>
  <si>
    <t>Ya'an Zhufeng Commerce &amp; Trade Shimian Phosphate Branch</t>
  </si>
  <si>
    <t>Yibin Tianyuan</t>
  </si>
  <si>
    <t>Mabian Wuqiong Mining</t>
  </si>
  <si>
    <t>Yichang Chuyuan</t>
  </si>
  <si>
    <t>Yichang Huaitai Chemical</t>
  </si>
  <si>
    <t>Yichang Yatai Chemical</t>
  </si>
  <si>
    <t xml:space="preserve">Yunnan Jin'ning Yellow Phosphorus </t>
  </si>
  <si>
    <t>Yunnan Malong Industries</t>
  </si>
  <si>
    <t>Yunnan Tianda Chemical</t>
  </si>
  <si>
    <t>Zhongqing Yilan (Group) Co.</t>
  </si>
  <si>
    <t>Yunnan Chengjiang Phosphate Guanglong Phosphate Salt</t>
  </si>
  <si>
    <t>Yunnan Chengjiang Yegang Group Yellow Phosphorus</t>
  </si>
  <si>
    <t>Yunnan Chengjiang Zhicheng Phosphate</t>
  </si>
  <si>
    <t>Yunnan generic producers</t>
  </si>
  <si>
    <t>Yunnan Guangming Chemical</t>
  </si>
  <si>
    <t>Yunnan Haokun Phosphate</t>
  </si>
  <si>
    <t>Yunnan Huanning Huixin Phosphate</t>
  </si>
  <si>
    <t>Yunnan Huofa Phosphate Co.</t>
  </si>
  <si>
    <t>Yunnan Jianglin Group</t>
  </si>
  <si>
    <t>Yunnan Kangsheng Phosphorus Co. Ltd.</t>
  </si>
  <si>
    <t>Yunnan Linyuan Phosphate</t>
  </si>
  <si>
    <t>Yunnan Malong Yunhua Phosphate</t>
  </si>
  <si>
    <t>Yunnan Panqiao Phosphate &amp; Power</t>
  </si>
  <si>
    <t>Yunnan Pingbian Yellow Phosphorus Co.</t>
  </si>
  <si>
    <t>Yunnan Rongsheng Phosphate</t>
  </si>
  <si>
    <t>Yunnan Xuanwei Yangchang Coal &amp; Power Co. Yellow Phosphorus Plant</t>
  </si>
  <si>
    <t>Yunnan Xudong Group</t>
  </si>
  <si>
    <t>Yunphos</t>
  </si>
  <si>
    <t>Songming Nanxi Phosphate</t>
  </si>
  <si>
    <t>Songming Tian'nan Phosphate</t>
  </si>
  <si>
    <t>Yunphos Group Xundian Phosphate &amp; Power</t>
  </si>
  <si>
    <t>Yunphos Lile Phosphate &amp; Power</t>
  </si>
  <si>
    <t>Yunphos Luoping Phosphate &amp; Power</t>
  </si>
  <si>
    <t>Zhongnan Changqing Phosphorus Co.</t>
  </si>
  <si>
    <t>P4 Demand</t>
  </si>
  <si>
    <t>P4 Trade Matrix</t>
  </si>
  <si>
    <t>WorldTotal</t>
  </si>
  <si>
    <t>LFP/LMFP Capacity list</t>
  </si>
  <si>
    <t>Candiac</t>
  </si>
  <si>
    <t>Anda Tech</t>
  </si>
  <si>
    <t>BYD phase Haidong</t>
  </si>
  <si>
    <t>Qinghai</t>
  </si>
  <si>
    <t>BYD phase Haixi</t>
  </si>
  <si>
    <t>Chongqing Terui</t>
  </si>
  <si>
    <t>Deyang SD Lomon</t>
  </si>
  <si>
    <t>Easpring Shudao</t>
  </si>
  <si>
    <t>Panzhihua</t>
  </si>
  <si>
    <t>LFP/LMFP</t>
  </si>
  <si>
    <t>Fengyuan Anqing</t>
  </si>
  <si>
    <t>Anqing</t>
  </si>
  <si>
    <t>Fengyuan Yuxi</t>
  </si>
  <si>
    <t>Yuxi</t>
  </si>
  <si>
    <t>Fengyuan Zaozhuang</t>
  </si>
  <si>
    <t>Zaozhuang</t>
  </si>
  <si>
    <t>Foshan Defang</t>
  </si>
  <si>
    <t>Foshan</t>
  </si>
  <si>
    <t>Fuan Qingmei Energy 3</t>
  </si>
  <si>
    <t>Fuan</t>
  </si>
  <si>
    <t>Gotion Kehong</t>
  </si>
  <si>
    <t>Lujiang</t>
  </si>
  <si>
    <t>Guanghua Tech LFP</t>
  </si>
  <si>
    <t>Shantou</t>
  </si>
  <si>
    <t>Guanghua Tech LMFP</t>
  </si>
  <si>
    <t>LMFP</t>
  </si>
  <si>
    <t>Haichuang New Energy</t>
  </si>
  <si>
    <t>Wanjiang</t>
  </si>
  <si>
    <t>Hefei Gotion</t>
  </si>
  <si>
    <t>Huajing New Materials</t>
  </si>
  <si>
    <t>Inner Mongolia</t>
  </si>
  <si>
    <t>Hubei Jinquan</t>
  </si>
  <si>
    <t>Jingmen</t>
  </si>
  <si>
    <t>Hubei Liyuan</t>
  </si>
  <si>
    <t>Hubei Wanrun Anhui</t>
  </si>
  <si>
    <t>Hubei Wanrun Hubei</t>
  </si>
  <si>
    <t>Shiyan/Ezhou/Danjiangkou</t>
  </si>
  <si>
    <t>Hunan Changyuan Lico</t>
  </si>
  <si>
    <t>Changsha</t>
  </si>
  <si>
    <t>Hunan Shengrui</t>
  </si>
  <si>
    <t>Xiangtan</t>
  </si>
  <si>
    <t>Jiangsu Liyuan</t>
  </si>
  <si>
    <t>Jintan</t>
  </si>
  <si>
    <t>Jiangxi Shenghua Shehong</t>
  </si>
  <si>
    <t>Suining</t>
  </si>
  <si>
    <t>Jiangxi Shenghua Yichun</t>
  </si>
  <si>
    <t>Yichun</t>
  </si>
  <si>
    <t>Jiangxi Zhili</t>
  </si>
  <si>
    <t>Xinyu</t>
  </si>
  <si>
    <t>Jintang Times</t>
  </si>
  <si>
    <t>Chengdu</t>
  </si>
  <si>
    <t>Lansenal New Energy</t>
  </si>
  <si>
    <t>Lansenal New Materials</t>
  </si>
  <si>
    <t>Lubei Wanrun</t>
  </si>
  <si>
    <t>Binzhou</t>
  </si>
  <si>
    <t>Nantong Reshine LFP project</t>
  </si>
  <si>
    <t>Nantong</t>
  </si>
  <si>
    <t>Pengbo Ningxiang</t>
  </si>
  <si>
    <t>Ningxiang</t>
  </si>
  <si>
    <t>Qinghai Taifeng Pulead</t>
  </si>
  <si>
    <t>Xining</t>
  </si>
  <si>
    <t>Qujing Defang</t>
  </si>
  <si>
    <t>Qujing</t>
  </si>
  <si>
    <t>Qujing Defang Yiwei</t>
  </si>
  <si>
    <t>Qujing Lintie</t>
  </si>
  <si>
    <t>Qujing LMFP cathode material project</t>
  </si>
  <si>
    <t>Ronbay Skylandone</t>
  </si>
  <si>
    <t>Tianjin</t>
  </si>
  <si>
    <t>RT High Tech Daye LFP</t>
  </si>
  <si>
    <t>Daye</t>
  </si>
  <si>
    <t>RT High Tech Mianyang Jiangyou</t>
  </si>
  <si>
    <t>Mianyang</t>
  </si>
  <si>
    <t>RT High Tech Neijiang</t>
  </si>
  <si>
    <t>Neijiang</t>
  </si>
  <si>
    <t>Shandong Liyuan</t>
  </si>
  <si>
    <t>Juancheng</t>
  </si>
  <si>
    <t>Shengfan Tech</t>
  </si>
  <si>
    <t>Shuneng Mining</t>
  </si>
  <si>
    <t>Mabian</t>
  </si>
  <si>
    <t>Sichuan Liyuan</t>
  </si>
  <si>
    <t>Pengxi</t>
  </si>
  <si>
    <t>Sichuan Xiexin Li-ion</t>
  </si>
  <si>
    <t>Meizhou</t>
  </si>
  <si>
    <t>Soundwin</t>
  </si>
  <si>
    <t>Tiancheng</t>
  </si>
  <si>
    <t>Tianjin Liyuan</t>
  </si>
  <si>
    <t>Xinxiang Tianli Energy</t>
  </si>
  <si>
    <t>Huaibei</t>
  </si>
  <si>
    <t>XTC New Energy</t>
  </si>
  <si>
    <t>Ya'an</t>
  </si>
  <si>
    <t>Yibin Dynanonic Shidai</t>
  </si>
  <si>
    <t>Youngy Hefei</t>
  </si>
  <si>
    <t>Hefei</t>
  </si>
  <si>
    <t>Youxing New Energy</t>
  </si>
  <si>
    <t>Hubei</t>
  </si>
  <si>
    <t>Yunan Yeyang</t>
  </si>
  <si>
    <t>Yuneng Fuquan</t>
  </si>
  <si>
    <t>Yuneng Sichuan</t>
  </si>
  <si>
    <t>Yuneng Xiangtan</t>
  </si>
  <si>
    <t>Yuneng Yunan</t>
  </si>
  <si>
    <t>Anning</t>
  </si>
  <si>
    <t>Zhejiang Aid Nano</t>
  </si>
  <si>
    <t>Taizhou</t>
  </si>
  <si>
    <t>Zijin Liyuan</t>
  </si>
  <si>
    <t>Shanghang</t>
  </si>
  <si>
    <t>Weimar</t>
  </si>
  <si>
    <t>Thuringia</t>
  </si>
  <si>
    <t>LBM ENERGI BARU phase 1</t>
  </si>
  <si>
    <t>Kendal</t>
  </si>
  <si>
    <t>Ronbay Technology Chungju LMFP</t>
  </si>
  <si>
    <t>Chungju</t>
  </si>
  <si>
    <t>Taoyuan</t>
  </si>
  <si>
    <t>SOC Vietnam</t>
  </si>
  <si>
    <t>Hung Yen</t>
  </si>
  <si>
    <t>Antofagasta</t>
  </si>
  <si>
    <t>Tsingshan</t>
  </si>
  <si>
    <t>Chengtun Fujian LFP</t>
  </si>
  <si>
    <t>Xiamen</t>
  </si>
  <si>
    <t>Guizhou Zhongwei Xingyang Energy Storage</t>
  </si>
  <si>
    <t>Xiantao Ronbay</t>
  </si>
  <si>
    <t>Xiantao</t>
  </si>
  <si>
    <t>Youngy Guangzhou</t>
  </si>
  <si>
    <t>Guangzhou</t>
  </si>
  <si>
    <t>FMG/Easpring JV LFP</t>
  </si>
  <si>
    <t>Kotka</t>
  </si>
  <si>
    <t>LBM ENERGI BARU</t>
  </si>
  <si>
    <t>Youshan IPIP</t>
  </si>
  <si>
    <t>Pomalaa</t>
  </si>
  <si>
    <t>CNGR Morocco</t>
  </si>
  <si>
    <t>El Jadida</t>
  </si>
  <si>
    <t>Youshan</t>
  </si>
  <si>
    <t>Daegu</t>
  </si>
  <si>
    <t>Yuneng International New Energy Battery Material</t>
  </si>
  <si>
    <t>Extremadura</t>
  </si>
  <si>
    <t>St Louis</t>
  </si>
  <si>
    <t>Wrestore Technology</t>
  </si>
  <si>
    <t>South Carolina</t>
  </si>
  <si>
    <t>LFP/LMFP Capacity</t>
  </si>
  <si>
    <t>LFP/LMFP Production</t>
  </si>
  <si>
    <t>LFP/LMFP Phosphate demand</t>
  </si>
  <si>
    <r>
      <t>'000 tonnes P</t>
    </r>
    <r>
      <rPr>
        <vertAlign val="subscript"/>
        <sz val="8.5"/>
        <rFont val="Arial"/>
        <family val="2"/>
      </rPr>
      <t>2</t>
    </r>
    <r>
      <rPr>
        <sz val="8.5"/>
        <rFont val="Arial"/>
        <family val="2"/>
      </rPr>
      <t>O</t>
    </r>
    <r>
      <rPr>
        <vertAlign val="subscript"/>
        <sz val="8.5"/>
        <rFont val="Arial"/>
        <family val="2"/>
      </rPr>
      <t>5</t>
    </r>
  </si>
  <si>
    <t>STPP Capacity list</t>
  </si>
  <si>
    <t>Rhodia</t>
  </si>
  <si>
    <t>Rouen</t>
  </si>
  <si>
    <t>Kemira OYJ</t>
  </si>
  <si>
    <t>Helsingborg</t>
  </si>
  <si>
    <t>Whitehaven</t>
  </si>
  <si>
    <t>Agropolychim AD</t>
  </si>
  <si>
    <t>Devnya</t>
  </si>
  <si>
    <t>Postorna</t>
  </si>
  <si>
    <t>Szolnok</t>
  </si>
  <si>
    <t>Ciech SA</t>
  </si>
  <si>
    <t>Phosagro</t>
  </si>
  <si>
    <t>PO Kuibyshev Phosphor</t>
  </si>
  <si>
    <t>Togliatti</t>
  </si>
  <si>
    <t>Ural Mining And Metallurgical Co (UMMC)</t>
  </si>
  <si>
    <t>Sredneuralsky Copper Smelter</t>
  </si>
  <si>
    <t>Asmidal SPA</t>
  </si>
  <si>
    <t>Annaba</t>
  </si>
  <si>
    <t>Knightsbridge Chemicals Ltd (KCL)</t>
  </si>
  <si>
    <t>Ataka</t>
  </si>
  <si>
    <t>Sasol Ltd</t>
  </si>
  <si>
    <t>Sasolburg</t>
  </si>
  <si>
    <t>Buckingham</t>
  </si>
  <si>
    <t>Green River, WY</t>
  </si>
  <si>
    <t>Lawrence</t>
  </si>
  <si>
    <t>Augusta</t>
  </si>
  <si>
    <t>Mexichem</t>
  </si>
  <si>
    <t>Lecheria</t>
  </si>
  <si>
    <t>Astaris LLC</t>
  </si>
  <si>
    <t>Sao Jose Dos Campos</t>
  </si>
  <si>
    <t>Copebras Industria Ltd</t>
  </si>
  <si>
    <t>Sao Jose De Campos</t>
  </si>
  <si>
    <t>Moron</t>
  </si>
  <si>
    <t>Shiraz Petrochemicals Co.</t>
  </si>
  <si>
    <t>Shiraz</t>
  </si>
  <si>
    <t>Mishor-Rotem</t>
  </si>
  <si>
    <t>AB Gida</t>
  </si>
  <si>
    <t>Bandirma</t>
  </si>
  <si>
    <t>Hindustan Unilever Chemicals Ltd</t>
  </si>
  <si>
    <t>Chemical Industries of the Philippines Inc (CIP)</t>
  </si>
  <si>
    <t>Kalawaan</t>
  </si>
  <si>
    <t>Chemical Industries of the Philippines Inc (CIP) - Albright &amp; Wilson (Australia) Ltd (AWAL) (60:40)</t>
  </si>
  <si>
    <t>Thai Polyphosphates</t>
  </si>
  <si>
    <t>Samutprakarn</t>
  </si>
  <si>
    <t>Dong An</t>
  </si>
  <si>
    <t>Central Glass Co Ltd</t>
  </si>
  <si>
    <t>Ube</t>
  </si>
  <si>
    <t>Shimonoseki</t>
  </si>
  <si>
    <t>Taiyo Chemical Industry Co Ltd</t>
  </si>
  <si>
    <t>Yanagawa</t>
  </si>
  <si>
    <t>Tosoh Finechem Corp.</t>
  </si>
  <si>
    <t>Young Jin Chemical</t>
  </si>
  <si>
    <t>Ojeong-gu</t>
  </si>
  <si>
    <t>Albright &amp; Wilson PLC - ICI Australia &amp; NZ Ltd (50:50)</t>
  </si>
  <si>
    <t>Yarraville</t>
  </si>
  <si>
    <t>Universal Interchemical Corp Pte Ltd (UIC)</t>
  </si>
  <si>
    <t>Baisheng Chemical</t>
  </si>
  <si>
    <t>China Zhongqing Yilan (Group) Co Ltd</t>
  </si>
  <si>
    <t>Huishui</t>
  </si>
  <si>
    <t>Liucheng</t>
  </si>
  <si>
    <t>Guangxi Jinkai Food Phoschem Co Ltd</t>
  </si>
  <si>
    <t>Nanning</t>
  </si>
  <si>
    <t>Guizhou Anda Scientec and Energy Co Ltd</t>
  </si>
  <si>
    <t>Guizhou Guiyang Fujie</t>
  </si>
  <si>
    <t>Guiyang</t>
  </si>
  <si>
    <t>Guizhou Qingli Tianmeng Group</t>
  </si>
  <si>
    <t>Guizhou Sino-Phos Chemical Co Ltd</t>
  </si>
  <si>
    <t>Hefei Sifang Chemical</t>
  </si>
  <si>
    <t>Henan Xinxiang Huaxing Chemical Co Ltd</t>
  </si>
  <si>
    <t>Xinxiang-Huixian</t>
  </si>
  <si>
    <t>Henan Yucai Phosphate Chemical Factory</t>
  </si>
  <si>
    <t>Zhengzhou</t>
  </si>
  <si>
    <t>Hubei Waking Lion Chemical</t>
  </si>
  <si>
    <t>Hubei Yichang Chuyuan</t>
  </si>
  <si>
    <t>Shishou</t>
  </si>
  <si>
    <t>Jiangsu</t>
  </si>
  <si>
    <t>Qinzhou</t>
  </si>
  <si>
    <t>Jindi Yamei Chemical</t>
  </si>
  <si>
    <t>Leibo Kairui Phosphate Chemical Co., Ltd</t>
  </si>
  <si>
    <t>Leibo</t>
  </si>
  <si>
    <t>Lianyungang Zexin Food Ingredients Co Ltd</t>
  </si>
  <si>
    <t>Lianyungang</t>
  </si>
  <si>
    <t>Mianyang Aostar Phosphate</t>
  </si>
  <si>
    <t>Maiyang</t>
  </si>
  <si>
    <t>Nanjing Yanziji</t>
  </si>
  <si>
    <t>Nanjing</t>
  </si>
  <si>
    <t>Ronghong Technology</t>
  </si>
  <si>
    <t>Mianzhu</t>
  </si>
  <si>
    <t>Shandong Qingzhou Guanghui Chemical Plant</t>
  </si>
  <si>
    <t>Shandong Qingzhou Zhenhua Industrial Co Ltd</t>
  </si>
  <si>
    <t>Weifang</t>
  </si>
  <si>
    <t>Shandong Yanzhou</t>
  </si>
  <si>
    <t>Yanzhou</t>
  </si>
  <si>
    <t>Shifang Chuanxi Xingda Chemical Co Ltd</t>
  </si>
  <si>
    <t>Shifang Sundia Chemical Industry Co Ltd</t>
  </si>
  <si>
    <t>Sichuan Blue Sword Chemical (Group) Co Ltd</t>
  </si>
  <si>
    <t>Sichuan Bluesea Chemical (Group) Co Ltd</t>
  </si>
  <si>
    <t>Shimian</t>
  </si>
  <si>
    <t>Sichuan Jinguang Chemical Co Ltd</t>
  </si>
  <si>
    <t>Leshan</t>
  </si>
  <si>
    <t>Sichuan Kindia May (KDM) Scientech Co Ltd</t>
  </si>
  <si>
    <t>Sichuan Mianzhu Hanwang Phosphorus</t>
  </si>
  <si>
    <t>Sichuan Santai Qimingxing</t>
  </si>
  <si>
    <t>Santai</t>
  </si>
  <si>
    <t>Sichuan Shifang Chuanhong</t>
  </si>
  <si>
    <t>ThermPhos</t>
  </si>
  <si>
    <t>Xuzhou</t>
  </si>
  <si>
    <t>Tianfu (China) Food Additives Co Ltd</t>
  </si>
  <si>
    <t>Tianji Ronghong</t>
  </si>
  <si>
    <t>Tainjin</t>
  </si>
  <si>
    <t>Jianfeng</t>
  </si>
  <si>
    <t>Liuzhou</t>
  </si>
  <si>
    <t>Xuzhou Tianjia Food Chemical Co Ltd</t>
  </si>
  <si>
    <t>Yaozhihe</t>
  </si>
  <si>
    <t>Baokang</t>
  </si>
  <si>
    <t>Yibin Tianlan Chemical Industrial Co Ltd</t>
  </si>
  <si>
    <t>Nanxi</t>
  </si>
  <si>
    <t>Yunnan Chengjiang Dean Co Ltd</t>
  </si>
  <si>
    <t>Tangjiang</t>
  </si>
  <si>
    <t>Yunnan Kunming Nandian</t>
  </si>
  <si>
    <t>Yunnan Malong Chemical</t>
  </si>
  <si>
    <t>Yunnan Phosphate</t>
  </si>
  <si>
    <t>STPP Demand</t>
  </si>
  <si>
    <t>STPP Trade Matrix</t>
  </si>
  <si>
    <t>APP Capacity list</t>
  </si>
  <si>
    <t>Cherepovets</t>
  </si>
  <si>
    <t>APP</t>
  </si>
  <si>
    <t>Various</t>
  </si>
  <si>
    <t>J.R. Simplot</t>
  </si>
  <si>
    <t>Itafos</t>
  </si>
  <si>
    <t>Nebraska</t>
  </si>
  <si>
    <t>White Springs and Aurora</t>
  </si>
  <si>
    <t>SPA Capacity list</t>
  </si>
  <si>
    <t>Conda</t>
  </si>
  <si>
    <t>Rock Springs, WY</t>
  </si>
  <si>
    <t>White Springs, FL</t>
  </si>
  <si>
    <t>SPA Demand</t>
  </si>
  <si>
    <t>SPA Exports</t>
  </si>
  <si>
    <t>DCP Capacity list</t>
  </si>
  <si>
    <t>Tessenderlo Chemie Rotterdam</t>
  </si>
  <si>
    <t>Ham</t>
  </si>
  <si>
    <t>Aliphos</t>
  </si>
  <si>
    <t>Dunkerque</t>
  </si>
  <si>
    <t>Phosphea</t>
  </si>
  <si>
    <t>Saint Malo</t>
  </si>
  <si>
    <t>Fosfitalia</t>
  </si>
  <si>
    <t>Forlì</t>
  </si>
  <si>
    <t>Ravenna</t>
  </si>
  <si>
    <t>Società Industriale Molini Pastifici Oleifici (SIMPO)</t>
  </si>
  <si>
    <t>Brescia</t>
  </si>
  <si>
    <t>Tessenderlo Italia (Italphos)</t>
  </si>
  <si>
    <t>Cologna Veneta</t>
  </si>
  <si>
    <t>Aliphos Rotterdam</t>
  </si>
  <si>
    <t>Vlaardingen</t>
  </si>
  <si>
    <t>Agrimartín-Fertesa</t>
  </si>
  <si>
    <t>Utrillas, Teruel</t>
  </si>
  <si>
    <t>FMC-Foret</t>
  </si>
  <si>
    <t>Polo Químico, Huelva</t>
  </si>
  <si>
    <t>Térvalis-Global Feed</t>
  </si>
  <si>
    <t>Valle de Escombreras, Cartagena</t>
  </si>
  <si>
    <t>Flix, Tarragona</t>
  </si>
  <si>
    <t>Yara Animal Nutrition</t>
  </si>
  <si>
    <t>Devnia, Varna</t>
  </si>
  <si>
    <t>AB Lifosa</t>
  </si>
  <si>
    <t>Kedainiai</t>
  </si>
  <si>
    <t>Fosfory-Ciech</t>
  </si>
  <si>
    <t>Gdansk</t>
  </si>
  <si>
    <t>Poizvoda</t>
  </si>
  <si>
    <t>Subotica</t>
  </si>
  <si>
    <t>TKI Hrastnik</t>
  </si>
  <si>
    <t>Evergrow</t>
  </si>
  <si>
    <t>El-Sadat City</t>
  </si>
  <si>
    <t>Suez Co. for Fertilizer Production (SCFP)</t>
  </si>
  <si>
    <t>Ain Sukhna</t>
  </si>
  <si>
    <t>Maroc Phosphore [OCP]</t>
  </si>
  <si>
    <t>Safi</t>
  </si>
  <si>
    <t>Groupe Chimique Tunisien (GCT)</t>
  </si>
  <si>
    <t>Gabes 1</t>
  </si>
  <si>
    <t>Gabes 2</t>
  </si>
  <si>
    <t>Biominerale</t>
  </si>
  <si>
    <t>Wonderfontein</t>
  </si>
  <si>
    <t>Yara Animal Nutrition South Africa (YANSA)</t>
  </si>
  <si>
    <t>Umbogintwini</t>
  </si>
  <si>
    <t>Mosaic</t>
  </si>
  <si>
    <t>Riverview 1</t>
  </si>
  <si>
    <t>Riverview 2</t>
  </si>
  <si>
    <t>New Wales 1</t>
  </si>
  <si>
    <t>Joplin</t>
  </si>
  <si>
    <t>Marseilles</t>
  </si>
  <si>
    <t>Weeping Water</t>
  </si>
  <si>
    <t>Simplot</t>
  </si>
  <si>
    <t>Pocatello</t>
  </si>
  <si>
    <t>Nutrimentos Minerales (NUMISA)</t>
  </si>
  <si>
    <t>Tizayuca</t>
  </si>
  <si>
    <t>China Molybdenum Co Copebras</t>
  </si>
  <si>
    <t>Catalão</t>
  </si>
  <si>
    <t>Cubatão</t>
  </si>
  <si>
    <t>Askell Química</t>
  </si>
  <si>
    <t>Indaiatuba</t>
  </si>
  <si>
    <t>Brasil Química</t>
  </si>
  <si>
    <t>Batatais</t>
  </si>
  <si>
    <t>Connan</t>
  </si>
  <si>
    <t>Boituva</t>
  </si>
  <si>
    <t>Imbituba</t>
  </si>
  <si>
    <t>Tortuga</t>
  </si>
  <si>
    <t>Mairinque</t>
  </si>
  <si>
    <t>São Vicente</t>
  </si>
  <si>
    <t>Unical</t>
  </si>
  <si>
    <t>Pedro Leopoldo</t>
  </si>
  <si>
    <t xml:space="preserve">Mosaic Fertilizantes </t>
  </si>
  <si>
    <t>Araxá</t>
  </si>
  <si>
    <t>Uberaba</t>
  </si>
  <si>
    <t>Del Fósforo Ltda. (DELFOS)</t>
  </si>
  <si>
    <t>Huila</t>
  </si>
  <si>
    <t>Quimpac</t>
  </si>
  <si>
    <t>Oquendo 1</t>
  </si>
  <si>
    <t>Oquendo 2</t>
  </si>
  <si>
    <t>Tripoliven (TPV)</t>
  </si>
  <si>
    <t>Morón</t>
  </si>
  <si>
    <t>Behparvar Group</t>
  </si>
  <si>
    <t>Tehran</t>
  </si>
  <si>
    <t>Iran Phosphate Co. (IPC)</t>
  </si>
  <si>
    <t>Semnan</t>
  </si>
  <si>
    <t>National Phosphate Co. (NPC)</t>
  </si>
  <si>
    <t>Abadan</t>
  </si>
  <si>
    <t>Jordan Abyad Fertilizers &amp; Chemicals Co. (JAFCCO)</t>
  </si>
  <si>
    <t>Arinbah</t>
  </si>
  <si>
    <t>Arab Fertilizers &amp; Chemicals Industries Ltd. (KEMAPCO)</t>
  </si>
  <si>
    <t>Aqaba</t>
  </si>
  <si>
    <t>Arasco chemicals (ARCHEM)</t>
  </si>
  <si>
    <t>Al Khobar</t>
  </si>
  <si>
    <t>United Co. for Chemical Industries (UCCI)</t>
  </si>
  <si>
    <t>Hasia</t>
  </si>
  <si>
    <t>A.B. Gida</t>
  </si>
  <si>
    <t>Rotem Turkey</t>
  </si>
  <si>
    <t>Best Animal Feed (BAF)</t>
  </si>
  <si>
    <t>Yumurtalık</t>
  </si>
  <si>
    <t>Gayatri Minerals</t>
  </si>
  <si>
    <t>Dediyasan</t>
  </si>
  <si>
    <t>Narmada Gelatines</t>
  </si>
  <si>
    <t>Kolkata</t>
  </si>
  <si>
    <t>Phosphate India Pvt. Ltd. (PIPL)</t>
  </si>
  <si>
    <t>Udaipur</t>
  </si>
  <si>
    <t>Reanjoy</t>
  </si>
  <si>
    <t>Gudli</t>
  </si>
  <si>
    <t>Shanku's Bio-Sciences Pvt. Ltd.</t>
  </si>
  <si>
    <t>Ahmedabad</t>
  </si>
  <si>
    <t>Leiner Pak Gelatine (LPG)</t>
  </si>
  <si>
    <t>Lahore</t>
  </si>
  <si>
    <t>Malaysia Phosphates Additives Sdn. Bhd (MPA)</t>
  </si>
  <si>
    <t>Petaling Jaya</t>
  </si>
  <si>
    <t>Sarawak</t>
  </si>
  <si>
    <t>Philphos</t>
  </si>
  <si>
    <t>Isabel</t>
  </si>
  <si>
    <t>Duc Giang Lao Cai Chemicals JSC (DLC)</t>
  </si>
  <si>
    <t>Lao Cai</t>
  </si>
  <si>
    <t>Co-op Chemicals</t>
  </si>
  <si>
    <t>Akita</t>
  </si>
  <si>
    <t>Onoda Chemical Industry Co. Ltd.</t>
  </si>
  <si>
    <t>Onoda</t>
  </si>
  <si>
    <t>Daljay Chemical Co.</t>
  </si>
  <si>
    <t>Incheon</t>
  </si>
  <si>
    <t>Anning Jindi</t>
  </si>
  <si>
    <t>Anning, Kunming</t>
  </si>
  <si>
    <t>Chengda Fertilizer</t>
  </si>
  <si>
    <t>Longli</t>
  </si>
  <si>
    <t>Chifengchuanlian Minerial</t>
  </si>
  <si>
    <t>Chifeng,Inner Mongolia</t>
  </si>
  <si>
    <t>Chuanyin Chem.</t>
  </si>
  <si>
    <t>Anzhou, Mianyang</t>
  </si>
  <si>
    <t>Fumin Ruicheng</t>
  </si>
  <si>
    <t>Fumin County</t>
  </si>
  <si>
    <t>Fumin Shixiang</t>
  </si>
  <si>
    <t>Guizhou</t>
  </si>
  <si>
    <t>Guang Ming Phosphate Chem.</t>
  </si>
  <si>
    <t>Guangxi Xinyi</t>
  </si>
  <si>
    <t>Guigang</t>
  </si>
  <si>
    <t>Guixing Chem.</t>
  </si>
  <si>
    <t>Fuquan, Qian'nan</t>
  </si>
  <si>
    <t>Guizhou Kailin Group</t>
  </si>
  <si>
    <t>Guizhou Lifengda Ind. Co. Ltd.</t>
  </si>
  <si>
    <t>Hanxing Hongping</t>
  </si>
  <si>
    <t>Mianzhu, Deyang</t>
  </si>
  <si>
    <t>Hanyuan</t>
  </si>
  <si>
    <t>Hanyuan, Ya'an</t>
  </si>
  <si>
    <t>Hebei Fanshan</t>
  </si>
  <si>
    <t>Zhulu County</t>
  </si>
  <si>
    <t>Hongda</t>
  </si>
  <si>
    <t>Housheng Chem.</t>
  </si>
  <si>
    <t>Kaiyang County</t>
  </si>
  <si>
    <t>Hubei Chuxiang Chem. Co. Ltd.</t>
  </si>
  <si>
    <t>Hubei Dawei</t>
  </si>
  <si>
    <t>Kongwan, Yicheng</t>
  </si>
  <si>
    <t>Huitai Chem.</t>
  </si>
  <si>
    <t>Wudi, Binzhou</t>
  </si>
  <si>
    <t>Jingxiang Phosphorus Chemical Industry Group</t>
  </si>
  <si>
    <t>Dayukou</t>
  </si>
  <si>
    <t>Kunming Chuan Jin Nuo Chem. Co. Ltd.</t>
  </si>
  <si>
    <t>Dongchuan, Kunming</t>
  </si>
  <si>
    <t>Kunming Renhe Chem.</t>
  </si>
  <si>
    <t>Guandu, Kunming</t>
  </si>
  <si>
    <t>Leshan Tongyu</t>
  </si>
  <si>
    <t>Jinkouhe, Leshan</t>
  </si>
  <si>
    <t>Liangyungang New Phos-based</t>
  </si>
  <si>
    <t>Lianyungang Dongzhou</t>
  </si>
  <si>
    <t>Lianyungang Xiangyun</t>
  </si>
  <si>
    <t>Lifengda Binzhou</t>
  </si>
  <si>
    <t>Boxing, Binzhou</t>
  </si>
  <si>
    <t>Lilong</t>
  </si>
  <si>
    <t>Jinning, Kunming</t>
  </si>
  <si>
    <t>Linyi Fano Biotech</t>
  </si>
  <si>
    <t>Linyi</t>
  </si>
  <si>
    <t>Lomon Phosphate</t>
  </si>
  <si>
    <t>Lufeng Tianbao</t>
  </si>
  <si>
    <t>Lufeng, Chuxiong</t>
  </si>
  <si>
    <t>Lulin Chem.</t>
  </si>
  <si>
    <t>Meishan Jiatai Chem.</t>
  </si>
  <si>
    <t>Meishan</t>
  </si>
  <si>
    <t>Mianyang Jinhong</t>
  </si>
  <si>
    <t>Nanzhang Lomon</t>
  </si>
  <si>
    <t>Nanzhang, Xiangyang</t>
  </si>
  <si>
    <t>Panlong Minerals</t>
  </si>
  <si>
    <t>Panzhihua Dongli</t>
  </si>
  <si>
    <t>Pengshan Jinrong</t>
  </si>
  <si>
    <t>Pengshan County</t>
  </si>
  <si>
    <t>Qingzhou Jitong</t>
  </si>
  <si>
    <t>Qingzhou</t>
  </si>
  <si>
    <t>Shanshi Chem.</t>
  </si>
  <si>
    <t>Shenlong</t>
  </si>
  <si>
    <t>Shijiazhuang Ruiyi Feed Co.</t>
  </si>
  <si>
    <t>Shijiazhuang</t>
  </si>
  <si>
    <t>Sichuan Mianzhu Sanjia Feed Co. Ltd.</t>
  </si>
  <si>
    <t>Mianshu, Deyang</t>
  </si>
  <si>
    <t>Sinochem Yunlong</t>
  </si>
  <si>
    <t>Xundian, Kunming</t>
  </si>
  <si>
    <t>Tianfeng</t>
  </si>
  <si>
    <t>Weifang Sinoo</t>
  </si>
  <si>
    <t>Xin Qinghua</t>
  </si>
  <si>
    <t>Xinlong Mineral</t>
  </si>
  <si>
    <t>Yichang Xinlong</t>
  </si>
  <si>
    <t>Yidu City</t>
  </si>
  <si>
    <t>Yicheng Juxin</t>
  </si>
  <si>
    <t>Yicheng, Xiangyang</t>
  </si>
  <si>
    <t>Yongyi Chemical</t>
  </si>
  <si>
    <t>Yunfu Chem.</t>
  </si>
  <si>
    <t>Yunnan Chengjiang Dongtai Phosphatic Fertilizer Co.</t>
  </si>
  <si>
    <t>Ganhaizi, Chengjiang County</t>
  </si>
  <si>
    <t>Yunnan Copper Shengwei</t>
  </si>
  <si>
    <t>Xishan District, Kunming</t>
  </si>
  <si>
    <t xml:space="preserve">Yunnan Haolong </t>
  </si>
  <si>
    <t>Zhaotong, Ludian</t>
  </si>
  <si>
    <t>Yunpanshan</t>
  </si>
  <si>
    <t>Haikou, Kunming</t>
  </si>
  <si>
    <t>Zhanyi Ruichang</t>
  </si>
  <si>
    <t>Zhanyi, Qujing</t>
  </si>
  <si>
    <t>Zigong Honghe</t>
  </si>
  <si>
    <t>Zigong</t>
  </si>
  <si>
    <t>DCP Demand</t>
  </si>
  <si>
    <t>DCP Trade Matrix</t>
  </si>
  <si>
    <t>Taiwan</t>
  </si>
  <si>
    <t>Total</t>
  </si>
  <si>
    <t>MCP-MDCP Capacity list</t>
  </si>
  <si>
    <t>MCP</t>
  </si>
  <si>
    <t>Kokkola</t>
  </si>
  <si>
    <t>Chemische Fabrik Tangermünde (CFT)</t>
  </si>
  <si>
    <t>Tangermünde</t>
  </si>
  <si>
    <t>MDCP</t>
  </si>
  <si>
    <t>Fosfa AS</t>
  </si>
  <si>
    <t>Vinnytsia Chemical Co.</t>
  </si>
  <si>
    <t>Vinnytsia</t>
  </si>
  <si>
    <t>JSC Phosphor (Togliatti)</t>
  </si>
  <si>
    <t>Balakovo Mineral Fertilisers (BMF)</t>
  </si>
  <si>
    <t>Balakovo</t>
  </si>
  <si>
    <t>Zimphos</t>
  </si>
  <si>
    <t>Dorowa</t>
  </si>
  <si>
    <t>SA Feed Phosphate (SAFP)</t>
  </si>
  <si>
    <t>Christiana</t>
  </si>
  <si>
    <t>Kinston</t>
  </si>
  <si>
    <t>White Springs</t>
  </si>
  <si>
    <t>Vimifos</t>
  </si>
  <si>
    <t>Guadalajara</t>
  </si>
  <si>
    <t xml:space="preserve">Fumin Ruicheng </t>
  </si>
  <si>
    <t>Fumin, Kunming</t>
  </si>
  <si>
    <t>Weiyuan Xinnan</t>
  </si>
  <si>
    <t>Weiyuan, Neijiang</t>
  </si>
  <si>
    <t>Yunnan Phosphate Chem. (YPC)</t>
  </si>
  <si>
    <t>MCP/MDCP Demand</t>
  </si>
  <si>
    <t>MCP/MDCP Trade Matrix</t>
  </si>
  <si>
    <t>Copyright © 2025 CRU International Ltd.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</si>
</sst>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43" formatCode="_-* #,##0.00_-;\-* #,##0.00_-;_-* &quot;-&quot;??_-;_-@_-"/>
    <numFmt numFmtId="164" formatCode="dd\ mmmm\ yyyy"/>
    <numFmt numFmtId="165" formatCode="#,##0;\-\ 0;\-;@\ \ "/>
    <numFmt numFmtId="166" formatCode="_-* #,##0_-;\-* #,##0_-;_-* &quot;-&quot;??_-;_-@_-"/>
    <numFmt numFmtId="167" formatCode="0.0%"/>
  </numFmts>
  <fonts count="70" x14ac:knownFonts="1">
    <font>
      <sz val="11"/>
      <color theme="1"/>
      <name val="Arial"/>
      <family val="2"/>
      <scheme val="minor"/>
    </font>
    <font>
      <sz val="11"/>
      <color theme="1"/>
      <name val="Arial"/>
      <family val="2"/>
      <scheme val="minor"/>
    </font>
    <font>
      <sz val="9"/>
      <color theme="1"/>
      <name val="Arial"/>
      <family val="2"/>
      <scheme val="minor"/>
    </font>
    <font>
      <b/>
      <sz val="16"/>
      <color theme="1"/>
      <name val="Arial"/>
      <family val="2"/>
    </font>
    <font>
      <sz val="8.5"/>
      <name val="Arial"/>
      <family val="2"/>
    </font>
    <font>
      <sz val="8.5"/>
      <color theme="0"/>
      <name val="Arial"/>
      <family val="2"/>
    </font>
    <font>
      <sz val="8.5"/>
      <color theme="1"/>
      <name val="Arial"/>
      <family val="2"/>
    </font>
    <font>
      <b/>
      <sz val="8.5"/>
      <color theme="1"/>
      <name val="Arial"/>
      <family val="2"/>
      <scheme val="minor"/>
    </font>
    <font>
      <sz val="8.5"/>
      <color theme="1"/>
      <name val="Arial"/>
      <family val="2"/>
      <scheme val="minor"/>
    </font>
    <font>
      <b/>
      <sz val="8.5"/>
      <color theme="1"/>
      <name val="Arial"/>
      <family val="2"/>
    </font>
    <font>
      <b/>
      <sz val="8.5"/>
      <color theme="0"/>
      <name val="Arial"/>
      <family val="2"/>
    </font>
    <font>
      <sz val="11"/>
      <color theme="1"/>
      <name val="Arial"/>
      <family val="2"/>
    </font>
    <font>
      <b/>
      <sz val="11"/>
      <color theme="0"/>
      <name val="Arial"/>
      <family val="2"/>
    </font>
    <font>
      <sz val="9"/>
      <color theme="1"/>
      <name val="Arial"/>
      <family val="2"/>
    </font>
    <font>
      <sz val="8"/>
      <color theme="1"/>
      <name val="Arial"/>
      <family val="2"/>
    </font>
    <font>
      <sz val="8.5"/>
      <color theme="3"/>
      <name val="Arial"/>
      <family val="2"/>
    </font>
    <font>
      <sz val="10"/>
      <color theme="1"/>
      <name val="Arial"/>
      <family val="2"/>
    </font>
    <font>
      <sz val="12"/>
      <color theme="1"/>
      <name val="Arial"/>
      <family val="2"/>
    </font>
    <font>
      <b/>
      <sz val="12"/>
      <color theme="0"/>
      <name val="Arial"/>
      <family val="2"/>
    </font>
    <font>
      <sz val="8"/>
      <name val="Arial"/>
      <family val="2"/>
    </font>
    <font>
      <u/>
      <sz val="11"/>
      <color theme="10"/>
      <name val="Arial"/>
      <family val="2"/>
      <scheme val="minor"/>
    </font>
    <font>
      <sz val="10"/>
      <color theme="1"/>
      <name val="Arial"/>
      <family val="2"/>
      <scheme val="minor"/>
    </font>
    <font>
      <u/>
      <sz val="11"/>
      <color theme="10"/>
      <name val="Calibri"/>
      <family val="2"/>
    </font>
    <font>
      <b/>
      <sz val="11"/>
      <name val="Arial"/>
      <family val="2"/>
      <scheme val="minor"/>
    </font>
    <font>
      <sz val="8"/>
      <color theme="1"/>
      <name val="Arial"/>
      <family val="2"/>
      <scheme val="minor"/>
    </font>
    <font>
      <u/>
      <sz val="10"/>
      <color theme="10"/>
      <name val="Arial"/>
      <family val="2"/>
      <scheme val="minor"/>
    </font>
    <font>
      <sz val="10"/>
      <name val="Arial"/>
      <family val="2"/>
    </font>
    <font>
      <sz val="8"/>
      <color theme="0"/>
      <name val="Arial"/>
      <family val="2"/>
    </font>
    <font>
      <sz val="10"/>
      <color theme="0"/>
      <name val="Arial"/>
      <family val="2"/>
    </font>
    <font>
      <b/>
      <sz val="8"/>
      <name val="Arial"/>
      <family val="2"/>
    </font>
    <font>
      <b/>
      <sz val="10"/>
      <color theme="0"/>
      <name val="Arial"/>
      <family val="2"/>
    </font>
    <font>
      <b/>
      <sz val="10"/>
      <name val="Arial"/>
      <family val="2"/>
    </font>
    <font>
      <b/>
      <sz val="16"/>
      <color rgb="FF245A8C"/>
      <name val="Arial"/>
      <family val="2"/>
      <scheme val="minor"/>
    </font>
    <font>
      <sz val="9"/>
      <name val="Arial"/>
      <family val="2"/>
      <scheme val="minor"/>
    </font>
    <font>
      <sz val="9"/>
      <color theme="0"/>
      <name val="Arial"/>
      <family val="2"/>
      <scheme val="minor"/>
    </font>
    <font>
      <b/>
      <sz val="8.5"/>
      <color theme="0"/>
      <name val="Arial"/>
      <family val="2"/>
      <scheme val="minor"/>
    </font>
    <font>
      <sz val="9"/>
      <color theme="3" tint="-0.249977111117893"/>
      <name val="Arial"/>
      <family val="2"/>
      <scheme val="minor"/>
    </font>
    <font>
      <sz val="8"/>
      <name val="Arial"/>
      <family val="2"/>
      <scheme val="minor"/>
    </font>
    <font>
      <sz val="9"/>
      <color rgb="FFFF0000"/>
      <name val="Arial"/>
      <family val="2"/>
    </font>
    <font>
      <sz val="9"/>
      <color theme="1"/>
      <name val="Calibri"/>
      <family val="2"/>
    </font>
    <font>
      <u/>
      <sz val="11"/>
      <color theme="5"/>
      <name val="Arial"/>
      <family val="2"/>
      <scheme val="minor"/>
    </font>
    <font>
      <sz val="11"/>
      <color theme="5"/>
      <name val="Arial"/>
      <family val="2"/>
      <scheme val="minor"/>
    </font>
    <font>
      <u/>
      <sz val="10"/>
      <color theme="5"/>
      <name val="Arial"/>
      <family val="2"/>
      <scheme val="minor"/>
    </font>
    <font>
      <sz val="8.5"/>
      <name val="Arial"/>
      <family val="2"/>
      <scheme val="minor"/>
    </font>
    <font>
      <sz val="8.5"/>
      <color theme="0"/>
      <name val="Arial"/>
      <family val="2"/>
      <scheme val="minor"/>
    </font>
    <font>
      <b/>
      <sz val="8.5"/>
      <name val="Arial"/>
      <family val="2"/>
      <scheme val="minor"/>
    </font>
    <font>
      <sz val="11"/>
      <name val="Arial"/>
      <family val="2"/>
      <scheme val="minor"/>
    </font>
    <font>
      <sz val="8"/>
      <color theme="3" tint="-0.499984740745262"/>
      <name val="Arial"/>
      <family val="2"/>
      <scheme val="minor"/>
    </font>
    <font>
      <u/>
      <sz val="11"/>
      <name val="Calibri"/>
      <family val="2"/>
    </font>
    <font>
      <sz val="8.5"/>
      <color rgb="FFFF0000"/>
      <name val="Arial"/>
      <family val="2"/>
    </font>
    <font>
      <vertAlign val="subscript"/>
      <sz val="8.5"/>
      <name val="Arial"/>
      <family val="2"/>
    </font>
    <font>
      <i/>
      <sz val="8.5"/>
      <color theme="1"/>
      <name val="Arial"/>
      <family val="2"/>
    </font>
    <font>
      <sz val="8.5"/>
      <color theme="2"/>
      <name val="Arial"/>
      <family val="2"/>
    </font>
    <font>
      <sz val="11"/>
      <color theme="2"/>
      <name val="Arial"/>
      <family val="2"/>
    </font>
    <font>
      <sz val="8"/>
      <color theme="2"/>
      <name val="Arial"/>
      <family val="2"/>
    </font>
    <font>
      <sz val="11"/>
      <color theme="2"/>
      <name val="Arial"/>
      <family val="2"/>
      <scheme val="minor"/>
    </font>
    <font>
      <b/>
      <sz val="10"/>
      <color theme="1"/>
      <name val="Arial"/>
      <family val="2"/>
    </font>
    <font>
      <sz val="9"/>
      <color theme="0"/>
      <name val="Arial"/>
      <family val="2"/>
    </font>
    <font>
      <b/>
      <sz val="8.5"/>
      <name val="Arial"/>
      <family val="2"/>
    </font>
    <font>
      <b/>
      <sz val="18"/>
      <name val="Arial"/>
      <family val="2"/>
      <scheme val="minor"/>
    </font>
    <font>
      <b/>
      <sz val="10"/>
      <name val="Arial"/>
      <family val="2"/>
      <scheme val="minor"/>
    </font>
    <font>
      <sz val="10"/>
      <name val="Arial"/>
      <family val="2"/>
      <scheme val="minor"/>
    </font>
    <font>
      <b/>
      <sz val="16"/>
      <name val="Arial"/>
      <family val="2"/>
      <scheme val="minor"/>
    </font>
    <font>
      <b/>
      <sz val="9"/>
      <name val="Arial"/>
      <family val="2"/>
      <scheme val="minor"/>
    </font>
    <font>
      <b/>
      <sz val="11"/>
      <color theme="1"/>
      <name val="Arial"/>
      <family val="2"/>
      <scheme val="minor"/>
    </font>
    <font>
      <b/>
      <sz val="8"/>
      <color theme="3" tint="-0.499984740745262"/>
      <name val="Arial"/>
      <family val="2"/>
      <scheme val="minor"/>
    </font>
    <font>
      <sz val="11"/>
      <color rgb="FFFF0000"/>
      <name val="Arial"/>
      <family val="2"/>
      <scheme val="minor"/>
    </font>
    <font>
      <sz val="11"/>
      <color indexed="8"/>
      <name val="Arial"/>
      <family val="2"/>
      <scheme val="minor"/>
    </font>
    <font>
      <i/>
      <sz val="8.5"/>
      <color rgb="FFFF0000"/>
      <name val="Arial"/>
      <family val="2"/>
    </font>
    <font>
      <b/>
      <i/>
      <sz val="8"/>
      <color theme="7" tint="-0.249977111117893"/>
      <name val="Arial"/>
      <family val="2"/>
      <scheme val="minor"/>
    </font>
  </fonts>
  <fills count="24">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5" tint="0.79998168889431442"/>
        <bgColor indexed="64"/>
      </patternFill>
    </fill>
    <fill>
      <patternFill patternType="solid">
        <fgColor rgb="FF5B9BD5"/>
        <bgColor indexed="64"/>
      </patternFill>
    </fill>
    <fill>
      <patternFill patternType="solid">
        <fgColor rgb="FFDDEBF7"/>
        <bgColor indexed="64"/>
      </patternFill>
    </fill>
    <fill>
      <patternFill patternType="solid">
        <fgColor theme="0"/>
        <bgColor indexed="64"/>
      </patternFill>
    </fill>
    <fill>
      <patternFill patternType="solid">
        <fgColor theme="0" tint="-0.499984740745262"/>
        <bgColor indexed="64"/>
      </patternFill>
    </fill>
    <fill>
      <patternFill patternType="solid">
        <fgColor rgb="FFEBEBEB"/>
        <bgColor indexed="64"/>
      </patternFill>
    </fill>
    <fill>
      <patternFill patternType="solid">
        <fgColor theme="9" tint="0.79998168889431442"/>
        <bgColor indexed="64"/>
      </patternFill>
    </fill>
    <fill>
      <patternFill patternType="solid">
        <fgColor rgb="FF002060"/>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3" tint="-0.499984740745262"/>
        <bgColor indexed="64"/>
      </patternFill>
    </fill>
    <fill>
      <patternFill patternType="solid">
        <fgColor theme="1" tint="0.749992370372631"/>
        <bgColor indexed="64"/>
      </patternFill>
    </fill>
    <fill>
      <patternFill patternType="solid">
        <fgColor theme="4" tint="0.79998168889431442"/>
        <bgColor indexed="64"/>
      </patternFill>
    </fill>
    <fill>
      <patternFill patternType="solid">
        <fgColor theme="7" tint="0.79998168889431442"/>
        <bgColor indexed="64"/>
      </patternFill>
    </fill>
  </fills>
  <borders count="26">
    <border>
      <left/>
      <right/>
      <top/>
      <bottom/>
      <diagonal/>
    </border>
    <border>
      <left style="medium">
        <color indexed="64"/>
      </left>
      <right/>
      <top style="medium">
        <color indexed="64"/>
      </top>
      <bottom/>
      <diagonal/>
    </border>
    <border>
      <left style="medium">
        <color indexed="64"/>
      </left>
      <right/>
      <top/>
      <bottom/>
      <diagonal/>
    </border>
    <border>
      <left/>
      <right/>
      <top style="medium">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0" tint="-0.1499679555650502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right/>
      <top/>
      <bottom style="dotted">
        <color indexed="64"/>
      </bottom>
      <diagonal/>
    </border>
    <border>
      <left/>
      <right style="thin">
        <color indexed="64"/>
      </right>
      <top/>
      <bottom style="dotted">
        <color indexed="64"/>
      </bottom>
      <diagonal/>
    </border>
  </borders>
  <cellStyleXfs count="33">
    <xf numFmtId="0" fontId="0" fillId="0" borderId="0"/>
    <xf numFmtId="0" fontId="2" fillId="0" borderId="0"/>
    <xf numFmtId="9" fontId="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2" fillId="0" borderId="0" applyFont="0" applyFill="0" applyBorder="0" applyAlignment="0" applyProtection="0"/>
    <xf numFmtId="0" fontId="1" fillId="0" borderId="0"/>
    <xf numFmtId="0" fontId="1" fillId="0" borderId="0"/>
    <xf numFmtId="0" fontId="20" fillId="0" borderId="0" applyNumberFormat="0" applyFill="0" applyBorder="0" applyAlignment="0" applyProtection="0"/>
    <xf numFmtId="0" fontId="1" fillId="0" borderId="0"/>
    <xf numFmtId="0" fontId="22" fillId="0" borderId="0" applyNumberFormat="0" applyFill="0" applyBorder="0" applyAlignment="0" applyProtection="0">
      <alignment vertical="top"/>
      <protection locked="0"/>
    </xf>
    <xf numFmtId="0" fontId="26" fillId="0" borderId="0"/>
    <xf numFmtId="0" fontId="1" fillId="0" borderId="0"/>
    <xf numFmtId="43" fontId="26"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0" fontId="26" fillId="0" borderId="0"/>
    <xf numFmtId="0" fontId="1" fillId="0" borderId="0"/>
    <xf numFmtId="0" fontId="39" fillId="0" borderId="0"/>
    <xf numFmtId="43" fontId="26" fillId="0" borderId="0" applyFont="0" applyFill="0" applyBorder="0" applyAlignment="0" applyProtection="0"/>
    <xf numFmtId="43" fontId="26" fillId="0" borderId="0" applyFont="0" applyFill="0" applyBorder="0" applyAlignment="0" applyProtection="0"/>
    <xf numFmtId="9" fontId="39"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2" fillId="0" borderId="0" applyFont="0" applyFill="0" applyBorder="0" applyAlignment="0" applyProtection="0"/>
    <xf numFmtId="0" fontId="67" fillId="0" borderId="0"/>
    <xf numFmtId="0" fontId="26" fillId="0" borderId="0"/>
    <xf numFmtId="0" fontId="26" fillId="0" borderId="0"/>
  </cellStyleXfs>
  <cellXfs count="217">
    <xf numFmtId="0" fontId="0" fillId="0" borderId="0" xfId="0"/>
    <xf numFmtId="0" fontId="5" fillId="0" borderId="0" xfId="1" applyFont="1" applyAlignment="1">
      <alignment horizontal="right"/>
    </xf>
    <xf numFmtId="0" fontId="5" fillId="0" borderId="0" xfId="2" applyNumberFormat="1" applyFont="1" applyFill="1" applyBorder="1" applyAlignment="1"/>
    <xf numFmtId="0" fontId="8" fillId="0" borderId="0" xfId="1" applyFont="1"/>
    <xf numFmtId="0" fontId="10" fillId="2" borderId="0" xfId="1" applyFont="1" applyFill="1"/>
    <xf numFmtId="3" fontId="10" fillId="2" borderId="0" xfId="1" applyNumberFormat="1" applyFont="1" applyFill="1"/>
    <xf numFmtId="3" fontId="6" fillId="0" borderId="0" xfId="1" applyNumberFormat="1" applyFont="1"/>
    <xf numFmtId="0" fontId="9" fillId="0" borderId="3" xfId="1" applyFont="1" applyBorder="1"/>
    <xf numFmtId="0" fontId="4" fillId="0" borderId="2" xfId="1" quotePrefix="1" applyFont="1" applyBorder="1" applyAlignment="1">
      <alignment horizontal="left"/>
    </xf>
    <xf numFmtId="0" fontId="12" fillId="2" borderId="0" xfId="1" applyFont="1" applyFill="1" applyAlignment="1">
      <alignment horizontal="left"/>
    </xf>
    <xf numFmtId="0" fontId="6" fillId="0" borderId="0" xfId="6" applyFont="1"/>
    <xf numFmtId="3" fontId="6" fillId="0" borderId="0" xfId="6" applyNumberFormat="1" applyFont="1"/>
    <xf numFmtId="0" fontId="3" fillId="0" borderId="1" xfId="1" applyFont="1" applyBorder="1" applyAlignment="1">
      <alignment horizontal="left"/>
    </xf>
    <xf numFmtId="0" fontId="13" fillId="0" borderId="0" xfId="1" applyFont="1"/>
    <xf numFmtId="0" fontId="15" fillId="0" borderId="0" xfId="5" applyFont="1"/>
    <xf numFmtId="0" fontId="9" fillId="0" borderId="0" xfId="5" applyFont="1"/>
    <xf numFmtId="0" fontId="16" fillId="0" borderId="0" xfId="5" applyFont="1"/>
    <xf numFmtId="0" fontId="2" fillId="0" borderId="0" xfId="1"/>
    <xf numFmtId="0" fontId="11" fillId="7" borderId="0" xfId="9" applyFont="1" applyFill="1"/>
    <xf numFmtId="0" fontId="17" fillId="7" borderId="0" xfId="9" applyFont="1" applyFill="1"/>
    <xf numFmtId="0" fontId="6" fillId="7" borderId="0" xfId="9" applyFont="1" applyFill="1"/>
    <xf numFmtId="0" fontId="6" fillId="0" borderId="0" xfId="1" applyFont="1"/>
    <xf numFmtId="0" fontId="14" fillId="0" borderId="0" xfId="0" applyFont="1" applyAlignment="1">
      <alignment horizontal="left"/>
    </xf>
    <xf numFmtId="0" fontId="14" fillId="0" borderId="0" xfId="0" applyFont="1"/>
    <xf numFmtId="1" fontId="19" fillId="0" borderId="0" xfId="0" applyNumberFormat="1" applyFont="1" applyAlignment="1">
      <alignment horizontal="right"/>
    </xf>
    <xf numFmtId="0" fontId="1" fillId="0" borderId="0" xfId="11"/>
    <xf numFmtId="0" fontId="21" fillId="0" borderId="0" xfId="11" applyFont="1" applyAlignment="1">
      <alignment horizontal="left" indent="1"/>
    </xf>
    <xf numFmtId="0" fontId="21" fillId="0" borderId="0" xfId="11" quotePrefix="1" applyFont="1" applyAlignment="1">
      <alignment horizontal="left" indent="1"/>
    </xf>
    <xf numFmtId="0" fontId="23" fillId="0" borderId="0" xfId="11" applyFont="1" applyAlignment="1">
      <alignment horizontal="left" indent="1"/>
    </xf>
    <xf numFmtId="0" fontId="24" fillId="0" borderId="0" xfId="11" applyFont="1" applyAlignment="1">
      <alignment horizontal="left" vertical="center" wrapText="1" indent="1"/>
    </xf>
    <xf numFmtId="0" fontId="24" fillId="0" borderId="0" xfId="11" applyFont="1" applyAlignment="1">
      <alignment vertical="center" wrapText="1"/>
    </xf>
    <xf numFmtId="0" fontId="25" fillId="0" borderId="0" xfId="10" applyFont="1" applyAlignment="1" applyProtection="1">
      <alignment horizontal="left" indent="1"/>
    </xf>
    <xf numFmtId="0" fontId="25" fillId="0" borderId="0" xfId="10" applyFont="1" applyAlignment="1" applyProtection="1">
      <alignment horizontal="left" indent="3"/>
    </xf>
    <xf numFmtId="0" fontId="19" fillId="0" borderId="0" xfId="13" applyFont="1"/>
    <xf numFmtId="0" fontId="26" fillId="0" borderId="0" xfId="13" applyAlignment="1">
      <alignment horizontal="right"/>
    </xf>
    <xf numFmtId="0" fontId="26" fillId="0" borderId="0" xfId="13" applyAlignment="1">
      <alignment horizontal="left"/>
    </xf>
    <xf numFmtId="0" fontId="27" fillId="0" borderId="0" xfId="13" applyFont="1"/>
    <xf numFmtId="0" fontId="26" fillId="0" borderId="0" xfId="13"/>
    <xf numFmtId="165" fontId="14" fillId="9" borderId="0" xfId="15" applyNumberFormat="1" applyFont="1" applyFill="1" applyBorder="1" applyAlignment="1">
      <alignment horizontal="center" vertical="center"/>
    </xf>
    <xf numFmtId="0" fontId="16" fillId="0" borderId="0" xfId="1" applyFont="1"/>
    <xf numFmtId="165" fontId="26" fillId="0" borderId="0" xfId="13" applyNumberFormat="1"/>
    <xf numFmtId="0" fontId="28" fillId="0" borderId="0" xfId="13" applyFont="1"/>
    <xf numFmtId="0" fontId="32" fillId="0" borderId="3" xfId="1" applyFont="1" applyBorder="1"/>
    <xf numFmtId="0" fontId="1" fillId="0" borderId="0" xfId="8"/>
    <xf numFmtId="0" fontId="33" fillId="0" borderId="0" xfId="8" quotePrefix="1" applyFont="1" applyAlignment="1">
      <alignment horizontal="left"/>
    </xf>
    <xf numFmtId="0" fontId="32" fillId="0" borderId="0" xfId="1" applyFont="1"/>
    <xf numFmtId="0" fontId="34" fillId="0" borderId="0" xfId="8" applyFont="1"/>
    <xf numFmtId="0" fontId="35" fillId="11" borderId="0" xfId="1" applyFont="1" applyFill="1"/>
    <xf numFmtId="1" fontId="35" fillId="11" borderId="0" xfId="1" applyNumberFormat="1" applyFont="1" applyFill="1"/>
    <xf numFmtId="0" fontId="7" fillId="12" borderId="0" xfId="1" applyFont="1" applyFill="1"/>
    <xf numFmtId="1" fontId="7" fillId="12" borderId="0" xfId="1" applyNumberFormat="1" applyFont="1" applyFill="1"/>
    <xf numFmtId="0" fontId="7" fillId="4" borderId="0" xfId="1" applyFont="1" applyFill="1"/>
    <xf numFmtId="1" fontId="7" fillId="4" borderId="0" xfId="1" applyNumberFormat="1" applyFont="1" applyFill="1"/>
    <xf numFmtId="1" fontId="8" fillId="0" borderId="0" xfId="1" applyNumberFormat="1" applyFont="1"/>
    <xf numFmtId="0" fontId="36" fillId="0" borderId="0" xfId="8" applyFont="1"/>
    <xf numFmtId="0" fontId="28" fillId="2" borderId="1" xfId="13" applyFont="1" applyFill="1" applyBorder="1" applyAlignment="1">
      <alignment horizontal="center" vertical="center"/>
    </xf>
    <xf numFmtId="0" fontId="29" fillId="0" borderId="3" xfId="13" applyFont="1" applyBorder="1" applyAlignment="1">
      <alignment horizontal="right" vertical="center"/>
    </xf>
    <xf numFmtId="0" fontId="19" fillId="0" borderId="3" xfId="13" applyFont="1" applyBorder="1"/>
    <xf numFmtId="0" fontId="19" fillId="0" borderId="12" xfId="13" applyFont="1" applyBorder="1"/>
    <xf numFmtId="0" fontId="31" fillId="0" borderId="0" xfId="13" applyFont="1" applyAlignment="1">
      <alignment horizontal="right" vertical="center"/>
    </xf>
    <xf numFmtId="0" fontId="30" fillId="0" borderId="0" xfId="14" applyFont="1" applyAlignment="1">
      <alignment horizontal="center" vertical="center"/>
    </xf>
    <xf numFmtId="0" fontId="30" fillId="0" borderId="13" xfId="14" applyFont="1" applyBorder="1" applyAlignment="1">
      <alignment horizontal="center" vertical="center"/>
    </xf>
    <xf numFmtId="0" fontId="13" fillId="0" borderId="2" xfId="1" applyFont="1" applyBorder="1"/>
    <xf numFmtId="0" fontId="19" fillId="0" borderId="13" xfId="13" applyFont="1" applyBorder="1"/>
    <xf numFmtId="0" fontId="30" fillId="8" borderId="2" xfId="13" applyFont="1" applyFill="1" applyBorder="1" applyAlignment="1">
      <alignment horizontal="center" vertical="center"/>
    </xf>
    <xf numFmtId="0" fontId="30" fillId="8" borderId="0" xfId="13" applyFont="1" applyFill="1" applyAlignment="1">
      <alignment horizontal="center" vertical="center"/>
    </xf>
    <xf numFmtId="0" fontId="30" fillId="8" borderId="13" xfId="13" applyFont="1" applyFill="1" applyBorder="1" applyAlignment="1">
      <alignment horizontal="center" vertical="center"/>
    </xf>
    <xf numFmtId="0" fontId="19" fillId="9" borderId="2" xfId="18" applyFont="1" applyFill="1" applyBorder="1" applyAlignment="1">
      <alignment horizontal="center" vertical="center"/>
    </xf>
    <xf numFmtId="165" fontId="14" fillId="9" borderId="13" xfId="15" applyNumberFormat="1" applyFont="1" applyFill="1" applyBorder="1" applyAlignment="1">
      <alignment horizontal="center" vertical="center"/>
    </xf>
    <xf numFmtId="0" fontId="19" fillId="9" borderId="14" xfId="18" applyFont="1" applyFill="1" applyBorder="1" applyAlignment="1">
      <alignment horizontal="center" vertical="center"/>
    </xf>
    <xf numFmtId="0" fontId="31" fillId="0" borderId="15" xfId="13" applyFont="1" applyBorder="1" applyAlignment="1">
      <alignment horizontal="right" vertical="center"/>
    </xf>
    <xf numFmtId="165" fontId="14" fillId="9" borderId="15" xfId="15" applyNumberFormat="1" applyFont="1" applyFill="1" applyBorder="1" applyAlignment="1">
      <alignment horizontal="center" vertical="center"/>
    </xf>
    <xf numFmtId="165" fontId="14" fillId="9" borderId="16" xfId="15" applyNumberFormat="1" applyFont="1" applyFill="1" applyBorder="1" applyAlignment="1">
      <alignment horizontal="center" vertical="center"/>
    </xf>
    <xf numFmtId="0" fontId="38" fillId="0" borderId="0" xfId="1" applyFont="1"/>
    <xf numFmtId="0" fontId="14" fillId="0" borderId="0" xfId="6" applyFont="1"/>
    <xf numFmtId="0" fontId="24" fillId="0" borderId="0" xfId="0" applyFont="1"/>
    <xf numFmtId="3" fontId="14" fillId="0" borderId="0" xfId="6" applyNumberFormat="1" applyFont="1"/>
    <xf numFmtId="0" fontId="14" fillId="0" borderId="0" xfId="1" applyFont="1"/>
    <xf numFmtId="0" fontId="40" fillId="0" borderId="0" xfId="10" applyFont="1" applyAlignment="1" applyProtection="1">
      <alignment horizontal="left" indent="3"/>
    </xf>
    <xf numFmtId="0" fontId="40" fillId="0" borderId="0" xfId="12" applyFont="1" applyAlignment="1" applyProtection="1">
      <alignment horizontal="left" indent="3"/>
    </xf>
    <xf numFmtId="0" fontId="41" fillId="0" borderId="0" xfId="11" applyFont="1"/>
    <xf numFmtId="0" fontId="42" fillId="0" borderId="0" xfId="10" applyFont="1" applyAlignment="1" applyProtection="1">
      <alignment horizontal="left" indent="3"/>
    </xf>
    <xf numFmtId="0" fontId="42" fillId="0" borderId="0" xfId="10" applyFont="1" applyAlignment="1" applyProtection="1">
      <alignment horizontal="left" indent="1"/>
    </xf>
    <xf numFmtId="0" fontId="20" fillId="0" borderId="0" xfId="10" applyAlignment="1" applyProtection="1">
      <alignment horizontal="left" indent="1"/>
    </xf>
    <xf numFmtId="1" fontId="6" fillId="0" borderId="0" xfId="7" applyNumberFormat="1" applyFont="1" applyFill="1" applyBorder="1" applyAlignment="1">
      <alignment horizontal="left" vertical="center"/>
    </xf>
    <xf numFmtId="0" fontId="43" fillId="0" borderId="0" xfId="1" applyFont="1"/>
    <xf numFmtId="0" fontId="44" fillId="0" borderId="0" xfId="1" applyFont="1" applyAlignment="1">
      <alignment horizontal="right"/>
    </xf>
    <xf numFmtId="37" fontId="45" fillId="0" borderId="0" xfId="1" applyNumberFormat="1" applyFont="1"/>
    <xf numFmtId="0" fontId="46" fillId="0" borderId="0" xfId="0" applyFont="1"/>
    <xf numFmtId="0" fontId="33" fillId="0" borderId="0" xfId="0" applyFont="1"/>
    <xf numFmtId="0" fontId="48" fillId="0" borderId="0" xfId="12" applyFont="1" applyAlignment="1" applyProtection="1"/>
    <xf numFmtId="0" fontId="46" fillId="0" borderId="17" xfId="0" applyFont="1" applyBorder="1"/>
    <xf numFmtId="0" fontId="3" fillId="0" borderId="1" xfId="1" applyFont="1" applyBorder="1"/>
    <xf numFmtId="0" fontId="3" fillId="0" borderId="3" xfId="1" applyFont="1" applyBorder="1"/>
    <xf numFmtId="166" fontId="6" fillId="0" borderId="0" xfId="4" applyNumberFormat="1" applyFont="1" applyFill="1" applyBorder="1"/>
    <xf numFmtId="0" fontId="3" fillId="0" borderId="0" xfId="1" applyFont="1"/>
    <xf numFmtId="0" fontId="52" fillId="0" borderId="2" xfId="1" quotePrefix="1" applyFont="1" applyBorder="1" applyAlignment="1">
      <alignment horizontal="left"/>
    </xf>
    <xf numFmtId="0" fontId="53" fillId="7" borderId="0" xfId="9" applyFont="1" applyFill="1"/>
    <xf numFmtId="0" fontId="54" fillId="7" borderId="0" xfId="9" applyFont="1" applyFill="1"/>
    <xf numFmtId="0" fontId="55" fillId="0" borderId="0" xfId="0" applyFont="1"/>
    <xf numFmtId="166" fontId="6" fillId="0" borderId="0" xfId="24" applyNumberFormat="1" applyFont="1"/>
    <xf numFmtId="166" fontId="6" fillId="0" borderId="0" xfId="1" applyNumberFormat="1" applyFont="1"/>
    <xf numFmtId="1" fontId="6" fillId="0" borderId="0" xfId="6" applyNumberFormat="1" applyFont="1"/>
    <xf numFmtId="166" fontId="8" fillId="0" borderId="0" xfId="0" applyNumberFormat="1" applyFont="1"/>
    <xf numFmtId="0" fontId="56" fillId="13" borderId="20" xfId="13" applyFont="1" applyFill="1" applyBorder="1" applyAlignment="1" applyProtection="1">
      <alignment horizontal="center" vertical="center"/>
      <protection locked="0"/>
    </xf>
    <xf numFmtId="0" fontId="56" fillId="10" borderId="20" xfId="13" applyFont="1" applyFill="1" applyBorder="1" applyAlignment="1" applyProtection="1">
      <alignment horizontal="center" vertical="center"/>
      <protection locked="0"/>
    </xf>
    <xf numFmtId="0" fontId="20" fillId="0" borderId="0" xfId="10" applyAlignment="1" applyProtection="1">
      <alignment horizontal="left" indent="3"/>
    </xf>
    <xf numFmtId="165" fontId="57" fillId="0" borderId="0" xfId="1" applyNumberFormat="1" applyFont="1"/>
    <xf numFmtId="0" fontId="14" fillId="0" borderId="0" xfId="14" applyFont="1" applyAlignment="1">
      <alignment horizontal="left" vertical="center"/>
    </xf>
    <xf numFmtId="0" fontId="14" fillId="0" borderId="0" xfId="27" applyFont="1" applyAlignment="1">
      <alignment horizontal="left"/>
    </xf>
    <xf numFmtId="0" fontId="6" fillId="0" borderId="0" xfId="11" applyFont="1" applyAlignment="1">
      <alignment horizontal="left"/>
    </xf>
    <xf numFmtId="0" fontId="14" fillId="0" borderId="0" xfId="27" applyFont="1"/>
    <xf numFmtId="9" fontId="6" fillId="0" borderId="0" xfId="11" applyNumberFormat="1" applyFont="1" applyAlignment="1">
      <alignment horizontal="left"/>
    </xf>
    <xf numFmtId="0" fontId="6" fillId="0" borderId="0" xfId="11" applyFont="1"/>
    <xf numFmtId="10" fontId="51" fillId="0" borderId="0" xfId="26" applyNumberFormat="1" applyFont="1" applyFill="1"/>
    <xf numFmtId="0" fontId="59" fillId="0" borderId="0" xfId="11" applyFont="1" applyAlignment="1">
      <alignment horizontal="left" indent="1"/>
    </xf>
    <xf numFmtId="164" fontId="46" fillId="0" borderId="0" xfId="11" applyNumberFormat="1" applyFont="1" applyAlignment="1">
      <alignment horizontal="left" indent="1"/>
    </xf>
    <xf numFmtId="0" fontId="60" fillId="0" borderId="0" xfId="11" applyFont="1" applyAlignment="1">
      <alignment horizontal="left" indent="1"/>
    </xf>
    <xf numFmtId="0" fontId="61" fillId="0" borderId="0" xfId="11" applyFont="1" applyAlignment="1">
      <alignment horizontal="left" indent="1"/>
    </xf>
    <xf numFmtId="0" fontId="61" fillId="0" borderId="0" xfId="11" quotePrefix="1" applyFont="1" applyAlignment="1">
      <alignment horizontal="left" indent="1"/>
    </xf>
    <xf numFmtId="0" fontId="23" fillId="0" borderId="0" xfId="1" applyFont="1" applyAlignment="1">
      <alignment wrapText="1"/>
    </xf>
    <xf numFmtId="0" fontId="46" fillId="0" borderId="0" xfId="11" applyFont="1"/>
    <xf numFmtId="0" fontId="58" fillId="3" borderId="0" xfId="1" applyFont="1" applyFill="1"/>
    <xf numFmtId="3" fontId="58" fillId="3" borderId="0" xfId="1" applyNumberFormat="1" applyFont="1" applyFill="1"/>
    <xf numFmtId="0" fontId="58" fillId="4" borderId="0" xfId="1" applyFont="1" applyFill="1"/>
    <xf numFmtId="3" fontId="58" fillId="4" borderId="0" xfId="1" applyNumberFormat="1" applyFont="1" applyFill="1"/>
    <xf numFmtId="0" fontId="4" fillId="0" borderId="0" xfId="1" applyFont="1"/>
    <xf numFmtId="41" fontId="4" fillId="0" borderId="0" xfId="1" applyNumberFormat="1" applyFont="1"/>
    <xf numFmtId="43" fontId="37" fillId="0" borderId="0" xfId="0" applyNumberFormat="1" applyFont="1"/>
    <xf numFmtId="43" fontId="46" fillId="0" borderId="0" xfId="0" applyNumberFormat="1" applyFont="1"/>
    <xf numFmtId="3" fontId="4" fillId="0" borderId="0" xfId="1" applyNumberFormat="1" applyFont="1"/>
    <xf numFmtId="0" fontId="58" fillId="3" borderId="0" xfId="5" applyFont="1" applyFill="1"/>
    <xf numFmtId="3" fontId="58" fillId="3" borderId="0" xfId="5" applyNumberFormat="1" applyFont="1" applyFill="1"/>
    <xf numFmtId="0" fontId="24" fillId="0" borderId="0" xfId="8" quotePrefix="1" applyFont="1" applyAlignment="1">
      <alignment horizontal="left"/>
    </xf>
    <xf numFmtId="0" fontId="62" fillId="0" borderId="1" xfId="1" applyFont="1" applyBorder="1"/>
    <xf numFmtId="0" fontId="63" fillId="0" borderId="0" xfId="8" applyFont="1"/>
    <xf numFmtId="0" fontId="33" fillId="0" borderId="0" xfId="8" applyFont="1"/>
    <xf numFmtId="0" fontId="64" fillId="0" borderId="0" xfId="8" applyFont="1"/>
    <xf numFmtId="1" fontId="7" fillId="0" borderId="0" xfId="1" applyNumberFormat="1" applyFont="1"/>
    <xf numFmtId="0" fontId="46" fillId="0" borderId="0" xfId="8" applyFont="1"/>
    <xf numFmtId="0" fontId="63" fillId="0" borderId="0" xfId="8" applyFont="1" applyAlignment="1">
      <alignment horizontal="right"/>
    </xf>
    <xf numFmtId="0" fontId="33" fillId="0" borderId="0" xfId="8" applyFont="1" applyAlignment="1">
      <alignment horizontal="right"/>
    </xf>
    <xf numFmtId="0" fontId="48" fillId="0" borderId="0" xfId="12" applyFont="1" applyFill="1" applyAlignment="1" applyProtection="1"/>
    <xf numFmtId="0" fontId="23" fillId="0" borderId="0" xfId="0" applyFont="1"/>
    <xf numFmtId="167" fontId="47" fillId="0" borderId="0" xfId="25" applyNumberFormat="1" applyFont="1" applyFill="1" applyBorder="1" applyAlignment="1">
      <alignment horizontal="right"/>
    </xf>
    <xf numFmtId="167" fontId="65" fillId="0" borderId="0" xfId="25" applyNumberFormat="1" applyFont="1" applyFill="1" applyBorder="1" applyAlignment="1">
      <alignment horizontal="right"/>
    </xf>
    <xf numFmtId="9" fontId="9" fillId="0" borderId="3" xfId="26" applyFont="1" applyBorder="1"/>
    <xf numFmtId="166" fontId="6" fillId="14" borderId="0" xfId="28" applyNumberFormat="1" applyFont="1" applyFill="1" applyBorder="1" applyAlignment="1">
      <alignment horizontal="center" vertical="center"/>
    </xf>
    <xf numFmtId="166" fontId="6" fillId="14" borderId="9" xfId="28" applyNumberFormat="1" applyFont="1" applyFill="1" applyBorder="1" applyAlignment="1">
      <alignment horizontal="center" vertical="center"/>
    </xf>
    <xf numFmtId="0" fontId="6" fillId="15" borderId="0" xfId="9" applyFont="1" applyFill="1"/>
    <xf numFmtId="166" fontId="6" fillId="14" borderId="6" xfId="28" applyNumberFormat="1" applyFont="1" applyFill="1" applyBorder="1" applyAlignment="1">
      <alignment horizontal="center" vertical="center"/>
    </xf>
    <xf numFmtId="0" fontId="10" fillId="5" borderId="6" xfId="5" applyFont="1" applyFill="1" applyBorder="1" applyAlignment="1">
      <alignment horizontal="center" vertical="center"/>
    </xf>
    <xf numFmtId="0" fontId="10" fillId="5" borderId="0" xfId="5" applyFont="1" applyFill="1" applyAlignment="1">
      <alignment horizontal="center" vertical="center"/>
    </xf>
    <xf numFmtId="0" fontId="10" fillId="5" borderId="7" xfId="5" applyFont="1" applyFill="1" applyBorder="1" applyAlignment="1">
      <alignment horizontal="center" vertical="center"/>
    </xf>
    <xf numFmtId="0" fontId="9" fillId="6" borderId="6" xfId="5" applyFont="1" applyFill="1" applyBorder="1" applyAlignment="1">
      <alignment horizontal="center" vertical="center"/>
    </xf>
    <xf numFmtId="0" fontId="9" fillId="6" borderId="0" xfId="5" applyFont="1" applyFill="1" applyAlignment="1">
      <alignment horizontal="center" vertical="center"/>
    </xf>
    <xf numFmtId="0" fontId="9" fillId="6" borderId="7" xfId="5" applyFont="1" applyFill="1" applyBorder="1" applyAlignment="1">
      <alignment horizontal="center" vertical="center"/>
    </xf>
    <xf numFmtId="166" fontId="6" fillId="14" borderId="8" xfId="28" applyNumberFormat="1" applyFont="1" applyFill="1" applyBorder="1" applyAlignment="1">
      <alignment horizontal="center" vertical="center"/>
    </xf>
    <xf numFmtId="166" fontId="6" fillId="14" borderId="7" xfId="28" applyNumberFormat="1" applyFont="1" applyFill="1" applyBorder="1" applyAlignment="1">
      <alignment horizontal="center" vertical="center"/>
    </xf>
    <xf numFmtId="166" fontId="6" fillId="14" borderId="11" xfId="28" applyNumberFormat="1" applyFont="1" applyFill="1" applyBorder="1" applyAlignment="1">
      <alignment horizontal="center" vertical="center"/>
    </xf>
    <xf numFmtId="0" fontId="6" fillId="16" borderId="0" xfId="9" applyFont="1" applyFill="1"/>
    <xf numFmtId="166" fontId="6" fillId="0" borderId="6" xfId="28" applyNumberFormat="1" applyFont="1" applyBorder="1" applyAlignment="1">
      <alignment horizontal="center" vertical="center"/>
    </xf>
    <xf numFmtId="166" fontId="6" fillId="0" borderId="0" xfId="28" applyNumberFormat="1" applyFont="1" applyBorder="1" applyAlignment="1">
      <alignment horizontal="center" vertical="center"/>
    </xf>
    <xf numFmtId="166" fontId="6" fillId="0" borderId="7" xfId="28" applyNumberFormat="1" applyFont="1" applyBorder="1" applyAlignment="1">
      <alignment horizontal="center" vertical="center"/>
    </xf>
    <xf numFmtId="166" fontId="49" fillId="0" borderId="6" xfId="28" applyNumberFormat="1" applyFont="1" applyBorder="1" applyAlignment="1">
      <alignment horizontal="center" vertical="center"/>
    </xf>
    <xf numFmtId="166" fontId="49" fillId="0" borderId="0" xfId="28" applyNumberFormat="1" applyFont="1" applyBorder="1" applyAlignment="1">
      <alignment horizontal="center" vertical="center"/>
    </xf>
    <xf numFmtId="166" fontId="49" fillId="0" borderId="7" xfId="28" applyNumberFormat="1" applyFont="1" applyBorder="1" applyAlignment="1">
      <alignment horizontal="center" vertical="center"/>
    </xf>
    <xf numFmtId="166" fontId="6" fillId="0" borderId="21" xfId="28" applyNumberFormat="1" applyFont="1" applyBorder="1" applyAlignment="1">
      <alignment horizontal="center" vertical="center"/>
    </xf>
    <xf numFmtId="166" fontId="6" fillId="0" borderId="22" xfId="28" applyNumberFormat="1" applyFont="1" applyBorder="1" applyAlignment="1">
      <alignment horizontal="center" vertical="center"/>
    </xf>
    <xf numFmtId="166" fontId="6" fillId="0" borderId="23" xfId="28" applyNumberFormat="1" applyFont="1" applyBorder="1" applyAlignment="1">
      <alignment horizontal="center" vertical="center"/>
    </xf>
    <xf numFmtId="166" fontId="49" fillId="0" borderId="4" xfId="28" applyNumberFormat="1" applyFont="1" applyBorder="1" applyAlignment="1">
      <alignment horizontal="center" vertical="center"/>
    </xf>
    <xf numFmtId="166" fontId="49" fillId="0" borderId="10" xfId="28" applyNumberFormat="1" applyFont="1" applyBorder="1" applyAlignment="1">
      <alignment horizontal="center" vertical="center"/>
    </xf>
    <xf numFmtId="166" fontId="66" fillId="0" borderId="6" xfId="28" applyNumberFormat="1" applyFont="1" applyBorder="1"/>
    <xf numFmtId="166" fontId="66" fillId="0" borderId="0" xfId="28" applyNumberFormat="1" applyFont="1" applyBorder="1"/>
    <xf numFmtId="166" fontId="66" fillId="0" borderId="7" xfId="28" applyNumberFormat="1" applyFont="1" applyBorder="1"/>
    <xf numFmtId="166" fontId="49" fillId="0" borderId="24" xfId="28" applyNumberFormat="1" applyFont="1" applyBorder="1" applyAlignment="1">
      <alignment horizontal="center" vertical="center"/>
    </xf>
    <xf numFmtId="166" fontId="49" fillId="0" borderId="25" xfId="28" applyNumberFormat="1" applyFont="1" applyBorder="1" applyAlignment="1">
      <alignment horizontal="center" vertical="center"/>
    </xf>
    <xf numFmtId="0" fontId="10" fillId="17" borderId="6" xfId="5" applyFont="1" applyFill="1" applyBorder="1" applyAlignment="1">
      <alignment horizontal="center" vertical="center"/>
    </xf>
    <xf numFmtId="0" fontId="10" fillId="17" borderId="0" xfId="5" applyFont="1" applyFill="1" applyAlignment="1">
      <alignment horizontal="center" vertical="center"/>
    </xf>
    <xf numFmtId="0" fontId="10" fillId="17" borderId="7" xfId="5" applyFont="1" applyFill="1" applyBorder="1" applyAlignment="1">
      <alignment horizontal="center" vertical="center"/>
    </xf>
    <xf numFmtId="0" fontId="10" fillId="19" borderId="6" xfId="5" applyFont="1" applyFill="1" applyBorder="1" applyAlignment="1">
      <alignment horizontal="center" vertical="center"/>
    </xf>
    <xf numFmtId="0" fontId="10" fillId="19" borderId="0" xfId="5" applyFont="1" applyFill="1" applyAlignment="1">
      <alignment horizontal="center" vertical="center"/>
    </xf>
    <xf numFmtId="0" fontId="10" fillId="19" borderId="7" xfId="5" applyFont="1" applyFill="1" applyBorder="1" applyAlignment="1">
      <alignment horizontal="center" vertical="center"/>
    </xf>
    <xf numFmtId="0" fontId="10" fillId="20" borderId="6" xfId="5" applyFont="1" applyFill="1" applyBorder="1" applyAlignment="1">
      <alignment horizontal="center" vertical="center"/>
    </xf>
    <xf numFmtId="0" fontId="10" fillId="20" borderId="0" xfId="5" applyFont="1" applyFill="1" applyAlignment="1">
      <alignment horizontal="center" vertical="center"/>
    </xf>
    <xf numFmtId="0" fontId="10" fillId="20" borderId="7" xfId="5" applyFont="1" applyFill="1" applyBorder="1" applyAlignment="1">
      <alignment horizontal="center" vertical="center"/>
    </xf>
    <xf numFmtId="0" fontId="9" fillId="21" borderId="6" xfId="5" applyFont="1" applyFill="1" applyBorder="1" applyAlignment="1">
      <alignment horizontal="center" vertical="center"/>
    </xf>
    <xf numFmtId="0" fontId="9" fillId="21" borderId="0" xfId="5" applyFont="1" applyFill="1" applyAlignment="1">
      <alignment horizontal="center" vertical="center"/>
    </xf>
    <xf numFmtId="0" fontId="9" fillId="21" borderId="7" xfId="5" applyFont="1" applyFill="1" applyBorder="1" applyAlignment="1">
      <alignment horizontal="center" vertical="center"/>
    </xf>
    <xf numFmtId="166" fontId="68" fillId="0" borderId="6" xfId="28" applyNumberFormat="1" applyFont="1" applyBorder="1" applyAlignment="1">
      <alignment horizontal="center" vertical="center"/>
    </xf>
    <xf numFmtId="166" fontId="68" fillId="0" borderId="0" xfId="28" applyNumberFormat="1" applyFont="1" applyBorder="1" applyAlignment="1">
      <alignment horizontal="center" vertical="center"/>
    </xf>
    <xf numFmtId="166" fontId="68" fillId="0" borderId="7" xfId="28" applyNumberFormat="1" applyFont="1" applyBorder="1" applyAlignment="1">
      <alignment horizontal="center" vertical="center"/>
    </xf>
    <xf numFmtId="166" fontId="51" fillId="0" borderId="21" xfId="28" applyNumberFormat="1" applyFont="1" applyBorder="1" applyAlignment="1">
      <alignment horizontal="center" vertical="center"/>
    </xf>
    <xf numFmtId="166" fontId="51" fillId="0" borderId="22" xfId="28" applyNumberFormat="1" applyFont="1" applyBorder="1" applyAlignment="1">
      <alignment horizontal="center" vertical="center"/>
    </xf>
    <xf numFmtId="166" fontId="51" fillId="0" borderId="23" xfId="28" applyNumberFormat="1" applyFont="1" applyBorder="1" applyAlignment="1">
      <alignment horizontal="center" vertical="center"/>
    </xf>
    <xf numFmtId="166" fontId="51" fillId="0" borderId="6" xfId="28" applyNumberFormat="1" applyFont="1" applyBorder="1" applyAlignment="1">
      <alignment horizontal="center" vertical="center"/>
    </xf>
    <xf numFmtId="166" fontId="51" fillId="0" borderId="0" xfId="28" applyNumberFormat="1" applyFont="1" applyBorder="1" applyAlignment="1">
      <alignment horizontal="center" vertical="center"/>
    </xf>
    <xf numFmtId="166" fontId="51" fillId="0" borderId="7" xfId="28" applyNumberFormat="1" applyFont="1" applyBorder="1" applyAlignment="1">
      <alignment horizontal="center" vertical="center"/>
    </xf>
    <xf numFmtId="166" fontId="51" fillId="22" borderId="6" xfId="28" applyNumberFormat="1" applyFont="1" applyFill="1" applyBorder="1" applyAlignment="1">
      <alignment horizontal="center" vertical="center"/>
    </xf>
    <xf numFmtId="166" fontId="51" fillId="22" borderId="0" xfId="28" applyNumberFormat="1" applyFont="1" applyFill="1" applyBorder="1" applyAlignment="1">
      <alignment horizontal="center" vertical="center"/>
    </xf>
    <xf numFmtId="166" fontId="51" fillId="22" borderId="7" xfId="28" applyNumberFormat="1" applyFont="1" applyFill="1" applyBorder="1" applyAlignment="1">
      <alignment horizontal="center" vertical="center"/>
    </xf>
    <xf numFmtId="166" fontId="51" fillId="22" borderId="8" xfId="28" applyNumberFormat="1" applyFont="1" applyFill="1" applyBorder="1" applyAlignment="1">
      <alignment horizontal="center" vertical="center"/>
    </xf>
    <xf numFmtId="166" fontId="51" fillId="22" borderId="11" xfId="28" applyNumberFormat="1" applyFont="1" applyFill="1" applyBorder="1" applyAlignment="1">
      <alignment horizontal="center" vertical="center"/>
    </xf>
    <xf numFmtId="166" fontId="51" fillId="22" borderId="9" xfId="28" applyNumberFormat="1" applyFont="1" applyFill="1" applyBorder="1" applyAlignment="1">
      <alignment horizontal="center" vertical="center"/>
    </xf>
    <xf numFmtId="0" fontId="69" fillId="23" borderId="0" xfId="11" applyFont="1" applyFill="1" applyAlignment="1">
      <alignment horizontal="left" indent="1"/>
    </xf>
    <xf numFmtId="0" fontId="56" fillId="13" borderId="18" xfId="13" applyFont="1" applyFill="1" applyBorder="1" applyAlignment="1" applyProtection="1">
      <alignment horizontal="center" vertical="center"/>
      <protection locked="0"/>
    </xf>
    <xf numFmtId="0" fontId="56" fillId="13" borderId="19" xfId="13" applyFont="1" applyFill="1" applyBorder="1" applyAlignment="1" applyProtection="1">
      <alignment horizontal="center" vertical="center"/>
      <protection locked="0"/>
    </xf>
    <xf numFmtId="0" fontId="28" fillId="2" borderId="3" xfId="13" applyFont="1" applyFill="1" applyBorder="1" applyAlignment="1">
      <alignment horizontal="center" vertical="center"/>
    </xf>
    <xf numFmtId="0" fontId="56" fillId="10" borderId="18" xfId="13" applyFont="1" applyFill="1" applyBorder="1" applyAlignment="1" applyProtection="1">
      <alignment horizontal="center" vertical="center"/>
      <protection locked="0"/>
    </xf>
    <xf numFmtId="0" fontId="56" fillId="10" borderId="19" xfId="13" applyFont="1" applyFill="1" applyBorder="1" applyAlignment="1" applyProtection="1">
      <alignment horizontal="center" vertical="center"/>
      <protection locked="0"/>
    </xf>
    <xf numFmtId="0" fontId="18" fillId="2" borderId="4" xfId="1" applyFont="1" applyFill="1" applyBorder="1" applyAlignment="1">
      <alignment horizontal="center" vertical="center"/>
    </xf>
    <xf numFmtId="0" fontId="18" fillId="2" borderId="10" xfId="1" applyFont="1" applyFill="1" applyBorder="1" applyAlignment="1">
      <alignment horizontal="center" vertical="center"/>
    </xf>
    <xf numFmtId="0" fontId="18" fillId="2" borderId="5" xfId="1" applyFont="1" applyFill="1" applyBorder="1" applyAlignment="1">
      <alignment horizontal="center" vertical="center"/>
    </xf>
    <xf numFmtId="0" fontId="18" fillId="18" borderId="4" xfId="1" applyFont="1" applyFill="1" applyBorder="1" applyAlignment="1">
      <alignment horizontal="center" vertical="center"/>
    </xf>
    <xf numFmtId="0" fontId="18" fillId="18" borderId="10" xfId="1" applyFont="1" applyFill="1" applyBorder="1" applyAlignment="1">
      <alignment horizontal="center" vertical="center"/>
    </xf>
    <xf numFmtId="0" fontId="18" fillId="18" borderId="5" xfId="1" applyFont="1" applyFill="1" applyBorder="1" applyAlignment="1">
      <alignment horizontal="center" vertical="center"/>
    </xf>
    <xf numFmtId="0" fontId="8" fillId="0" borderId="0" xfId="1" applyFont="1"/>
  </cellXfs>
  <cellStyles count="33">
    <cellStyle name="Comma" xfId="24" builtinId="3"/>
    <cellStyle name="Comma 2" xfId="4" xr:uid="{55A8959B-77F1-4838-B38F-8FD4F3A31492}"/>
    <cellStyle name="Comma 2 10" xfId="16" xr:uid="{3B55D1A8-7412-4213-BF4C-4BCD5CD5B203}"/>
    <cellStyle name="Comma 2 10 2" xfId="22" xr:uid="{7FD41CC5-491B-49F6-A92C-8B75E8754FC3}"/>
    <cellStyle name="Comma 2 2" xfId="15" xr:uid="{EE3CE67E-D717-42ED-9748-199C5BAED6A2}"/>
    <cellStyle name="Comma 2 3" xfId="21" xr:uid="{59110DBA-0D8C-4478-B8F3-34DC2C650E44}"/>
    <cellStyle name="Comma 3" xfId="7" xr:uid="{F20C891F-8FAD-468F-B2A2-FDCFCB9AFC84}"/>
    <cellStyle name="Comma 3 2" xfId="29" xr:uid="{B9F9679E-47B3-4D84-9D21-E8012B84E012}"/>
    <cellStyle name="Comma 4" xfId="28" xr:uid="{94D56319-22C9-49DA-A67B-C13ABAA9D760}"/>
    <cellStyle name="Hyperlink" xfId="10" builtinId="8"/>
    <cellStyle name="Hyperlink 2" xfId="12" xr:uid="{D73070C4-C15B-407B-81B4-3D049FA220C9}"/>
    <cellStyle name="Normal" xfId="0" builtinId="0"/>
    <cellStyle name="Normal 10 2 2 5 2 2" xfId="27" xr:uid="{8EA24154-E9FD-439D-A2DE-D23C97D31633}"/>
    <cellStyle name="Normal 130 2" xfId="13" xr:uid="{B8998A46-AC0C-492A-B47F-111D2F443440}"/>
    <cellStyle name="Normal 2" xfId="1" xr:uid="{1F7656F9-53A6-42FF-805B-C55E01BDF64D}"/>
    <cellStyle name="Normal 2 2" xfId="11" xr:uid="{644D99FE-38EC-478D-B7EE-96BFF4F75944}"/>
    <cellStyle name="Normal 2 2 2" xfId="32" xr:uid="{58182DC5-DA08-4118-B947-ACCF550CE1EC}"/>
    <cellStyle name="Normal 2 3" xfId="30" xr:uid="{8380DA1D-39CD-4E4C-9852-358F8E04497D}"/>
    <cellStyle name="Normal 3" xfId="3" xr:uid="{FA8BDB87-4ED2-4DDA-8A08-237F54E89001}"/>
    <cellStyle name="Normal 3 2" xfId="19" xr:uid="{4A6E1B3A-B083-4057-AA85-E8FDDA4D44C5}"/>
    <cellStyle name="Normal 3 3" xfId="31" xr:uid="{7B6EF901-CAB4-401E-8ED9-63C6735C0A12}"/>
    <cellStyle name="Normal 347" xfId="18" xr:uid="{64DC44BC-D8B5-47F0-8F94-50EB9D3D2F40}"/>
    <cellStyle name="Normal 348" xfId="14" xr:uid="{488EB811-3A0E-4646-BF76-906A19AD8040}"/>
    <cellStyle name="Normal 4" xfId="5" xr:uid="{8A5654BF-867B-4C23-8522-C7E96B25FD8B}"/>
    <cellStyle name="Normal 4 2" xfId="20" xr:uid="{39548393-736C-45FC-BFA9-B9DD663DC079}"/>
    <cellStyle name="Normal 5" xfId="6" xr:uid="{FB39DFB1-3E8F-4335-8890-093C64D9B028}"/>
    <cellStyle name="Normal 6" xfId="8" xr:uid="{17C6B971-8239-4ED7-A338-161A525D6E11}"/>
    <cellStyle name="Normal 7" xfId="9" xr:uid="{9EBC0AC1-9B2B-400B-AE69-212D617980CC}"/>
    <cellStyle name="Percent" xfId="26" builtinId="5"/>
    <cellStyle name="Percent 2" xfId="2" xr:uid="{5DEDDEA7-0B46-4E77-B6DB-623FEE16FB19}"/>
    <cellStyle name="Percent 2 11" xfId="17" xr:uid="{F4C904FE-ED5F-481B-AFCB-340488662582}"/>
    <cellStyle name="Percent 2 2" xfId="23" xr:uid="{48C848AA-68CF-4D51-8985-E7771F772DC8}"/>
    <cellStyle name="Percent 3" xfId="25" xr:uid="{708C0E05-603C-4253-BE20-7DD33DF2BE2C}"/>
  </cellStyles>
  <dxfs count="47">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8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Viewer'!$B$10</c:f>
              <c:strCache>
                <c:ptCount val="1"/>
                <c:pt idx="0">
                  <c:v>Production</c:v>
                </c:pt>
              </c:strCache>
            </c:strRef>
          </c:tx>
          <c:spPr>
            <a:solidFill>
              <a:schemeClr val="accent1"/>
            </a:solidFill>
            <a:ln>
              <a:noFill/>
            </a:ln>
            <a:effectLst/>
          </c:spPr>
          <c:invertIfNegative val="0"/>
          <c:cat>
            <c:numRef>
              <c:f>'Data Viewer'!$D$8:$V$8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Viewer'!$D$10:$V$10</c:f>
              <c:numCache>
                <c:formatCode>#,##0;\-\ 0;\-;@\ \ </c:formatCode>
                <c:ptCount val="19"/>
                <c:pt idx="0">
                  <c:v>2476.9661412136243</c:v>
                </c:pt>
                <c:pt idx="1">
                  <c:v>2496.643725761749</c:v>
                </c:pt>
                <c:pt idx="2">
                  <c:v>2512.3456060616782</c:v>
                </c:pt>
                <c:pt idx="3">
                  <c:v>2584.7541931721862</c:v>
                </c:pt>
                <c:pt idx="4">
                  <c:v>2335.7360835037284</c:v>
                </c:pt>
                <c:pt idx="5">
                  <c:v>2273.4986104944783</c:v>
                </c:pt>
                <c:pt idx="6">
                  <c:v>2459.4497493705212</c:v>
                </c:pt>
                <c:pt idx="7">
                  <c:v>2508.2841614678387</c:v>
                </c:pt>
                <c:pt idx="8">
                  <c:v>2447.4317738439122</c:v>
                </c:pt>
                <c:pt idx="9">
                  <c:v>2645.7520825676947</c:v>
                </c:pt>
                <c:pt idx="10">
                  <c:v>2778.2700211183669</c:v>
                </c:pt>
                <c:pt idx="11">
                  <c:v>2792.8691448060981</c:v>
                </c:pt>
                <c:pt idx="12">
                  <c:v>3094.3312945061252</c:v>
                </c:pt>
                <c:pt idx="13">
                  <c:v>3470.0765855550294</c:v>
                </c:pt>
                <c:pt idx="14">
                  <c:v>3649.7805464497078</c:v>
                </c:pt>
                <c:pt idx="15">
                  <c:v>3801.8579999935937</c:v>
                </c:pt>
                <c:pt idx="16">
                  <c:v>4033.9237749455215</c:v>
                </c:pt>
                <c:pt idx="17">
                  <c:v>4174.5149729197237</c:v>
                </c:pt>
                <c:pt idx="18">
                  <c:v>4326.6757131875047</c:v>
                </c:pt>
              </c:numCache>
            </c:numRef>
          </c:val>
          <c:extLst>
            <c:ext xmlns:c16="http://schemas.microsoft.com/office/drawing/2014/chart" uri="{C3380CC4-5D6E-409C-BE32-E72D297353CC}">
              <c16:uniqueId val="{00000000-D7AC-4566-B17C-D22CB5EEB90D}"/>
            </c:ext>
          </c:extLst>
        </c:ser>
        <c:ser>
          <c:idx val="1"/>
          <c:order val="1"/>
          <c:tx>
            <c:strRef>
              <c:f>'Data Viewer'!$B$9</c:f>
              <c:strCache>
                <c:ptCount val="1"/>
                <c:pt idx="0">
                  <c:v>Capacity</c:v>
                </c:pt>
              </c:strCache>
            </c:strRef>
          </c:tx>
          <c:spPr>
            <a:solidFill>
              <a:schemeClr val="accent1">
                <a:alpha val="50000"/>
              </a:schemeClr>
            </a:solidFill>
            <a:ln>
              <a:noFill/>
            </a:ln>
            <a:effectLst/>
          </c:spPr>
          <c:invertIfNegative val="0"/>
          <c:val>
            <c:numRef>
              <c:f>'Data Viewer'!$D$14:$V$14</c:f>
              <c:numCache>
                <c:formatCode>#,##0;\-\ 0;\-;@\ \ </c:formatCode>
                <c:ptCount val="19"/>
                <c:pt idx="0">
                  <c:v>2770.8634587863748</c:v>
                </c:pt>
                <c:pt idx="1">
                  <c:v>2937.1858742382501</c:v>
                </c:pt>
                <c:pt idx="2">
                  <c:v>3223.983993938321</c:v>
                </c:pt>
                <c:pt idx="3">
                  <c:v>3324.4504068278129</c:v>
                </c:pt>
                <c:pt idx="4">
                  <c:v>3287.6560164962707</c:v>
                </c:pt>
                <c:pt idx="5">
                  <c:v>3235.662239505521</c:v>
                </c:pt>
                <c:pt idx="6">
                  <c:v>2899.6529756294785</c:v>
                </c:pt>
                <c:pt idx="7">
                  <c:v>2776.5712510321605</c:v>
                </c:pt>
                <c:pt idx="8">
                  <c:v>2835.3823480310875</c:v>
                </c:pt>
                <c:pt idx="9">
                  <c:v>2695.8728132135548</c:v>
                </c:pt>
                <c:pt idx="10">
                  <c:v>2538.3548746628826</c:v>
                </c:pt>
                <c:pt idx="11">
                  <c:v>2892.2557509751514</c:v>
                </c:pt>
                <c:pt idx="12">
                  <c:v>3541.0936012751254</c:v>
                </c:pt>
                <c:pt idx="13">
                  <c:v>3503.3483102262194</c:v>
                </c:pt>
                <c:pt idx="14">
                  <c:v>4418.144349331541</c:v>
                </c:pt>
                <c:pt idx="15">
                  <c:v>4781.3518957876549</c:v>
                </c:pt>
                <c:pt idx="16">
                  <c:v>4761.2861208357272</c:v>
                </c:pt>
                <c:pt idx="17">
                  <c:v>4610.6949228615249</c:v>
                </c:pt>
                <c:pt idx="18">
                  <c:v>4448.5341825937439</c:v>
                </c:pt>
              </c:numCache>
            </c:numRef>
          </c:val>
          <c:extLst>
            <c:ext xmlns:c16="http://schemas.microsoft.com/office/drawing/2014/chart" uri="{C3380CC4-5D6E-409C-BE32-E72D297353CC}">
              <c16:uniqueId val="{00000007-F9F7-41E9-B1D2-63E325F47758}"/>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2"/>
          <c:tx>
            <c:strRef>
              <c:f>'Data Viewer'!$B$12</c:f>
              <c:strCache>
                <c:ptCount val="1"/>
                <c:pt idx="0">
                  <c:v>Exports</c:v>
                </c:pt>
              </c:strCache>
            </c:strRef>
          </c:tx>
          <c:spPr>
            <a:ln w="19050" cap="rnd" cmpd="sng" algn="ctr">
              <a:solidFill>
                <a:srgbClr val="000000"/>
              </a:solidFill>
              <a:prstDash val="solid"/>
              <a:round/>
            </a:ln>
            <a:effectLst/>
          </c:spPr>
          <c:marker>
            <c:symbol val="circle"/>
            <c:size val="5"/>
            <c:spPr>
              <a:solidFill>
                <a:schemeClr val="bg1"/>
              </a:solidFill>
              <a:ln w="6350" cap="flat" cmpd="sng" algn="ctr">
                <a:solidFill>
                  <a:srgbClr val="000000"/>
                </a:solidFill>
                <a:prstDash val="solid"/>
                <a:round/>
              </a:ln>
              <a:effectLst/>
            </c:spPr>
          </c:marker>
          <c:val>
            <c:numRef>
              <c:f>'Data Viewer'!$D$12:$V$12</c:f>
              <c:numCache>
                <c:formatCode>#,##0;\-\ 0;\-;@\ \ </c:formatCode>
                <c:ptCount val="19"/>
                <c:pt idx="0">
                  <c:v>687.72673894230002</c:v>
                </c:pt>
                <c:pt idx="1">
                  <c:v>637.48814450669988</c:v>
                </c:pt>
                <c:pt idx="2">
                  <c:v>631.80381309210009</c:v>
                </c:pt>
                <c:pt idx="3">
                  <c:v>727.04025233850007</c:v>
                </c:pt>
                <c:pt idx="4">
                  <c:v>794.30367032909999</c:v>
                </c:pt>
                <c:pt idx="5">
                  <c:v>753.10785990089994</c:v>
                </c:pt>
                <c:pt idx="6">
                  <c:v>853.00084384839306</c:v>
                </c:pt>
                <c:pt idx="7">
                  <c:v>870.08260982393358</c:v>
                </c:pt>
                <c:pt idx="8">
                  <c:v>877.50458414288357</c:v>
                </c:pt>
                <c:pt idx="9">
                  <c:v>954.4507293963029</c:v>
                </c:pt>
                <c:pt idx="10">
                  <c:v>954.47174852607122</c:v>
                </c:pt>
                <c:pt idx="11">
                  <c:v>968.0805349231839</c:v>
                </c:pt>
                <c:pt idx="12">
                  <c:v>837.55380612783244</c:v>
                </c:pt>
                <c:pt idx="13">
                  <c:v>858.28888239208777</c:v>
                </c:pt>
                <c:pt idx="14">
                  <c:v>889.59138797608648</c:v>
                </c:pt>
                <c:pt idx="15">
                  <c:v>914.84559733371975</c:v>
                </c:pt>
                <c:pt idx="16">
                  <c:v>940.47478351465816</c:v>
                </c:pt>
                <c:pt idx="17">
                  <c:v>960.57960142347804</c:v>
                </c:pt>
                <c:pt idx="18">
                  <c:v>990.62935744122387</c:v>
                </c:pt>
              </c:numCache>
            </c:numRef>
          </c:val>
          <c:smooth val="0"/>
          <c:extLst>
            <c:ext xmlns:c16="http://schemas.microsoft.com/office/drawing/2014/chart" uri="{C3380CC4-5D6E-409C-BE32-E72D297353CC}">
              <c16:uniqueId val="{00000008-F9F7-41E9-B1D2-63E325F47758}"/>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Viewer'!$B$11</c:f>
              <c:strCache>
                <c:ptCount val="1"/>
                <c:pt idx="0">
                  <c:v>Demand</c:v>
                </c:pt>
              </c:strCache>
            </c:strRef>
          </c:tx>
          <c:spPr>
            <a:solidFill>
              <a:schemeClr val="accent2"/>
            </a:solidFill>
            <a:ln>
              <a:noFill/>
            </a:ln>
            <a:effectLst/>
          </c:spPr>
          <c:invertIfNegative val="0"/>
          <c:cat>
            <c:numRef>
              <c:f>'Data Viewer'!$D$8:$V$8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Viewer'!$D$11:$V$11</c:f>
              <c:numCache>
                <c:formatCode>#,##0;\-\ 0;\-;@\ \ </c:formatCode>
                <c:ptCount val="19"/>
                <c:pt idx="0">
                  <c:v>2476.9661412136243</c:v>
                </c:pt>
                <c:pt idx="1">
                  <c:v>2496.643725761749</c:v>
                </c:pt>
                <c:pt idx="2">
                  <c:v>2512.3456060616777</c:v>
                </c:pt>
                <c:pt idx="3">
                  <c:v>2584.7541931721867</c:v>
                </c:pt>
                <c:pt idx="4">
                  <c:v>2335.7360835037289</c:v>
                </c:pt>
                <c:pt idx="5">
                  <c:v>2273.4986104944783</c:v>
                </c:pt>
                <c:pt idx="6">
                  <c:v>2459.5477093705213</c:v>
                </c:pt>
                <c:pt idx="7">
                  <c:v>2508.8651014678385</c:v>
                </c:pt>
                <c:pt idx="8">
                  <c:v>2447.5545338439119</c:v>
                </c:pt>
                <c:pt idx="9">
                  <c:v>2645.7520825676947</c:v>
                </c:pt>
                <c:pt idx="10">
                  <c:v>2778.2700211183674</c:v>
                </c:pt>
                <c:pt idx="11">
                  <c:v>2794.6256048060977</c:v>
                </c:pt>
                <c:pt idx="12">
                  <c:v>3094.3312945061248</c:v>
                </c:pt>
                <c:pt idx="13">
                  <c:v>3470.0765855550289</c:v>
                </c:pt>
                <c:pt idx="14">
                  <c:v>3649.7805464497083</c:v>
                </c:pt>
                <c:pt idx="15">
                  <c:v>3801.8579999935937</c:v>
                </c:pt>
                <c:pt idx="16">
                  <c:v>4033.9237749455219</c:v>
                </c:pt>
                <c:pt idx="17">
                  <c:v>4174.5149729197246</c:v>
                </c:pt>
                <c:pt idx="18">
                  <c:v>4326.6757131875038</c:v>
                </c:pt>
              </c:numCache>
            </c:numRef>
          </c:val>
          <c:extLst>
            <c:ext xmlns:c16="http://schemas.microsoft.com/office/drawing/2014/chart" uri="{C3380CC4-5D6E-409C-BE32-E72D297353CC}">
              <c16:uniqueId val="{00000000-2C00-4BEC-886A-D7307C2AC7AB}"/>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1"/>
          <c:tx>
            <c:strRef>
              <c:f>'Data Viewer'!$B$13</c:f>
              <c:strCache>
                <c:ptCount val="1"/>
                <c:pt idx="0">
                  <c:v>Imports</c:v>
                </c:pt>
              </c:strCache>
            </c:strRef>
          </c:tx>
          <c:spPr>
            <a:ln w="19050" cap="rnd" cmpd="sng" algn="ctr">
              <a:solidFill>
                <a:srgbClr val="000000"/>
              </a:solidFill>
              <a:prstDash val="solid"/>
              <a:round/>
            </a:ln>
            <a:effectLst/>
          </c:spPr>
          <c:marker>
            <c:symbol val="circle"/>
            <c:size val="5"/>
            <c:spPr>
              <a:solidFill>
                <a:schemeClr val="bg1"/>
              </a:solidFill>
              <a:ln w="6350" cap="flat" cmpd="sng" algn="ctr">
                <a:solidFill>
                  <a:srgbClr val="000000"/>
                </a:solidFill>
                <a:prstDash val="solid"/>
                <a:round/>
              </a:ln>
              <a:effectLst/>
            </c:spPr>
          </c:marker>
          <c:val>
            <c:numRef>
              <c:f>'Data Viewer'!$D$13:$V$13</c:f>
              <c:numCache>
                <c:formatCode>#,##0;\-\ 0;\-;@\ \ </c:formatCode>
                <c:ptCount val="19"/>
                <c:pt idx="0">
                  <c:v>687.72673894230013</c:v>
                </c:pt>
                <c:pt idx="1">
                  <c:v>637.4881445067</c:v>
                </c:pt>
                <c:pt idx="2">
                  <c:v>631.80381309210009</c:v>
                </c:pt>
                <c:pt idx="3">
                  <c:v>727.04025233850018</c:v>
                </c:pt>
                <c:pt idx="4">
                  <c:v>794.3036703291001</c:v>
                </c:pt>
                <c:pt idx="5">
                  <c:v>753.10785990090005</c:v>
                </c:pt>
                <c:pt idx="6">
                  <c:v>853.098803848393</c:v>
                </c:pt>
                <c:pt idx="7">
                  <c:v>870.66354982393375</c:v>
                </c:pt>
                <c:pt idx="8">
                  <c:v>877.62734414288354</c:v>
                </c:pt>
                <c:pt idx="9">
                  <c:v>954.45072939630302</c:v>
                </c:pt>
                <c:pt idx="10">
                  <c:v>954.47174852607111</c:v>
                </c:pt>
                <c:pt idx="11">
                  <c:v>969.83699492318374</c:v>
                </c:pt>
                <c:pt idx="12">
                  <c:v>837.55380612783233</c:v>
                </c:pt>
                <c:pt idx="13">
                  <c:v>858.28888239208766</c:v>
                </c:pt>
                <c:pt idx="14">
                  <c:v>889.59138797608659</c:v>
                </c:pt>
                <c:pt idx="15">
                  <c:v>914.84559733371964</c:v>
                </c:pt>
                <c:pt idx="16">
                  <c:v>940.47478351465838</c:v>
                </c:pt>
                <c:pt idx="17">
                  <c:v>960.57960142347781</c:v>
                </c:pt>
                <c:pt idx="18">
                  <c:v>990.62935744122365</c:v>
                </c:pt>
              </c:numCache>
            </c:numRef>
          </c:val>
          <c:smooth val="0"/>
          <c:extLst>
            <c:ext xmlns:c16="http://schemas.microsoft.com/office/drawing/2014/chart" uri="{C3380CC4-5D6E-409C-BE32-E72D297353CC}">
              <c16:uniqueId val="{00000002-2C00-4BEC-886A-D7307C2AC7AB}"/>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Viewer'!$B$20</c:f>
              <c:strCache>
                <c:ptCount val="1"/>
                <c:pt idx="0">
                  <c:v>Production</c:v>
                </c:pt>
              </c:strCache>
            </c:strRef>
          </c:tx>
          <c:spPr>
            <a:solidFill>
              <a:schemeClr val="accent1"/>
            </a:solidFill>
            <a:ln>
              <a:noFill/>
            </a:ln>
            <a:effectLst/>
          </c:spPr>
          <c:invertIfNegative val="0"/>
          <c:cat>
            <c:numRef>
              <c:f>'Data Viewer'!$D$18:$V$18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Viewer'!$D$20:$V$20</c:f>
              <c:numCache>
                <c:formatCode>#,##0;\-\ 0;\-;@\ \ </c:formatCode>
                <c:ptCount val="19"/>
                <c:pt idx="0">
                  <c:v>457.4493612813352</c:v>
                </c:pt>
                <c:pt idx="1">
                  <c:v>576.17841900282451</c:v>
                </c:pt>
                <c:pt idx="2">
                  <c:v>708.47852647440254</c:v>
                </c:pt>
                <c:pt idx="3">
                  <c:v>802.25556804058863</c:v>
                </c:pt>
                <c:pt idx="4">
                  <c:v>902.83538625672531</c:v>
                </c:pt>
                <c:pt idx="5">
                  <c:v>1046.4545050696579</c:v>
                </c:pt>
                <c:pt idx="6">
                  <c:v>1157.613497780359</c:v>
                </c:pt>
                <c:pt idx="7">
                  <c:v>1187.0741877247679</c:v>
                </c:pt>
                <c:pt idx="8">
                  <c:v>1346.5810913249777</c:v>
                </c:pt>
                <c:pt idx="9">
                  <c:v>1488.5627129479108</c:v>
                </c:pt>
                <c:pt idx="10">
                  <c:v>1872.8173968200672</c:v>
                </c:pt>
                <c:pt idx="11">
                  <c:v>2247.6316989867664</c:v>
                </c:pt>
                <c:pt idx="12">
                  <c:v>2303.3006321983012</c:v>
                </c:pt>
                <c:pt idx="13">
                  <c:v>2763.1138328660163</c:v>
                </c:pt>
                <c:pt idx="14">
                  <c:v>3091.8476809744634</c:v>
                </c:pt>
                <c:pt idx="15">
                  <c:v>3414.1372363146334</c:v>
                </c:pt>
                <c:pt idx="16">
                  <c:v>3668.6485805663406</c:v>
                </c:pt>
                <c:pt idx="17">
                  <c:v>3990.7689565852957</c:v>
                </c:pt>
                <c:pt idx="18">
                  <c:v>4346.4207227794759</c:v>
                </c:pt>
              </c:numCache>
            </c:numRef>
          </c:val>
          <c:extLst>
            <c:ext xmlns:c16="http://schemas.microsoft.com/office/drawing/2014/chart" uri="{C3380CC4-5D6E-409C-BE32-E72D297353CC}">
              <c16:uniqueId val="{00000000-4681-44D6-8560-6DA7C6CF8E1F}"/>
            </c:ext>
          </c:extLst>
        </c:ser>
        <c:ser>
          <c:idx val="1"/>
          <c:order val="1"/>
          <c:tx>
            <c:strRef>
              <c:f>'Data Viewer'!$B$19</c:f>
              <c:strCache>
                <c:ptCount val="1"/>
                <c:pt idx="0">
                  <c:v>Capacity</c:v>
                </c:pt>
              </c:strCache>
            </c:strRef>
          </c:tx>
          <c:spPr>
            <a:solidFill>
              <a:schemeClr val="accent1">
                <a:alpha val="50000"/>
              </a:schemeClr>
            </a:solidFill>
            <a:ln>
              <a:noFill/>
            </a:ln>
            <a:effectLst/>
          </c:spPr>
          <c:invertIfNegative val="0"/>
          <c:cat>
            <c:numRef>
              <c:f>'Data Viewer'!$D$18:$V$18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Viewer'!$D$24:$V$24</c:f>
              <c:numCache>
                <c:formatCode>#,##0;\-\ 0;\-;@\ \ </c:formatCode>
                <c:ptCount val="19"/>
                <c:pt idx="0">
                  <c:v>324.92768789899276</c:v>
                </c:pt>
                <c:pt idx="1">
                  <c:v>226.19863017750345</c:v>
                </c:pt>
                <c:pt idx="2">
                  <c:v>223.8985227059253</c:v>
                </c:pt>
                <c:pt idx="3">
                  <c:v>545.1214811397391</c:v>
                </c:pt>
                <c:pt idx="4">
                  <c:v>544.54166292360242</c:v>
                </c:pt>
                <c:pt idx="5">
                  <c:v>640.92254411066983</c:v>
                </c:pt>
                <c:pt idx="6">
                  <c:v>1204.7635513999685</c:v>
                </c:pt>
                <c:pt idx="7">
                  <c:v>1525.3028614555601</c:v>
                </c:pt>
                <c:pt idx="8">
                  <c:v>1531.7959578553503</c:v>
                </c:pt>
                <c:pt idx="9">
                  <c:v>1748.5848280356959</c:v>
                </c:pt>
                <c:pt idx="10">
                  <c:v>1700.1498162946873</c:v>
                </c:pt>
                <c:pt idx="11">
                  <c:v>1637.3027272427421</c:v>
                </c:pt>
                <c:pt idx="12">
                  <c:v>2553.6010071459614</c:v>
                </c:pt>
                <c:pt idx="13">
                  <c:v>2375.7550195929998</c:v>
                </c:pt>
                <c:pt idx="14">
                  <c:v>2428.9883845993063</c:v>
                </c:pt>
                <c:pt idx="15">
                  <c:v>2261.6988292591363</c:v>
                </c:pt>
                <c:pt idx="16">
                  <c:v>2169.318632548413</c:v>
                </c:pt>
                <c:pt idx="17">
                  <c:v>1934.1982565294579</c:v>
                </c:pt>
                <c:pt idx="18">
                  <c:v>1680.8373994261865</c:v>
                </c:pt>
              </c:numCache>
            </c:numRef>
          </c:val>
          <c:extLst>
            <c:ext xmlns:c16="http://schemas.microsoft.com/office/drawing/2014/chart" uri="{C3380CC4-5D6E-409C-BE32-E72D297353CC}">
              <c16:uniqueId val="{00000001-4681-44D6-8560-6DA7C6CF8E1F}"/>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2"/>
          <c:tx>
            <c:strRef>
              <c:f>'Data Viewer'!$B$12</c:f>
              <c:strCache>
                <c:ptCount val="1"/>
                <c:pt idx="0">
                  <c:v>Exports</c:v>
                </c:pt>
              </c:strCache>
            </c:strRef>
          </c:tx>
          <c:spPr>
            <a:ln w="19050" cap="rnd" cmpd="sng" algn="ctr">
              <a:solidFill>
                <a:srgbClr val="000000"/>
              </a:solidFill>
              <a:prstDash val="solid"/>
              <a:round/>
            </a:ln>
            <a:effectLst/>
          </c:spPr>
          <c:marker>
            <c:symbol val="circle"/>
            <c:size val="5"/>
            <c:spPr>
              <a:solidFill>
                <a:schemeClr val="bg1"/>
              </a:solidFill>
              <a:ln w="6350" cap="flat" cmpd="sng" algn="ctr">
                <a:solidFill>
                  <a:srgbClr val="000000"/>
                </a:solidFill>
                <a:prstDash val="solid"/>
                <a:round/>
              </a:ln>
              <a:effectLst/>
            </c:spPr>
          </c:marker>
          <c:val>
            <c:numRef>
              <c:f>'Data Viewer'!$D$12:$V$12</c:f>
              <c:numCache>
                <c:formatCode>#,##0;\-\ 0;\-;@\ \ </c:formatCode>
                <c:ptCount val="19"/>
                <c:pt idx="0">
                  <c:v>687.72673894230002</c:v>
                </c:pt>
                <c:pt idx="1">
                  <c:v>637.48814450669988</c:v>
                </c:pt>
                <c:pt idx="2">
                  <c:v>631.80381309210009</c:v>
                </c:pt>
                <c:pt idx="3">
                  <c:v>727.04025233850007</c:v>
                </c:pt>
                <c:pt idx="4">
                  <c:v>794.30367032909999</c:v>
                </c:pt>
                <c:pt idx="5">
                  <c:v>753.10785990089994</c:v>
                </c:pt>
                <c:pt idx="6">
                  <c:v>853.00084384839306</c:v>
                </c:pt>
                <c:pt idx="7">
                  <c:v>870.08260982393358</c:v>
                </c:pt>
                <c:pt idx="8">
                  <c:v>877.50458414288357</c:v>
                </c:pt>
                <c:pt idx="9">
                  <c:v>954.4507293963029</c:v>
                </c:pt>
                <c:pt idx="10">
                  <c:v>954.47174852607122</c:v>
                </c:pt>
                <c:pt idx="11">
                  <c:v>968.0805349231839</c:v>
                </c:pt>
                <c:pt idx="12">
                  <c:v>837.55380612783244</c:v>
                </c:pt>
                <c:pt idx="13">
                  <c:v>858.28888239208777</c:v>
                </c:pt>
                <c:pt idx="14">
                  <c:v>889.59138797608648</c:v>
                </c:pt>
                <c:pt idx="15">
                  <c:v>914.84559733371975</c:v>
                </c:pt>
                <c:pt idx="16">
                  <c:v>940.47478351465816</c:v>
                </c:pt>
                <c:pt idx="17">
                  <c:v>960.57960142347804</c:v>
                </c:pt>
                <c:pt idx="18">
                  <c:v>990.62935744122387</c:v>
                </c:pt>
              </c:numCache>
            </c:numRef>
          </c:val>
          <c:smooth val="0"/>
          <c:extLst>
            <c:ext xmlns:c16="http://schemas.microsoft.com/office/drawing/2014/chart" uri="{C3380CC4-5D6E-409C-BE32-E72D297353CC}">
              <c16:uniqueId val="{00000002-4681-44D6-8560-6DA7C6CF8E1F}"/>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Viewer'!$B$11</c:f>
              <c:strCache>
                <c:ptCount val="1"/>
                <c:pt idx="0">
                  <c:v>Demand</c:v>
                </c:pt>
              </c:strCache>
            </c:strRef>
          </c:tx>
          <c:spPr>
            <a:solidFill>
              <a:schemeClr val="accent2"/>
            </a:solidFill>
            <a:ln>
              <a:noFill/>
            </a:ln>
            <a:effectLst/>
          </c:spPr>
          <c:invertIfNegative val="0"/>
          <c:cat>
            <c:numRef>
              <c:f>'Data Viewer'!$D$8:$V$8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Viewer'!$D$11:$V$11</c:f>
              <c:numCache>
                <c:formatCode>#,##0;\-\ 0;\-;@\ \ </c:formatCode>
                <c:ptCount val="19"/>
                <c:pt idx="0">
                  <c:v>2476.9661412136243</c:v>
                </c:pt>
                <c:pt idx="1">
                  <c:v>2496.643725761749</c:v>
                </c:pt>
                <c:pt idx="2">
                  <c:v>2512.3456060616777</c:v>
                </c:pt>
                <c:pt idx="3">
                  <c:v>2584.7541931721867</c:v>
                </c:pt>
                <c:pt idx="4">
                  <c:v>2335.7360835037289</c:v>
                </c:pt>
                <c:pt idx="5">
                  <c:v>2273.4986104944783</c:v>
                </c:pt>
                <c:pt idx="6">
                  <c:v>2459.5477093705213</c:v>
                </c:pt>
                <c:pt idx="7">
                  <c:v>2508.8651014678385</c:v>
                </c:pt>
                <c:pt idx="8">
                  <c:v>2447.5545338439119</c:v>
                </c:pt>
                <c:pt idx="9">
                  <c:v>2645.7520825676947</c:v>
                </c:pt>
                <c:pt idx="10">
                  <c:v>2778.2700211183674</c:v>
                </c:pt>
                <c:pt idx="11">
                  <c:v>2794.6256048060977</c:v>
                </c:pt>
                <c:pt idx="12">
                  <c:v>3094.3312945061248</c:v>
                </c:pt>
                <c:pt idx="13">
                  <c:v>3470.0765855550289</c:v>
                </c:pt>
                <c:pt idx="14">
                  <c:v>3649.7805464497083</c:v>
                </c:pt>
                <c:pt idx="15">
                  <c:v>3801.8579999935937</c:v>
                </c:pt>
                <c:pt idx="16">
                  <c:v>4033.9237749455219</c:v>
                </c:pt>
                <c:pt idx="17">
                  <c:v>4174.5149729197246</c:v>
                </c:pt>
                <c:pt idx="18">
                  <c:v>4326.6757131875038</c:v>
                </c:pt>
              </c:numCache>
            </c:numRef>
          </c:val>
          <c:extLst>
            <c:ext xmlns:c16="http://schemas.microsoft.com/office/drawing/2014/chart" uri="{C3380CC4-5D6E-409C-BE32-E72D297353CC}">
              <c16:uniqueId val="{00000000-3C8B-4F07-99AE-98135327F4B1}"/>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1"/>
          <c:tx>
            <c:strRef>
              <c:f>'Data Viewer'!$B$13</c:f>
              <c:strCache>
                <c:ptCount val="1"/>
                <c:pt idx="0">
                  <c:v>Imports</c:v>
                </c:pt>
              </c:strCache>
            </c:strRef>
          </c:tx>
          <c:spPr>
            <a:ln w="19050" cap="rnd" cmpd="sng" algn="ctr">
              <a:solidFill>
                <a:sysClr val="windowText" lastClr="000000"/>
              </a:solidFill>
              <a:prstDash val="solid"/>
              <a:round/>
            </a:ln>
            <a:effectLst/>
          </c:spPr>
          <c:marker>
            <c:symbol val="circle"/>
            <c:size val="5"/>
            <c:spPr>
              <a:solidFill>
                <a:schemeClr val="bg1"/>
              </a:solidFill>
              <a:ln w="6350" cap="flat" cmpd="sng" algn="ctr">
                <a:solidFill>
                  <a:sysClr val="windowText" lastClr="000000"/>
                </a:solidFill>
                <a:prstDash val="solid"/>
                <a:round/>
              </a:ln>
              <a:effectLst/>
            </c:spPr>
          </c:marker>
          <c:val>
            <c:numRef>
              <c:f>'Data Viewer'!$D$13:$V$13</c:f>
              <c:numCache>
                <c:formatCode>#,##0;\-\ 0;\-;@\ \ </c:formatCode>
                <c:ptCount val="19"/>
                <c:pt idx="0">
                  <c:v>687.72673894230013</c:v>
                </c:pt>
                <c:pt idx="1">
                  <c:v>637.4881445067</c:v>
                </c:pt>
                <c:pt idx="2">
                  <c:v>631.80381309210009</c:v>
                </c:pt>
                <c:pt idx="3">
                  <c:v>727.04025233850018</c:v>
                </c:pt>
                <c:pt idx="4">
                  <c:v>794.3036703291001</c:v>
                </c:pt>
                <c:pt idx="5">
                  <c:v>753.10785990090005</c:v>
                </c:pt>
                <c:pt idx="6">
                  <c:v>853.098803848393</c:v>
                </c:pt>
                <c:pt idx="7">
                  <c:v>870.66354982393375</c:v>
                </c:pt>
                <c:pt idx="8">
                  <c:v>877.62734414288354</c:v>
                </c:pt>
                <c:pt idx="9">
                  <c:v>954.45072939630302</c:v>
                </c:pt>
                <c:pt idx="10">
                  <c:v>954.47174852607111</c:v>
                </c:pt>
                <c:pt idx="11">
                  <c:v>969.83699492318374</c:v>
                </c:pt>
                <c:pt idx="12">
                  <c:v>837.55380612783233</c:v>
                </c:pt>
                <c:pt idx="13">
                  <c:v>858.28888239208766</c:v>
                </c:pt>
                <c:pt idx="14">
                  <c:v>889.59138797608659</c:v>
                </c:pt>
                <c:pt idx="15">
                  <c:v>914.84559733371964</c:v>
                </c:pt>
                <c:pt idx="16">
                  <c:v>940.47478351465838</c:v>
                </c:pt>
                <c:pt idx="17">
                  <c:v>960.57960142347781</c:v>
                </c:pt>
                <c:pt idx="18">
                  <c:v>990.62935744122365</c:v>
                </c:pt>
              </c:numCache>
            </c:numRef>
          </c:val>
          <c:smooth val="0"/>
          <c:extLst>
            <c:ext xmlns:c16="http://schemas.microsoft.com/office/drawing/2014/chart" uri="{C3380CC4-5D6E-409C-BE32-E72D297353CC}">
              <c16:uniqueId val="{00000001-3C8B-4F07-99AE-98135327F4B1}"/>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0</xdr:row>
      <xdr:rowOff>0</xdr:rowOff>
    </xdr:from>
    <xdr:to>
      <xdr:col>1</xdr:col>
      <xdr:colOff>960437</xdr:colOff>
      <xdr:row>1</xdr:row>
      <xdr:rowOff>55425</xdr:rowOff>
    </xdr:to>
    <xdr:pic>
      <xdr:nvPicPr>
        <xdr:cNvPr id="3" name="Picture 2">
          <a:extLst>
            <a:ext uri="{FF2B5EF4-FFF2-40B4-BE49-F238E27FC236}">
              <a16:creationId xmlns:a16="http://schemas.microsoft.com/office/drawing/2014/main" id="{982EF084-A4FD-485C-BF17-FDD8DF6E5824}"/>
            </a:ext>
          </a:extLst>
        </xdr:cNvPr>
        <xdr:cNvPicPr>
          <a:picLocks noChangeAspect="1"/>
        </xdr:cNvPicPr>
      </xdr:nvPicPr>
      <xdr:blipFill rotWithShape="1">
        <a:blip xmlns:r="http://schemas.openxmlformats.org/officeDocument/2006/relationships" r:embed="rId1"/>
        <a:srcRect l="10918" t="8963" b="8449"/>
        <a:stretch/>
      </xdr:blipFill>
      <xdr:spPr>
        <a:xfrm>
          <a:off x="219075" y="0"/>
          <a:ext cx="819150" cy="7618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25</xdr:row>
      <xdr:rowOff>24848</xdr:rowOff>
    </xdr:from>
    <xdr:to>
      <xdr:col>4</xdr:col>
      <xdr:colOff>422413</xdr:colOff>
      <xdr:row>37</xdr:row>
      <xdr:rowOff>0</xdr:rowOff>
    </xdr:to>
    <xdr:graphicFrame macro="">
      <xdr:nvGraphicFramePr>
        <xdr:cNvPr id="3" name="Chart 2">
          <a:extLst>
            <a:ext uri="{FF2B5EF4-FFF2-40B4-BE49-F238E27FC236}">
              <a16:creationId xmlns:a16="http://schemas.microsoft.com/office/drawing/2014/main" id="{2783D9C1-D6F0-64D4-17C6-A5D8D4F7E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25</xdr:row>
      <xdr:rowOff>0</xdr:rowOff>
    </xdr:from>
    <xdr:to>
      <xdr:col>10</xdr:col>
      <xdr:colOff>173935</xdr:colOff>
      <xdr:row>36</xdr:row>
      <xdr:rowOff>149087</xdr:rowOff>
    </xdr:to>
    <xdr:graphicFrame macro="">
      <xdr:nvGraphicFramePr>
        <xdr:cNvPr id="4" name="Chart 3">
          <a:extLst>
            <a:ext uri="{FF2B5EF4-FFF2-40B4-BE49-F238E27FC236}">
              <a16:creationId xmlns:a16="http://schemas.microsoft.com/office/drawing/2014/main" id="{FBD6F5ED-37E7-4E81-A13E-983FAA4D1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24849</xdr:colOff>
      <xdr:row>25</xdr:row>
      <xdr:rowOff>16565</xdr:rowOff>
    </xdr:from>
    <xdr:to>
      <xdr:col>16</xdr:col>
      <xdr:colOff>198783</xdr:colOff>
      <xdr:row>36</xdr:row>
      <xdr:rowOff>165652</xdr:rowOff>
    </xdr:to>
    <xdr:graphicFrame macro="">
      <xdr:nvGraphicFramePr>
        <xdr:cNvPr id="5" name="Chart 4">
          <a:extLst>
            <a:ext uri="{FF2B5EF4-FFF2-40B4-BE49-F238E27FC236}">
              <a16:creationId xmlns:a16="http://schemas.microsoft.com/office/drawing/2014/main" id="{4140A40D-7BB6-4834-AE8F-F17E63B83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472108</xdr:colOff>
      <xdr:row>25</xdr:row>
      <xdr:rowOff>8283</xdr:rowOff>
    </xdr:from>
    <xdr:to>
      <xdr:col>22</xdr:col>
      <xdr:colOff>165651</xdr:colOff>
      <xdr:row>36</xdr:row>
      <xdr:rowOff>157370</xdr:rowOff>
    </xdr:to>
    <xdr:graphicFrame macro="">
      <xdr:nvGraphicFramePr>
        <xdr:cNvPr id="6" name="Chart 5">
          <a:extLst>
            <a:ext uri="{FF2B5EF4-FFF2-40B4-BE49-F238E27FC236}">
              <a16:creationId xmlns:a16="http://schemas.microsoft.com/office/drawing/2014/main" id="{0CFE4839-6EE6-44C1-9A0B-705DE9EFA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331305</xdr:colOff>
      <xdr:row>24</xdr:row>
      <xdr:rowOff>74543</xdr:rowOff>
    </xdr:from>
    <xdr:to>
      <xdr:col>10</xdr:col>
      <xdr:colOff>331305</xdr:colOff>
      <xdr:row>35</xdr:row>
      <xdr:rowOff>132522</xdr:rowOff>
    </xdr:to>
    <xdr:cxnSp macro="">
      <xdr:nvCxnSpPr>
        <xdr:cNvPr id="8" name="Straight Connector 7">
          <a:extLst>
            <a:ext uri="{FF2B5EF4-FFF2-40B4-BE49-F238E27FC236}">
              <a16:creationId xmlns:a16="http://schemas.microsoft.com/office/drawing/2014/main" id="{F8A5D710-A175-CC27-FF64-8AA2B88084FB}"/>
            </a:ext>
          </a:extLst>
        </xdr:cNvPr>
        <xdr:cNvCxnSpPr/>
      </xdr:nvCxnSpPr>
      <xdr:spPr>
        <a:xfrm>
          <a:off x="5640457" y="4572000"/>
          <a:ext cx="0" cy="1971261"/>
        </a:xfrm>
        <a:prstGeom prst="line">
          <a:avLst/>
        </a:prstGeom>
        <a:ln>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24847</xdr:colOff>
      <xdr:row>0</xdr:row>
      <xdr:rowOff>115956</xdr:rowOff>
    </xdr:from>
    <xdr:to>
      <xdr:col>1</xdr:col>
      <xdr:colOff>848759</xdr:colOff>
      <xdr:row>2</xdr:row>
      <xdr:rowOff>135490</xdr:rowOff>
    </xdr:to>
    <xdr:pic>
      <xdr:nvPicPr>
        <xdr:cNvPr id="7" name="Picture 6">
          <a:extLst>
            <a:ext uri="{FF2B5EF4-FFF2-40B4-BE49-F238E27FC236}">
              <a16:creationId xmlns:a16="http://schemas.microsoft.com/office/drawing/2014/main" id="{B4442A19-7A94-4475-ACC3-B70BC7EF5CAF}"/>
            </a:ext>
          </a:extLst>
        </xdr:cNvPr>
        <xdr:cNvPicPr>
          <a:picLocks noChangeAspect="1"/>
        </xdr:cNvPicPr>
      </xdr:nvPicPr>
      <xdr:blipFill rotWithShape="1">
        <a:blip xmlns:r="http://schemas.openxmlformats.org/officeDocument/2006/relationships" r:embed="rId5"/>
        <a:srcRect l="10918" t="8963" b="8449"/>
        <a:stretch/>
      </xdr:blipFill>
      <xdr:spPr>
        <a:xfrm>
          <a:off x="223630" y="115956"/>
          <a:ext cx="819150" cy="685663"/>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theme/theme1.xml><?xml version="1.0" encoding="utf-8"?>
<a:theme xmlns:a="http://schemas.openxmlformats.org/drawingml/2006/main" name="CRU NEW STYLE THEME">
  <a:themeElements>
    <a:clrScheme name="Brand Templates">
      <a:dk1>
        <a:srgbClr val="000E24"/>
      </a:dk1>
      <a:lt1>
        <a:srgbClr val="FFFFFF"/>
      </a:lt1>
      <a:dk2>
        <a:srgbClr val="30A3FD"/>
      </a:dk2>
      <a:lt2>
        <a:srgbClr val="E8E8E8"/>
      </a:lt2>
      <a:accent1>
        <a:srgbClr val="18517F"/>
      </a:accent1>
      <a:accent2>
        <a:srgbClr val="61C0BA"/>
      </a:accent2>
      <a:accent3>
        <a:srgbClr val="BF59A6"/>
      </a:accent3>
      <a:accent4>
        <a:srgbClr val="F07169"/>
      </a:accent4>
      <a:accent5>
        <a:srgbClr val="8159A6"/>
      </a:accent5>
      <a:accent6>
        <a:srgbClr val="260936"/>
      </a:accent6>
      <a:hlink>
        <a:srgbClr val="46B3AD"/>
      </a:hlink>
      <a:folHlink>
        <a:srgbClr val="46B3AD"/>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U NEW STYLE THEME" id="{ECD86223-D629-4BD9-AC33-256741D6CE8C}" vid="{F33BC505-302A-454F-AA07-39D0265F55E0}"/>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Humphrey.Knight@crugroup.com" TargetMode="External"/><Relationship Id="rId2" Type="http://schemas.openxmlformats.org/officeDocument/2006/relationships/hyperlink" Target="mailto:Maria.Gamboa@crugroup.com" TargetMode="External"/><Relationship Id="rId1" Type="http://schemas.openxmlformats.org/officeDocument/2006/relationships/hyperlink" Target="mailto:Mauricio.Fortuna@crugrou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77ADE-9DA2-4C50-9CD1-63626D98305D}">
  <sheetPr codeName="Sheet1"/>
  <dimension ref="B1:I67"/>
  <sheetViews>
    <sheetView showGridLines="0" tabSelected="1" workbookViewId="0">
      <selection activeCell="B22" sqref="B22"/>
    </sheetView>
  </sheetViews>
  <sheetFormatPr defaultColWidth="9" defaultRowHeight="14" x14ac:dyDescent="0.3"/>
  <cols>
    <col min="1" max="1" width="1" style="25" customWidth="1"/>
    <col min="2" max="2" width="31.5" style="25" customWidth="1"/>
    <col min="3" max="8" width="27.25" style="25" customWidth="1"/>
    <col min="9" max="9" width="31.58203125" style="25" customWidth="1"/>
    <col min="10" max="16384" width="9" style="25"/>
  </cols>
  <sheetData>
    <row r="1" spans="2:8" ht="56.25" customHeight="1" x14ac:dyDescent="0.3"/>
    <row r="2" spans="2:8" ht="23" x14ac:dyDescent="0.5">
      <c r="B2" s="115" t="s">
        <v>0</v>
      </c>
    </row>
    <row r="3" spans="2:8" x14ac:dyDescent="0.3">
      <c r="B3" s="116">
        <v>45756</v>
      </c>
    </row>
    <row r="4" spans="2:8" x14ac:dyDescent="0.3">
      <c r="B4" s="204" t="s">
        <v>1</v>
      </c>
      <c r="C4" s="204"/>
      <c r="D4" s="204"/>
      <c r="E4" s="204"/>
      <c r="F4" s="204"/>
      <c r="G4" s="204"/>
      <c r="H4" s="204"/>
    </row>
    <row r="5" spans="2:8" x14ac:dyDescent="0.3">
      <c r="B5" s="117" t="s">
        <v>2</v>
      </c>
    </row>
    <row r="6" spans="2:8" x14ac:dyDescent="0.3">
      <c r="B6" s="118" t="s">
        <v>3</v>
      </c>
    </row>
    <row r="7" spans="2:8" x14ac:dyDescent="0.3">
      <c r="B7" s="118" t="s">
        <v>4</v>
      </c>
    </row>
    <row r="8" spans="2:8" x14ac:dyDescent="0.3">
      <c r="B8" s="83" t="s">
        <v>5</v>
      </c>
    </row>
    <row r="9" spans="2:8" x14ac:dyDescent="0.3">
      <c r="B9" s="119" t="s">
        <v>6</v>
      </c>
    </row>
    <row r="10" spans="2:8" x14ac:dyDescent="0.3">
      <c r="B10" s="27"/>
    </row>
    <row r="11" spans="2:8" x14ac:dyDescent="0.3">
      <c r="B11" s="26" t="s">
        <v>7</v>
      </c>
    </row>
    <row r="12" spans="2:8" x14ac:dyDescent="0.3">
      <c r="B12" s="26" t="s">
        <v>4</v>
      </c>
    </row>
    <row r="13" spans="2:8" x14ac:dyDescent="0.3">
      <c r="B13" s="83" t="s">
        <v>8</v>
      </c>
    </row>
    <row r="14" spans="2:8" x14ac:dyDescent="0.3">
      <c r="B14" s="27" t="s">
        <v>9</v>
      </c>
    </row>
    <row r="15" spans="2:8" x14ac:dyDescent="0.3">
      <c r="B15" s="27"/>
    </row>
    <row r="16" spans="2:8" x14ac:dyDescent="0.3">
      <c r="B16" s="26" t="s">
        <v>10</v>
      </c>
    </row>
    <row r="17" spans="2:3" x14ac:dyDescent="0.3">
      <c r="B17" s="26" t="s">
        <v>11</v>
      </c>
    </row>
    <row r="18" spans="2:3" x14ac:dyDescent="0.3">
      <c r="B18" s="83" t="s">
        <v>12</v>
      </c>
    </row>
    <row r="19" spans="2:3" x14ac:dyDescent="0.3">
      <c r="B19" s="27" t="s">
        <v>13</v>
      </c>
    </row>
    <row r="20" spans="2:3" x14ac:dyDescent="0.3">
      <c r="B20" s="27"/>
    </row>
    <row r="21" spans="2:3" x14ac:dyDescent="0.3">
      <c r="B21" s="28" t="s">
        <v>1314</v>
      </c>
    </row>
    <row r="22" spans="2:3" ht="70" x14ac:dyDescent="0.3">
      <c r="B22" s="29" t="s">
        <v>14</v>
      </c>
    </row>
    <row r="24" spans="2:3" x14ac:dyDescent="0.3">
      <c r="B24" s="117" t="s">
        <v>15</v>
      </c>
    </row>
    <row r="25" spans="2:3" x14ac:dyDescent="0.3">
      <c r="B25" s="83" t="s">
        <v>16</v>
      </c>
    </row>
    <row r="26" spans="2:3" x14ac:dyDescent="0.3">
      <c r="B26" s="83" t="s">
        <v>17</v>
      </c>
    </row>
    <row r="27" spans="2:3" x14ac:dyDescent="0.3">
      <c r="B27" s="83" t="s">
        <v>18</v>
      </c>
    </row>
    <row r="28" spans="2:3" x14ac:dyDescent="0.3">
      <c r="B28" s="83" t="s">
        <v>19</v>
      </c>
    </row>
    <row r="29" spans="2:3" x14ac:dyDescent="0.3">
      <c r="B29" s="83" t="s">
        <v>20</v>
      </c>
      <c r="C29" s="30"/>
    </row>
    <row r="30" spans="2:3" x14ac:dyDescent="0.3">
      <c r="B30" s="83" t="s">
        <v>21</v>
      </c>
      <c r="C30" s="30"/>
    </row>
    <row r="31" spans="2:3" x14ac:dyDescent="0.3">
      <c r="B31" s="83" t="s">
        <v>22</v>
      </c>
      <c r="C31" s="30"/>
    </row>
    <row r="32" spans="2:3" x14ac:dyDescent="0.3">
      <c r="B32" s="83" t="s">
        <v>23</v>
      </c>
      <c r="C32" s="30"/>
    </row>
    <row r="33" spans="2:9" x14ac:dyDescent="0.3">
      <c r="B33" s="31"/>
      <c r="C33" s="30"/>
    </row>
    <row r="34" spans="2:9" s="121" customFormat="1" ht="28" x14ac:dyDescent="0.3">
      <c r="B34" s="120" t="s">
        <v>24</v>
      </c>
      <c r="C34" s="120" t="s">
        <v>25</v>
      </c>
      <c r="D34" s="120" t="s">
        <v>26</v>
      </c>
      <c r="E34" s="120" t="s">
        <v>27</v>
      </c>
      <c r="F34" s="120" t="s">
        <v>28</v>
      </c>
      <c r="G34" s="120" t="s">
        <v>29</v>
      </c>
      <c r="H34" s="120" t="s">
        <v>30</v>
      </c>
      <c r="I34" s="120" t="s">
        <v>31</v>
      </c>
    </row>
    <row r="35" spans="2:9" x14ac:dyDescent="0.3">
      <c r="B35" s="78" t="s">
        <v>32</v>
      </c>
      <c r="C35" s="78" t="s">
        <v>33</v>
      </c>
      <c r="D35" s="78" t="s">
        <v>34</v>
      </c>
      <c r="E35" s="106" t="s">
        <v>35</v>
      </c>
      <c r="F35" s="78" t="s">
        <v>36</v>
      </c>
      <c r="G35" s="78" t="s">
        <v>37</v>
      </c>
      <c r="H35" s="106" t="s">
        <v>38</v>
      </c>
      <c r="I35" s="106" t="s">
        <v>39</v>
      </c>
    </row>
    <row r="36" spans="2:9" x14ac:dyDescent="0.3">
      <c r="B36" s="78" t="s">
        <v>40</v>
      </c>
      <c r="C36" s="79" t="s">
        <v>41</v>
      </c>
      <c r="D36" s="79" t="s">
        <v>42</v>
      </c>
      <c r="E36" s="106" t="s">
        <v>43</v>
      </c>
      <c r="F36" s="79" t="s">
        <v>44</v>
      </c>
      <c r="G36" s="78" t="s">
        <v>45</v>
      </c>
      <c r="H36" s="106" t="s">
        <v>46</v>
      </c>
      <c r="I36" s="106" t="s">
        <v>47</v>
      </c>
    </row>
    <row r="37" spans="2:9" x14ac:dyDescent="0.3">
      <c r="B37" s="78" t="s">
        <v>48</v>
      </c>
      <c r="C37" s="79" t="s">
        <v>49</v>
      </c>
      <c r="D37" s="79" t="s">
        <v>50</v>
      </c>
      <c r="E37" s="106" t="s">
        <v>51</v>
      </c>
      <c r="F37" s="79" t="s">
        <v>52</v>
      </c>
      <c r="G37" s="79" t="s">
        <v>53</v>
      </c>
      <c r="H37" s="106" t="s">
        <v>54</v>
      </c>
      <c r="I37" s="106" t="s">
        <v>55</v>
      </c>
    </row>
    <row r="38" spans="2:9" x14ac:dyDescent="0.3">
      <c r="B38" s="78" t="s">
        <v>56</v>
      </c>
      <c r="C38" s="79" t="s">
        <v>57</v>
      </c>
      <c r="D38" s="79" t="s">
        <v>58</v>
      </c>
      <c r="E38" s="106" t="s">
        <v>59</v>
      </c>
      <c r="F38" s="79" t="s">
        <v>60</v>
      </c>
      <c r="G38" s="79" t="s">
        <v>61</v>
      </c>
      <c r="H38" s="106" t="s">
        <v>62</v>
      </c>
      <c r="I38" s="106" t="s">
        <v>63</v>
      </c>
    </row>
    <row r="39" spans="2:9" x14ac:dyDescent="0.3">
      <c r="B39" s="78" t="s">
        <v>64</v>
      </c>
      <c r="C39" s="79" t="s">
        <v>65</v>
      </c>
      <c r="D39" s="79" t="s">
        <v>66</v>
      </c>
      <c r="F39" s="79" t="s">
        <v>67</v>
      </c>
      <c r="G39" s="79" t="s">
        <v>68</v>
      </c>
      <c r="H39" s="106" t="s">
        <v>69</v>
      </c>
      <c r="I39" s="106" t="s">
        <v>70</v>
      </c>
    </row>
    <row r="40" spans="2:9" x14ac:dyDescent="0.3">
      <c r="B40" s="78" t="s">
        <v>71</v>
      </c>
      <c r="C40" s="79" t="s">
        <v>72</v>
      </c>
      <c r="D40" s="79" t="s">
        <v>73</v>
      </c>
      <c r="F40" s="79" t="s">
        <v>74</v>
      </c>
      <c r="G40" s="79" t="s">
        <v>75</v>
      </c>
      <c r="H40" s="106" t="s">
        <v>76</v>
      </c>
      <c r="I40" s="106" t="s">
        <v>77</v>
      </c>
    </row>
    <row r="41" spans="2:9" x14ac:dyDescent="0.3">
      <c r="B41" s="106" t="s">
        <v>78</v>
      </c>
      <c r="C41" s="106" t="s">
        <v>79</v>
      </c>
      <c r="D41" s="106" t="s">
        <v>80</v>
      </c>
      <c r="F41" s="106" t="s">
        <v>81</v>
      </c>
      <c r="G41" s="80"/>
      <c r="H41" s="106" t="s">
        <v>82</v>
      </c>
      <c r="I41" s="106" t="s">
        <v>83</v>
      </c>
    </row>
    <row r="42" spans="2:9" x14ac:dyDescent="0.3">
      <c r="B42" s="106" t="s">
        <v>84</v>
      </c>
      <c r="C42" s="106" t="s">
        <v>85</v>
      </c>
      <c r="D42" s="106" t="s">
        <v>86</v>
      </c>
      <c r="F42" s="106" t="s">
        <v>87</v>
      </c>
      <c r="G42" s="80"/>
      <c r="H42" s="106" t="s">
        <v>88</v>
      </c>
      <c r="I42" s="106" t="s">
        <v>89</v>
      </c>
    </row>
    <row r="43" spans="2:9" x14ac:dyDescent="0.3">
      <c r="B43" s="106" t="s">
        <v>90</v>
      </c>
      <c r="C43" s="106" t="s">
        <v>91</v>
      </c>
      <c r="D43" s="106" t="s">
        <v>92</v>
      </c>
      <c r="F43" s="106" t="s">
        <v>93</v>
      </c>
      <c r="G43" s="80"/>
      <c r="H43" s="106" t="s">
        <v>94</v>
      </c>
      <c r="I43" s="106" t="s">
        <v>95</v>
      </c>
    </row>
    <row r="44" spans="2:9" x14ac:dyDescent="0.3">
      <c r="C44" s="81"/>
      <c r="D44" s="81"/>
    </row>
    <row r="45" spans="2:9" x14ac:dyDescent="0.3">
      <c r="C45" s="81"/>
      <c r="D45" s="81"/>
    </row>
    <row r="46" spans="2:9" x14ac:dyDescent="0.3">
      <c r="C46" s="81"/>
      <c r="D46" s="80"/>
      <c r="E46" s="80"/>
      <c r="F46" s="80"/>
    </row>
    <row r="47" spans="2:9" x14ac:dyDescent="0.3">
      <c r="C47" s="81"/>
      <c r="D47" s="80"/>
      <c r="E47" s="80"/>
      <c r="F47" s="80"/>
    </row>
    <row r="48" spans="2:9" x14ac:dyDescent="0.3">
      <c r="B48" s="81"/>
      <c r="C48" s="80"/>
      <c r="D48" s="80"/>
      <c r="E48" s="80"/>
      <c r="F48" s="80"/>
    </row>
    <row r="49" spans="2:7" x14ac:dyDescent="0.3">
      <c r="B49" s="81"/>
      <c r="C49" s="80"/>
      <c r="D49" s="80"/>
      <c r="E49" s="80"/>
      <c r="F49" s="80"/>
    </row>
    <row r="50" spans="2:7" x14ac:dyDescent="0.3">
      <c r="B50" s="82"/>
      <c r="C50" s="80"/>
      <c r="D50" s="80"/>
      <c r="E50" s="80"/>
      <c r="F50" s="80"/>
      <c r="G50" s="80"/>
    </row>
    <row r="51" spans="2:7" x14ac:dyDescent="0.3">
      <c r="B51" s="81"/>
      <c r="C51" s="80"/>
      <c r="D51" s="80"/>
      <c r="E51" s="80"/>
      <c r="F51" s="80"/>
      <c r="G51" s="80"/>
    </row>
    <row r="52" spans="2:7" x14ac:dyDescent="0.3">
      <c r="B52" s="81"/>
      <c r="C52" s="80"/>
      <c r="D52" s="80"/>
      <c r="E52" s="80"/>
      <c r="F52" s="80"/>
      <c r="G52" s="80"/>
    </row>
    <row r="53" spans="2:7" x14ac:dyDescent="0.3">
      <c r="B53" s="81"/>
      <c r="C53" s="80"/>
      <c r="D53" s="80"/>
      <c r="E53" s="80"/>
      <c r="F53" s="80"/>
      <c r="G53" s="80"/>
    </row>
    <row r="54" spans="2:7" x14ac:dyDescent="0.3">
      <c r="B54" s="32"/>
    </row>
    <row r="55" spans="2:7" x14ac:dyDescent="0.3">
      <c r="B55" s="32"/>
    </row>
    <row r="56" spans="2:7" x14ac:dyDescent="0.3">
      <c r="B56" s="32"/>
    </row>
    <row r="57" spans="2:7" x14ac:dyDescent="0.3">
      <c r="B57" s="32"/>
    </row>
    <row r="58" spans="2:7" x14ac:dyDescent="0.3">
      <c r="B58" s="32"/>
    </row>
    <row r="59" spans="2:7" x14ac:dyDescent="0.3">
      <c r="B59" s="31"/>
    </row>
    <row r="60" spans="2:7" x14ac:dyDescent="0.3">
      <c r="B60" s="32"/>
    </row>
    <row r="61" spans="2:7" x14ac:dyDescent="0.3">
      <c r="B61" s="32"/>
    </row>
    <row r="62" spans="2:7" x14ac:dyDescent="0.3">
      <c r="B62" s="32"/>
    </row>
    <row r="63" spans="2:7" x14ac:dyDescent="0.3">
      <c r="B63" s="32"/>
    </row>
    <row r="64" spans="2:7" x14ac:dyDescent="0.3">
      <c r="B64" s="32"/>
    </row>
    <row r="65" spans="2:2" x14ac:dyDescent="0.3">
      <c r="B65" s="32"/>
    </row>
    <row r="66" spans="2:2" x14ac:dyDescent="0.3">
      <c r="B66" s="32"/>
    </row>
    <row r="67" spans="2:2" x14ac:dyDescent="0.3">
      <c r="B67" s="32"/>
    </row>
  </sheetData>
  <mergeCells count="1">
    <mergeCell ref="B4:H4"/>
  </mergeCells>
  <hyperlinks>
    <hyperlink ref="B8" r:id="rId1" xr:uid="{FF1ADB4B-CE60-47D0-9DD4-75E4DB658F67}"/>
    <hyperlink ref="D38" location="'P4 Demand'!A1" display="P4 App Demand" xr:uid="{00000000-0004-0000-0000-000000000000}"/>
    <hyperlink ref="D37" location="'P4 Production'!A1" display="P4 Production" xr:uid="{00000000-0004-0000-0000-000001000000}"/>
    <hyperlink ref="D36" location="'P4 Capacity'!A1" display="P4 Capacity" xr:uid="{00000000-0004-0000-0000-000005000000}"/>
    <hyperlink ref="D39:D40" location="'Regional Output'!A1" display="Regional Output" xr:uid="{00000000-0004-0000-0000-000006000000}"/>
    <hyperlink ref="D39" location="'P4 Imports'!A1" display="P4 Imports" xr:uid="{00000000-0004-0000-0000-000007000000}"/>
    <hyperlink ref="D40" location="'P4 Exports'!A1" display="P4 Exports" xr:uid="{00000000-0004-0000-0000-000008000000}"/>
    <hyperlink ref="B38" location="'PWA TPA Demand'!A1" display="PWA/TPA App Demand" xr:uid="{41157427-F3F5-4A4C-B05F-04FDB2F082AE}"/>
    <hyperlink ref="B37" location="'PWA TPA Production'!A1" display="PWA/TPA Production" xr:uid="{D6BC3E4A-8D6A-4030-A2C3-B79A83A8E412}"/>
    <hyperlink ref="B36" location="'PWA TPA Capacity'!A1" display="PWA/TPA Capacity" xr:uid="{7B2BC2B3-44BD-4EB9-AF35-3F5D86E80419}"/>
    <hyperlink ref="B39:B40" location="'Regional Output'!A1" display="Regional Output" xr:uid="{3E75DA04-0880-4017-8579-68BA5E00552D}"/>
    <hyperlink ref="B39" location="'PWA TPA Imports'!A1" display="PWA/TPA Imports" xr:uid="{CD8388DC-29CC-410A-9AF2-7B46176FD214}"/>
    <hyperlink ref="B40" location="'PWA TPA Exports'!A1" display="PWA/TPA Exports" xr:uid="{C35112BF-AAB3-4C4C-B08E-5E4ADA538914}"/>
    <hyperlink ref="F38" location="'STPP Demand'!A1" display="STPP App Demand" xr:uid="{BE9D6D3B-1F5A-4C5A-A29D-F912747219AB}"/>
    <hyperlink ref="F37" location="'STPP Production'!A1" display="STPP Production" xr:uid="{A5D8E5DB-3554-4B78-A0F8-60F9A7FBEFAA}"/>
    <hyperlink ref="F36" location="'STPP Capacity'!A1" display="STPP Capacity" xr:uid="{EB6EAA3F-D5CE-4B4B-B668-F9ABBC9436AA}"/>
    <hyperlink ref="F39:F40" location="'Regional Output'!A1" display="Regional Output" xr:uid="{FED801C2-888A-4C5C-B10B-74E8BFD74192}"/>
    <hyperlink ref="F39" location="'STPP Imports'!A1" display="STPP Imports" xr:uid="{5760138C-D63C-413B-8309-5BFBF50F94A7}"/>
    <hyperlink ref="F40" location="'STPP Exports'!A1" display="STPP Exports" xr:uid="{AAC21A2C-92D4-4A3C-A86A-7117D3530E92}"/>
    <hyperlink ref="C38" location="'tMAP Demand'!A1" display="tMAP App Demand" xr:uid="{0E1EAD8E-2CE6-4B46-ABA2-B91112F6BF99}"/>
    <hyperlink ref="C37" location="'tMAP Production'!A1" display="tMAP Production" xr:uid="{9EFE9453-58E2-4F5E-8283-5E731F34434A}"/>
    <hyperlink ref="C36" location="'tMAP Capacity'!A1" display="tMAP Capacity" xr:uid="{31CB44F1-D0B6-4CA7-B7AD-7374892DE3FC}"/>
    <hyperlink ref="C39:C40" location="'Regional Output'!A1" display="Regional Output" xr:uid="{F8DD6AB6-9006-4BFD-9260-C320E5686146}"/>
    <hyperlink ref="C39" location="'tMAP Imports'!A1" display="tMAP Imports" xr:uid="{0F2493C8-168A-477C-9236-FB1D18E59F89}"/>
    <hyperlink ref="C40" location="'tMAP Exports'!A1" display="tMAP Exports" xr:uid="{E94A453D-40CC-416E-ABFF-508AF0BDDCD4}"/>
    <hyperlink ref="G39" location="'SPA Demand'!A1" display="SPA App Demand" xr:uid="{1D09CBAA-79BC-4D47-9E41-57C1ED7E73F5}"/>
    <hyperlink ref="G38" location="'SPA Production'!A1" display="SPA Production" xr:uid="{4706ECAC-642E-415B-8B3B-9E72E61AA15E}"/>
    <hyperlink ref="G37" location="'SPA Capacity'!A1" display="SPA Capacity" xr:uid="{8C3F1393-0222-4CC5-8DF5-8FF94E68CBBC}"/>
    <hyperlink ref="G40" location="'SPA Imports'!A1" display="SPA Imports" xr:uid="{6CC074AE-FDD3-4CD8-8C9C-AC44CAB50703}"/>
    <hyperlink ref="D35" location="'P4 Capacity list'!A1" display="P4 Capacity List" xr:uid="{40D96692-3810-470B-AB36-FE8FE0F7BFA2}"/>
    <hyperlink ref="B35" location="'PWA TPA Capacity list'!A1" display="PWA/TPA Capacity List" xr:uid="{33C1CB36-8091-40CB-85C5-2BBF38201789}"/>
    <hyperlink ref="C35" location="'tMAP Capacity list'!A1" display="tMAP Capacity List" xr:uid="{F47F25B6-0633-4C53-B53C-0514C8351270}"/>
    <hyperlink ref="F35" location="'STPP Capacity list'!A1" display="STPP Capacity List" xr:uid="{88C28D3C-34AD-466B-B329-62B49B88EDA5}"/>
    <hyperlink ref="C41:C43" location="'Regional Output'!A1" display="Regional Output" xr:uid="{DA455077-1B45-4C9A-B75C-82932E9F44DE}"/>
    <hyperlink ref="F41:F43" location="'Regional Output'!A1" display="Regional Output" xr:uid="{E417C897-DD21-4135-91B9-0AA7DACE949C}"/>
    <hyperlink ref="C42" location="'tMAP 2022 Trade'!A1" display="tMAP 2022 Trade" xr:uid="{759C5462-C86C-4F7B-9ED5-5384DD061BD5}"/>
    <hyperlink ref="C43" location="'tMAP 2023 Trade'!A1" display="tMAP 2023 Trade" xr:uid="{A438274A-E3C8-40A1-BCFD-6FAB8BDAFD97}"/>
    <hyperlink ref="F42" location="'STPP 2022 Trade'!A1" display="STPP 2022 Trade" xr:uid="{EF68C7CD-E9C3-4447-9D15-28A7F5F906BC}"/>
    <hyperlink ref="F43" location="'STPP 2023 Trade'!A1" display="STPP 2023 Trade" xr:uid="{53E45BC4-286F-4E07-BD14-3459424A10CF}"/>
    <hyperlink ref="B41:B43" location="'Regional Output'!A1" display="Regional Output" xr:uid="{97866ADB-28CB-400E-9040-359601B0E22C}"/>
    <hyperlink ref="B42" location="'PWA TPA 2022 Trade'!A1" display="PWA/TPA 2022 Trade" xr:uid="{52822CCF-EF33-4F20-9EFA-8A73D3463E63}"/>
    <hyperlink ref="B43" location="'PWA TPA 2023 Trade'!A1" display="PWA/TPA 2023 Trade" xr:uid="{2817A0C5-6864-4F23-A378-5F4EF6922B15}"/>
    <hyperlink ref="G36" location="'SPA Capacity list'!A1" display="SPA Capacity List" xr:uid="{773B88B7-2A0A-4734-B2C9-5CC8FFAC47E2}"/>
    <hyperlink ref="G35" location="'APP Capacity list'!A1" display="APP Capacity List" xr:uid="{41153520-EDE1-4387-8083-23D3989FE253}"/>
    <hyperlink ref="D41:D43" location="'Regional Output'!A1" display="Regional Output" xr:uid="{B460F964-3175-43EB-835A-A0DB92C5EEDD}"/>
    <hyperlink ref="D42" location="'P4 2022 Trade'!A1" display="P4 2022 Trade" xr:uid="{C7B0AB66-B5E2-4A69-B4F2-18EC6B4FA0F5}"/>
    <hyperlink ref="D43" location="'P4 2023 Trade'!A1" display="P4 2023  Trade" xr:uid="{D8CAFF55-6D6B-40A8-986A-EC4ACCD98A2A}"/>
    <hyperlink ref="C41" location="'tMAP 2021 Trade'!A1" display="tMAP 2021 Trade" xr:uid="{D803B3E7-0932-464C-A759-B22AD5E1A29D}"/>
    <hyperlink ref="F41" location="'STPP 2021 Trade'!A1" display="STPP 2021 Trade" xr:uid="{AB9A00CA-AFF4-47AD-9A43-2D8EBB923F02}"/>
    <hyperlink ref="B41" location="'PWA TPA 2021 Trade'!A1" display="PWA/TPA 2021 Trade" xr:uid="{1FCECA84-B2EE-49EA-963B-57ED541645B5}"/>
    <hyperlink ref="D41" location="'P4 2021 Trade'!A1" display="P4 2021 Trade" xr:uid="{DF3F72A1-D2C9-402F-84EB-1A7100246C3F}"/>
    <hyperlink ref="B13" r:id="rId2" xr:uid="{D8C6251A-20E4-437B-8129-55F31EE41EF6}"/>
    <hyperlink ref="B18" r:id="rId3" xr:uid="{0DBC1223-81B8-4A05-86BE-FB6E12ED3B79}"/>
    <hyperlink ref="E38" location="'LFP P2O5 Demand'!A1" display="LFP P2O5 Demand" xr:uid="{04DAE334-E7B1-4854-B064-515DAA8D2395}"/>
    <hyperlink ref="E35" location="'LFP Capacity list'!A1" display="LFP Capacity List" xr:uid="{BC37D66F-8A93-4235-8C63-E9770DB9FCAF}"/>
    <hyperlink ref="E36" location="'LFP Capacity'!A1" display="LFP Capacity" xr:uid="{A190EE38-BBFE-46E5-B06F-BDC1514A03CC}"/>
    <hyperlink ref="E37" location="'LFP Production'!A1" display="LFP Production" xr:uid="{E0A23F48-C6EC-456D-B4A9-F63886619B85}"/>
    <hyperlink ref="H35" location="'DCP Capacity list'!A1" display="DCP Capacity List" xr:uid="{92424DFE-4748-4628-AD0C-FC2AE055D63F}"/>
    <hyperlink ref="H36" location="'DCP Capacity'!A1" display="DCP Capacity" xr:uid="{345AFD01-7745-409A-9F5F-6D08560DA61A}"/>
    <hyperlink ref="H37" location="'DCP Production'!A1" display="DCP Production" xr:uid="{9E29D594-B502-4C00-9366-9683696BA1D2}"/>
    <hyperlink ref="H38" location="'DCP Demand'!A1" display="DCP App Demand" xr:uid="{24CBD736-059B-4CB9-BAA5-6CED6537CDE8}"/>
    <hyperlink ref="H39" location="'DCP Imports'!A1" display="DCP Imports" xr:uid="{2898367E-602F-4F0E-8353-9394DF79A4EA}"/>
    <hyperlink ref="H40" location="'DCP Exports'!A1" display="DCP Exports" xr:uid="{D0FA94A8-2292-44C4-96A9-153CA6E032F1}"/>
    <hyperlink ref="H41" location="'DCP 2021 Trade'!A1" display="DCP 2020 Trade" xr:uid="{8E72B463-3379-43A3-B747-225082A304EF}"/>
    <hyperlink ref="H42" location="'DCP 2022 Trade'!A1" display="DCP 2022 Trade" xr:uid="{931E229B-1A19-449E-91F1-D1157EA07EC4}"/>
    <hyperlink ref="H43" location="'DCP 2023 Trade'!A1" display="DCP 2023 Trade" xr:uid="{FDCE901F-BA48-486D-8666-AE1CB8536190}"/>
    <hyperlink ref="I35" location="'MCP-MDCP Capacity list'!A1" display="MCP/MDCP Capacity List" xr:uid="{C6E9BF29-674D-413B-89BF-59AC5AD647A0}"/>
    <hyperlink ref="I36" location="'MCP-MDCP Capacity'!A1" display="MCP/MDCP Capacity" xr:uid="{23744F61-94C8-4CA9-A7E1-2FF3C53911A7}"/>
    <hyperlink ref="I37" location="'MCP-MDCP Production'!A1" display="MCP/MDCP Production" xr:uid="{CD3A9001-CD7B-40E1-AE55-9EB56AB0B764}"/>
    <hyperlink ref="I38" location="'MCP-MDCP Demand'!A1" display="MCP/MDCP App Demand" xr:uid="{8A017477-3CFF-4AE4-956A-C869BABEFEED}"/>
    <hyperlink ref="I39" location="'MCP-MDCP Imports'!A1" display="MCP/MDCP Imports" xr:uid="{65335D50-2A64-48AB-8320-8906F5EA0D1D}"/>
    <hyperlink ref="I40" location="'MCP-MDCP Exports'!A1" display="MCP/MDCP Exports" xr:uid="{7D5890BC-2F85-4FCF-A5B0-211E774B8432}"/>
    <hyperlink ref="I41" location="'MCP_MDCP 2021 Trade'!A1" display="MCP/MDCP 2021 Trade" xr:uid="{879C325D-15E4-4D9A-9627-455909F45BC4}"/>
    <hyperlink ref="I42" location="'MCP_MDCP 2022 Trade'!A1" display="MCP/MDCP 2022 Trade" xr:uid="{89AA5378-429A-4054-BD75-A69B8165865C}"/>
    <hyperlink ref="I43" location="'MCP_MDCP 2023 Trade'!A1" display="MCP/MDCP 2023 Trade" xr:uid="{FC469D92-782B-4501-B64C-15F3CFE72674}"/>
    <hyperlink ref="B25" location="'PWA TPA'!A1" display="PWA TPA" xr:uid="{61D35D22-0156-488B-9107-C60E2F93DE4A}"/>
    <hyperlink ref="B26" location="tMAP!A1" display="tMAP" xr:uid="{41E1F51E-F320-4BE6-8D21-7C28D248B24B}"/>
    <hyperlink ref="B27" location="'P4'!A1" display="P4" xr:uid="{3B218390-176E-4F68-AF63-6382B075B866}"/>
    <hyperlink ref="B28" location="STPP!A1" display="STPP" xr:uid="{FEF7B6C6-9728-45D9-89D2-EBD0353C87BE}"/>
    <hyperlink ref="B29" location="SPA!A1" display="SPA" xr:uid="{1015BDA9-479E-43D3-AEC4-B72C73D9B6D9}"/>
    <hyperlink ref="B30" location="DCP!A1" display="DCP" xr:uid="{5773BE94-BA64-4949-B5FB-0E2F06123844}"/>
    <hyperlink ref="B31" location="'MCP-MDCP'!A1" display="MCP-MDCP" xr:uid="{38B91F85-622D-4CE6-842D-5824FEDFC4A0}"/>
    <hyperlink ref="B32" location="LFP!A1" display="LFP" xr:uid="{7BFB04AD-68B3-48A4-9C23-D70482D9C72C}"/>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CC7F5-3C46-4C45-A669-8BF339A1BE84}">
  <sheetPr codeName="Sheet2">
    <tabColor theme="3"/>
  </sheetPr>
  <dimension ref="A1:AQ37"/>
  <sheetViews>
    <sheetView showGridLines="0" zoomScale="120" zoomScaleNormal="120" workbookViewId="0">
      <selection activeCell="B6" sqref="B6"/>
    </sheetView>
  </sheetViews>
  <sheetFormatPr defaultColWidth="0" defaultRowHeight="0" customHeight="1" zeroHeight="1" x14ac:dyDescent="0.3"/>
  <cols>
    <col min="1" max="1" width="2.58203125" style="13" customWidth="1"/>
    <col min="2" max="2" width="18.08203125" style="13" customWidth="1"/>
    <col min="3" max="3" width="2.58203125" style="13" customWidth="1"/>
    <col min="4" max="4" width="7.5" style="13" customWidth="1"/>
    <col min="5" max="5" width="7.25" customWidth="1"/>
    <col min="6" max="22" width="6.25" style="13" customWidth="1"/>
    <col min="23" max="23" width="5.25" style="13" customWidth="1"/>
    <col min="24" max="43" width="0" style="13" hidden="1" customWidth="1"/>
    <col min="44" max="16384" width="7" style="13" hidden="1"/>
  </cols>
  <sheetData>
    <row r="1" spans="1:23" ht="39" customHeight="1" x14ac:dyDescent="0.25">
      <c r="A1" s="33"/>
      <c r="B1" s="33"/>
      <c r="D1" s="34">
        <v>1</v>
      </c>
      <c r="E1" s="35" t="s">
        <v>96</v>
      </c>
      <c r="F1" s="33"/>
      <c r="G1" s="33"/>
      <c r="H1" s="33"/>
      <c r="I1" s="33"/>
      <c r="J1" s="33"/>
      <c r="K1" s="33"/>
      <c r="L1" s="33"/>
      <c r="M1" s="33"/>
      <c r="N1" s="33"/>
      <c r="O1" s="33"/>
      <c r="P1" s="33"/>
      <c r="Q1" s="33"/>
      <c r="R1" s="33"/>
      <c r="S1" s="33"/>
      <c r="T1" s="33"/>
      <c r="U1" s="33"/>
      <c r="V1" s="33"/>
      <c r="W1" s="33"/>
    </row>
    <row r="2" spans="1:23" ht="13.5" customHeight="1" x14ac:dyDescent="0.25">
      <c r="A2" s="33"/>
      <c r="B2" s="33"/>
      <c r="D2" s="34">
        <v>2</v>
      </c>
      <c r="E2" s="35" t="s">
        <v>97</v>
      </c>
      <c r="F2" s="33"/>
      <c r="G2" s="33"/>
      <c r="H2" s="33"/>
      <c r="I2" s="33"/>
      <c r="J2" s="33"/>
      <c r="K2" s="33"/>
      <c r="L2" s="33"/>
      <c r="M2" s="33"/>
      <c r="N2" s="33"/>
      <c r="O2" s="33"/>
      <c r="P2" s="33"/>
      <c r="Q2" s="33"/>
      <c r="R2" s="33"/>
      <c r="S2" s="33"/>
      <c r="T2" s="33"/>
      <c r="U2" s="33"/>
      <c r="V2" s="33"/>
      <c r="W2" s="33"/>
    </row>
    <row r="3" spans="1:23" ht="13.5" customHeight="1" x14ac:dyDescent="0.25">
      <c r="A3" s="33"/>
      <c r="B3" s="33"/>
      <c r="C3" s="73"/>
      <c r="D3" s="34"/>
      <c r="E3" s="39"/>
      <c r="G3" s="33"/>
      <c r="H3" s="33"/>
      <c r="I3" s="33"/>
      <c r="J3" s="33"/>
      <c r="K3" s="33"/>
      <c r="L3" s="33"/>
      <c r="M3" s="33"/>
      <c r="N3" s="33"/>
      <c r="O3" s="33"/>
      <c r="P3" s="33"/>
      <c r="Q3" s="33"/>
      <c r="R3" s="33"/>
      <c r="S3" s="33"/>
      <c r="T3" s="33"/>
      <c r="U3" s="33"/>
      <c r="V3" s="33"/>
      <c r="W3" s="33"/>
    </row>
    <row r="4" spans="1:23" ht="13.5" customHeight="1" thickBot="1" x14ac:dyDescent="0.3">
      <c r="A4" s="33"/>
      <c r="B4" s="33"/>
      <c r="D4" s="34"/>
      <c r="E4" s="39"/>
      <c r="G4" s="33"/>
      <c r="H4" s="33"/>
      <c r="I4" s="33"/>
      <c r="J4" s="33"/>
      <c r="K4" s="33"/>
      <c r="L4" s="33"/>
      <c r="M4" s="33"/>
      <c r="N4" s="33"/>
      <c r="O4" s="33"/>
      <c r="P4" s="33"/>
      <c r="Q4" s="33"/>
      <c r="R4" s="33"/>
      <c r="S4" s="33"/>
      <c r="T4" s="33"/>
      <c r="U4" s="33"/>
      <c r="V4" s="33"/>
      <c r="W4" s="33"/>
    </row>
    <row r="5" spans="1:23" ht="13.5" customHeight="1" x14ac:dyDescent="0.25">
      <c r="A5" s="36"/>
      <c r="B5" s="55" t="s">
        <v>98</v>
      </c>
      <c r="C5" s="56"/>
      <c r="D5" s="207" t="s">
        <v>99</v>
      </c>
      <c r="E5" s="207"/>
      <c r="F5" s="57"/>
      <c r="G5" s="57"/>
      <c r="H5" s="57"/>
      <c r="I5" s="57"/>
      <c r="J5" s="57"/>
      <c r="K5" s="57"/>
      <c r="L5" s="57"/>
      <c r="M5" s="57"/>
      <c r="N5" s="57"/>
      <c r="O5" s="57"/>
      <c r="P5" s="57"/>
      <c r="Q5" s="57"/>
      <c r="R5" s="57"/>
      <c r="S5" s="57"/>
      <c r="T5" s="57"/>
      <c r="U5" s="57"/>
      <c r="V5" s="58"/>
      <c r="W5" s="33"/>
    </row>
    <row r="6" spans="1:23" ht="13.5" customHeight="1" x14ac:dyDescent="0.25">
      <c r="A6" s="37"/>
      <c r="B6" s="104" t="s">
        <v>100</v>
      </c>
      <c r="C6" s="59"/>
      <c r="D6" s="205" t="s">
        <v>16</v>
      </c>
      <c r="E6" s="206"/>
      <c r="F6" s="108" t="s">
        <v>101</v>
      </c>
      <c r="G6" s="60">
        <v>2013</v>
      </c>
      <c r="H6" s="60">
        <v>2014</v>
      </c>
      <c r="I6" s="60">
        <v>2015</v>
      </c>
      <c r="J6" s="60">
        <v>2016</v>
      </c>
      <c r="K6" s="60">
        <v>2017</v>
      </c>
      <c r="L6" s="60">
        <v>2018</v>
      </c>
      <c r="M6" s="60">
        <v>2019</v>
      </c>
      <c r="N6" s="60">
        <v>2020</v>
      </c>
      <c r="O6" s="60">
        <v>2021</v>
      </c>
      <c r="P6" s="60">
        <v>2022</v>
      </c>
      <c r="Q6" s="60">
        <v>2023</v>
      </c>
      <c r="R6" s="60">
        <v>2024</v>
      </c>
      <c r="S6" s="60">
        <v>2025</v>
      </c>
      <c r="T6" s="60"/>
      <c r="U6" s="60"/>
      <c r="V6" s="61"/>
      <c r="W6" s="37"/>
    </row>
    <row r="7" spans="1:23" ht="13.5" customHeight="1" x14ac:dyDescent="0.25">
      <c r="A7" s="37"/>
      <c r="B7" s="62"/>
      <c r="C7" s="59"/>
      <c r="D7" s="33"/>
      <c r="E7" s="33"/>
      <c r="F7" s="33"/>
      <c r="G7" s="33"/>
      <c r="H7" s="33"/>
      <c r="I7" s="33"/>
      <c r="J7" s="33"/>
      <c r="K7" s="33"/>
      <c r="L7" s="33"/>
      <c r="M7" s="33"/>
      <c r="N7" s="33"/>
      <c r="O7" s="33"/>
      <c r="P7" s="33"/>
      <c r="Q7" s="33"/>
      <c r="R7" s="33"/>
      <c r="S7" s="33"/>
      <c r="T7" s="33"/>
      <c r="U7" s="33"/>
      <c r="V7" s="63"/>
      <c r="W7" s="37"/>
    </row>
    <row r="8" spans="1:23" ht="13.5" customHeight="1" x14ac:dyDescent="0.25">
      <c r="A8" s="37"/>
      <c r="B8" s="64" t="str">
        <f>IF(OR($D$6="PWA TPA",$D$6="Other Salts",$D$6="SPA"),"'000 t/y P2O5","'000 t/y product")</f>
        <v>'000 t/y P2O5</v>
      </c>
      <c r="C8" s="59"/>
      <c r="D8" s="65">
        <v>2011</v>
      </c>
      <c r="E8" s="65">
        <v>2012</v>
      </c>
      <c r="F8" s="65">
        <v>2013</v>
      </c>
      <c r="G8" s="65">
        <v>2014</v>
      </c>
      <c r="H8" s="65">
        <v>2015</v>
      </c>
      <c r="I8" s="65">
        <v>2016</v>
      </c>
      <c r="J8" s="65">
        <v>2017</v>
      </c>
      <c r="K8" s="65">
        <v>2018</v>
      </c>
      <c r="L8" s="65">
        <v>2019</v>
      </c>
      <c r="M8" s="65">
        <v>2020</v>
      </c>
      <c r="N8" s="65">
        <v>2021</v>
      </c>
      <c r="O8" s="65">
        <v>2022</v>
      </c>
      <c r="P8" s="65">
        <v>2023</v>
      </c>
      <c r="Q8" s="65">
        <v>2024</v>
      </c>
      <c r="R8" s="65">
        <v>2025</v>
      </c>
      <c r="S8" s="65">
        <v>2026</v>
      </c>
      <c r="T8" s="65">
        <v>2027</v>
      </c>
      <c r="U8" s="65">
        <v>2028</v>
      </c>
      <c r="V8" s="66">
        <v>2029</v>
      </c>
      <c r="W8" s="40"/>
    </row>
    <row r="9" spans="1:23" ht="13.5" customHeight="1" x14ac:dyDescent="0.25">
      <c r="A9" s="41"/>
      <c r="B9" s="67" t="s">
        <v>102</v>
      </c>
      <c r="C9" s="59"/>
      <c r="D9" s="38">
        <f ca="1">INDEX(INDIRECT("'"&amp;$D$6&amp;" "&amp;$B9&amp;"'!$C$3:$AP$211"),MATCH('Data Viewer'!$B$6,INDIRECT("'"&amp;$D$6&amp;" "&amp;$B9&amp;"'!$C$3:$C$211"),0),MATCH('Data Viewer'!D$8,INDIRECT("'"&amp;$D$6&amp;" "&amp;$B9&amp;"'!$C$3:$AP$3"),0))</f>
        <v>5247.8295999999991</v>
      </c>
      <c r="E9" s="38">
        <f ca="1">INDEX(INDIRECT("'"&amp;$D$6&amp;" "&amp;$B9&amp;"'!$C$3:$AP$211"),MATCH('Data Viewer'!$B$6,INDIRECT("'"&amp;$D$6&amp;" "&amp;$B9&amp;"'!$C$3:$C$211"),0),MATCH('Data Viewer'!E$8,INDIRECT("'"&amp;$D$6&amp;" "&amp;$B9&amp;"'!$C$3:$AP$3"),0))</f>
        <v>5433.8295999999991</v>
      </c>
      <c r="F9" s="38">
        <f ca="1">INDEX(INDIRECT("'"&amp;$D$6&amp;" "&amp;$B9&amp;"'!$C$3:$AP$211"),MATCH('Data Viewer'!$B$6,INDIRECT("'"&amp;$D$6&amp;" "&amp;$B9&amp;"'!$C$3:$C$211"),0),MATCH('Data Viewer'!F$8,INDIRECT("'"&amp;$D$6&amp;" "&amp;$B9&amp;"'!$C$3:$AP$3"),0))</f>
        <v>5736.3295999999991</v>
      </c>
      <c r="G9" s="38">
        <f ca="1">INDEX(INDIRECT("'"&amp;$D$6&amp;" "&amp;$B9&amp;"'!$C$3:$AP$211"),MATCH('Data Viewer'!$B$6,INDIRECT("'"&amp;$D$6&amp;" "&amp;$B9&amp;"'!$C$3:$C$211"),0),MATCH('Data Viewer'!G$8,INDIRECT("'"&amp;$D$6&amp;" "&amp;$B9&amp;"'!$C$3:$AP$3"),0))</f>
        <v>5909.2045999999991</v>
      </c>
      <c r="H9" s="38">
        <f ca="1">INDEX(INDIRECT("'"&amp;$D$6&amp;" "&amp;$B9&amp;"'!$C$3:$AP$211"),MATCH('Data Viewer'!$B$6,INDIRECT("'"&amp;$D$6&amp;" "&amp;$B9&amp;"'!$C$3:$C$211"),0),MATCH('Data Viewer'!H$8,INDIRECT("'"&amp;$D$6&amp;" "&amp;$B9&amp;"'!$C$3:$AP$3"),0))</f>
        <v>5623.3920999999991</v>
      </c>
      <c r="I9" s="38">
        <f ca="1">INDEX(INDIRECT("'"&amp;$D$6&amp;" "&amp;$B9&amp;"'!$C$3:$AP$211"),MATCH('Data Viewer'!$B$6,INDIRECT("'"&amp;$D$6&amp;" "&amp;$B9&amp;"'!$C$3:$C$211"),0),MATCH('Data Viewer'!I$8,INDIRECT("'"&amp;$D$6&amp;" "&amp;$B9&amp;"'!$C$3:$AP$3"),0))</f>
        <v>5509.1608499999993</v>
      </c>
      <c r="J9" s="38">
        <f ca="1">INDEX(INDIRECT("'"&amp;$D$6&amp;" "&amp;$B9&amp;"'!$C$3:$AP$211"),MATCH('Data Viewer'!$B$6,INDIRECT("'"&amp;$D$6&amp;" "&amp;$B9&amp;"'!$C$3:$C$211"),0),MATCH('Data Viewer'!J$8,INDIRECT("'"&amp;$D$6&amp;" "&amp;$B9&amp;"'!$C$3:$AP$3"),0))</f>
        <v>5359.1027249999997</v>
      </c>
      <c r="K9" s="38">
        <f ca="1">INDEX(INDIRECT("'"&amp;$D$6&amp;" "&amp;$B9&amp;"'!$C$3:$AP$211"),MATCH('Data Viewer'!$B$6,INDIRECT("'"&amp;$D$6&amp;" "&amp;$B9&amp;"'!$C$3:$C$211"),0),MATCH('Data Viewer'!K$8,INDIRECT("'"&amp;$D$6&amp;" "&amp;$B9&amp;"'!$C$3:$AP$3"),0))</f>
        <v>5284.8554124999991</v>
      </c>
      <c r="L9" s="38">
        <f ca="1">INDEX(INDIRECT("'"&amp;$D$6&amp;" "&amp;$B9&amp;"'!$C$3:$AP$211"),MATCH('Data Viewer'!$B$6,INDIRECT("'"&amp;$D$6&amp;" "&amp;$B9&amp;"'!$C$3:$C$211"),0),MATCH('Data Viewer'!L$8,INDIRECT("'"&amp;$D$6&amp;" "&amp;$B9&amp;"'!$C$3:$AP$3"),0))</f>
        <v>5282.8141218749997</v>
      </c>
      <c r="M9" s="38">
        <f ca="1">INDEX(INDIRECT("'"&amp;$D$6&amp;" "&amp;$B9&amp;"'!$C$3:$AP$211"),MATCH('Data Viewer'!$B$6,INDIRECT("'"&amp;$D$6&amp;" "&amp;$B9&amp;"'!$C$3:$C$211"),0),MATCH('Data Viewer'!M$8,INDIRECT("'"&amp;$D$6&amp;" "&amp;$B9&amp;"'!$C$3:$AP$3"),0))</f>
        <v>5341.6248957812495</v>
      </c>
      <c r="N9" s="38">
        <f ca="1">INDEX(INDIRECT("'"&amp;$D$6&amp;" "&amp;$B9&amp;"'!$C$3:$AP$211"),MATCH('Data Viewer'!$B$6,INDIRECT("'"&amp;$D$6&amp;" "&amp;$B9&amp;"'!$C$3:$C$211"),0),MATCH('Data Viewer'!N$8,INDIRECT("'"&amp;$D$6&amp;" "&amp;$B9&amp;"'!$C$3:$AP$3"),0))</f>
        <v>5316.6248957812495</v>
      </c>
      <c r="O9" s="38">
        <f ca="1">INDEX(INDIRECT("'"&amp;$D$6&amp;" "&amp;$B9&amp;"'!$C$3:$AP$211"),MATCH('Data Viewer'!$B$6,INDIRECT("'"&amp;$D$6&amp;" "&amp;$B9&amp;"'!$C$3:$C$211"),0),MATCH('Data Viewer'!O$8,INDIRECT("'"&amp;$D$6&amp;" "&amp;$B9&amp;"'!$C$3:$AP$3"),0))</f>
        <v>5685.1248957812495</v>
      </c>
      <c r="P9" s="38">
        <f ca="1">INDEX(INDIRECT("'"&amp;$D$6&amp;" "&amp;$B9&amp;"'!$C$3:$AP$211"),MATCH('Data Viewer'!$B$6,INDIRECT("'"&amp;$D$6&amp;" "&amp;$B9&amp;"'!$C$3:$C$211"),0),MATCH('Data Viewer'!P$8,INDIRECT("'"&amp;$D$6&amp;" "&amp;$B9&amp;"'!$C$3:$AP$3"),0))</f>
        <v>6635.4248957812506</v>
      </c>
      <c r="Q9" s="38">
        <f ca="1">INDEX(INDIRECT("'"&amp;$D$6&amp;" "&amp;$B9&amp;"'!$C$3:$AP$211"),MATCH('Data Viewer'!$B$6,INDIRECT("'"&amp;$D$6&amp;" "&amp;$B9&amp;"'!$C$3:$C$211"),0),MATCH('Data Viewer'!Q$8,INDIRECT("'"&amp;$D$6&amp;" "&amp;$B9&amp;"'!$C$3:$AP$3"),0))</f>
        <v>6973.4248957812488</v>
      </c>
      <c r="R9" s="38">
        <f ca="1">INDEX(INDIRECT("'"&amp;$D$6&amp;" "&amp;$B9&amp;"'!$C$3:$AP$211"),MATCH('Data Viewer'!$B$6,INDIRECT("'"&amp;$D$6&amp;" "&amp;$B9&amp;"'!$C$3:$C$211"),0),MATCH('Data Viewer'!R$8,INDIRECT("'"&amp;$D$6&amp;" "&amp;$B9&amp;"'!$C$3:$AP$3"),0))</f>
        <v>8067.9248957812488</v>
      </c>
      <c r="S9" s="38">
        <f ca="1">INDEX(INDIRECT("'"&amp;$D$6&amp;" "&amp;$B9&amp;"'!$C$3:$AP$211"),MATCH('Data Viewer'!$B$6,INDIRECT("'"&amp;$D$6&amp;" "&amp;$B9&amp;"'!$C$3:$C$211"),0),MATCH('Data Viewer'!S$8,INDIRECT("'"&amp;$D$6&amp;" "&amp;$B9&amp;"'!$C$3:$AP$3"),0))</f>
        <v>8583.2098957812486</v>
      </c>
      <c r="T9" s="38">
        <f ca="1">INDEX(INDIRECT("'"&amp;$D$6&amp;" "&amp;$B9&amp;"'!$C$3:$AP$211"),MATCH('Data Viewer'!$B$6,INDIRECT("'"&amp;$D$6&amp;" "&amp;$B9&amp;"'!$C$3:$C$211"),0),MATCH('Data Viewer'!T$8,INDIRECT("'"&amp;$D$6&amp;" "&amp;$B9&amp;"'!$C$3:$AP$3"),0))</f>
        <v>8795.2098957812486</v>
      </c>
      <c r="U9" s="38">
        <f ca="1">INDEX(INDIRECT("'"&amp;$D$6&amp;" "&amp;$B9&amp;"'!$C$3:$AP$211"),MATCH('Data Viewer'!$B$6,INDIRECT("'"&amp;$D$6&amp;" "&amp;$B9&amp;"'!$C$3:$C$211"),0),MATCH('Data Viewer'!U$8,INDIRECT("'"&amp;$D$6&amp;" "&amp;$B9&amp;"'!$C$3:$AP$3"),0))</f>
        <v>8785.2098957812486</v>
      </c>
      <c r="V9" s="68">
        <f ca="1">INDEX(INDIRECT("'"&amp;$D$6&amp;" "&amp;$B9&amp;"'!$C$3:$AP$211"),MATCH('Data Viewer'!$B$6,INDIRECT("'"&amp;$D$6&amp;" "&amp;$B9&amp;"'!$C$3:$C$211"),0),MATCH('Data Viewer'!V$8,INDIRECT("'"&amp;$D$6&amp;" "&amp;$B9&amp;"'!$C$3:$AP$3"),0))</f>
        <v>8775.2098957812486</v>
      </c>
      <c r="W9" s="37"/>
    </row>
    <row r="10" spans="1:23" ht="13.5" customHeight="1" x14ac:dyDescent="0.25">
      <c r="A10" s="41"/>
      <c r="B10" s="67" t="s">
        <v>103</v>
      </c>
      <c r="C10" s="59"/>
      <c r="D10" s="38">
        <f ca="1">INDEX(INDIRECT("'"&amp;$D$6&amp;" "&amp;$B10&amp;"'!$C$3:$AP$211"),MATCH('Data Viewer'!$B$6,INDIRECT("'"&amp;$D$6&amp;" "&amp;$B10&amp;"'!$C$3:$C$211"),0),MATCH('Data Viewer'!D$8,INDIRECT("'"&amp;$D$6&amp;" "&amp;$B10&amp;"'!$C$3:$AP$3"),0))</f>
        <v>2476.9661412136243</v>
      </c>
      <c r="E10" s="38">
        <f ca="1">INDEX(INDIRECT("'"&amp;$D$6&amp;" "&amp;$B10&amp;"'!$C$3:$AP$211"),MATCH('Data Viewer'!$B$6,INDIRECT("'"&amp;$D$6&amp;" "&amp;$B10&amp;"'!$C$3:$C$211"),0),MATCH('Data Viewer'!E$8,INDIRECT("'"&amp;$D$6&amp;" "&amp;$B10&amp;"'!$C$3:$AP$3"),0))</f>
        <v>2496.643725761749</v>
      </c>
      <c r="F10" s="38">
        <f ca="1">INDEX(INDIRECT("'"&amp;$D$6&amp;" "&amp;$B10&amp;"'!$C$3:$AP$211"),MATCH('Data Viewer'!$B$6,INDIRECT("'"&amp;$D$6&amp;" "&amp;$B10&amp;"'!$C$3:$C$211"),0),MATCH('Data Viewer'!F$8,INDIRECT("'"&amp;$D$6&amp;" "&amp;$B10&amp;"'!$C$3:$AP$3"),0))</f>
        <v>2512.3456060616782</v>
      </c>
      <c r="G10" s="38">
        <f ca="1">INDEX(INDIRECT("'"&amp;$D$6&amp;" "&amp;$B10&amp;"'!$C$3:$AP$211"),MATCH('Data Viewer'!$B$6,INDIRECT("'"&amp;$D$6&amp;" "&amp;$B10&amp;"'!$C$3:$C$211"),0),MATCH('Data Viewer'!G$8,INDIRECT("'"&amp;$D$6&amp;" "&amp;$B10&amp;"'!$C$3:$AP$3"),0))</f>
        <v>2584.7541931721862</v>
      </c>
      <c r="H10" s="38">
        <f ca="1">INDEX(INDIRECT("'"&amp;$D$6&amp;" "&amp;$B10&amp;"'!$C$3:$AP$211"),MATCH('Data Viewer'!$B$6,INDIRECT("'"&amp;$D$6&amp;" "&amp;$B10&amp;"'!$C$3:$C$211"),0),MATCH('Data Viewer'!H$8,INDIRECT("'"&amp;$D$6&amp;" "&amp;$B10&amp;"'!$C$3:$AP$3"),0))</f>
        <v>2335.7360835037284</v>
      </c>
      <c r="I10" s="38">
        <f ca="1">INDEX(INDIRECT("'"&amp;$D$6&amp;" "&amp;$B10&amp;"'!$C$3:$AP$211"),MATCH('Data Viewer'!$B$6,INDIRECT("'"&amp;$D$6&amp;" "&amp;$B10&amp;"'!$C$3:$C$211"),0),MATCH('Data Viewer'!I$8,INDIRECT("'"&amp;$D$6&amp;" "&amp;$B10&amp;"'!$C$3:$AP$3"),0))</f>
        <v>2273.4986104944783</v>
      </c>
      <c r="J10" s="38">
        <f ca="1">INDEX(INDIRECT("'"&amp;$D$6&amp;" "&amp;$B10&amp;"'!$C$3:$AP$211"),MATCH('Data Viewer'!$B$6,INDIRECT("'"&amp;$D$6&amp;" "&amp;$B10&amp;"'!$C$3:$C$211"),0),MATCH('Data Viewer'!J$8,INDIRECT("'"&amp;$D$6&amp;" "&amp;$B10&amp;"'!$C$3:$AP$3"),0))</f>
        <v>2459.4497493705212</v>
      </c>
      <c r="K10" s="38">
        <f ca="1">INDEX(INDIRECT("'"&amp;$D$6&amp;" "&amp;$B10&amp;"'!$C$3:$AP$211"),MATCH('Data Viewer'!$B$6,INDIRECT("'"&amp;$D$6&amp;" "&amp;$B10&amp;"'!$C$3:$C$211"),0),MATCH('Data Viewer'!K$8,INDIRECT("'"&amp;$D$6&amp;" "&amp;$B10&amp;"'!$C$3:$AP$3"),0))</f>
        <v>2508.2841614678387</v>
      </c>
      <c r="L10" s="38">
        <f ca="1">INDEX(INDIRECT("'"&amp;$D$6&amp;" "&amp;$B10&amp;"'!$C$3:$AP$211"),MATCH('Data Viewer'!$B$6,INDIRECT("'"&amp;$D$6&amp;" "&amp;$B10&amp;"'!$C$3:$C$211"),0),MATCH('Data Viewer'!L$8,INDIRECT("'"&amp;$D$6&amp;" "&amp;$B10&amp;"'!$C$3:$AP$3"),0))</f>
        <v>2447.4317738439122</v>
      </c>
      <c r="M10" s="38">
        <f ca="1">INDEX(INDIRECT("'"&amp;$D$6&amp;" "&amp;$B10&amp;"'!$C$3:$AP$211"),MATCH('Data Viewer'!$B$6,INDIRECT("'"&amp;$D$6&amp;" "&amp;$B10&amp;"'!$C$3:$C$211"),0),MATCH('Data Viewer'!M$8,INDIRECT("'"&amp;$D$6&amp;" "&amp;$B10&amp;"'!$C$3:$AP$3"),0))</f>
        <v>2645.7520825676947</v>
      </c>
      <c r="N10" s="38">
        <f ca="1">INDEX(INDIRECT("'"&amp;$D$6&amp;" "&amp;$B10&amp;"'!$C$3:$AP$211"),MATCH('Data Viewer'!$B$6,INDIRECT("'"&amp;$D$6&amp;" "&amp;$B10&amp;"'!$C$3:$C$211"),0),MATCH('Data Viewer'!N$8,INDIRECT("'"&amp;$D$6&amp;" "&amp;$B10&amp;"'!$C$3:$AP$3"),0))</f>
        <v>2778.2700211183669</v>
      </c>
      <c r="O10" s="38">
        <f ca="1">INDEX(INDIRECT("'"&amp;$D$6&amp;" "&amp;$B10&amp;"'!$C$3:$AP$211"),MATCH('Data Viewer'!$B$6,INDIRECT("'"&amp;$D$6&amp;" "&amp;$B10&amp;"'!$C$3:$C$211"),0),MATCH('Data Viewer'!O$8,INDIRECT("'"&amp;$D$6&amp;" "&amp;$B10&amp;"'!$C$3:$AP$3"),0))</f>
        <v>2792.8691448060981</v>
      </c>
      <c r="P10" s="38">
        <f ca="1">INDEX(INDIRECT("'"&amp;$D$6&amp;" "&amp;$B10&amp;"'!$C$3:$AP$211"),MATCH('Data Viewer'!$B$6,INDIRECT("'"&amp;$D$6&amp;" "&amp;$B10&amp;"'!$C$3:$C$211"),0),MATCH('Data Viewer'!P$8,INDIRECT("'"&amp;$D$6&amp;" "&amp;$B10&amp;"'!$C$3:$AP$3"),0))</f>
        <v>3094.3312945061252</v>
      </c>
      <c r="Q10" s="38">
        <f ca="1">INDEX(INDIRECT("'"&amp;$D$6&amp;" "&amp;$B10&amp;"'!$C$3:$AP$211"),MATCH('Data Viewer'!$B$6,INDIRECT("'"&amp;$D$6&amp;" "&amp;$B10&amp;"'!$C$3:$C$211"),0),MATCH('Data Viewer'!Q$8,INDIRECT("'"&amp;$D$6&amp;" "&amp;$B10&amp;"'!$C$3:$AP$3"),0))</f>
        <v>3470.0765855550294</v>
      </c>
      <c r="R10" s="38">
        <f ca="1">INDEX(INDIRECT("'"&amp;$D$6&amp;" "&amp;$B10&amp;"'!$C$3:$AP$211"),MATCH('Data Viewer'!$B$6,INDIRECT("'"&amp;$D$6&amp;" "&amp;$B10&amp;"'!$C$3:$C$211"),0),MATCH('Data Viewer'!R$8,INDIRECT("'"&amp;$D$6&amp;" "&amp;$B10&amp;"'!$C$3:$AP$3"),0))</f>
        <v>3649.7805464497078</v>
      </c>
      <c r="S10" s="38">
        <f ca="1">INDEX(INDIRECT("'"&amp;$D$6&amp;" "&amp;$B10&amp;"'!$C$3:$AP$211"),MATCH('Data Viewer'!$B$6,INDIRECT("'"&amp;$D$6&amp;" "&amp;$B10&amp;"'!$C$3:$C$211"),0),MATCH('Data Viewer'!S$8,INDIRECT("'"&amp;$D$6&amp;" "&amp;$B10&amp;"'!$C$3:$AP$3"),0))</f>
        <v>3801.8579999935937</v>
      </c>
      <c r="T10" s="38">
        <f ca="1">INDEX(INDIRECT("'"&amp;$D$6&amp;" "&amp;$B10&amp;"'!$C$3:$AP$211"),MATCH('Data Viewer'!$B$6,INDIRECT("'"&amp;$D$6&amp;" "&amp;$B10&amp;"'!$C$3:$C$211"),0),MATCH('Data Viewer'!T$8,INDIRECT("'"&amp;$D$6&amp;" "&amp;$B10&amp;"'!$C$3:$AP$3"),0))</f>
        <v>4033.9237749455215</v>
      </c>
      <c r="U10" s="38">
        <f ca="1">INDEX(INDIRECT("'"&amp;$D$6&amp;" "&amp;$B10&amp;"'!$C$3:$AP$211"),MATCH('Data Viewer'!$B$6,INDIRECT("'"&amp;$D$6&amp;" "&amp;$B10&amp;"'!$C$3:$C$211"),0),MATCH('Data Viewer'!U$8,INDIRECT("'"&amp;$D$6&amp;" "&amp;$B10&amp;"'!$C$3:$AP$3"),0))</f>
        <v>4174.5149729197237</v>
      </c>
      <c r="V10" s="68">
        <f ca="1">INDEX(INDIRECT("'"&amp;$D$6&amp;" "&amp;$B10&amp;"'!$C$3:$AP$211"),MATCH('Data Viewer'!$B$6,INDIRECT("'"&amp;$D$6&amp;" "&amp;$B10&amp;"'!$C$3:$C$211"),0),MATCH('Data Viewer'!V$8,INDIRECT("'"&amp;$D$6&amp;" "&amp;$B10&amp;"'!$C$3:$AP$3"),0))</f>
        <v>4326.6757131875047</v>
      </c>
      <c r="W10" s="37"/>
    </row>
    <row r="11" spans="1:23" ht="13.5" customHeight="1" x14ac:dyDescent="0.25">
      <c r="A11" s="41"/>
      <c r="B11" s="67" t="s">
        <v>104</v>
      </c>
      <c r="C11" s="59"/>
      <c r="D11" s="38">
        <f ca="1">INDEX(INDIRECT("'"&amp;$D$6&amp;" "&amp;$B11&amp;"'!$C$3:$AP$211"),MATCH('Data Viewer'!$B$6,INDIRECT("'"&amp;$D$6&amp;" "&amp;$B11&amp;"'!$C$3:$C$211"),0),MATCH('Data Viewer'!D$8,INDIRECT("'"&amp;$D$6&amp;" "&amp;$B11&amp;"'!$C$3:$AP$3"),0))</f>
        <v>2476.9661412136243</v>
      </c>
      <c r="E11" s="38">
        <f ca="1">INDEX(INDIRECT("'"&amp;$D$6&amp;" "&amp;$B11&amp;"'!$C$3:$AP$211"),MATCH('Data Viewer'!$B$6,INDIRECT("'"&amp;$D$6&amp;" "&amp;$B11&amp;"'!$C$3:$C$211"),0),MATCH('Data Viewer'!E$8,INDIRECT("'"&amp;$D$6&amp;" "&amp;$B11&amp;"'!$C$3:$AP$3"),0))</f>
        <v>2496.643725761749</v>
      </c>
      <c r="F11" s="38">
        <f ca="1">INDEX(INDIRECT("'"&amp;$D$6&amp;" "&amp;$B11&amp;"'!$C$3:$AP$211"),MATCH('Data Viewer'!$B$6,INDIRECT("'"&amp;$D$6&amp;" "&amp;$B11&amp;"'!$C$3:$C$211"),0),MATCH('Data Viewer'!F$8,INDIRECT("'"&amp;$D$6&amp;" "&amp;$B11&amp;"'!$C$3:$AP$3"),0))</f>
        <v>2512.3456060616777</v>
      </c>
      <c r="G11" s="38">
        <f ca="1">INDEX(INDIRECT("'"&amp;$D$6&amp;" "&amp;$B11&amp;"'!$C$3:$AP$211"),MATCH('Data Viewer'!$B$6,INDIRECT("'"&amp;$D$6&amp;" "&amp;$B11&amp;"'!$C$3:$C$211"),0),MATCH('Data Viewer'!G$8,INDIRECT("'"&amp;$D$6&amp;" "&amp;$B11&amp;"'!$C$3:$AP$3"),0))</f>
        <v>2584.7541931721867</v>
      </c>
      <c r="H11" s="38">
        <f ca="1">INDEX(INDIRECT("'"&amp;$D$6&amp;" "&amp;$B11&amp;"'!$C$3:$AP$211"),MATCH('Data Viewer'!$B$6,INDIRECT("'"&amp;$D$6&amp;" "&amp;$B11&amp;"'!$C$3:$C$211"),0),MATCH('Data Viewer'!H$8,INDIRECT("'"&amp;$D$6&amp;" "&amp;$B11&amp;"'!$C$3:$AP$3"),0))</f>
        <v>2335.7360835037289</v>
      </c>
      <c r="I11" s="38">
        <f ca="1">INDEX(INDIRECT("'"&amp;$D$6&amp;" "&amp;$B11&amp;"'!$C$3:$AP$211"),MATCH('Data Viewer'!$B$6,INDIRECT("'"&amp;$D$6&amp;" "&amp;$B11&amp;"'!$C$3:$C$211"),0),MATCH('Data Viewer'!I$8,INDIRECT("'"&amp;$D$6&amp;" "&amp;$B11&amp;"'!$C$3:$AP$3"),0))</f>
        <v>2273.4986104944783</v>
      </c>
      <c r="J11" s="38">
        <f ca="1">INDEX(INDIRECT("'"&amp;$D$6&amp;" "&amp;$B11&amp;"'!$C$3:$AP$211"),MATCH('Data Viewer'!$B$6,INDIRECT("'"&amp;$D$6&amp;" "&amp;$B11&amp;"'!$C$3:$C$211"),0),MATCH('Data Viewer'!J$8,INDIRECT("'"&amp;$D$6&amp;" "&amp;$B11&amp;"'!$C$3:$AP$3"),0))</f>
        <v>2459.5477093705213</v>
      </c>
      <c r="K11" s="38">
        <f ca="1">INDEX(INDIRECT("'"&amp;$D$6&amp;" "&amp;$B11&amp;"'!$C$3:$AP$211"),MATCH('Data Viewer'!$B$6,INDIRECT("'"&amp;$D$6&amp;" "&amp;$B11&amp;"'!$C$3:$C$211"),0),MATCH('Data Viewer'!K$8,INDIRECT("'"&amp;$D$6&amp;" "&amp;$B11&amp;"'!$C$3:$AP$3"),0))</f>
        <v>2508.8651014678385</v>
      </c>
      <c r="L11" s="38">
        <f ca="1">INDEX(INDIRECT("'"&amp;$D$6&amp;" "&amp;$B11&amp;"'!$C$3:$AP$211"),MATCH('Data Viewer'!$B$6,INDIRECT("'"&amp;$D$6&amp;" "&amp;$B11&amp;"'!$C$3:$C$211"),0),MATCH('Data Viewer'!L$8,INDIRECT("'"&amp;$D$6&amp;" "&amp;$B11&amp;"'!$C$3:$AP$3"),0))</f>
        <v>2447.5545338439119</v>
      </c>
      <c r="M11" s="38">
        <f ca="1">INDEX(INDIRECT("'"&amp;$D$6&amp;" "&amp;$B11&amp;"'!$C$3:$AP$211"),MATCH('Data Viewer'!$B$6,INDIRECT("'"&amp;$D$6&amp;" "&amp;$B11&amp;"'!$C$3:$C$211"),0),MATCH('Data Viewer'!M$8,INDIRECT("'"&amp;$D$6&amp;" "&amp;$B11&amp;"'!$C$3:$AP$3"),0))</f>
        <v>2645.7520825676947</v>
      </c>
      <c r="N11" s="38">
        <f ca="1">INDEX(INDIRECT("'"&amp;$D$6&amp;" "&amp;$B11&amp;"'!$C$3:$AP$211"),MATCH('Data Viewer'!$B$6,INDIRECT("'"&amp;$D$6&amp;" "&amp;$B11&amp;"'!$C$3:$C$211"),0),MATCH('Data Viewer'!N$8,INDIRECT("'"&amp;$D$6&amp;" "&amp;$B11&amp;"'!$C$3:$AP$3"),0))</f>
        <v>2778.2700211183674</v>
      </c>
      <c r="O11" s="38">
        <f ca="1">INDEX(INDIRECT("'"&amp;$D$6&amp;" "&amp;$B11&amp;"'!$C$3:$AP$211"),MATCH('Data Viewer'!$B$6,INDIRECT("'"&amp;$D$6&amp;" "&amp;$B11&amp;"'!$C$3:$C$211"),0),MATCH('Data Viewer'!O$8,INDIRECT("'"&amp;$D$6&amp;" "&amp;$B11&amp;"'!$C$3:$AP$3"),0))</f>
        <v>2794.6256048060977</v>
      </c>
      <c r="P11" s="38">
        <f ca="1">INDEX(INDIRECT("'"&amp;$D$6&amp;" "&amp;$B11&amp;"'!$C$3:$AP$211"),MATCH('Data Viewer'!$B$6,INDIRECT("'"&amp;$D$6&amp;" "&amp;$B11&amp;"'!$C$3:$C$211"),0),MATCH('Data Viewer'!P$8,INDIRECT("'"&amp;$D$6&amp;" "&amp;$B11&amp;"'!$C$3:$AP$3"),0))</f>
        <v>3094.3312945061248</v>
      </c>
      <c r="Q11" s="38">
        <f ca="1">INDEX(INDIRECT("'"&amp;$D$6&amp;" "&amp;$B11&amp;"'!$C$3:$AP$211"),MATCH('Data Viewer'!$B$6,INDIRECT("'"&amp;$D$6&amp;" "&amp;$B11&amp;"'!$C$3:$C$211"),0),MATCH('Data Viewer'!Q$8,INDIRECT("'"&amp;$D$6&amp;" "&amp;$B11&amp;"'!$C$3:$AP$3"),0))</f>
        <v>3470.0765855550289</v>
      </c>
      <c r="R11" s="38">
        <f ca="1">INDEX(INDIRECT("'"&amp;$D$6&amp;" "&amp;$B11&amp;"'!$C$3:$AP$211"),MATCH('Data Viewer'!$B$6,INDIRECT("'"&amp;$D$6&amp;" "&amp;$B11&amp;"'!$C$3:$C$211"),0),MATCH('Data Viewer'!R$8,INDIRECT("'"&amp;$D$6&amp;" "&amp;$B11&amp;"'!$C$3:$AP$3"),0))</f>
        <v>3649.7805464497083</v>
      </c>
      <c r="S11" s="38">
        <f ca="1">INDEX(INDIRECT("'"&amp;$D$6&amp;" "&amp;$B11&amp;"'!$C$3:$AP$211"),MATCH('Data Viewer'!$B$6,INDIRECT("'"&amp;$D$6&amp;" "&amp;$B11&amp;"'!$C$3:$C$211"),0),MATCH('Data Viewer'!S$8,INDIRECT("'"&amp;$D$6&amp;" "&amp;$B11&amp;"'!$C$3:$AP$3"),0))</f>
        <v>3801.8579999935937</v>
      </c>
      <c r="T11" s="38">
        <f ca="1">INDEX(INDIRECT("'"&amp;$D$6&amp;" "&amp;$B11&amp;"'!$C$3:$AP$211"),MATCH('Data Viewer'!$B$6,INDIRECT("'"&amp;$D$6&amp;" "&amp;$B11&amp;"'!$C$3:$C$211"),0),MATCH('Data Viewer'!T$8,INDIRECT("'"&amp;$D$6&amp;" "&amp;$B11&amp;"'!$C$3:$AP$3"),0))</f>
        <v>4033.9237749455219</v>
      </c>
      <c r="U11" s="38">
        <f ca="1">INDEX(INDIRECT("'"&amp;$D$6&amp;" "&amp;$B11&amp;"'!$C$3:$AP$211"),MATCH('Data Viewer'!$B$6,INDIRECT("'"&amp;$D$6&amp;" "&amp;$B11&amp;"'!$C$3:$C$211"),0),MATCH('Data Viewer'!U$8,INDIRECT("'"&amp;$D$6&amp;" "&amp;$B11&amp;"'!$C$3:$AP$3"),0))</f>
        <v>4174.5149729197246</v>
      </c>
      <c r="V11" s="68">
        <f ca="1">INDEX(INDIRECT("'"&amp;$D$6&amp;" "&amp;$B11&amp;"'!$C$3:$AP$211"),MATCH('Data Viewer'!$B$6,INDIRECT("'"&amp;$D$6&amp;" "&amp;$B11&amp;"'!$C$3:$C$211"),0),MATCH('Data Viewer'!V$8,INDIRECT("'"&amp;$D$6&amp;" "&amp;$B11&amp;"'!$C$3:$AP$3"),0))</f>
        <v>4326.6757131875038</v>
      </c>
      <c r="W11" s="37"/>
    </row>
    <row r="12" spans="1:23" ht="13.5" customHeight="1" x14ac:dyDescent="0.25">
      <c r="A12" s="41"/>
      <c r="B12" s="67" t="s">
        <v>105</v>
      </c>
      <c r="C12" s="59"/>
      <c r="D12" s="38">
        <f ca="1">INDEX(INDIRECT("'"&amp;$D$6&amp;" "&amp;$B12&amp;"'!$C$3:$AP$211"),MATCH('Data Viewer'!$B$6,INDIRECT("'"&amp;$D$6&amp;" "&amp;$B12&amp;"'!$C$3:$C$211"),0),MATCH('Data Viewer'!D$8,INDIRECT("'"&amp;$D$6&amp;" "&amp;$B12&amp;"'!$C$3:$AP$3"),0))</f>
        <v>687.72673894230002</v>
      </c>
      <c r="E12" s="38">
        <f ca="1">INDEX(INDIRECT("'"&amp;$D$6&amp;" "&amp;$B12&amp;"'!$C$3:$AP$211"),MATCH('Data Viewer'!$B$6,INDIRECT("'"&amp;$D$6&amp;" "&amp;$B12&amp;"'!$C$3:$C$211"),0),MATCH('Data Viewer'!E$8,INDIRECT("'"&amp;$D$6&amp;" "&amp;$B12&amp;"'!$C$3:$AP$3"),0))</f>
        <v>637.48814450669988</v>
      </c>
      <c r="F12" s="38">
        <f ca="1">INDEX(INDIRECT("'"&amp;$D$6&amp;" "&amp;$B12&amp;"'!$C$3:$AP$211"),MATCH('Data Viewer'!$B$6,INDIRECT("'"&amp;$D$6&amp;" "&amp;$B12&amp;"'!$C$3:$C$211"),0),MATCH('Data Viewer'!F$8,INDIRECT("'"&amp;$D$6&amp;" "&amp;$B12&amp;"'!$C$3:$AP$3"),0))</f>
        <v>631.80381309210009</v>
      </c>
      <c r="G12" s="38">
        <f ca="1">INDEX(INDIRECT("'"&amp;$D$6&amp;" "&amp;$B12&amp;"'!$C$3:$AP$211"),MATCH('Data Viewer'!$B$6,INDIRECT("'"&amp;$D$6&amp;" "&amp;$B12&amp;"'!$C$3:$C$211"),0),MATCH('Data Viewer'!G$8,INDIRECT("'"&amp;$D$6&amp;" "&amp;$B12&amp;"'!$C$3:$AP$3"),0))</f>
        <v>727.04025233850007</v>
      </c>
      <c r="H12" s="38">
        <f ca="1">INDEX(INDIRECT("'"&amp;$D$6&amp;" "&amp;$B12&amp;"'!$C$3:$AP$211"),MATCH('Data Viewer'!$B$6,INDIRECT("'"&amp;$D$6&amp;" "&amp;$B12&amp;"'!$C$3:$C$211"),0),MATCH('Data Viewer'!H$8,INDIRECT("'"&amp;$D$6&amp;" "&amp;$B12&amp;"'!$C$3:$AP$3"),0))</f>
        <v>794.30367032909999</v>
      </c>
      <c r="I12" s="38">
        <f ca="1">INDEX(INDIRECT("'"&amp;$D$6&amp;" "&amp;$B12&amp;"'!$C$3:$AP$211"),MATCH('Data Viewer'!$B$6,INDIRECT("'"&amp;$D$6&amp;" "&amp;$B12&amp;"'!$C$3:$C$211"),0),MATCH('Data Viewer'!I$8,INDIRECT("'"&amp;$D$6&amp;" "&amp;$B12&amp;"'!$C$3:$AP$3"),0))</f>
        <v>753.10785990089994</v>
      </c>
      <c r="J12" s="38">
        <f ca="1">INDEX(INDIRECT("'"&amp;$D$6&amp;" "&amp;$B12&amp;"'!$C$3:$AP$211"),MATCH('Data Viewer'!$B$6,INDIRECT("'"&amp;$D$6&amp;" "&amp;$B12&amp;"'!$C$3:$C$211"),0),MATCH('Data Viewer'!J$8,INDIRECT("'"&amp;$D$6&amp;" "&amp;$B12&amp;"'!$C$3:$AP$3"),0))</f>
        <v>853.00084384839306</v>
      </c>
      <c r="K12" s="38">
        <f ca="1">INDEX(INDIRECT("'"&amp;$D$6&amp;" "&amp;$B12&amp;"'!$C$3:$AP$211"),MATCH('Data Viewer'!$B$6,INDIRECT("'"&amp;$D$6&amp;" "&amp;$B12&amp;"'!$C$3:$C$211"),0),MATCH('Data Viewer'!K$8,INDIRECT("'"&amp;$D$6&amp;" "&amp;$B12&amp;"'!$C$3:$AP$3"),0))</f>
        <v>870.08260982393358</v>
      </c>
      <c r="L12" s="38">
        <f ca="1">INDEX(INDIRECT("'"&amp;$D$6&amp;" "&amp;$B12&amp;"'!$C$3:$AP$211"),MATCH('Data Viewer'!$B$6,INDIRECT("'"&amp;$D$6&amp;" "&amp;$B12&amp;"'!$C$3:$C$211"),0),MATCH('Data Viewer'!L$8,INDIRECT("'"&amp;$D$6&amp;" "&amp;$B12&amp;"'!$C$3:$AP$3"),0))</f>
        <v>877.50458414288357</v>
      </c>
      <c r="M12" s="38">
        <f ca="1">INDEX(INDIRECT("'"&amp;$D$6&amp;" "&amp;$B12&amp;"'!$C$3:$AP$211"),MATCH('Data Viewer'!$B$6,INDIRECT("'"&amp;$D$6&amp;" "&amp;$B12&amp;"'!$C$3:$C$211"),0),MATCH('Data Viewer'!M$8,INDIRECT("'"&amp;$D$6&amp;" "&amp;$B12&amp;"'!$C$3:$AP$3"),0))</f>
        <v>954.4507293963029</v>
      </c>
      <c r="N12" s="38">
        <f ca="1">INDEX(INDIRECT("'"&amp;$D$6&amp;" "&amp;$B12&amp;"'!$C$3:$AP$211"),MATCH('Data Viewer'!$B$6,INDIRECT("'"&amp;$D$6&amp;" "&amp;$B12&amp;"'!$C$3:$C$211"),0),MATCH('Data Viewer'!N$8,INDIRECT("'"&amp;$D$6&amp;" "&amp;$B12&amp;"'!$C$3:$AP$3"),0))</f>
        <v>954.47174852607122</v>
      </c>
      <c r="O12" s="38">
        <f ca="1">INDEX(INDIRECT("'"&amp;$D$6&amp;" "&amp;$B12&amp;"'!$C$3:$AP$211"),MATCH('Data Viewer'!$B$6,INDIRECT("'"&amp;$D$6&amp;" "&amp;$B12&amp;"'!$C$3:$C$211"),0),MATCH('Data Viewer'!O$8,INDIRECT("'"&amp;$D$6&amp;" "&amp;$B12&amp;"'!$C$3:$AP$3"),0))</f>
        <v>968.0805349231839</v>
      </c>
      <c r="P12" s="38">
        <f ca="1">INDEX(INDIRECT("'"&amp;$D$6&amp;" "&amp;$B12&amp;"'!$C$3:$AP$211"),MATCH('Data Viewer'!$B$6,INDIRECT("'"&amp;$D$6&amp;" "&amp;$B12&amp;"'!$C$3:$C$211"),0),MATCH('Data Viewer'!P$8,INDIRECT("'"&amp;$D$6&amp;" "&amp;$B12&amp;"'!$C$3:$AP$3"),0))</f>
        <v>837.55380612783244</v>
      </c>
      <c r="Q12" s="38">
        <f ca="1">INDEX(INDIRECT("'"&amp;$D$6&amp;" "&amp;$B12&amp;"'!$C$3:$AP$211"),MATCH('Data Viewer'!$B$6,INDIRECT("'"&amp;$D$6&amp;" "&amp;$B12&amp;"'!$C$3:$C$211"),0),MATCH('Data Viewer'!Q$8,INDIRECT("'"&amp;$D$6&amp;" "&amp;$B12&amp;"'!$C$3:$AP$3"),0))</f>
        <v>858.28888239208777</v>
      </c>
      <c r="R12" s="38">
        <f ca="1">INDEX(INDIRECT("'"&amp;$D$6&amp;" "&amp;$B12&amp;"'!$C$3:$AP$211"),MATCH('Data Viewer'!$B$6,INDIRECT("'"&amp;$D$6&amp;" "&amp;$B12&amp;"'!$C$3:$C$211"),0),MATCH('Data Viewer'!R$8,INDIRECT("'"&amp;$D$6&amp;" "&amp;$B12&amp;"'!$C$3:$AP$3"),0))</f>
        <v>889.59138797608648</v>
      </c>
      <c r="S12" s="38">
        <f ca="1">INDEX(INDIRECT("'"&amp;$D$6&amp;" "&amp;$B12&amp;"'!$C$3:$AP$211"),MATCH('Data Viewer'!$B$6,INDIRECT("'"&amp;$D$6&amp;" "&amp;$B12&amp;"'!$C$3:$C$211"),0),MATCH('Data Viewer'!S$8,INDIRECT("'"&amp;$D$6&amp;" "&amp;$B12&amp;"'!$C$3:$AP$3"),0))</f>
        <v>914.84559733371975</v>
      </c>
      <c r="T12" s="38">
        <f ca="1">INDEX(INDIRECT("'"&amp;$D$6&amp;" "&amp;$B12&amp;"'!$C$3:$AP$211"),MATCH('Data Viewer'!$B$6,INDIRECT("'"&amp;$D$6&amp;" "&amp;$B12&amp;"'!$C$3:$C$211"),0),MATCH('Data Viewer'!T$8,INDIRECT("'"&amp;$D$6&amp;" "&amp;$B12&amp;"'!$C$3:$AP$3"),0))</f>
        <v>940.47478351465816</v>
      </c>
      <c r="U12" s="38">
        <f ca="1">INDEX(INDIRECT("'"&amp;$D$6&amp;" "&amp;$B12&amp;"'!$C$3:$AP$211"),MATCH('Data Viewer'!$B$6,INDIRECT("'"&amp;$D$6&amp;" "&amp;$B12&amp;"'!$C$3:$C$211"),0),MATCH('Data Viewer'!U$8,INDIRECT("'"&amp;$D$6&amp;" "&amp;$B12&amp;"'!$C$3:$AP$3"),0))</f>
        <v>960.57960142347804</v>
      </c>
      <c r="V12" s="68">
        <f ca="1">INDEX(INDIRECT("'"&amp;$D$6&amp;" "&amp;$B12&amp;"'!$C$3:$AP$211"),MATCH('Data Viewer'!$B$6,INDIRECT("'"&amp;$D$6&amp;" "&amp;$B12&amp;"'!$C$3:$C$211"),0),MATCH('Data Viewer'!V$8,INDIRECT("'"&amp;$D$6&amp;" "&amp;$B12&amp;"'!$C$3:$AP$3"),0))</f>
        <v>990.62935744122387</v>
      </c>
      <c r="W12" s="37"/>
    </row>
    <row r="13" spans="1:23" ht="13.5" customHeight="1" thickBot="1" x14ac:dyDescent="0.3">
      <c r="A13" s="37"/>
      <c r="B13" s="69" t="s">
        <v>106</v>
      </c>
      <c r="C13" s="70"/>
      <c r="D13" s="71">
        <f ca="1">INDEX(INDIRECT("'"&amp;$D$6&amp;" "&amp;$B13&amp;"'!$C$3:$AP$211"),MATCH('Data Viewer'!$B$6,INDIRECT("'"&amp;$D$6&amp;" "&amp;$B13&amp;"'!$C$3:$C$211"),0),MATCH('Data Viewer'!D$8,INDIRECT("'"&amp;$D$6&amp;" "&amp;$B13&amp;"'!$C$3:$AP$3"),0))</f>
        <v>687.72673894230013</v>
      </c>
      <c r="E13" s="71">
        <f ca="1">INDEX(INDIRECT("'"&amp;$D$6&amp;" "&amp;$B13&amp;"'!$C$3:$AP$211"),MATCH('Data Viewer'!$B$6,INDIRECT("'"&amp;$D$6&amp;" "&amp;$B13&amp;"'!$C$3:$C$211"),0),MATCH('Data Viewer'!E$8,INDIRECT("'"&amp;$D$6&amp;" "&amp;$B13&amp;"'!$C$3:$AP$3"),0))</f>
        <v>637.4881445067</v>
      </c>
      <c r="F13" s="71">
        <f ca="1">INDEX(INDIRECT("'"&amp;$D$6&amp;" "&amp;$B13&amp;"'!$C$3:$AP$211"),MATCH('Data Viewer'!$B$6,INDIRECT("'"&amp;$D$6&amp;" "&amp;$B13&amp;"'!$C$3:$C$211"),0),MATCH('Data Viewer'!F$8,INDIRECT("'"&amp;$D$6&amp;" "&amp;$B13&amp;"'!$C$3:$AP$3"),0))</f>
        <v>631.80381309210009</v>
      </c>
      <c r="G13" s="71">
        <f ca="1">INDEX(INDIRECT("'"&amp;$D$6&amp;" "&amp;$B13&amp;"'!$C$3:$AP$211"),MATCH('Data Viewer'!$B$6,INDIRECT("'"&amp;$D$6&amp;" "&amp;$B13&amp;"'!$C$3:$C$211"),0),MATCH('Data Viewer'!G$8,INDIRECT("'"&amp;$D$6&amp;" "&amp;$B13&amp;"'!$C$3:$AP$3"),0))</f>
        <v>727.04025233850018</v>
      </c>
      <c r="H13" s="71">
        <f ca="1">INDEX(INDIRECT("'"&amp;$D$6&amp;" "&amp;$B13&amp;"'!$C$3:$AP$211"),MATCH('Data Viewer'!$B$6,INDIRECT("'"&amp;$D$6&amp;" "&amp;$B13&amp;"'!$C$3:$C$211"),0),MATCH('Data Viewer'!H$8,INDIRECT("'"&amp;$D$6&amp;" "&amp;$B13&amp;"'!$C$3:$AP$3"),0))</f>
        <v>794.3036703291001</v>
      </c>
      <c r="I13" s="71">
        <f ca="1">INDEX(INDIRECT("'"&amp;$D$6&amp;" "&amp;$B13&amp;"'!$C$3:$AP$211"),MATCH('Data Viewer'!$B$6,INDIRECT("'"&amp;$D$6&amp;" "&amp;$B13&amp;"'!$C$3:$C$211"),0),MATCH('Data Viewer'!I$8,INDIRECT("'"&amp;$D$6&amp;" "&amp;$B13&amp;"'!$C$3:$AP$3"),0))</f>
        <v>753.10785990090005</v>
      </c>
      <c r="J13" s="71">
        <f ca="1">INDEX(INDIRECT("'"&amp;$D$6&amp;" "&amp;$B13&amp;"'!$C$3:$AP$211"),MATCH('Data Viewer'!$B$6,INDIRECT("'"&amp;$D$6&amp;" "&amp;$B13&amp;"'!$C$3:$C$211"),0),MATCH('Data Viewer'!J$8,INDIRECT("'"&amp;$D$6&amp;" "&amp;$B13&amp;"'!$C$3:$AP$3"),0))</f>
        <v>853.098803848393</v>
      </c>
      <c r="K13" s="71">
        <f ca="1">INDEX(INDIRECT("'"&amp;$D$6&amp;" "&amp;$B13&amp;"'!$C$3:$AP$211"),MATCH('Data Viewer'!$B$6,INDIRECT("'"&amp;$D$6&amp;" "&amp;$B13&amp;"'!$C$3:$C$211"),0),MATCH('Data Viewer'!K$8,INDIRECT("'"&amp;$D$6&amp;" "&amp;$B13&amp;"'!$C$3:$AP$3"),0))</f>
        <v>870.66354982393375</v>
      </c>
      <c r="L13" s="71">
        <f ca="1">INDEX(INDIRECT("'"&amp;$D$6&amp;" "&amp;$B13&amp;"'!$C$3:$AP$211"),MATCH('Data Viewer'!$B$6,INDIRECT("'"&amp;$D$6&amp;" "&amp;$B13&amp;"'!$C$3:$C$211"),0),MATCH('Data Viewer'!L$8,INDIRECT("'"&amp;$D$6&amp;" "&amp;$B13&amp;"'!$C$3:$AP$3"),0))</f>
        <v>877.62734414288354</v>
      </c>
      <c r="M13" s="71">
        <f ca="1">INDEX(INDIRECT("'"&amp;$D$6&amp;" "&amp;$B13&amp;"'!$C$3:$AP$211"),MATCH('Data Viewer'!$B$6,INDIRECT("'"&amp;$D$6&amp;" "&amp;$B13&amp;"'!$C$3:$C$211"),0),MATCH('Data Viewer'!M$8,INDIRECT("'"&amp;$D$6&amp;" "&amp;$B13&amp;"'!$C$3:$AP$3"),0))</f>
        <v>954.45072939630302</v>
      </c>
      <c r="N13" s="71">
        <f ca="1">INDEX(INDIRECT("'"&amp;$D$6&amp;" "&amp;$B13&amp;"'!$C$3:$AP$211"),MATCH('Data Viewer'!$B$6,INDIRECT("'"&amp;$D$6&amp;" "&amp;$B13&amp;"'!$C$3:$C$211"),0),MATCH('Data Viewer'!N$8,INDIRECT("'"&amp;$D$6&amp;" "&amp;$B13&amp;"'!$C$3:$AP$3"),0))</f>
        <v>954.47174852607111</v>
      </c>
      <c r="O13" s="71">
        <f ca="1">INDEX(INDIRECT("'"&amp;$D$6&amp;" "&amp;$B13&amp;"'!$C$3:$AP$211"),MATCH('Data Viewer'!$B$6,INDIRECT("'"&amp;$D$6&amp;" "&amp;$B13&amp;"'!$C$3:$C$211"),0),MATCH('Data Viewer'!O$8,INDIRECT("'"&amp;$D$6&amp;" "&amp;$B13&amp;"'!$C$3:$AP$3"),0))</f>
        <v>969.83699492318374</v>
      </c>
      <c r="P13" s="71">
        <f ca="1">INDEX(INDIRECT("'"&amp;$D$6&amp;" "&amp;$B13&amp;"'!$C$3:$AP$211"),MATCH('Data Viewer'!$B$6,INDIRECT("'"&amp;$D$6&amp;" "&amp;$B13&amp;"'!$C$3:$C$211"),0),MATCH('Data Viewer'!P$8,INDIRECT("'"&amp;$D$6&amp;" "&amp;$B13&amp;"'!$C$3:$AP$3"),0))</f>
        <v>837.55380612783233</v>
      </c>
      <c r="Q13" s="71">
        <f ca="1">INDEX(INDIRECT("'"&amp;$D$6&amp;" "&amp;$B13&amp;"'!$C$3:$AP$211"),MATCH('Data Viewer'!$B$6,INDIRECT("'"&amp;$D$6&amp;" "&amp;$B13&amp;"'!$C$3:$C$211"),0),MATCH('Data Viewer'!Q$8,INDIRECT("'"&amp;$D$6&amp;" "&amp;$B13&amp;"'!$C$3:$AP$3"),0))</f>
        <v>858.28888239208766</v>
      </c>
      <c r="R13" s="71">
        <f ca="1">INDEX(INDIRECT("'"&amp;$D$6&amp;" "&amp;$B13&amp;"'!$C$3:$AP$211"),MATCH('Data Viewer'!$B$6,INDIRECT("'"&amp;$D$6&amp;" "&amp;$B13&amp;"'!$C$3:$C$211"),0),MATCH('Data Viewer'!R$8,INDIRECT("'"&amp;$D$6&amp;" "&amp;$B13&amp;"'!$C$3:$AP$3"),0))</f>
        <v>889.59138797608659</v>
      </c>
      <c r="S13" s="71">
        <f ca="1">INDEX(INDIRECT("'"&amp;$D$6&amp;" "&amp;$B13&amp;"'!$C$3:$AP$211"),MATCH('Data Viewer'!$B$6,INDIRECT("'"&amp;$D$6&amp;" "&amp;$B13&amp;"'!$C$3:$C$211"),0),MATCH('Data Viewer'!S$8,INDIRECT("'"&amp;$D$6&amp;" "&amp;$B13&amp;"'!$C$3:$AP$3"),0))</f>
        <v>914.84559733371964</v>
      </c>
      <c r="T13" s="71">
        <f ca="1">INDEX(INDIRECT("'"&amp;$D$6&amp;" "&amp;$B13&amp;"'!$C$3:$AP$211"),MATCH('Data Viewer'!$B$6,INDIRECT("'"&amp;$D$6&amp;" "&amp;$B13&amp;"'!$C$3:$C$211"),0),MATCH('Data Viewer'!T$8,INDIRECT("'"&amp;$D$6&amp;" "&amp;$B13&amp;"'!$C$3:$AP$3"),0))</f>
        <v>940.47478351465838</v>
      </c>
      <c r="U13" s="71">
        <f ca="1">INDEX(INDIRECT("'"&amp;$D$6&amp;" "&amp;$B13&amp;"'!$C$3:$AP$211"),MATCH('Data Viewer'!$B$6,INDIRECT("'"&amp;$D$6&amp;" "&amp;$B13&amp;"'!$C$3:$C$211"),0),MATCH('Data Viewer'!U$8,INDIRECT("'"&amp;$D$6&amp;" "&amp;$B13&amp;"'!$C$3:$AP$3"),0))</f>
        <v>960.57960142347781</v>
      </c>
      <c r="V13" s="72">
        <f ca="1">INDEX(INDIRECT("'"&amp;$D$6&amp;" "&amp;$B13&amp;"'!$C$3:$AP$211"),MATCH('Data Viewer'!$B$6,INDIRECT("'"&amp;$D$6&amp;" "&amp;$B13&amp;"'!$C$3:$C$211"),0),MATCH('Data Viewer'!V$8,INDIRECT("'"&amp;$D$6&amp;" "&amp;$B13&amp;"'!$C$3:$AP$3"),0))</f>
        <v>990.62935744122365</v>
      </c>
      <c r="W13" s="37"/>
    </row>
    <row r="14" spans="1:23" ht="13.5" customHeight="1" thickBot="1" x14ac:dyDescent="0.3">
      <c r="D14" s="107">
        <f ca="1">D9-D10</f>
        <v>2770.8634587863748</v>
      </c>
      <c r="E14" s="107">
        <f t="shared" ref="E14:V14" ca="1" si="0">E9-E10</f>
        <v>2937.1858742382501</v>
      </c>
      <c r="F14" s="107">
        <f t="shared" ca="1" si="0"/>
        <v>3223.983993938321</v>
      </c>
      <c r="G14" s="107">
        <f t="shared" ca="1" si="0"/>
        <v>3324.4504068278129</v>
      </c>
      <c r="H14" s="107">
        <f t="shared" ca="1" si="0"/>
        <v>3287.6560164962707</v>
      </c>
      <c r="I14" s="107">
        <f t="shared" ca="1" si="0"/>
        <v>3235.662239505521</v>
      </c>
      <c r="J14" s="107">
        <f t="shared" ca="1" si="0"/>
        <v>2899.6529756294785</v>
      </c>
      <c r="K14" s="107">
        <f t="shared" ca="1" si="0"/>
        <v>2776.5712510321605</v>
      </c>
      <c r="L14" s="107">
        <f t="shared" ca="1" si="0"/>
        <v>2835.3823480310875</v>
      </c>
      <c r="M14" s="107">
        <f t="shared" ca="1" si="0"/>
        <v>2695.8728132135548</v>
      </c>
      <c r="N14" s="107">
        <f t="shared" ca="1" si="0"/>
        <v>2538.3548746628826</v>
      </c>
      <c r="O14" s="107">
        <f t="shared" ca="1" si="0"/>
        <v>2892.2557509751514</v>
      </c>
      <c r="P14" s="107">
        <f t="shared" ca="1" si="0"/>
        <v>3541.0936012751254</v>
      </c>
      <c r="Q14" s="107">
        <f t="shared" ca="1" si="0"/>
        <v>3503.3483102262194</v>
      </c>
      <c r="R14" s="107">
        <f t="shared" ca="1" si="0"/>
        <v>4418.144349331541</v>
      </c>
      <c r="S14" s="107">
        <f t="shared" ca="1" si="0"/>
        <v>4781.3518957876549</v>
      </c>
      <c r="T14" s="107">
        <f t="shared" ca="1" si="0"/>
        <v>4761.2861208357272</v>
      </c>
      <c r="U14" s="107">
        <f t="shared" ca="1" si="0"/>
        <v>4610.6949228615249</v>
      </c>
      <c r="V14" s="107">
        <f t="shared" ca="1" si="0"/>
        <v>4448.5341825937439</v>
      </c>
    </row>
    <row r="15" spans="1:23" ht="13.5" customHeight="1" x14ac:dyDescent="0.25">
      <c r="B15" s="55" t="s">
        <v>107</v>
      </c>
      <c r="C15" s="56"/>
      <c r="D15" s="207" t="s">
        <v>108</v>
      </c>
      <c r="E15" s="207"/>
      <c r="F15" s="57"/>
      <c r="G15" s="57"/>
      <c r="H15" s="57"/>
      <c r="I15" s="57"/>
      <c r="J15" s="57"/>
      <c r="K15" s="57"/>
      <c r="L15" s="57"/>
      <c r="M15" s="57"/>
      <c r="N15" s="57"/>
      <c r="O15" s="57"/>
      <c r="P15" s="57"/>
      <c r="Q15" s="57"/>
      <c r="R15" s="57"/>
      <c r="S15" s="57"/>
      <c r="T15" s="57"/>
      <c r="U15" s="57"/>
      <c r="V15" s="58"/>
      <c r="W15" s="33"/>
    </row>
    <row r="16" spans="1:23" ht="13.5" customHeight="1" x14ac:dyDescent="0.25">
      <c r="B16" s="105" t="s">
        <v>100</v>
      </c>
      <c r="C16" s="59"/>
      <c r="D16" s="208" t="s">
        <v>17</v>
      </c>
      <c r="E16" s="209"/>
      <c r="F16" s="108" t="s">
        <v>101</v>
      </c>
      <c r="G16" s="60">
        <v>2013</v>
      </c>
      <c r="H16" s="60">
        <v>2014</v>
      </c>
      <c r="I16" s="60">
        <v>2015</v>
      </c>
      <c r="J16" s="60">
        <v>2016</v>
      </c>
      <c r="K16" s="60">
        <v>2017</v>
      </c>
      <c r="L16" s="60">
        <v>2018</v>
      </c>
      <c r="M16" s="60">
        <v>2019</v>
      </c>
      <c r="N16" s="60">
        <v>2020</v>
      </c>
      <c r="O16" s="60">
        <v>2021</v>
      </c>
      <c r="P16" s="60">
        <v>2022</v>
      </c>
      <c r="Q16" s="60">
        <v>2023</v>
      </c>
      <c r="R16" s="60">
        <v>2024</v>
      </c>
      <c r="S16" s="60">
        <v>2025</v>
      </c>
      <c r="T16" s="60"/>
      <c r="U16" s="60"/>
      <c r="V16" s="61"/>
      <c r="W16" s="37"/>
    </row>
    <row r="17" spans="2:23" ht="13.5" customHeight="1" x14ac:dyDescent="0.25">
      <c r="B17" s="62"/>
      <c r="C17" s="59"/>
      <c r="D17" s="33"/>
      <c r="E17" s="33"/>
      <c r="F17" s="33"/>
      <c r="G17" s="33"/>
      <c r="H17" s="33"/>
      <c r="I17" s="33"/>
      <c r="J17" s="33"/>
      <c r="K17" s="33"/>
      <c r="L17" s="33"/>
      <c r="M17" s="33"/>
      <c r="N17" s="33"/>
      <c r="O17" s="33"/>
      <c r="P17" s="33"/>
      <c r="Q17" s="33"/>
      <c r="R17" s="33"/>
      <c r="S17" s="33"/>
      <c r="T17" s="33"/>
      <c r="U17" s="33"/>
      <c r="V17" s="63"/>
      <c r="W17" s="37"/>
    </row>
    <row r="18" spans="2:23" ht="13.5" customHeight="1" x14ac:dyDescent="0.25">
      <c r="B18" s="64" t="str">
        <f>IF(OR($D$16="PWA TPA",$D$16="Other Salts",$D$16="SPA"),"'000 t/y P2O5","'000 t/y product")</f>
        <v>'000 t/y product</v>
      </c>
      <c r="C18" s="59"/>
      <c r="D18" s="65">
        <v>2011</v>
      </c>
      <c r="E18" s="65">
        <v>2012</v>
      </c>
      <c r="F18" s="65">
        <v>2013</v>
      </c>
      <c r="G18" s="65">
        <v>2014</v>
      </c>
      <c r="H18" s="65">
        <v>2015</v>
      </c>
      <c r="I18" s="65">
        <v>2016</v>
      </c>
      <c r="J18" s="65">
        <v>2017</v>
      </c>
      <c r="K18" s="65">
        <v>2018</v>
      </c>
      <c r="L18" s="65">
        <v>2019</v>
      </c>
      <c r="M18" s="65">
        <v>2020</v>
      </c>
      <c r="N18" s="65">
        <v>2021</v>
      </c>
      <c r="O18" s="65">
        <v>2022</v>
      </c>
      <c r="P18" s="65">
        <v>2023</v>
      </c>
      <c r="Q18" s="65">
        <v>2024</v>
      </c>
      <c r="R18" s="65">
        <v>2025</v>
      </c>
      <c r="S18" s="65">
        <v>2026</v>
      </c>
      <c r="T18" s="65">
        <v>2027</v>
      </c>
      <c r="U18" s="65">
        <v>2028</v>
      </c>
      <c r="V18" s="66">
        <v>2029</v>
      </c>
      <c r="W18" s="40"/>
    </row>
    <row r="19" spans="2:23" ht="13.5" customHeight="1" x14ac:dyDescent="0.25">
      <c r="B19" s="67" t="s">
        <v>102</v>
      </c>
      <c r="C19" s="59"/>
      <c r="D19" s="38">
        <f ca="1">INDEX(INDIRECT("'"&amp;$D$16&amp;" "&amp;$B19&amp;"'!$C$3:$AP$211"),MATCH('Data Viewer'!$B$16,INDIRECT("'"&amp;$D$16&amp;" "&amp;$B19&amp;"'!$C$3:$C$211"),0),MATCH('Data Viewer'!D$18,INDIRECT("'"&amp;$D$16&amp;" "&amp;$B19&amp;"'!$C$3:$AP$3"),0))</f>
        <v>782.37704918032796</v>
      </c>
      <c r="E19" s="38">
        <f ca="1">INDEX(INDIRECT("'"&amp;$D$16&amp;" "&amp;$B19&amp;"'!$C$3:$AP$211"),MATCH('Data Viewer'!$B$16,INDIRECT("'"&amp;$D$16&amp;" "&amp;$B19&amp;"'!$C$3:$C$211"),0),MATCH('Data Viewer'!E$18,INDIRECT("'"&amp;$D$16&amp;" "&amp;$B19&amp;"'!$C$3:$AP$3"),0))</f>
        <v>802.37704918032796</v>
      </c>
      <c r="F19" s="38">
        <f ca="1">INDEX(INDIRECT("'"&amp;$D$16&amp;" "&amp;$B19&amp;"'!$C$3:$AP$211"),MATCH('Data Viewer'!$B$16,INDIRECT("'"&amp;$D$16&amp;" "&amp;$B19&amp;"'!$C$3:$C$211"),0),MATCH('Data Viewer'!F$18,INDIRECT("'"&amp;$D$16&amp;" "&amp;$B19&amp;"'!$C$3:$AP$3"),0))</f>
        <v>932.37704918032784</v>
      </c>
      <c r="G19" s="38">
        <f ca="1">INDEX(INDIRECT("'"&amp;$D$16&amp;" "&amp;$B19&amp;"'!$C$3:$AP$211"),MATCH('Data Viewer'!$B$16,INDIRECT("'"&amp;$D$16&amp;" "&amp;$B19&amp;"'!$C$3:$C$211"),0),MATCH('Data Viewer'!G$18,INDIRECT("'"&amp;$D$16&amp;" "&amp;$B19&amp;"'!$C$3:$AP$3"),0))</f>
        <v>1347.3770491803277</v>
      </c>
      <c r="H19" s="38">
        <f ca="1">INDEX(INDIRECT("'"&amp;$D$16&amp;" "&amp;$B19&amp;"'!$C$3:$AP$211"),MATCH('Data Viewer'!$B$16,INDIRECT("'"&amp;$D$16&amp;" "&amp;$B19&amp;"'!$C$3:$C$211"),0),MATCH('Data Viewer'!H$18,INDIRECT("'"&amp;$D$16&amp;" "&amp;$B19&amp;"'!$C$3:$AP$3"),0))</f>
        <v>1447.3770491803277</v>
      </c>
      <c r="I19" s="38">
        <f ca="1">INDEX(INDIRECT("'"&amp;$D$16&amp;" "&amp;$B19&amp;"'!$C$3:$AP$211"),MATCH('Data Viewer'!$B$16,INDIRECT("'"&amp;$D$16&amp;" "&amp;$B19&amp;"'!$C$3:$C$211"),0),MATCH('Data Viewer'!I$18,INDIRECT("'"&amp;$D$16&amp;" "&amp;$B19&amp;"'!$C$3:$AP$3"),0))</f>
        <v>1687.3770491803277</v>
      </c>
      <c r="J19" s="38">
        <f ca="1">INDEX(INDIRECT("'"&amp;$D$16&amp;" "&amp;$B19&amp;"'!$C$3:$AP$211"),MATCH('Data Viewer'!$B$16,INDIRECT("'"&amp;$D$16&amp;" "&amp;$B19&amp;"'!$C$3:$C$211"),0),MATCH('Data Viewer'!J$18,INDIRECT("'"&amp;$D$16&amp;" "&amp;$B19&amp;"'!$C$3:$AP$3"),0))</f>
        <v>2362.3770491803275</v>
      </c>
      <c r="K19" s="38">
        <f ca="1">INDEX(INDIRECT("'"&amp;$D$16&amp;" "&amp;$B19&amp;"'!$C$3:$AP$211"),MATCH('Data Viewer'!$B$16,INDIRECT("'"&amp;$D$16&amp;" "&amp;$B19&amp;"'!$C$3:$C$211"),0),MATCH('Data Viewer'!K$18,INDIRECT("'"&amp;$D$16&amp;" "&amp;$B19&amp;"'!$C$3:$AP$3"),0))</f>
        <v>2712.377049180328</v>
      </c>
      <c r="L19" s="38">
        <f ca="1">INDEX(INDIRECT("'"&amp;$D$16&amp;" "&amp;$B19&amp;"'!$C$3:$AP$211"),MATCH('Data Viewer'!$B$16,INDIRECT("'"&amp;$D$16&amp;" "&amp;$B19&amp;"'!$C$3:$C$211"),0),MATCH('Data Viewer'!L$18,INDIRECT("'"&amp;$D$16&amp;" "&amp;$B19&amp;"'!$C$3:$AP$3"),0))</f>
        <v>2878.377049180328</v>
      </c>
      <c r="M19" s="38">
        <f ca="1">INDEX(INDIRECT("'"&amp;$D$16&amp;" "&amp;$B19&amp;"'!$C$3:$AP$211"),MATCH('Data Viewer'!$B$16,INDIRECT("'"&amp;$D$16&amp;" "&amp;$B19&amp;"'!$C$3:$C$211"),0),MATCH('Data Viewer'!M$18,INDIRECT("'"&amp;$D$16&amp;" "&amp;$B19&amp;"'!$C$3:$AP$3"),0))</f>
        <v>3237.1475409836066</v>
      </c>
      <c r="N19" s="38">
        <f ca="1">INDEX(INDIRECT("'"&amp;$D$16&amp;" "&amp;$B19&amp;"'!$C$3:$AP$211"),MATCH('Data Viewer'!$B$16,INDIRECT("'"&amp;$D$16&amp;" "&amp;$B19&amp;"'!$C$3:$C$211"),0),MATCH('Data Viewer'!N$18,INDIRECT("'"&amp;$D$16&amp;" "&amp;$B19&amp;"'!$C$3:$AP$3"),0))</f>
        <v>3572.9672131147545</v>
      </c>
      <c r="O19" s="38">
        <f ca="1">INDEX(INDIRECT("'"&amp;$D$16&amp;" "&amp;$B19&amp;"'!$C$3:$AP$211"),MATCH('Data Viewer'!$B$16,INDIRECT("'"&amp;$D$16&amp;" "&amp;$B19&amp;"'!$C$3:$C$211"),0),MATCH('Data Viewer'!O$18,INDIRECT("'"&amp;$D$16&amp;" "&amp;$B19&amp;"'!$C$3:$AP$3"),0))</f>
        <v>3884.9344262295085</v>
      </c>
      <c r="P19" s="38">
        <f ca="1">INDEX(INDIRECT("'"&amp;$D$16&amp;" "&amp;$B19&amp;"'!$C$3:$AP$211"),MATCH('Data Viewer'!$B$16,INDIRECT("'"&amp;$D$16&amp;" "&amp;$B19&amp;"'!$C$3:$C$211"),0),MATCH('Data Viewer'!P$18,INDIRECT("'"&amp;$D$16&amp;" "&amp;$B19&amp;"'!$C$3:$AP$3"),0))</f>
        <v>4856.9016393442625</v>
      </c>
      <c r="Q19" s="38">
        <f ca="1">INDEX(INDIRECT("'"&amp;$D$16&amp;" "&amp;$B19&amp;"'!$C$3:$AP$211"),MATCH('Data Viewer'!$B$16,INDIRECT("'"&amp;$D$16&amp;" "&amp;$B19&amp;"'!$C$3:$C$211"),0),MATCH('Data Viewer'!Q$18,INDIRECT("'"&amp;$D$16&amp;" "&amp;$B19&amp;"'!$C$3:$AP$3"),0))</f>
        <v>5138.8688524590161</v>
      </c>
      <c r="R19" s="38">
        <f ca="1">INDEX(INDIRECT("'"&amp;$D$16&amp;" "&amp;$B19&amp;"'!$C$3:$AP$211"),MATCH('Data Viewer'!$B$16,INDIRECT("'"&amp;$D$16&amp;" "&amp;$B19&amp;"'!$C$3:$C$211"),0),MATCH('Data Viewer'!R$18,INDIRECT("'"&amp;$D$16&amp;" "&amp;$B19&amp;"'!$C$3:$AP$3"),0))</f>
        <v>5520.8360655737697</v>
      </c>
      <c r="S19" s="38">
        <f ca="1">INDEX(INDIRECT("'"&amp;$D$16&amp;" "&amp;$B19&amp;"'!$C$3:$AP$211"),MATCH('Data Viewer'!$B$16,INDIRECT("'"&amp;$D$16&amp;" "&amp;$B19&amp;"'!$C$3:$C$211"),0),MATCH('Data Viewer'!S$18,INDIRECT("'"&amp;$D$16&amp;" "&amp;$B19&amp;"'!$C$3:$AP$3"),0))</f>
        <v>5675.8360655737697</v>
      </c>
      <c r="T19" s="38">
        <f ca="1">INDEX(INDIRECT("'"&amp;$D$16&amp;" "&amp;$B19&amp;"'!$C$3:$AP$211"),MATCH('Data Viewer'!$B$16,INDIRECT("'"&amp;$D$16&amp;" "&amp;$B19&amp;"'!$C$3:$C$211"),0),MATCH('Data Viewer'!T$18,INDIRECT("'"&amp;$D$16&amp;" "&amp;$B19&amp;"'!$C$3:$AP$3"),0))</f>
        <v>5837.9672131147536</v>
      </c>
      <c r="U19" s="38">
        <f ca="1">INDEX(INDIRECT("'"&amp;$D$16&amp;" "&amp;$B19&amp;"'!$C$3:$AP$211"),MATCH('Data Viewer'!$B$16,INDIRECT("'"&amp;$D$16&amp;" "&amp;$B19&amp;"'!$C$3:$C$211"),0),MATCH('Data Viewer'!U$18,INDIRECT("'"&amp;$D$16&amp;" "&amp;$B19&amp;"'!$C$3:$AP$3"),0))</f>
        <v>5924.9672131147536</v>
      </c>
      <c r="V19" s="68">
        <f ca="1">INDEX(INDIRECT("'"&amp;$D$16&amp;" "&amp;$B19&amp;"'!$C$3:$AP$211"),MATCH('Data Viewer'!$B$16,INDIRECT("'"&amp;$D$16&amp;" "&amp;$B19&amp;"'!$C$3:$C$211"),0),MATCH('Data Viewer'!V$18,INDIRECT("'"&amp;$D$16&amp;" "&amp;$B19&amp;"'!$C$3:$AP$3"),0))</f>
        <v>6027.2581222056624</v>
      </c>
      <c r="W19" s="37"/>
    </row>
    <row r="20" spans="2:23" ht="13.5" customHeight="1" x14ac:dyDescent="0.25">
      <c r="B20" s="67" t="s">
        <v>103</v>
      </c>
      <c r="C20" s="59"/>
      <c r="D20" s="38">
        <f ca="1">INDEX(INDIRECT("'"&amp;$D$16&amp;" "&amp;$B20&amp;"'!$C$3:$AP$211"),MATCH('Data Viewer'!$B$16,INDIRECT("'"&amp;$D$16&amp;" "&amp;$B20&amp;"'!$C$3:$C$211"),0),MATCH('Data Viewer'!D$18,INDIRECT("'"&amp;$D$16&amp;" "&amp;$B20&amp;"'!$C$3:$AP$3"),0))</f>
        <v>457.4493612813352</v>
      </c>
      <c r="E20" s="38">
        <f ca="1">INDEX(INDIRECT("'"&amp;$D$16&amp;" "&amp;$B20&amp;"'!$C$3:$AP$211"),MATCH('Data Viewer'!$B$16,INDIRECT("'"&amp;$D$16&amp;" "&amp;$B20&amp;"'!$C$3:$C$211"),0),MATCH('Data Viewer'!E$18,INDIRECT("'"&amp;$D$16&amp;" "&amp;$B20&amp;"'!$C$3:$AP$3"),0))</f>
        <v>576.17841900282451</v>
      </c>
      <c r="F20" s="38">
        <f ca="1">INDEX(INDIRECT("'"&amp;$D$16&amp;" "&amp;$B20&amp;"'!$C$3:$AP$211"),MATCH('Data Viewer'!$B$16,INDIRECT("'"&amp;$D$16&amp;" "&amp;$B20&amp;"'!$C$3:$C$211"),0),MATCH('Data Viewer'!F$18,INDIRECT("'"&amp;$D$16&amp;" "&amp;$B20&amp;"'!$C$3:$AP$3"),0))</f>
        <v>708.47852647440254</v>
      </c>
      <c r="G20" s="38">
        <f ca="1">INDEX(INDIRECT("'"&amp;$D$16&amp;" "&amp;$B20&amp;"'!$C$3:$AP$211"),MATCH('Data Viewer'!$B$16,INDIRECT("'"&amp;$D$16&amp;" "&amp;$B20&amp;"'!$C$3:$C$211"),0),MATCH('Data Viewer'!G$18,INDIRECT("'"&amp;$D$16&amp;" "&amp;$B20&amp;"'!$C$3:$AP$3"),0))</f>
        <v>802.25556804058863</v>
      </c>
      <c r="H20" s="38">
        <f ca="1">INDEX(INDIRECT("'"&amp;$D$16&amp;" "&amp;$B20&amp;"'!$C$3:$AP$211"),MATCH('Data Viewer'!$B$16,INDIRECT("'"&amp;$D$16&amp;" "&amp;$B20&amp;"'!$C$3:$C$211"),0),MATCH('Data Viewer'!H$18,INDIRECT("'"&amp;$D$16&amp;" "&amp;$B20&amp;"'!$C$3:$AP$3"),0))</f>
        <v>902.83538625672531</v>
      </c>
      <c r="I20" s="38">
        <f ca="1">INDEX(INDIRECT("'"&amp;$D$16&amp;" "&amp;$B20&amp;"'!$C$3:$AP$211"),MATCH('Data Viewer'!$B$16,INDIRECT("'"&amp;$D$16&amp;" "&amp;$B20&amp;"'!$C$3:$C$211"),0),MATCH('Data Viewer'!I$18,INDIRECT("'"&amp;$D$16&amp;" "&amp;$B20&amp;"'!$C$3:$AP$3"),0))</f>
        <v>1046.4545050696579</v>
      </c>
      <c r="J20" s="38">
        <f ca="1">INDEX(INDIRECT("'"&amp;$D$16&amp;" "&amp;$B20&amp;"'!$C$3:$AP$211"),MATCH('Data Viewer'!$B$16,INDIRECT("'"&amp;$D$16&amp;" "&amp;$B20&amp;"'!$C$3:$C$211"),0),MATCH('Data Viewer'!J$18,INDIRECT("'"&amp;$D$16&amp;" "&amp;$B20&amp;"'!$C$3:$AP$3"),0))</f>
        <v>1157.613497780359</v>
      </c>
      <c r="K20" s="38">
        <f ca="1">INDEX(INDIRECT("'"&amp;$D$16&amp;" "&amp;$B20&amp;"'!$C$3:$AP$211"),MATCH('Data Viewer'!$B$16,INDIRECT("'"&amp;$D$16&amp;" "&amp;$B20&amp;"'!$C$3:$C$211"),0),MATCH('Data Viewer'!K$18,INDIRECT("'"&amp;$D$16&amp;" "&amp;$B20&amp;"'!$C$3:$AP$3"),0))</f>
        <v>1187.0741877247679</v>
      </c>
      <c r="L20" s="38">
        <f ca="1">INDEX(INDIRECT("'"&amp;$D$16&amp;" "&amp;$B20&amp;"'!$C$3:$AP$211"),MATCH('Data Viewer'!$B$16,INDIRECT("'"&amp;$D$16&amp;" "&amp;$B20&amp;"'!$C$3:$C$211"),0),MATCH('Data Viewer'!L$18,INDIRECT("'"&amp;$D$16&amp;" "&amp;$B20&amp;"'!$C$3:$AP$3"),0))</f>
        <v>1346.5810913249777</v>
      </c>
      <c r="M20" s="38">
        <f ca="1">INDEX(INDIRECT("'"&amp;$D$16&amp;" "&amp;$B20&amp;"'!$C$3:$AP$211"),MATCH('Data Viewer'!$B$16,INDIRECT("'"&amp;$D$16&amp;" "&amp;$B20&amp;"'!$C$3:$C$211"),0),MATCH('Data Viewer'!M$18,INDIRECT("'"&amp;$D$16&amp;" "&amp;$B20&amp;"'!$C$3:$AP$3"),0))</f>
        <v>1488.5627129479108</v>
      </c>
      <c r="N20" s="38">
        <f ca="1">INDEX(INDIRECT("'"&amp;$D$16&amp;" "&amp;$B20&amp;"'!$C$3:$AP$211"),MATCH('Data Viewer'!$B$16,INDIRECT("'"&amp;$D$16&amp;" "&amp;$B20&amp;"'!$C$3:$C$211"),0),MATCH('Data Viewer'!N$18,INDIRECT("'"&amp;$D$16&amp;" "&amp;$B20&amp;"'!$C$3:$AP$3"),0))</f>
        <v>1872.8173968200672</v>
      </c>
      <c r="O20" s="38">
        <f ca="1">INDEX(INDIRECT("'"&amp;$D$16&amp;" "&amp;$B20&amp;"'!$C$3:$AP$211"),MATCH('Data Viewer'!$B$16,INDIRECT("'"&amp;$D$16&amp;" "&amp;$B20&amp;"'!$C$3:$C$211"),0),MATCH('Data Viewer'!O$18,INDIRECT("'"&amp;$D$16&amp;" "&amp;$B20&amp;"'!$C$3:$AP$3"),0))</f>
        <v>2247.6316989867664</v>
      </c>
      <c r="P20" s="38">
        <f ca="1">INDEX(INDIRECT("'"&amp;$D$16&amp;" "&amp;$B20&amp;"'!$C$3:$AP$211"),MATCH('Data Viewer'!$B$16,INDIRECT("'"&amp;$D$16&amp;" "&amp;$B20&amp;"'!$C$3:$C$211"),0),MATCH('Data Viewer'!P$18,INDIRECT("'"&amp;$D$16&amp;" "&amp;$B20&amp;"'!$C$3:$AP$3"),0))</f>
        <v>2303.3006321983012</v>
      </c>
      <c r="Q20" s="38">
        <f ca="1">INDEX(INDIRECT("'"&amp;$D$16&amp;" "&amp;$B20&amp;"'!$C$3:$AP$211"),MATCH('Data Viewer'!$B$16,INDIRECT("'"&amp;$D$16&amp;" "&amp;$B20&amp;"'!$C$3:$C$211"),0),MATCH('Data Viewer'!Q$18,INDIRECT("'"&amp;$D$16&amp;" "&amp;$B20&amp;"'!$C$3:$AP$3"),0))</f>
        <v>2763.1138328660163</v>
      </c>
      <c r="R20" s="38">
        <f ca="1">INDEX(INDIRECT("'"&amp;$D$16&amp;" "&amp;$B20&amp;"'!$C$3:$AP$211"),MATCH('Data Viewer'!$B$16,INDIRECT("'"&amp;$D$16&amp;" "&amp;$B20&amp;"'!$C$3:$C$211"),0),MATCH('Data Viewer'!R$18,INDIRECT("'"&amp;$D$16&amp;" "&amp;$B20&amp;"'!$C$3:$AP$3"),0))</f>
        <v>3091.8476809744634</v>
      </c>
      <c r="S20" s="38">
        <f ca="1">INDEX(INDIRECT("'"&amp;$D$16&amp;" "&amp;$B20&amp;"'!$C$3:$AP$211"),MATCH('Data Viewer'!$B$16,INDIRECT("'"&amp;$D$16&amp;" "&amp;$B20&amp;"'!$C$3:$C$211"),0),MATCH('Data Viewer'!S$18,INDIRECT("'"&amp;$D$16&amp;" "&amp;$B20&amp;"'!$C$3:$AP$3"),0))</f>
        <v>3414.1372363146334</v>
      </c>
      <c r="T20" s="38">
        <f ca="1">INDEX(INDIRECT("'"&amp;$D$16&amp;" "&amp;$B20&amp;"'!$C$3:$AP$211"),MATCH('Data Viewer'!$B$16,INDIRECT("'"&amp;$D$16&amp;" "&amp;$B20&amp;"'!$C$3:$C$211"),0),MATCH('Data Viewer'!T$18,INDIRECT("'"&amp;$D$16&amp;" "&amp;$B20&amp;"'!$C$3:$AP$3"),0))</f>
        <v>3668.6485805663406</v>
      </c>
      <c r="U20" s="38">
        <f ca="1">INDEX(INDIRECT("'"&amp;$D$16&amp;" "&amp;$B20&amp;"'!$C$3:$AP$211"),MATCH('Data Viewer'!$B$16,INDIRECT("'"&amp;$D$16&amp;" "&amp;$B20&amp;"'!$C$3:$C$211"),0),MATCH('Data Viewer'!U$18,INDIRECT("'"&amp;$D$16&amp;" "&amp;$B20&amp;"'!$C$3:$AP$3"),0))</f>
        <v>3990.7689565852957</v>
      </c>
      <c r="V20" s="68">
        <f ca="1">INDEX(INDIRECT("'"&amp;$D$16&amp;" "&amp;$B20&amp;"'!$C$3:$AP$211"),MATCH('Data Viewer'!$B$16,INDIRECT("'"&amp;$D$16&amp;" "&amp;$B20&amp;"'!$C$3:$C$211"),0),MATCH('Data Viewer'!V$18,INDIRECT("'"&amp;$D$16&amp;" "&amp;$B20&amp;"'!$C$3:$AP$3"),0))</f>
        <v>4346.4207227794759</v>
      </c>
      <c r="W20" s="37"/>
    </row>
    <row r="21" spans="2:23" ht="13.5" customHeight="1" x14ac:dyDescent="0.25">
      <c r="B21" s="67" t="s">
        <v>104</v>
      </c>
      <c r="C21" s="59"/>
      <c r="D21" s="38">
        <f ca="1">INDEX(INDIRECT("'"&amp;$D$16&amp;" "&amp;$B21&amp;"'!$C$3:$AP$211"),MATCH('Data Viewer'!$B$16,INDIRECT("'"&amp;$D$16&amp;" "&amp;$B21&amp;"'!$C$3:$C$211"),0),MATCH('Data Viewer'!D$18,INDIRECT("'"&amp;$D$16&amp;" "&amp;$B21&amp;"'!$C$3:$AP$3"),0))</f>
        <v>457.44936128133514</v>
      </c>
      <c r="E21" s="38">
        <f ca="1">INDEX(INDIRECT("'"&amp;$D$16&amp;" "&amp;$B21&amp;"'!$C$3:$AP$211"),MATCH('Data Viewer'!$B$16,INDIRECT("'"&amp;$D$16&amp;" "&amp;$B21&amp;"'!$C$3:$C$211"),0),MATCH('Data Viewer'!E$18,INDIRECT("'"&amp;$D$16&amp;" "&amp;$B21&amp;"'!$C$3:$AP$3"),0))</f>
        <v>576.1784190028244</v>
      </c>
      <c r="F21" s="38">
        <f ca="1">INDEX(INDIRECT("'"&amp;$D$16&amp;" "&amp;$B21&amp;"'!$C$3:$AP$211"),MATCH('Data Viewer'!$B$16,INDIRECT("'"&amp;$D$16&amp;" "&amp;$B21&amp;"'!$C$3:$C$211"),0),MATCH('Data Viewer'!F$18,INDIRECT("'"&amp;$D$16&amp;" "&amp;$B21&amp;"'!$C$3:$AP$3"),0))</f>
        <v>708.47852647440266</v>
      </c>
      <c r="G21" s="38">
        <f ca="1">INDEX(INDIRECT("'"&amp;$D$16&amp;" "&amp;$B21&amp;"'!$C$3:$AP$211"),MATCH('Data Viewer'!$B$16,INDIRECT("'"&amp;$D$16&amp;" "&amp;$B21&amp;"'!$C$3:$C$211"),0),MATCH('Data Viewer'!G$18,INDIRECT("'"&amp;$D$16&amp;" "&amp;$B21&amp;"'!$C$3:$AP$3"),0))</f>
        <v>802.25556804058874</v>
      </c>
      <c r="H21" s="38">
        <f ca="1">INDEX(INDIRECT("'"&amp;$D$16&amp;" "&amp;$B21&amp;"'!$C$3:$AP$211"),MATCH('Data Viewer'!$B$16,INDIRECT("'"&amp;$D$16&amp;" "&amp;$B21&amp;"'!$C$3:$C$211"),0),MATCH('Data Viewer'!H$18,INDIRECT("'"&amp;$D$16&amp;" "&amp;$B21&amp;"'!$C$3:$AP$3"),0))</f>
        <v>902.8353862567252</v>
      </c>
      <c r="I21" s="38">
        <f ca="1">INDEX(INDIRECT("'"&amp;$D$16&amp;" "&amp;$B21&amp;"'!$C$3:$AP$211"),MATCH('Data Viewer'!$B$16,INDIRECT("'"&amp;$D$16&amp;" "&amp;$B21&amp;"'!$C$3:$C$211"),0),MATCH('Data Viewer'!I$18,INDIRECT("'"&amp;$D$16&amp;" "&amp;$B21&amp;"'!$C$3:$AP$3"),0))</f>
        <v>1046.4545050696579</v>
      </c>
      <c r="J21" s="38">
        <f ca="1">INDEX(INDIRECT("'"&amp;$D$16&amp;" "&amp;$B21&amp;"'!$C$3:$AP$211"),MATCH('Data Viewer'!$B$16,INDIRECT("'"&amp;$D$16&amp;" "&amp;$B21&amp;"'!$C$3:$C$211"),0),MATCH('Data Viewer'!J$18,INDIRECT("'"&amp;$D$16&amp;" "&amp;$B21&amp;"'!$C$3:$AP$3"),0))</f>
        <v>1157.6134977803588</v>
      </c>
      <c r="K21" s="38">
        <f ca="1">INDEX(INDIRECT("'"&amp;$D$16&amp;" "&amp;$B21&amp;"'!$C$3:$AP$211"),MATCH('Data Viewer'!$B$16,INDIRECT("'"&amp;$D$16&amp;" "&amp;$B21&amp;"'!$C$3:$C$211"),0),MATCH('Data Viewer'!K$18,INDIRECT("'"&amp;$D$16&amp;" "&amp;$B21&amp;"'!$C$3:$AP$3"),0))</f>
        <v>1187.0741877247679</v>
      </c>
      <c r="L21" s="38">
        <f ca="1">INDEX(INDIRECT("'"&amp;$D$16&amp;" "&amp;$B21&amp;"'!$C$3:$AP$211"),MATCH('Data Viewer'!$B$16,INDIRECT("'"&amp;$D$16&amp;" "&amp;$B21&amp;"'!$C$3:$C$211"),0),MATCH('Data Viewer'!L$18,INDIRECT("'"&amp;$D$16&amp;" "&amp;$B21&amp;"'!$C$3:$AP$3"),0))</f>
        <v>1346.5810913249779</v>
      </c>
      <c r="M21" s="38">
        <f ca="1">INDEX(INDIRECT("'"&amp;$D$16&amp;" "&amp;$B21&amp;"'!$C$3:$AP$211"),MATCH('Data Viewer'!$B$16,INDIRECT("'"&amp;$D$16&amp;" "&amp;$B21&amp;"'!$C$3:$C$211"),0),MATCH('Data Viewer'!M$18,INDIRECT("'"&amp;$D$16&amp;" "&amp;$B21&amp;"'!$C$3:$AP$3"),0))</f>
        <v>1488.562712947911</v>
      </c>
      <c r="N21" s="38">
        <f ca="1">INDEX(INDIRECT("'"&amp;$D$16&amp;" "&amp;$B21&amp;"'!$C$3:$AP$211"),MATCH('Data Viewer'!$B$16,INDIRECT("'"&amp;$D$16&amp;" "&amp;$B21&amp;"'!$C$3:$C$211"),0),MATCH('Data Viewer'!N$18,INDIRECT("'"&amp;$D$16&amp;" "&amp;$B21&amp;"'!$C$3:$AP$3"),0))</f>
        <v>1872.817396820067</v>
      </c>
      <c r="O21" s="38">
        <f ca="1">INDEX(INDIRECT("'"&amp;$D$16&amp;" "&amp;$B21&amp;"'!$C$3:$AP$211"),MATCH('Data Viewer'!$B$16,INDIRECT("'"&amp;$D$16&amp;" "&amp;$B21&amp;"'!$C$3:$C$211"),0),MATCH('Data Viewer'!O$18,INDIRECT("'"&amp;$D$16&amp;" "&amp;$B21&amp;"'!$C$3:$AP$3"),0))</f>
        <v>2247.6316989867669</v>
      </c>
      <c r="P21" s="38">
        <f ca="1">INDEX(INDIRECT("'"&amp;$D$16&amp;" "&amp;$B21&amp;"'!$C$3:$AP$211"),MATCH('Data Viewer'!$B$16,INDIRECT("'"&amp;$D$16&amp;" "&amp;$B21&amp;"'!$C$3:$C$211"),0),MATCH('Data Viewer'!P$18,INDIRECT("'"&amp;$D$16&amp;" "&amp;$B21&amp;"'!$C$3:$AP$3"),0))</f>
        <v>2303.3006321983007</v>
      </c>
      <c r="Q21" s="38">
        <f ca="1">INDEX(INDIRECT("'"&amp;$D$16&amp;" "&amp;$B21&amp;"'!$C$3:$AP$211"),MATCH('Data Viewer'!$B$16,INDIRECT("'"&amp;$D$16&amp;" "&amp;$B21&amp;"'!$C$3:$C$211"),0),MATCH('Data Viewer'!Q$18,INDIRECT("'"&amp;$D$16&amp;" "&amp;$B21&amp;"'!$C$3:$AP$3"),0))</f>
        <v>2763.1138328660168</v>
      </c>
      <c r="R21" s="38">
        <f ca="1">INDEX(INDIRECT("'"&amp;$D$16&amp;" "&amp;$B21&amp;"'!$C$3:$AP$211"),MATCH('Data Viewer'!$B$16,INDIRECT("'"&amp;$D$16&amp;" "&amp;$B21&amp;"'!$C$3:$C$211"),0),MATCH('Data Viewer'!R$18,INDIRECT("'"&amp;$D$16&amp;" "&amp;$B21&amp;"'!$C$3:$AP$3"),0))</f>
        <v>3091.8476809744634</v>
      </c>
      <c r="S21" s="38">
        <f ca="1">INDEX(INDIRECT("'"&amp;$D$16&amp;" "&amp;$B21&amp;"'!$C$3:$AP$211"),MATCH('Data Viewer'!$B$16,INDIRECT("'"&amp;$D$16&amp;" "&amp;$B21&amp;"'!$C$3:$C$211"),0),MATCH('Data Viewer'!S$18,INDIRECT("'"&amp;$D$16&amp;" "&amp;$B21&amp;"'!$C$3:$AP$3"),0))</f>
        <v>3414.1372363146329</v>
      </c>
      <c r="T21" s="38">
        <f ca="1">INDEX(INDIRECT("'"&amp;$D$16&amp;" "&amp;$B21&amp;"'!$C$3:$AP$211"),MATCH('Data Viewer'!$B$16,INDIRECT("'"&amp;$D$16&amp;" "&amp;$B21&amp;"'!$C$3:$C$211"),0),MATCH('Data Viewer'!T$18,INDIRECT("'"&amp;$D$16&amp;" "&amp;$B21&amp;"'!$C$3:$AP$3"),0))</f>
        <v>3668.6485805663401</v>
      </c>
      <c r="U21" s="38">
        <f ca="1">INDEX(INDIRECT("'"&amp;$D$16&amp;" "&amp;$B21&amp;"'!$C$3:$AP$211"),MATCH('Data Viewer'!$B$16,INDIRECT("'"&amp;$D$16&amp;" "&amp;$B21&amp;"'!$C$3:$C$211"),0),MATCH('Data Viewer'!U$18,INDIRECT("'"&amp;$D$16&amp;" "&amp;$B21&amp;"'!$C$3:$AP$3"),0))</f>
        <v>3990.7689565852961</v>
      </c>
      <c r="V21" s="68">
        <f ca="1">INDEX(INDIRECT("'"&amp;$D$16&amp;" "&amp;$B21&amp;"'!$C$3:$AP$211"),MATCH('Data Viewer'!$B$16,INDIRECT("'"&amp;$D$16&amp;" "&amp;$B21&amp;"'!$C$3:$C$211"),0),MATCH('Data Viewer'!V$18,INDIRECT("'"&amp;$D$16&amp;" "&amp;$B21&amp;"'!$C$3:$AP$3"),0))</f>
        <v>4346.420722779475</v>
      </c>
      <c r="W21" s="37"/>
    </row>
    <row r="22" spans="2:23" ht="13.5" customHeight="1" x14ac:dyDescent="0.25">
      <c r="B22" s="67" t="s">
        <v>105</v>
      </c>
      <c r="C22" s="59"/>
      <c r="D22" s="38">
        <f ca="1">INDEX(INDIRECT("'"&amp;$D$16&amp;" "&amp;$B22&amp;"'!$C$3:$AP$211"),MATCH('Data Viewer'!$B$16,INDIRECT("'"&amp;$D$16&amp;" "&amp;$B22&amp;"'!$C$3:$C$211"),0),MATCH('Data Viewer'!D$18,INDIRECT("'"&amp;$D$16&amp;" "&amp;$B22&amp;"'!$C$3:$AP$3"),0))</f>
        <v>168.068567</v>
      </c>
      <c r="E22" s="38">
        <f ca="1">INDEX(INDIRECT("'"&amp;$D$16&amp;" "&amp;$B22&amp;"'!$C$3:$AP$211"),MATCH('Data Viewer'!$B$16,INDIRECT("'"&amp;$D$16&amp;" "&amp;$B22&amp;"'!$C$3:$C$211"),0),MATCH('Data Viewer'!E$18,INDIRECT("'"&amp;$D$16&amp;" "&amp;$B22&amp;"'!$C$3:$AP$3"),0))</f>
        <v>197.03143299999999</v>
      </c>
      <c r="F22" s="38">
        <f ca="1">INDEX(INDIRECT("'"&amp;$D$16&amp;" "&amp;$B22&amp;"'!$C$3:$AP$211"),MATCH('Data Viewer'!$B$16,INDIRECT("'"&amp;$D$16&amp;" "&amp;$B22&amp;"'!$C$3:$C$211"),0),MATCH('Data Viewer'!F$18,INDIRECT("'"&amp;$D$16&amp;" "&amp;$B22&amp;"'!$C$3:$AP$3"),0))</f>
        <v>226.17227200000002</v>
      </c>
      <c r="G22" s="38">
        <f ca="1">INDEX(INDIRECT("'"&amp;$D$16&amp;" "&amp;$B22&amp;"'!$C$3:$AP$211"),MATCH('Data Viewer'!$B$16,INDIRECT("'"&amp;$D$16&amp;" "&amp;$B22&amp;"'!$C$3:$C$211"),0),MATCH('Data Viewer'!G$18,INDIRECT("'"&amp;$D$16&amp;" "&amp;$B22&amp;"'!$C$3:$AP$3"),0))</f>
        <v>263.37672499999996</v>
      </c>
      <c r="H22" s="38">
        <f ca="1">INDEX(INDIRECT("'"&amp;$D$16&amp;" "&amp;$B22&amp;"'!$C$3:$AP$211"),MATCH('Data Viewer'!$B$16,INDIRECT("'"&amp;$D$16&amp;" "&amp;$B22&amp;"'!$C$3:$C$211"),0),MATCH('Data Viewer'!H$18,INDIRECT("'"&amp;$D$16&amp;" "&amp;$B22&amp;"'!$C$3:$AP$3"),0))</f>
        <v>327.58572500000002</v>
      </c>
      <c r="I22" s="38">
        <f ca="1">INDEX(INDIRECT("'"&amp;$D$16&amp;" "&amp;$B22&amp;"'!$C$3:$AP$211"),MATCH('Data Viewer'!$B$16,INDIRECT("'"&amp;$D$16&amp;" "&amp;$B22&amp;"'!$C$3:$C$211"),0),MATCH('Data Viewer'!I$18,INDIRECT("'"&amp;$D$16&amp;" "&amp;$B22&amp;"'!$C$3:$AP$3"),0))</f>
        <v>399.04277201546097</v>
      </c>
      <c r="J22" s="38">
        <f ca="1">INDEX(INDIRECT("'"&amp;$D$16&amp;" "&amp;$B22&amp;"'!$C$3:$AP$211"),MATCH('Data Viewer'!$B$16,INDIRECT("'"&amp;$D$16&amp;" "&amp;$B22&amp;"'!$C$3:$C$211"),0),MATCH('Data Viewer'!J$18,INDIRECT("'"&amp;$D$16&amp;" "&amp;$B22&amp;"'!$C$3:$AP$3"),0))</f>
        <v>476.06805403370583</v>
      </c>
      <c r="K22" s="38">
        <f ca="1">INDEX(INDIRECT("'"&amp;$D$16&amp;" "&amp;$B22&amp;"'!$C$3:$AP$211"),MATCH('Data Viewer'!$B$16,INDIRECT("'"&amp;$D$16&amp;" "&amp;$B22&amp;"'!$C$3:$C$211"),0),MATCH('Data Viewer'!K$18,INDIRECT("'"&amp;$D$16&amp;" "&amp;$B22&amp;"'!$C$3:$AP$3"),0))</f>
        <v>495.92033000000004</v>
      </c>
      <c r="L22" s="38">
        <f ca="1">INDEX(INDIRECT("'"&amp;$D$16&amp;" "&amp;$B22&amp;"'!$C$3:$AP$211"),MATCH('Data Viewer'!$B$16,INDIRECT("'"&amp;$D$16&amp;" "&amp;$B22&amp;"'!$C$3:$C$211"),0),MATCH('Data Viewer'!L$18,INDIRECT("'"&amp;$D$16&amp;" "&amp;$B22&amp;"'!$C$3:$AP$3"),0))</f>
        <v>579.29016999999999</v>
      </c>
      <c r="M22" s="38">
        <f ca="1">INDEX(INDIRECT("'"&amp;$D$16&amp;" "&amp;$B22&amp;"'!$C$3:$AP$211"),MATCH('Data Viewer'!$B$16,INDIRECT("'"&amp;$D$16&amp;" "&amp;$B22&amp;"'!$C$3:$C$211"),0),MATCH('Data Viewer'!M$18,INDIRECT("'"&amp;$D$16&amp;" "&amp;$B22&amp;"'!$C$3:$AP$3"),0))</f>
        <v>686.92035999999996</v>
      </c>
      <c r="N22" s="38">
        <f ca="1">INDEX(INDIRECT("'"&amp;$D$16&amp;" "&amp;$B22&amp;"'!$C$3:$AP$211"),MATCH('Data Viewer'!$B$16,INDIRECT("'"&amp;$D$16&amp;" "&amp;$B22&amp;"'!$C$3:$C$211"),0),MATCH('Data Viewer'!N$18,INDIRECT("'"&amp;$D$16&amp;" "&amp;$B22&amp;"'!$C$3:$AP$3"),0))</f>
        <v>577.29187000000002</v>
      </c>
      <c r="O22" s="38">
        <f ca="1">INDEX(INDIRECT("'"&amp;$D$16&amp;" "&amp;$B22&amp;"'!$C$3:$AP$211"),MATCH('Data Viewer'!$B$16,INDIRECT("'"&amp;$D$16&amp;" "&amp;$B22&amp;"'!$C$3:$C$211"),0),MATCH('Data Viewer'!O$18,INDIRECT("'"&amp;$D$16&amp;" "&amp;$B22&amp;"'!$C$3:$AP$3"),0))</f>
        <v>580.1232</v>
      </c>
      <c r="P22" s="38">
        <f ca="1">INDEX(INDIRECT("'"&amp;$D$16&amp;" "&amp;$B22&amp;"'!$C$3:$AP$211"),MATCH('Data Viewer'!$B$16,INDIRECT("'"&amp;$D$16&amp;" "&amp;$B22&amp;"'!$C$3:$C$211"),0),MATCH('Data Viewer'!P$18,INDIRECT("'"&amp;$D$16&amp;" "&amp;$B22&amp;"'!$C$3:$AP$3"),0))</f>
        <v>598.99216000000001</v>
      </c>
      <c r="Q22" s="38">
        <f ca="1">INDEX(INDIRECT("'"&amp;$D$16&amp;" "&amp;$B22&amp;"'!$C$3:$AP$211"),MATCH('Data Viewer'!$B$16,INDIRECT("'"&amp;$D$16&amp;" "&amp;$B22&amp;"'!$C$3:$C$211"),0),MATCH('Data Viewer'!Q$18,INDIRECT("'"&amp;$D$16&amp;" "&amp;$B22&amp;"'!$C$3:$AP$3"),0))</f>
        <v>618.23869648783011</v>
      </c>
      <c r="R22" s="38">
        <f ca="1">INDEX(INDIRECT("'"&amp;$D$16&amp;" "&amp;$B22&amp;"'!$C$3:$AP$211"),MATCH('Data Viewer'!$B$16,INDIRECT("'"&amp;$D$16&amp;" "&amp;$B22&amp;"'!$C$3:$C$211"),0),MATCH('Data Viewer'!R$18,INDIRECT("'"&amp;$D$16&amp;" "&amp;$B22&amp;"'!$C$3:$AP$3"),0))</f>
        <v>640.9557054986484</v>
      </c>
      <c r="S22" s="38">
        <f ca="1">INDEX(INDIRECT("'"&amp;$D$16&amp;" "&amp;$B22&amp;"'!$C$3:$AP$211"),MATCH('Data Viewer'!$B$16,INDIRECT("'"&amp;$D$16&amp;" "&amp;$B22&amp;"'!$C$3:$C$211"),0),MATCH('Data Viewer'!S$18,INDIRECT("'"&amp;$D$16&amp;" "&amp;$B22&amp;"'!$C$3:$AP$3"),0))</f>
        <v>698.27084092205848</v>
      </c>
      <c r="T22" s="38">
        <f ca="1">INDEX(INDIRECT("'"&amp;$D$16&amp;" "&amp;$B22&amp;"'!$C$3:$AP$211"),MATCH('Data Viewer'!$B$16,INDIRECT("'"&amp;$D$16&amp;" "&amp;$B22&amp;"'!$C$3:$C$211"),0),MATCH('Data Viewer'!T$18,INDIRECT("'"&amp;$D$16&amp;" "&amp;$B22&amp;"'!$C$3:$AP$3"),0))</f>
        <v>786.27243654963218</v>
      </c>
      <c r="U22" s="38">
        <f ca="1">INDEX(INDIRECT("'"&amp;$D$16&amp;" "&amp;$B22&amp;"'!$C$3:$AP$211"),MATCH('Data Viewer'!$B$16,INDIRECT("'"&amp;$D$16&amp;" "&amp;$B22&amp;"'!$C$3:$C$211"),0),MATCH('Data Viewer'!U$18,INDIRECT("'"&amp;$D$16&amp;" "&amp;$B22&amp;"'!$C$3:$AP$3"),0))</f>
        <v>860.81161919844544</v>
      </c>
      <c r="V22" s="68">
        <f ca="1">INDEX(INDIRECT("'"&amp;$D$16&amp;" "&amp;$B22&amp;"'!$C$3:$AP$211"),MATCH('Data Viewer'!$B$16,INDIRECT("'"&amp;$D$16&amp;" "&amp;$B22&amp;"'!$C$3:$C$211"),0),MATCH('Data Viewer'!V$18,INDIRECT("'"&amp;$D$16&amp;" "&amp;$B22&amp;"'!$C$3:$AP$3"),0))</f>
        <v>861.51482005172193</v>
      </c>
      <c r="W22" s="37"/>
    </row>
    <row r="23" spans="2:23" ht="13.5" customHeight="1" thickBot="1" x14ac:dyDescent="0.3">
      <c r="B23" s="69" t="s">
        <v>106</v>
      </c>
      <c r="C23" s="70"/>
      <c r="D23" s="71">
        <f ca="1">INDEX(INDIRECT("'"&amp;$D$16&amp;" "&amp;$B23&amp;"'!$C$3:$AP$211"),MATCH('Data Viewer'!$B$16,INDIRECT("'"&amp;$D$16&amp;" "&amp;$B23&amp;"'!$C$3:$C$211"),0),MATCH('Data Viewer'!D$18,INDIRECT("'"&amp;$D$16&amp;" "&amp;$B23&amp;"'!$C$3:$AP$3"),0))</f>
        <v>168.068567</v>
      </c>
      <c r="E23" s="71">
        <f ca="1">INDEX(INDIRECT("'"&amp;$D$16&amp;" "&amp;$B23&amp;"'!$C$3:$AP$211"),MATCH('Data Viewer'!$B$16,INDIRECT("'"&amp;$D$16&amp;" "&amp;$B23&amp;"'!$C$3:$C$211"),0),MATCH('Data Viewer'!E$18,INDIRECT("'"&amp;$D$16&amp;" "&amp;$B23&amp;"'!$C$3:$AP$3"),0))</f>
        <v>197.03143299999999</v>
      </c>
      <c r="F23" s="71">
        <f ca="1">INDEX(INDIRECT("'"&amp;$D$16&amp;" "&amp;$B23&amp;"'!$C$3:$AP$211"),MATCH('Data Viewer'!$B$16,INDIRECT("'"&amp;$D$16&amp;" "&amp;$B23&amp;"'!$C$3:$C$211"),0),MATCH('Data Viewer'!F$18,INDIRECT("'"&amp;$D$16&amp;" "&amp;$B23&amp;"'!$C$3:$AP$3"),0))</f>
        <v>226.17227200000002</v>
      </c>
      <c r="G23" s="71">
        <f ca="1">INDEX(INDIRECT("'"&amp;$D$16&amp;" "&amp;$B23&amp;"'!$C$3:$AP$211"),MATCH('Data Viewer'!$B$16,INDIRECT("'"&amp;$D$16&amp;" "&amp;$B23&amp;"'!$C$3:$C$211"),0),MATCH('Data Viewer'!G$18,INDIRECT("'"&amp;$D$16&amp;" "&amp;$B23&amp;"'!$C$3:$AP$3"),0))</f>
        <v>263.37672499999996</v>
      </c>
      <c r="H23" s="71">
        <f ca="1">INDEX(INDIRECT("'"&amp;$D$16&amp;" "&amp;$B23&amp;"'!$C$3:$AP$211"),MATCH('Data Viewer'!$B$16,INDIRECT("'"&amp;$D$16&amp;" "&amp;$B23&amp;"'!$C$3:$C$211"),0),MATCH('Data Viewer'!H$18,INDIRECT("'"&amp;$D$16&amp;" "&amp;$B23&amp;"'!$C$3:$AP$3"),0))</f>
        <v>327.58572500000008</v>
      </c>
      <c r="I23" s="71">
        <f ca="1">INDEX(INDIRECT("'"&amp;$D$16&amp;" "&amp;$B23&amp;"'!$C$3:$AP$211"),MATCH('Data Viewer'!$B$16,INDIRECT("'"&amp;$D$16&amp;" "&amp;$B23&amp;"'!$C$3:$C$211"),0),MATCH('Data Viewer'!I$18,INDIRECT("'"&amp;$D$16&amp;" "&amp;$B23&amp;"'!$C$3:$AP$3"),0))</f>
        <v>399.04277201546108</v>
      </c>
      <c r="J23" s="71">
        <f ca="1">INDEX(INDIRECT("'"&amp;$D$16&amp;" "&amp;$B23&amp;"'!$C$3:$AP$211"),MATCH('Data Viewer'!$B$16,INDIRECT("'"&amp;$D$16&amp;" "&amp;$B23&amp;"'!$C$3:$C$211"),0),MATCH('Data Viewer'!J$18,INDIRECT("'"&amp;$D$16&amp;" "&amp;$B23&amp;"'!$C$3:$AP$3"),0))</f>
        <v>476.06805403370583</v>
      </c>
      <c r="K23" s="71">
        <f ca="1">INDEX(INDIRECT("'"&amp;$D$16&amp;" "&amp;$B23&amp;"'!$C$3:$AP$211"),MATCH('Data Viewer'!$B$16,INDIRECT("'"&amp;$D$16&amp;" "&amp;$B23&amp;"'!$C$3:$C$211"),0),MATCH('Data Viewer'!K$18,INDIRECT("'"&amp;$D$16&amp;" "&amp;$B23&amp;"'!$C$3:$AP$3"),0))</f>
        <v>495.92032999999992</v>
      </c>
      <c r="L23" s="71">
        <f ca="1">INDEX(INDIRECT("'"&amp;$D$16&amp;" "&amp;$B23&amp;"'!$C$3:$AP$211"),MATCH('Data Viewer'!$B$16,INDIRECT("'"&amp;$D$16&amp;" "&amp;$B23&amp;"'!$C$3:$C$211"),0),MATCH('Data Viewer'!L$18,INDIRECT("'"&amp;$D$16&amp;" "&amp;$B23&amp;"'!$C$3:$AP$3"),0))</f>
        <v>579.2901700000001</v>
      </c>
      <c r="M23" s="71">
        <f ca="1">INDEX(INDIRECT("'"&amp;$D$16&amp;" "&amp;$B23&amp;"'!$C$3:$AP$211"),MATCH('Data Viewer'!$B$16,INDIRECT("'"&amp;$D$16&amp;" "&amp;$B23&amp;"'!$C$3:$C$211"),0),MATCH('Data Viewer'!M$18,INDIRECT("'"&amp;$D$16&amp;" "&amp;$B23&amp;"'!$C$3:$AP$3"),0))</f>
        <v>686.92035999999996</v>
      </c>
      <c r="N23" s="71">
        <f ca="1">INDEX(INDIRECT("'"&amp;$D$16&amp;" "&amp;$B23&amp;"'!$C$3:$AP$211"),MATCH('Data Viewer'!$B$16,INDIRECT("'"&amp;$D$16&amp;" "&amp;$B23&amp;"'!$C$3:$C$211"),0),MATCH('Data Viewer'!N$18,INDIRECT("'"&amp;$D$16&amp;" "&amp;$B23&amp;"'!$C$3:$AP$3"),0))</f>
        <v>577.29187000000002</v>
      </c>
      <c r="O23" s="71">
        <f ca="1">INDEX(INDIRECT("'"&amp;$D$16&amp;" "&amp;$B23&amp;"'!$C$3:$AP$211"),MATCH('Data Viewer'!$B$16,INDIRECT("'"&amp;$D$16&amp;" "&amp;$B23&amp;"'!$C$3:$C$211"),0),MATCH('Data Viewer'!O$18,INDIRECT("'"&amp;$D$16&amp;" "&amp;$B23&amp;"'!$C$3:$AP$3"),0))</f>
        <v>580.1232</v>
      </c>
      <c r="P23" s="71">
        <f ca="1">INDEX(INDIRECT("'"&amp;$D$16&amp;" "&amp;$B23&amp;"'!$C$3:$AP$211"),MATCH('Data Viewer'!$B$16,INDIRECT("'"&amp;$D$16&amp;" "&amp;$B23&amp;"'!$C$3:$C$211"),0),MATCH('Data Viewer'!P$18,INDIRECT("'"&amp;$D$16&amp;" "&amp;$B23&amp;"'!$C$3:$AP$3"),0))</f>
        <v>598.9921599999999</v>
      </c>
      <c r="Q23" s="71">
        <f ca="1">INDEX(INDIRECT("'"&amp;$D$16&amp;" "&amp;$B23&amp;"'!$C$3:$AP$211"),MATCH('Data Viewer'!$B$16,INDIRECT("'"&amp;$D$16&amp;" "&amp;$B23&amp;"'!$C$3:$C$211"),0),MATCH('Data Viewer'!Q$18,INDIRECT("'"&amp;$D$16&amp;" "&amp;$B23&amp;"'!$C$3:$AP$3"),0))</f>
        <v>618.23869648782977</v>
      </c>
      <c r="R23" s="71">
        <f ca="1">INDEX(INDIRECT("'"&amp;$D$16&amp;" "&amp;$B23&amp;"'!$C$3:$AP$211"),MATCH('Data Viewer'!$B$16,INDIRECT("'"&amp;$D$16&amp;" "&amp;$B23&amp;"'!$C$3:$C$211"),0),MATCH('Data Viewer'!R$18,INDIRECT("'"&amp;$D$16&amp;" "&amp;$B23&amp;"'!$C$3:$AP$3"),0))</f>
        <v>640.95570549864817</v>
      </c>
      <c r="S23" s="71">
        <f ca="1">INDEX(INDIRECT("'"&amp;$D$16&amp;" "&amp;$B23&amp;"'!$C$3:$AP$211"),MATCH('Data Viewer'!$B$16,INDIRECT("'"&amp;$D$16&amp;" "&amp;$B23&amp;"'!$C$3:$C$211"),0),MATCH('Data Viewer'!S$18,INDIRECT("'"&amp;$D$16&amp;" "&amp;$B23&amp;"'!$C$3:$AP$3"),0))</f>
        <v>698.27084092205848</v>
      </c>
      <c r="T23" s="71">
        <f ca="1">INDEX(INDIRECT("'"&amp;$D$16&amp;" "&amp;$B23&amp;"'!$C$3:$AP$211"),MATCH('Data Viewer'!$B$16,INDIRECT("'"&amp;$D$16&amp;" "&amp;$B23&amp;"'!$C$3:$C$211"),0),MATCH('Data Viewer'!T$18,INDIRECT("'"&amp;$D$16&amp;" "&amp;$B23&amp;"'!$C$3:$AP$3"),0))</f>
        <v>786.27243654963218</v>
      </c>
      <c r="U23" s="71">
        <f ca="1">INDEX(INDIRECT("'"&amp;$D$16&amp;" "&amp;$B23&amp;"'!$C$3:$AP$211"),MATCH('Data Viewer'!$B$16,INDIRECT("'"&amp;$D$16&amp;" "&amp;$B23&amp;"'!$C$3:$C$211"),0),MATCH('Data Viewer'!U$18,INDIRECT("'"&amp;$D$16&amp;" "&amp;$B23&amp;"'!$C$3:$AP$3"),0))</f>
        <v>860.81161919844567</v>
      </c>
      <c r="V23" s="72">
        <f ca="1">INDEX(INDIRECT("'"&amp;$D$16&amp;" "&amp;$B23&amp;"'!$C$3:$AP$211"),MATCH('Data Viewer'!$B$16,INDIRECT("'"&amp;$D$16&amp;" "&amp;$B23&amp;"'!$C$3:$C$211"),0),MATCH('Data Viewer'!V$18,INDIRECT("'"&amp;$D$16&amp;" "&amp;$B23&amp;"'!$C$3:$AP$3"),0))</f>
        <v>861.51482005172215</v>
      </c>
      <c r="W23" s="37"/>
    </row>
    <row r="24" spans="2:23" ht="13.5" customHeight="1" x14ac:dyDescent="0.25">
      <c r="D24" s="107">
        <f ca="1">D19-D20</f>
        <v>324.92768789899276</v>
      </c>
      <c r="E24" s="107">
        <f t="shared" ref="E24:V24" ca="1" si="1">E19-E20</f>
        <v>226.19863017750345</v>
      </c>
      <c r="F24" s="107">
        <f t="shared" ca="1" si="1"/>
        <v>223.8985227059253</v>
      </c>
      <c r="G24" s="107">
        <f t="shared" ca="1" si="1"/>
        <v>545.1214811397391</v>
      </c>
      <c r="H24" s="107">
        <f t="shared" ca="1" si="1"/>
        <v>544.54166292360242</v>
      </c>
      <c r="I24" s="107">
        <f t="shared" ca="1" si="1"/>
        <v>640.92254411066983</v>
      </c>
      <c r="J24" s="107">
        <f t="shared" ca="1" si="1"/>
        <v>1204.7635513999685</v>
      </c>
      <c r="K24" s="107">
        <f t="shared" ca="1" si="1"/>
        <v>1525.3028614555601</v>
      </c>
      <c r="L24" s="107">
        <f t="shared" ca="1" si="1"/>
        <v>1531.7959578553503</v>
      </c>
      <c r="M24" s="107">
        <f t="shared" ca="1" si="1"/>
        <v>1748.5848280356959</v>
      </c>
      <c r="N24" s="107">
        <f t="shared" ca="1" si="1"/>
        <v>1700.1498162946873</v>
      </c>
      <c r="O24" s="107">
        <f t="shared" ca="1" si="1"/>
        <v>1637.3027272427421</v>
      </c>
      <c r="P24" s="107">
        <f t="shared" ca="1" si="1"/>
        <v>2553.6010071459614</v>
      </c>
      <c r="Q24" s="107">
        <f t="shared" ca="1" si="1"/>
        <v>2375.7550195929998</v>
      </c>
      <c r="R24" s="107">
        <f t="shared" ca="1" si="1"/>
        <v>2428.9883845993063</v>
      </c>
      <c r="S24" s="107">
        <f t="shared" ca="1" si="1"/>
        <v>2261.6988292591363</v>
      </c>
      <c r="T24" s="107">
        <f t="shared" ca="1" si="1"/>
        <v>2169.318632548413</v>
      </c>
      <c r="U24" s="107">
        <f t="shared" ca="1" si="1"/>
        <v>1934.1982565294579</v>
      </c>
      <c r="V24" s="107">
        <f t="shared" ca="1" si="1"/>
        <v>1680.8373994261865</v>
      </c>
    </row>
    <row r="25" spans="2:23" ht="13.5" customHeight="1" x14ac:dyDescent="0.3">
      <c r="B25" s="13" t="str">
        <f>D6&amp;" "&amp;B6&amp;" Supply"&amp;", "&amp;B8</f>
        <v>PWA TPA World Total Supply, '000 t/y P2O5</v>
      </c>
      <c r="F25" s="13" t="str">
        <f>D6&amp;" "&amp;B6&amp;" Demand"&amp;", "&amp;B8</f>
        <v>PWA TPA World Total Demand, '000 t/y P2O5</v>
      </c>
      <c r="L25" s="13" t="str">
        <f>D16&amp;" "&amp;B16&amp;" Supply"&amp;", "&amp;B18</f>
        <v>tMAP World Total Supply, '000 t/y product</v>
      </c>
      <c r="R25" s="13" t="str">
        <f>D16&amp;" "&amp;B16&amp;" Demand"&amp;", "&amp;B18</f>
        <v>tMAP World Total Demand, '000 t/y product</v>
      </c>
    </row>
    <row r="26" spans="2:23" ht="13.5" customHeight="1" x14ac:dyDescent="0.3"/>
    <row r="27" spans="2:23" ht="13.5" customHeight="1" x14ac:dyDescent="0.3"/>
    <row r="28" spans="2:23" ht="13.5" customHeight="1" x14ac:dyDescent="0.3"/>
    <row r="29" spans="2:23" ht="13.5" customHeight="1" x14ac:dyDescent="0.3"/>
    <row r="30" spans="2:23" ht="13.5" customHeight="1" x14ac:dyDescent="0.3"/>
    <row r="31" spans="2:23" ht="13.5" customHeight="1" x14ac:dyDescent="0.3"/>
    <row r="32" spans="2:23" ht="13.5" customHeight="1" x14ac:dyDescent="0.3"/>
    <row r="33" ht="13.5" customHeight="1" x14ac:dyDescent="0.3"/>
    <row r="34" ht="13.5" customHeight="1" x14ac:dyDescent="0.3"/>
    <row r="35" ht="13.5" customHeight="1" x14ac:dyDescent="0.3"/>
    <row r="36" ht="13.5" customHeight="1" x14ac:dyDescent="0.3"/>
    <row r="37" ht="13.5" customHeight="1" x14ac:dyDescent="0.3"/>
  </sheetData>
  <dataConsolidate function="varp"/>
  <mergeCells count="4">
    <mergeCell ref="D6:E6"/>
    <mergeCell ref="D5:E5"/>
    <mergeCell ref="D15:E15"/>
    <mergeCell ref="D16:E1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15A36E7-EDCD-4D69-99BE-7CD832E7D4F7}">
          <x14:formula1>
            <xm:f>'tMAP Production'!$C$4:$C$211</xm:f>
          </x14:formula1>
          <xm:sqref>B16</xm:sqref>
        </x14:dataValidation>
        <x14:dataValidation type="list" allowBlank="1" showInputMessage="1" showErrorMessage="1" xr:uid="{C3C0AEA3-60A3-4014-A179-E2DA44108ADC}">
          <x14:formula1>
            <xm:f>'tMAP Capacity'!$C$4:$C$211</xm:f>
          </x14:formula1>
          <xm:sqref>B6</xm:sqref>
        </x14:dataValidation>
        <x14:dataValidation type="list" allowBlank="1" showInputMessage="1" showErrorMessage="1" xr:uid="{B2C4BDC4-1865-4334-9B0D-81DB42F4ED33}">
          <x14:formula1>
            <xm:f>Contents!$B$25:$B$31</xm:f>
          </x14:formula1>
          <xm:sqref>D16:E16 D6:E6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EFDD7-6227-4292-881A-71BB92AF5AA0}">
  <sheetPr codeName="Sheet17">
    <tabColor theme="7"/>
  </sheetPr>
  <dimension ref="A1:V36"/>
  <sheetViews>
    <sheetView showGridLines="0" zoomScaleNormal="100" workbookViewId="0">
      <pane xSplit="2" ySplit="6" topLeftCell="C7" activePane="bottomRight" state="frozen"/>
      <selection pane="topRight" activeCell="C1" sqref="C1"/>
      <selection pane="bottomLeft" activeCell="A6" sqref="A6"/>
      <selection pane="bottomRight"/>
    </sheetView>
  </sheetViews>
  <sheetFormatPr defaultRowHeight="14" x14ac:dyDescent="0.3"/>
  <cols>
    <col min="1" max="1" width="1.08203125" customWidth="1"/>
    <col min="3" max="3" width="9.83203125" bestFit="1" customWidth="1"/>
    <col min="4" max="4" width="13.75" bestFit="1" customWidth="1"/>
    <col min="5" max="5" width="14.58203125" bestFit="1" customWidth="1"/>
    <col min="6" max="6" width="8.83203125" bestFit="1" customWidth="1"/>
    <col min="7" max="7" width="13.83203125" bestFit="1" customWidth="1"/>
    <col min="8" max="8" width="11.83203125" bestFit="1" customWidth="1"/>
    <col min="9" max="9" width="10.58203125" customWidth="1"/>
    <col min="10" max="10" width="10.58203125" bestFit="1" customWidth="1"/>
    <col min="11" max="11" width="11.75" bestFit="1" customWidth="1"/>
    <col min="12" max="12" width="10.58203125" bestFit="1" customWidth="1"/>
    <col min="13" max="13" width="13.08203125" bestFit="1" customWidth="1"/>
    <col min="14" max="16" width="10.58203125" bestFit="1" customWidth="1"/>
    <col min="17" max="17" width="11.58203125" bestFit="1" customWidth="1"/>
    <col min="18" max="18" width="12.58203125" bestFit="1" customWidth="1"/>
    <col min="19" max="19" width="11.58203125" bestFit="1" customWidth="1"/>
    <col min="20" max="21" width="12.58203125" bestFit="1" customWidth="1"/>
    <col min="22" max="22" width="10.58203125" bestFit="1" customWidth="1"/>
  </cols>
  <sheetData>
    <row r="1" spans="1:22" ht="20" x14ac:dyDescent="0.4">
      <c r="A1" s="12" t="s">
        <v>109</v>
      </c>
      <c r="B1" s="14"/>
      <c r="C1" s="15"/>
      <c r="D1" s="16"/>
      <c r="E1" s="15"/>
      <c r="F1" s="16"/>
      <c r="G1" s="16"/>
      <c r="H1" s="16"/>
      <c r="I1" s="16"/>
      <c r="J1" s="16"/>
      <c r="K1" s="15"/>
      <c r="L1" s="15"/>
      <c r="M1" s="15"/>
      <c r="N1" s="15"/>
      <c r="O1" s="15"/>
      <c r="P1" s="16"/>
      <c r="Q1" s="15"/>
      <c r="R1" s="15"/>
      <c r="S1" s="15"/>
      <c r="T1" s="15"/>
    </row>
    <row r="2" spans="1:22" s="99" customFormat="1" x14ac:dyDescent="0.3">
      <c r="A2" s="96"/>
      <c r="B2" s="97"/>
      <c r="C2" s="98"/>
      <c r="D2" s="98"/>
      <c r="E2" s="98"/>
      <c r="F2" s="98"/>
      <c r="G2" s="98"/>
      <c r="H2" s="98"/>
      <c r="I2" s="98"/>
      <c r="J2" s="98"/>
      <c r="K2" s="98"/>
      <c r="L2" s="98"/>
      <c r="M2" s="98"/>
      <c r="N2" s="98"/>
      <c r="O2" s="98"/>
      <c r="P2" s="98"/>
      <c r="Q2" s="98"/>
      <c r="R2" s="98"/>
      <c r="S2" s="98"/>
      <c r="T2" s="98"/>
      <c r="U2" s="98"/>
      <c r="V2" s="98"/>
    </row>
    <row r="3" spans="1:22" ht="15.5" x14ac:dyDescent="0.35">
      <c r="A3" s="19"/>
      <c r="B3" s="19"/>
      <c r="C3" s="213" t="s">
        <v>110</v>
      </c>
      <c r="D3" s="214"/>
      <c r="E3" s="215"/>
      <c r="F3" s="210" t="s">
        <v>111</v>
      </c>
      <c r="G3" s="211"/>
      <c r="H3" s="212"/>
      <c r="I3" s="211" t="s">
        <v>17</v>
      </c>
      <c r="J3" s="211"/>
      <c r="K3" s="211"/>
      <c r="L3" s="212"/>
      <c r="M3" s="210" t="s">
        <v>18</v>
      </c>
      <c r="N3" s="211"/>
      <c r="O3" s="210" t="s">
        <v>19</v>
      </c>
      <c r="P3" s="211"/>
      <c r="Q3" s="211"/>
      <c r="R3" s="210" t="s">
        <v>21</v>
      </c>
      <c r="S3" s="212"/>
      <c r="T3" s="210" t="s">
        <v>112</v>
      </c>
      <c r="U3" s="211"/>
      <c r="V3" s="212"/>
    </row>
    <row r="4" spans="1:22" x14ac:dyDescent="0.3">
      <c r="A4" s="18"/>
      <c r="B4" s="18"/>
      <c r="C4" s="180" t="s">
        <v>113</v>
      </c>
      <c r="D4" s="181" t="s">
        <v>114</v>
      </c>
      <c r="E4" s="182" t="s">
        <v>114</v>
      </c>
      <c r="F4" s="151" t="s">
        <v>115</v>
      </c>
      <c r="G4" s="152" t="s">
        <v>116</v>
      </c>
      <c r="H4" s="153" t="s">
        <v>117</v>
      </c>
      <c r="I4" s="152" t="s">
        <v>115</v>
      </c>
      <c r="J4" s="152" t="s">
        <v>115</v>
      </c>
      <c r="K4" s="152" t="s">
        <v>118</v>
      </c>
      <c r="L4" s="153" t="s">
        <v>119</v>
      </c>
      <c r="M4" s="151" t="s">
        <v>120</v>
      </c>
      <c r="N4" s="152" t="s">
        <v>121</v>
      </c>
      <c r="O4" s="151" t="s">
        <v>119</v>
      </c>
      <c r="P4" s="152" t="s">
        <v>115</v>
      </c>
      <c r="Q4" s="152" t="s">
        <v>115</v>
      </c>
      <c r="R4" s="151" t="s">
        <v>122</v>
      </c>
      <c r="S4" s="153" t="s">
        <v>115</v>
      </c>
      <c r="T4" s="151" t="s">
        <v>122</v>
      </c>
      <c r="U4" s="152" t="s">
        <v>123</v>
      </c>
      <c r="V4" s="153" t="s">
        <v>115</v>
      </c>
    </row>
    <row r="5" spans="1:22" x14ac:dyDescent="0.3">
      <c r="A5" s="18"/>
      <c r="B5" s="18"/>
      <c r="C5" s="183"/>
      <c r="D5" s="184" t="s">
        <v>124</v>
      </c>
      <c r="E5" s="185" t="s">
        <v>125</v>
      </c>
      <c r="F5" s="177"/>
      <c r="G5" s="178" t="s">
        <v>126</v>
      </c>
      <c r="H5" s="179"/>
      <c r="I5" s="178"/>
      <c r="J5" s="178" t="s">
        <v>127</v>
      </c>
      <c r="K5" s="178" t="s">
        <v>128</v>
      </c>
      <c r="L5" s="179"/>
      <c r="M5" s="177"/>
      <c r="N5" s="178"/>
      <c r="O5" s="177"/>
      <c r="P5" s="178" t="s">
        <v>129</v>
      </c>
      <c r="Q5" s="178" t="s">
        <v>130</v>
      </c>
      <c r="R5" s="177"/>
      <c r="S5" s="179"/>
      <c r="T5" s="177"/>
      <c r="U5" s="178"/>
      <c r="V5" s="179"/>
    </row>
    <row r="6" spans="1:22" x14ac:dyDescent="0.3">
      <c r="A6" s="18"/>
      <c r="B6" s="18"/>
      <c r="C6" s="186" t="s">
        <v>131</v>
      </c>
      <c r="D6" s="187" t="s">
        <v>131</v>
      </c>
      <c r="E6" s="188" t="s">
        <v>131</v>
      </c>
      <c r="F6" s="154" t="s">
        <v>131</v>
      </c>
      <c r="G6" s="155" t="s">
        <v>131</v>
      </c>
      <c r="H6" s="156" t="s">
        <v>131</v>
      </c>
      <c r="I6" s="155" t="s">
        <v>132</v>
      </c>
      <c r="J6" s="155" t="s">
        <v>132</v>
      </c>
      <c r="K6" s="155" t="s">
        <v>132</v>
      </c>
      <c r="L6" s="156" t="s">
        <v>132</v>
      </c>
      <c r="M6" s="154" t="s">
        <v>132</v>
      </c>
      <c r="N6" s="155" t="s">
        <v>132</v>
      </c>
      <c r="O6" s="154" t="s">
        <v>132</v>
      </c>
      <c r="P6" s="155" t="s">
        <v>132</v>
      </c>
      <c r="Q6" s="155" t="s">
        <v>132</v>
      </c>
      <c r="R6" s="154" t="s">
        <v>132</v>
      </c>
      <c r="S6" s="156" t="s">
        <v>132</v>
      </c>
      <c r="T6" s="154" t="s">
        <v>132</v>
      </c>
      <c r="U6" s="155" t="s">
        <v>132</v>
      </c>
      <c r="V6" s="156" t="s">
        <v>132</v>
      </c>
    </row>
    <row r="7" spans="1:22" x14ac:dyDescent="0.3">
      <c r="A7" s="18"/>
      <c r="B7" s="149">
        <v>2002</v>
      </c>
      <c r="C7" s="189">
        <v>308.5</v>
      </c>
      <c r="D7" s="190">
        <v>332</v>
      </c>
      <c r="E7" s="191" t="s">
        <v>133</v>
      </c>
      <c r="F7" s="164">
        <v>652.52847286837266</v>
      </c>
      <c r="G7" s="165"/>
      <c r="H7" s="166" t="s">
        <v>133</v>
      </c>
      <c r="I7" s="165"/>
      <c r="J7" s="165"/>
      <c r="K7" s="165"/>
      <c r="L7" s="166"/>
      <c r="M7" s="165" t="s">
        <v>133</v>
      </c>
      <c r="N7" s="165" t="s">
        <v>133</v>
      </c>
      <c r="O7" s="170" t="s">
        <v>133</v>
      </c>
      <c r="P7" s="171" t="s">
        <v>133</v>
      </c>
      <c r="Q7" s="171" t="s">
        <v>133</v>
      </c>
      <c r="R7" s="172"/>
      <c r="S7" s="174"/>
      <c r="T7" s="172"/>
      <c r="U7" s="173"/>
      <c r="V7" s="174"/>
    </row>
    <row r="8" spans="1:22" x14ac:dyDescent="0.3">
      <c r="A8" s="18"/>
      <c r="B8" s="149">
        <v>2003</v>
      </c>
      <c r="C8" s="189">
        <v>310.25</v>
      </c>
      <c r="D8" s="190">
        <v>333.5</v>
      </c>
      <c r="E8" s="191" t="s">
        <v>133</v>
      </c>
      <c r="F8" s="164">
        <v>557.63751750113511</v>
      </c>
      <c r="G8" s="165"/>
      <c r="H8" s="166" t="s">
        <v>133</v>
      </c>
      <c r="I8" s="165"/>
      <c r="J8" s="165"/>
      <c r="K8" s="165"/>
      <c r="L8" s="166"/>
      <c r="M8" s="164" t="s">
        <v>133</v>
      </c>
      <c r="N8" s="165" t="s">
        <v>133</v>
      </c>
      <c r="O8" s="164">
        <v>650.59056230573628</v>
      </c>
      <c r="P8" s="165" t="s">
        <v>133</v>
      </c>
      <c r="Q8" s="165" t="s">
        <v>133</v>
      </c>
      <c r="R8" s="172"/>
      <c r="S8" s="174"/>
      <c r="T8" s="172"/>
      <c r="U8" s="173"/>
      <c r="V8" s="174"/>
    </row>
    <row r="9" spans="1:22" x14ac:dyDescent="0.3">
      <c r="A9" s="18"/>
      <c r="B9" s="149">
        <v>2004</v>
      </c>
      <c r="C9" s="189">
        <v>362.5</v>
      </c>
      <c r="D9" s="190">
        <v>397</v>
      </c>
      <c r="E9" s="191" t="s">
        <v>133</v>
      </c>
      <c r="F9" s="164">
        <v>955.5722476690903</v>
      </c>
      <c r="G9" s="165"/>
      <c r="H9" s="166">
        <v>519.7964177470476</v>
      </c>
      <c r="I9" s="165"/>
      <c r="J9" s="165"/>
      <c r="K9" s="165"/>
      <c r="L9" s="166"/>
      <c r="M9" s="164">
        <v>978.47770655772342</v>
      </c>
      <c r="N9" s="165" t="s">
        <v>133</v>
      </c>
      <c r="O9" s="164">
        <v>675.15383500072528</v>
      </c>
      <c r="P9" s="165" t="s">
        <v>133</v>
      </c>
      <c r="Q9" s="165" t="s">
        <v>133</v>
      </c>
      <c r="R9" s="172"/>
      <c r="S9" s="174"/>
      <c r="T9" s="172"/>
      <c r="U9" s="173"/>
      <c r="V9" s="174"/>
    </row>
    <row r="10" spans="1:22" x14ac:dyDescent="0.3">
      <c r="A10" s="18"/>
      <c r="B10" s="149">
        <v>2005</v>
      </c>
      <c r="C10" s="189">
        <v>400</v>
      </c>
      <c r="D10" s="190">
        <v>442.25</v>
      </c>
      <c r="E10" s="191" t="s">
        <v>133</v>
      </c>
      <c r="F10" s="164">
        <v>1130.417626306803</v>
      </c>
      <c r="G10" s="165"/>
      <c r="H10" s="166">
        <v>746.43669920494619</v>
      </c>
      <c r="I10" s="165"/>
      <c r="J10" s="165"/>
      <c r="K10" s="165"/>
      <c r="L10" s="166"/>
      <c r="M10" s="164">
        <v>1418.4339718668268</v>
      </c>
      <c r="N10" s="165" t="s">
        <v>133</v>
      </c>
      <c r="O10" s="164">
        <v>791.19427474253837</v>
      </c>
      <c r="P10" s="165" t="s">
        <v>133</v>
      </c>
      <c r="Q10" s="165" t="s">
        <v>133</v>
      </c>
      <c r="R10" s="172"/>
      <c r="S10" s="173"/>
      <c r="T10" s="172"/>
      <c r="U10" s="173"/>
      <c r="V10" s="174"/>
    </row>
    <row r="11" spans="1:22" x14ac:dyDescent="0.3">
      <c r="A11" s="18"/>
      <c r="B11" s="149">
        <v>2006</v>
      </c>
      <c r="C11" s="189">
        <v>420</v>
      </c>
      <c r="D11" s="190">
        <v>456.25</v>
      </c>
      <c r="E11" s="191" t="s">
        <v>133</v>
      </c>
      <c r="F11" s="164">
        <v>959.29160927232363</v>
      </c>
      <c r="G11" s="165"/>
      <c r="H11" s="166">
        <v>548.03892401178757</v>
      </c>
      <c r="I11" s="165"/>
      <c r="J11" s="165"/>
      <c r="K11" s="165"/>
      <c r="L11" s="166"/>
      <c r="M11" s="164">
        <v>1427.0329719459037</v>
      </c>
      <c r="N11" s="165">
        <v>1834.804181184669</v>
      </c>
      <c r="O11" s="164">
        <v>744.90580344123623</v>
      </c>
      <c r="P11" s="165" t="s">
        <v>133</v>
      </c>
      <c r="Q11" s="166" t="s">
        <v>133</v>
      </c>
      <c r="R11" s="165">
        <v>303.91024428598797</v>
      </c>
      <c r="S11" s="165">
        <v>186.62361269709251</v>
      </c>
      <c r="T11" s="164">
        <v>334.10869807703756</v>
      </c>
      <c r="U11" s="165">
        <v>523.35976104134863</v>
      </c>
      <c r="V11" s="166">
        <v>301.05804990122039</v>
      </c>
    </row>
    <row r="12" spans="1:22" x14ac:dyDescent="0.3">
      <c r="A12" s="18"/>
      <c r="B12" s="149">
        <v>2007</v>
      </c>
      <c r="C12" s="189">
        <v>642.5</v>
      </c>
      <c r="D12" s="190">
        <v>572.5</v>
      </c>
      <c r="E12" s="191" t="s">
        <v>133</v>
      </c>
      <c r="F12" s="164">
        <v>1007.1964569903599</v>
      </c>
      <c r="G12" s="165"/>
      <c r="H12" s="166">
        <v>593.58766574175684</v>
      </c>
      <c r="I12" s="165"/>
      <c r="J12" s="165"/>
      <c r="K12" s="165"/>
      <c r="L12" s="166"/>
      <c r="M12" s="164">
        <v>1589.0648625196595</v>
      </c>
      <c r="N12" s="165">
        <v>1988.1625344352617</v>
      </c>
      <c r="O12" s="164">
        <v>873.99973713976044</v>
      </c>
      <c r="P12" s="165" t="s">
        <v>133</v>
      </c>
      <c r="Q12" s="166" t="s">
        <v>133</v>
      </c>
      <c r="R12" s="165">
        <v>337.72498918281923</v>
      </c>
      <c r="S12" s="165">
        <v>205.52334758265334</v>
      </c>
      <c r="T12" s="164">
        <v>391.21280010104374</v>
      </c>
      <c r="U12" s="165">
        <v>577.10290216242777</v>
      </c>
      <c r="V12" s="166">
        <v>322.27838378180098</v>
      </c>
    </row>
    <row r="13" spans="1:22" x14ac:dyDescent="0.3">
      <c r="A13" s="18"/>
      <c r="B13" s="149">
        <v>2008</v>
      </c>
      <c r="C13" s="189">
        <v>2195</v>
      </c>
      <c r="D13" s="190">
        <v>2232.5</v>
      </c>
      <c r="E13" s="191" t="s">
        <v>133</v>
      </c>
      <c r="F13" s="164">
        <v>1987.051197986334</v>
      </c>
      <c r="G13" s="165"/>
      <c r="H13" s="166">
        <v>1249.4827682293912</v>
      </c>
      <c r="I13" s="165"/>
      <c r="J13" s="165"/>
      <c r="K13" s="165"/>
      <c r="L13" s="166"/>
      <c r="M13" s="164">
        <v>3311.5999654894745</v>
      </c>
      <c r="N13" s="165">
        <v>7015.2449656479512</v>
      </c>
      <c r="O13" s="164">
        <v>1650.7849469360417</v>
      </c>
      <c r="P13" s="165" t="s">
        <v>133</v>
      </c>
      <c r="Q13" s="166" t="s">
        <v>133</v>
      </c>
      <c r="R13" s="165">
        <v>681.59387032794973</v>
      </c>
      <c r="S13" s="165">
        <v>617.1569954810916</v>
      </c>
      <c r="T13" s="164">
        <v>1192.5250599606479</v>
      </c>
      <c r="U13" s="165">
        <v>885.92755611315488</v>
      </c>
      <c r="V13" s="166">
        <v>636.86190417007617</v>
      </c>
    </row>
    <row r="14" spans="1:22" x14ac:dyDescent="0.3">
      <c r="A14" s="18"/>
      <c r="B14" s="149">
        <v>2009</v>
      </c>
      <c r="C14" s="189">
        <v>808.75</v>
      </c>
      <c r="D14" s="190">
        <v>819</v>
      </c>
      <c r="E14" s="191" t="s">
        <v>133</v>
      </c>
      <c r="F14" s="164">
        <v>1017.8612242909772</v>
      </c>
      <c r="G14" s="165"/>
      <c r="H14" s="166">
        <v>737.75859731313471</v>
      </c>
      <c r="I14" s="175"/>
      <c r="J14" s="175"/>
      <c r="K14" s="175"/>
      <c r="L14" s="176">
        <v>939.4100201554852</v>
      </c>
      <c r="M14" s="164">
        <v>2242.5170253141896</v>
      </c>
      <c r="N14" s="165">
        <v>2790.13632103604</v>
      </c>
      <c r="O14" s="164">
        <v>1385.665340802107</v>
      </c>
      <c r="P14" s="165">
        <v>998.89486596364509</v>
      </c>
      <c r="Q14" s="166">
        <v>715.93475693909181</v>
      </c>
      <c r="R14" s="165">
        <v>481.02157163541352</v>
      </c>
      <c r="S14" s="165">
        <v>341.63755530852751</v>
      </c>
      <c r="T14" s="164">
        <v>646.52913567683311</v>
      </c>
      <c r="U14" s="165">
        <v>773.6495323473091</v>
      </c>
      <c r="V14" s="166">
        <v>602.90804276230699</v>
      </c>
    </row>
    <row r="15" spans="1:22" x14ac:dyDescent="0.3">
      <c r="A15" s="20"/>
      <c r="B15" s="149">
        <v>2010</v>
      </c>
      <c r="C15" s="192">
        <v>747.5</v>
      </c>
      <c r="D15" s="193">
        <v>835</v>
      </c>
      <c r="E15" s="194">
        <v>0</v>
      </c>
      <c r="F15" s="167">
        <v>1149.2808602465502</v>
      </c>
      <c r="G15" s="168"/>
      <c r="H15" s="169">
        <v>758.74320594825042</v>
      </c>
      <c r="I15" s="168">
        <v>511.24908682122481</v>
      </c>
      <c r="J15" s="168"/>
      <c r="K15" s="168"/>
      <c r="L15" s="169">
        <v>999.67697531929991</v>
      </c>
      <c r="M15" s="167">
        <v>2223.6448316197739</v>
      </c>
      <c r="N15" s="169">
        <v>2843.5869681316472</v>
      </c>
      <c r="O15" s="168">
        <v>1085.5959969758449</v>
      </c>
      <c r="P15" s="168">
        <v>1004.2286862036538</v>
      </c>
      <c r="Q15" s="169">
        <v>773.15692999571866</v>
      </c>
      <c r="R15" s="168">
        <v>415.93068944941962</v>
      </c>
      <c r="S15" s="168">
        <v>318.0586147005323</v>
      </c>
      <c r="T15" s="167">
        <v>549.00935561097913</v>
      </c>
      <c r="U15" s="168">
        <v>745.15606644640081</v>
      </c>
      <c r="V15" s="169">
        <v>444.7956326165708</v>
      </c>
    </row>
    <row r="16" spans="1:22" x14ac:dyDescent="0.3">
      <c r="A16" s="20"/>
      <c r="B16" s="149">
        <v>2011</v>
      </c>
      <c r="C16" s="195">
        <v>1055</v>
      </c>
      <c r="D16" s="196">
        <v>1123.75</v>
      </c>
      <c r="E16" s="197">
        <v>0</v>
      </c>
      <c r="F16" s="161">
        <v>1276.8072858688734</v>
      </c>
      <c r="G16" s="162"/>
      <c r="H16" s="163">
        <v>1182.4409516843148</v>
      </c>
      <c r="I16" s="162">
        <v>852.49507483696607</v>
      </c>
      <c r="J16" s="162"/>
      <c r="K16" s="162"/>
      <c r="L16" s="162">
        <v>1238.1126162274188</v>
      </c>
      <c r="M16" s="161">
        <v>2575.5574785577619</v>
      </c>
      <c r="N16" s="162">
        <v>3001.8317123806596</v>
      </c>
      <c r="O16" s="161">
        <v>1404.2531089894189</v>
      </c>
      <c r="P16" s="162">
        <v>1161.2364251753775</v>
      </c>
      <c r="Q16" s="163">
        <v>924.09713854621589</v>
      </c>
      <c r="R16" s="162">
        <v>596.37694797757274</v>
      </c>
      <c r="S16" s="162">
        <v>394.27828172377588</v>
      </c>
      <c r="T16" s="161">
        <v>753.19895878161253</v>
      </c>
      <c r="U16" s="162">
        <v>517.19905697310742</v>
      </c>
      <c r="V16" s="163">
        <v>562.90628217291498</v>
      </c>
    </row>
    <row r="17" spans="1:22" x14ac:dyDescent="0.3">
      <c r="A17" s="20"/>
      <c r="B17" s="149">
        <v>2012</v>
      </c>
      <c r="C17" s="195">
        <v>1050</v>
      </c>
      <c r="D17" s="196">
        <v>1110</v>
      </c>
      <c r="E17" s="197">
        <v>0</v>
      </c>
      <c r="F17" s="161">
        <v>1379.4450658708499</v>
      </c>
      <c r="G17" s="162"/>
      <c r="H17" s="163">
        <v>1217.6865561193451</v>
      </c>
      <c r="I17" s="162">
        <v>802.81639746741951</v>
      </c>
      <c r="J17" s="162"/>
      <c r="K17" s="162"/>
      <c r="L17" s="162">
        <v>1114.0223875935956</v>
      </c>
      <c r="M17" s="161">
        <v>2890.4779300576115</v>
      </c>
      <c r="N17" s="162">
        <v>3397.5140675005041</v>
      </c>
      <c r="O17" s="161">
        <v>1285.0779793963075</v>
      </c>
      <c r="P17" s="162">
        <v>1222.6986295325516</v>
      </c>
      <c r="Q17" s="163">
        <v>1016.0460315127626</v>
      </c>
      <c r="R17" s="162">
        <v>529.51209496124056</v>
      </c>
      <c r="S17" s="162">
        <v>462.85502624701593</v>
      </c>
      <c r="T17" s="161">
        <v>683.93718937050835</v>
      </c>
      <c r="U17" s="162">
        <v>787.60580168017145</v>
      </c>
      <c r="V17" s="163">
        <v>527.47681059834395</v>
      </c>
    </row>
    <row r="18" spans="1:22" x14ac:dyDescent="0.3">
      <c r="A18" s="20"/>
      <c r="B18" s="149">
        <v>2013</v>
      </c>
      <c r="C18" s="195">
        <v>948.75</v>
      </c>
      <c r="D18" s="196">
        <v>988.75</v>
      </c>
      <c r="E18" s="197">
        <v>0</v>
      </c>
      <c r="F18" s="161">
        <v>1350.337462551513</v>
      </c>
      <c r="G18" s="162"/>
      <c r="H18" s="163">
        <v>1119.8937624640419</v>
      </c>
      <c r="I18" s="162">
        <v>517.85701579611543</v>
      </c>
      <c r="J18" s="162"/>
      <c r="K18" s="162"/>
      <c r="L18" s="162">
        <v>1038.8435730030499</v>
      </c>
      <c r="M18" s="161">
        <v>3063.4513877518275</v>
      </c>
      <c r="N18" s="162">
        <v>3546.5077243254832</v>
      </c>
      <c r="O18" s="161">
        <v>1291.4359769382879</v>
      </c>
      <c r="P18" s="162">
        <v>1202.2306468467668</v>
      </c>
      <c r="Q18" s="163">
        <v>973.45576328448112</v>
      </c>
      <c r="R18" s="162">
        <v>583.05235172657217</v>
      </c>
      <c r="S18" s="162">
        <v>410</v>
      </c>
      <c r="T18" s="161">
        <v>639.91071789056434</v>
      </c>
      <c r="U18" s="162">
        <v>583.34556530149837</v>
      </c>
      <c r="V18" s="163">
        <v>554.02963485396117</v>
      </c>
    </row>
    <row r="19" spans="1:22" x14ac:dyDescent="0.3">
      <c r="A19" s="20"/>
      <c r="B19" s="149">
        <v>2014</v>
      </c>
      <c r="C19" s="195">
        <v>835</v>
      </c>
      <c r="D19" s="196">
        <v>913.75</v>
      </c>
      <c r="E19" s="197">
        <v>0</v>
      </c>
      <c r="F19" s="161">
        <v>1313.1300175605711</v>
      </c>
      <c r="G19" s="162"/>
      <c r="H19" s="163">
        <v>944.64548443560693</v>
      </c>
      <c r="I19" s="162">
        <v>710.51412337799138</v>
      </c>
      <c r="J19" s="162"/>
      <c r="K19" s="162"/>
      <c r="L19" s="162">
        <v>1013.0904856306264</v>
      </c>
      <c r="M19" s="161">
        <v>3080.7745934371123</v>
      </c>
      <c r="N19" s="162">
        <v>3215.9842812991797</v>
      </c>
      <c r="O19" s="161">
        <v>1213.7369954514634</v>
      </c>
      <c r="P19" s="162">
        <v>1186.7060627205217</v>
      </c>
      <c r="Q19" s="163">
        <v>966.34306518548146</v>
      </c>
      <c r="R19" s="162">
        <v>520.30143365689958</v>
      </c>
      <c r="S19" s="162">
        <v>359</v>
      </c>
      <c r="T19" s="161">
        <v>564.96456097215344</v>
      </c>
      <c r="U19" s="162">
        <v>558.52953499196633</v>
      </c>
      <c r="V19" s="163">
        <v>551.57164095821554</v>
      </c>
    </row>
    <row r="20" spans="1:22" x14ac:dyDescent="0.3">
      <c r="A20" s="20"/>
      <c r="B20" s="149">
        <v>2015</v>
      </c>
      <c r="C20" s="195">
        <v>863.75</v>
      </c>
      <c r="D20" s="196">
        <v>990</v>
      </c>
      <c r="E20" s="197">
        <v>0</v>
      </c>
      <c r="F20" s="161">
        <v>1234.4182208433372</v>
      </c>
      <c r="G20" s="162"/>
      <c r="H20" s="163">
        <v>1009.4287708567771</v>
      </c>
      <c r="I20" s="162">
        <v>671.49564899119071</v>
      </c>
      <c r="J20" s="162"/>
      <c r="K20" s="162"/>
      <c r="L20" s="162">
        <v>878.7285918948719</v>
      </c>
      <c r="M20" s="161">
        <v>3091.2264439201899</v>
      </c>
      <c r="N20" s="162">
        <v>3041.74657939188</v>
      </c>
      <c r="O20" s="161">
        <v>1122.3298390716154</v>
      </c>
      <c r="P20" s="162">
        <v>1092.4532930532368</v>
      </c>
      <c r="Q20" s="163">
        <v>832.15510425175057</v>
      </c>
      <c r="R20" s="162">
        <v>462.01521915348872</v>
      </c>
      <c r="S20" s="162">
        <v>352</v>
      </c>
      <c r="T20" s="161">
        <v>567.95262164292888</v>
      </c>
      <c r="U20" s="162">
        <v>549.73236544558347</v>
      </c>
      <c r="V20" s="163">
        <v>489.87668604800911</v>
      </c>
    </row>
    <row r="21" spans="1:22" x14ac:dyDescent="0.3">
      <c r="A21" s="20"/>
      <c r="B21" s="149">
        <v>2016</v>
      </c>
      <c r="C21" s="195">
        <v>856.25</v>
      </c>
      <c r="D21" s="196">
        <v>920</v>
      </c>
      <c r="E21" s="197">
        <v>0</v>
      </c>
      <c r="F21" s="161">
        <v>1102.7001435999468</v>
      </c>
      <c r="G21" s="162"/>
      <c r="H21" s="163">
        <v>982.0482297169815</v>
      </c>
      <c r="I21" s="162">
        <v>580.81246933932198</v>
      </c>
      <c r="J21" s="162"/>
      <c r="K21" s="162"/>
      <c r="L21" s="162">
        <v>845.97613511975362</v>
      </c>
      <c r="M21" s="161">
        <v>2755.3085792476209</v>
      </c>
      <c r="N21" s="162">
        <v>2812.3842782018987</v>
      </c>
      <c r="O21" s="161">
        <v>1154.8576439543444</v>
      </c>
      <c r="P21" s="162">
        <v>987.3681843846814</v>
      </c>
      <c r="Q21" s="163">
        <v>741.64354745026628</v>
      </c>
      <c r="R21" s="162">
        <v>444.13767813515784</v>
      </c>
      <c r="S21" s="162">
        <v>310</v>
      </c>
      <c r="T21" s="161">
        <v>528.06122074962093</v>
      </c>
      <c r="U21" s="162">
        <v>393.44872125718967</v>
      </c>
      <c r="V21" s="163">
        <v>455.24982702928838</v>
      </c>
    </row>
    <row r="22" spans="1:22" x14ac:dyDescent="0.3">
      <c r="A22" s="20"/>
      <c r="B22" s="149">
        <v>2017</v>
      </c>
      <c r="C22" s="195">
        <v>710</v>
      </c>
      <c r="D22" s="196">
        <v>755</v>
      </c>
      <c r="E22" s="197">
        <v>695</v>
      </c>
      <c r="F22" s="161">
        <v>1144.6631032650857</v>
      </c>
      <c r="G22" s="162"/>
      <c r="H22" s="163">
        <v>920.85943177248794</v>
      </c>
      <c r="I22" s="162">
        <v>562.52954492889478</v>
      </c>
      <c r="J22" s="162"/>
      <c r="K22" s="162"/>
      <c r="L22" s="162">
        <v>850.83732152041182</v>
      </c>
      <c r="M22" s="161">
        <v>2477.9119388033873</v>
      </c>
      <c r="N22" s="162">
        <v>2786.0179205088984</v>
      </c>
      <c r="O22" s="161">
        <v>1175.6645752986681</v>
      </c>
      <c r="P22" s="162">
        <v>950.39174437398935</v>
      </c>
      <c r="Q22" s="163">
        <v>727.51175586600311</v>
      </c>
      <c r="R22" s="162">
        <v>365.06210876110242</v>
      </c>
      <c r="S22" s="162">
        <v>323.06237207385294</v>
      </c>
      <c r="T22" s="161">
        <v>512.79151941251791</v>
      </c>
      <c r="U22" s="162">
        <v>402.92183244583492</v>
      </c>
      <c r="V22" s="163">
        <v>414.57037860040685</v>
      </c>
    </row>
    <row r="23" spans="1:22" x14ac:dyDescent="0.3">
      <c r="A23" s="20"/>
      <c r="B23" s="149">
        <v>2018</v>
      </c>
      <c r="C23" s="195">
        <v>873.75</v>
      </c>
      <c r="D23" s="196">
        <v>923.75</v>
      </c>
      <c r="E23" s="197">
        <v>860</v>
      </c>
      <c r="F23" s="161">
        <v>1220.3217256900002</v>
      </c>
      <c r="G23" s="162"/>
      <c r="H23" s="163">
        <v>1037.9423245745606</v>
      </c>
      <c r="I23" s="162">
        <v>602.16386649937749</v>
      </c>
      <c r="J23" s="162"/>
      <c r="K23" s="162"/>
      <c r="L23" s="162">
        <v>867.67762229939945</v>
      </c>
      <c r="M23" s="161">
        <v>2427.6466300511011</v>
      </c>
      <c r="N23" s="162">
        <v>2889.5102294632334</v>
      </c>
      <c r="O23" s="161">
        <v>1221.4595680536481</v>
      </c>
      <c r="P23" s="162">
        <v>1000.0777982496506</v>
      </c>
      <c r="Q23" s="163">
        <v>801.56987977451524</v>
      </c>
      <c r="R23" s="162">
        <v>350.1299700780267</v>
      </c>
      <c r="S23" s="162">
        <v>365.10032547403461</v>
      </c>
      <c r="T23" s="161">
        <v>560.86174064488318</v>
      </c>
      <c r="U23" s="162">
        <v>456.29707720949881</v>
      </c>
      <c r="V23" s="163">
        <v>433.89145144013474</v>
      </c>
    </row>
    <row r="24" spans="1:22" x14ac:dyDescent="0.3">
      <c r="A24" s="20"/>
      <c r="B24" s="149">
        <v>2019</v>
      </c>
      <c r="C24" s="195">
        <v>877.5</v>
      </c>
      <c r="D24" s="196">
        <v>927.5</v>
      </c>
      <c r="E24" s="197">
        <v>860.625</v>
      </c>
      <c r="F24" s="161">
        <v>1192.4543212597084</v>
      </c>
      <c r="G24" s="162"/>
      <c r="H24" s="163">
        <v>973.62499314732611</v>
      </c>
      <c r="I24" s="162">
        <v>571.33234365523481</v>
      </c>
      <c r="J24" s="162"/>
      <c r="K24" s="162"/>
      <c r="L24" s="162">
        <v>845.81049505681028</v>
      </c>
      <c r="M24" s="161">
        <v>2493.1053535096648</v>
      </c>
      <c r="N24" s="162">
        <v>2910.3226353509008</v>
      </c>
      <c r="O24" s="161">
        <v>1203.342823857319</v>
      </c>
      <c r="P24" s="162">
        <v>986.36189822713277</v>
      </c>
      <c r="Q24" s="163">
        <v>808.91025177689221</v>
      </c>
      <c r="R24" s="162">
        <v>343.61674004462731</v>
      </c>
      <c r="S24" s="162">
        <v>363.27178372284874</v>
      </c>
      <c r="T24" s="161">
        <v>582.24154623681659</v>
      </c>
      <c r="U24" s="162">
        <v>370.37604040865585</v>
      </c>
      <c r="V24" s="163">
        <v>423.69814363696582</v>
      </c>
    </row>
    <row r="25" spans="1:22" x14ac:dyDescent="0.3">
      <c r="A25" s="20"/>
      <c r="B25" s="149">
        <v>2020</v>
      </c>
      <c r="C25" s="195">
        <v>813.25</v>
      </c>
      <c r="D25" s="196">
        <v>862.5</v>
      </c>
      <c r="E25" s="197">
        <v>784.375</v>
      </c>
      <c r="F25" s="161">
        <v>1204.5609686018699</v>
      </c>
      <c r="G25" s="162"/>
      <c r="H25" s="163">
        <v>939.11668145353553</v>
      </c>
      <c r="I25" s="162">
        <v>550.77207515858538</v>
      </c>
      <c r="J25" s="162"/>
      <c r="K25" s="162"/>
      <c r="L25" s="162">
        <v>792.98288965270319</v>
      </c>
      <c r="M25" s="161">
        <v>2500.4201175736143</v>
      </c>
      <c r="N25" s="162">
        <v>2706.7596877099022</v>
      </c>
      <c r="O25" s="161">
        <v>1248.8155228278581</v>
      </c>
      <c r="P25" s="162">
        <v>964.58722664439233</v>
      </c>
      <c r="Q25" s="163">
        <v>752.14329642533687</v>
      </c>
      <c r="R25" s="162">
        <v>374.72740347696038</v>
      </c>
      <c r="S25" s="162">
        <v>367.55518185200646</v>
      </c>
      <c r="T25" s="161">
        <v>544.47220317425274</v>
      </c>
      <c r="U25" s="162">
        <v>421.86793952767954</v>
      </c>
      <c r="V25" s="163">
        <v>412.45894720899008</v>
      </c>
    </row>
    <row r="26" spans="1:22" x14ac:dyDescent="0.3">
      <c r="A26" s="20"/>
      <c r="B26" s="149">
        <v>2021</v>
      </c>
      <c r="C26" s="195">
        <v>1214.75</v>
      </c>
      <c r="D26" s="196">
        <v>1256.75</v>
      </c>
      <c r="E26" s="197">
        <v>1199.5</v>
      </c>
      <c r="F26" s="161">
        <v>1804.4562922569569</v>
      </c>
      <c r="G26" s="162"/>
      <c r="H26" s="163">
        <v>1174.2151134797693</v>
      </c>
      <c r="I26" s="162">
        <v>875.28886811236305</v>
      </c>
      <c r="J26" s="162"/>
      <c r="K26" s="162"/>
      <c r="L26" s="162">
        <v>994.69917656805603</v>
      </c>
      <c r="M26" s="161">
        <v>2566.1345713648479</v>
      </c>
      <c r="N26" s="162">
        <v>3366.5354600074256</v>
      </c>
      <c r="O26" s="161">
        <v>1336.2148785443594</v>
      </c>
      <c r="P26" s="162">
        <v>1381.927057041896</v>
      </c>
      <c r="Q26" s="163">
        <v>888.21783860638504</v>
      </c>
      <c r="R26" s="162">
        <v>495.1192961486949</v>
      </c>
      <c r="S26" s="162">
        <v>494.45160039098198</v>
      </c>
      <c r="T26" s="161">
        <v>737.35440292366991</v>
      </c>
      <c r="U26" s="162">
        <v>561.97169067376421</v>
      </c>
      <c r="V26" s="163">
        <v>546.83910410548606</v>
      </c>
    </row>
    <row r="27" spans="1:22" x14ac:dyDescent="0.3">
      <c r="A27" s="20"/>
      <c r="B27" s="149">
        <v>2022</v>
      </c>
      <c r="C27" s="195">
        <v>1772.5</v>
      </c>
      <c r="D27" s="196">
        <v>1830</v>
      </c>
      <c r="E27" s="197">
        <v>1797.5</v>
      </c>
      <c r="F27" s="161">
        <v>2576.0908351048151</v>
      </c>
      <c r="G27" s="162">
        <v>2343.1675592688271</v>
      </c>
      <c r="H27" s="163">
        <v>1630.2943285242156</v>
      </c>
      <c r="I27" s="162">
        <v>1279.1609973975583</v>
      </c>
      <c r="J27" s="162"/>
      <c r="K27" s="162"/>
      <c r="L27" s="162">
        <v>1999.2338873138601</v>
      </c>
      <c r="M27" s="161">
        <v>3807.9097775777832</v>
      </c>
      <c r="N27" s="162">
        <v>7046.8281980154816</v>
      </c>
      <c r="O27" s="161">
        <v>2052.9086604057075</v>
      </c>
      <c r="P27" s="162">
        <v>1943.6084282011705</v>
      </c>
      <c r="Q27" s="163">
        <v>1090.9626412906907</v>
      </c>
      <c r="R27" s="162">
        <v>812.43264889291584</v>
      </c>
      <c r="S27" s="162">
        <v>758.44796741778339</v>
      </c>
      <c r="T27" s="161">
        <v>1258.7109720165004</v>
      </c>
      <c r="U27" s="162">
        <v>918.35055457695069</v>
      </c>
      <c r="V27" s="163">
        <v>814.25042009804872</v>
      </c>
    </row>
    <row r="28" spans="1:22" x14ac:dyDescent="0.3">
      <c r="A28" s="20"/>
      <c r="B28" s="149">
        <v>2023</v>
      </c>
      <c r="C28" s="195">
        <v>1140.5</v>
      </c>
      <c r="D28" s="196">
        <v>1217.75</v>
      </c>
      <c r="E28" s="197">
        <v>1210.25</v>
      </c>
      <c r="F28" s="161">
        <v>1753.385871333556</v>
      </c>
      <c r="G28" s="162">
        <v>1693.5293801464375</v>
      </c>
      <c r="H28" s="163">
        <v>1467.4995467496908</v>
      </c>
      <c r="I28" s="162">
        <v>908.00846629965849</v>
      </c>
      <c r="J28" s="162"/>
      <c r="K28" s="162"/>
      <c r="L28" s="162">
        <v>1414.4693868415359</v>
      </c>
      <c r="M28" s="161">
        <v>3453.3527513776858</v>
      </c>
      <c r="N28" s="162">
        <v>4661.1256018890263</v>
      </c>
      <c r="O28" s="161">
        <v>2130.2916174180532</v>
      </c>
      <c r="P28" s="162">
        <v>1414.2323153770196</v>
      </c>
      <c r="Q28" s="163">
        <v>1104.9874765507393</v>
      </c>
      <c r="R28" s="162">
        <v>534.57630139991397</v>
      </c>
      <c r="S28" s="162">
        <v>506.04481138066666</v>
      </c>
      <c r="T28" s="161">
        <v>869.76912396790067</v>
      </c>
      <c r="U28" s="162">
        <v>711.43564707216024</v>
      </c>
      <c r="V28" s="163">
        <v>582.88780297703033</v>
      </c>
    </row>
    <row r="29" spans="1:22" x14ac:dyDescent="0.3">
      <c r="A29" s="17"/>
      <c r="B29" s="149">
        <v>2024</v>
      </c>
      <c r="C29" s="195">
        <v>1125.25</v>
      </c>
      <c r="D29" s="196">
        <v>1204.75</v>
      </c>
      <c r="E29" s="197">
        <v>1185.25</v>
      </c>
      <c r="F29" s="161">
        <v>1491.0978926475238</v>
      </c>
      <c r="G29" s="162">
        <v>1459.3769366877925</v>
      </c>
      <c r="H29" s="163">
        <v>1443.7315838015766</v>
      </c>
      <c r="I29" s="162"/>
      <c r="J29" s="162">
        <v>867.33333333333337</v>
      </c>
      <c r="K29" s="162">
        <v>815.35650599460973</v>
      </c>
      <c r="L29" s="162">
        <v>1181.7264549681595</v>
      </c>
      <c r="M29" s="161">
        <v>3066.2552392984512</v>
      </c>
      <c r="N29" s="162">
        <v>4043.7030261574237</v>
      </c>
      <c r="O29" s="161">
        <v>1822.6881167553884</v>
      </c>
      <c r="P29" s="162">
        <v>1239.2367970766461</v>
      </c>
      <c r="Q29" s="163">
        <v>927.77636942940683</v>
      </c>
      <c r="R29" s="162">
        <v>389.95306690444932</v>
      </c>
      <c r="S29" s="162">
        <v>431.62966818855762</v>
      </c>
      <c r="T29" s="161">
        <v>745.21017571069535</v>
      </c>
      <c r="U29" s="162">
        <v>802.89700658303241</v>
      </c>
      <c r="V29" s="163">
        <v>562.86564508798074</v>
      </c>
    </row>
    <row r="30" spans="1:22" x14ac:dyDescent="0.3">
      <c r="A30" s="17"/>
      <c r="B30" s="160">
        <v>2025</v>
      </c>
      <c r="C30" s="198">
        <v>1230.8872995116544</v>
      </c>
      <c r="D30" s="199">
        <v>1287.3266415756827</v>
      </c>
      <c r="E30" s="200">
        <v>1266.4900617784419</v>
      </c>
      <c r="F30" s="150">
        <v>1541.7967707084031</v>
      </c>
      <c r="G30" s="147">
        <v>1568.3208085955862</v>
      </c>
      <c r="H30" s="158">
        <v>1378.4526636603205</v>
      </c>
      <c r="I30" s="147"/>
      <c r="J30" s="147">
        <v>871.60476666666682</v>
      </c>
      <c r="K30" s="147">
        <v>819.37196443994685</v>
      </c>
      <c r="L30" s="158">
        <v>1084.1315666666667</v>
      </c>
      <c r="M30" s="150">
        <v>2820.9548201545749</v>
      </c>
      <c r="N30" s="147">
        <v>3234.9624209259391</v>
      </c>
      <c r="O30" s="150">
        <v>1460.7148611636978</v>
      </c>
      <c r="P30" s="147">
        <v>1042.7895857870319</v>
      </c>
      <c r="Q30" s="158">
        <v>780.70271820733353</v>
      </c>
      <c r="R30" s="147">
        <v>427.33167079827388</v>
      </c>
      <c r="S30" s="147">
        <v>433.00314557678979</v>
      </c>
      <c r="T30" s="150">
        <v>720.92566227753355</v>
      </c>
      <c r="U30" s="147">
        <v>626.73262534224193</v>
      </c>
      <c r="V30" s="158">
        <v>534.36676879920969</v>
      </c>
    </row>
    <row r="31" spans="1:22" x14ac:dyDescent="0.3">
      <c r="A31" s="17"/>
      <c r="B31" s="160">
        <v>2026</v>
      </c>
      <c r="C31" s="198">
        <v>1189.6790688057338</v>
      </c>
      <c r="D31" s="199">
        <v>1245.165705454724</v>
      </c>
      <c r="E31" s="200">
        <v>1225.0115396474055</v>
      </c>
      <c r="F31" s="150">
        <v>1554.8682713590983</v>
      </c>
      <c r="G31" s="147">
        <v>1547.6771833998455</v>
      </c>
      <c r="H31" s="158">
        <v>1354.9104196934049</v>
      </c>
      <c r="I31" s="147"/>
      <c r="J31" s="147">
        <v>865.01904349251549</v>
      </c>
      <c r="K31" s="147">
        <v>813.18090498177185</v>
      </c>
      <c r="L31" s="158">
        <v>1080.0505283881967</v>
      </c>
      <c r="M31" s="150">
        <v>2653.1080083553775</v>
      </c>
      <c r="N31" s="147">
        <v>3202.6127967166799</v>
      </c>
      <c r="O31" s="150">
        <v>1342.2315613119831</v>
      </c>
      <c r="P31" s="147">
        <v>1034.8619991136406</v>
      </c>
      <c r="Q31" s="158">
        <v>774.76759136190219</v>
      </c>
      <c r="R31" s="147">
        <v>435.18425702564161</v>
      </c>
      <c r="S31" s="147">
        <v>415.95995002100875</v>
      </c>
      <c r="T31" s="150">
        <v>697.82404928328026</v>
      </c>
      <c r="U31" s="147">
        <v>556.64936944067153</v>
      </c>
      <c r="V31" s="158">
        <v>549.61215975424443</v>
      </c>
    </row>
    <row r="32" spans="1:22" x14ac:dyDescent="0.3">
      <c r="A32" s="17"/>
      <c r="B32" s="160">
        <v>2027</v>
      </c>
      <c r="C32" s="198">
        <v>1148.1244181118452</v>
      </c>
      <c r="D32" s="199">
        <v>1202.6503403584481</v>
      </c>
      <c r="E32" s="200">
        <v>1183.184325303881</v>
      </c>
      <c r="F32" s="150">
        <v>1517.6293298946846</v>
      </c>
      <c r="G32" s="147">
        <v>1551.6498517498303</v>
      </c>
      <c r="H32" s="158">
        <v>1331.1702661406607</v>
      </c>
      <c r="I32" s="147"/>
      <c r="J32" s="147">
        <v>825.32142413725546</v>
      </c>
      <c r="K32" s="147">
        <v>775.8622513916772</v>
      </c>
      <c r="L32" s="158">
        <v>1044.7218576419662</v>
      </c>
      <c r="M32" s="150">
        <v>2626.5769282718238</v>
      </c>
      <c r="N32" s="147">
        <v>3170.5866687495131</v>
      </c>
      <c r="O32" s="150">
        <v>1231.581849011086</v>
      </c>
      <c r="P32" s="147">
        <v>997.02849763761049</v>
      </c>
      <c r="Q32" s="158">
        <v>746.44287672702649</v>
      </c>
      <c r="R32" s="147">
        <v>424.66387769890491</v>
      </c>
      <c r="S32" s="147">
        <v>417.90430947725258</v>
      </c>
      <c r="T32" s="150">
        <v>684.40396112110489</v>
      </c>
      <c r="U32" s="147">
        <v>545.94425886016677</v>
      </c>
      <c r="V32" s="158">
        <v>564.04238411168649</v>
      </c>
    </row>
    <row r="33" spans="1:22" x14ac:dyDescent="0.3">
      <c r="A33" s="17"/>
      <c r="B33" s="160">
        <v>2028</v>
      </c>
      <c r="C33" s="198">
        <v>1109.0279471187234</v>
      </c>
      <c r="D33" s="199">
        <v>1162.6499863549193</v>
      </c>
      <c r="E33" s="200">
        <v>1143.8314142578693</v>
      </c>
      <c r="F33" s="150">
        <v>1482.5932708623764</v>
      </c>
      <c r="G33" s="147">
        <v>1508.3452827858973</v>
      </c>
      <c r="H33" s="158">
        <v>1308.8344695631758</v>
      </c>
      <c r="I33" s="147"/>
      <c r="J33" s="147">
        <v>791.26050017350099</v>
      </c>
      <c r="K33" s="147">
        <v>743.84250202115265</v>
      </c>
      <c r="L33" s="158">
        <v>1014.4095319264336</v>
      </c>
      <c r="M33" s="150">
        <v>2600.3111589891055</v>
      </c>
      <c r="N33" s="147">
        <v>3138.8808020620181</v>
      </c>
      <c r="O33" s="150">
        <v>1190.6192281298736</v>
      </c>
      <c r="P33" s="147">
        <v>963.86716094749295</v>
      </c>
      <c r="Q33" s="158">
        <v>721.61606022806438</v>
      </c>
      <c r="R33" s="147">
        <v>422.91252142760482</v>
      </c>
      <c r="S33" s="147">
        <v>413.18083034083008</v>
      </c>
      <c r="T33" s="150">
        <v>671.98663150733466</v>
      </c>
      <c r="U33" s="147">
        <v>536.03904176892229</v>
      </c>
      <c r="V33" s="158">
        <v>558.80880774813249</v>
      </c>
    </row>
    <row r="34" spans="1:22" x14ac:dyDescent="0.3">
      <c r="A34" s="17"/>
      <c r="B34" s="160">
        <v>2029</v>
      </c>
      <c r="C34" s="201">
        <v>1068.8009565304633</v>
      </c>
      <c r="D34" s="202">
        <v>1121.4929759354845</v>
      </c>
      <c r="E34" s="203">
        <v>1103.3405683565329</v>
      </c>
      <c r="F34" s="157">
        <v>1446.5441037344704</v>
      </c>
      <c r="G34" s="159">
        <v>1463.7885122158054</v>
      </c>
      <c r="H34" s="148">
        <v>1285.8528076412636</v>
      </c>
      <c r="I34" s="159"/>
      <c r="J34" s="159">
        <v>766.09567187713594</v>
      </c>
      <c r="K34" s="159">
        <v>720.18573052959414</v>
      </c>
      <c r="L34" s="148">
        <v>992.01423599416262</v>
      </c>
      <c r="M34" s="157">
        <v>2574.3080473992145</v>
      </c>
      <c r="N34" s="159">
        <v>3107.4919940413979</v>
      </c>
      <c r="O34" s="157">
        <v>1148.4721257750625</v>
      </c>
      <c r="P34" s="159">
        <v>929.74692592264432</v>
      </c>
      <c r="Q34" s="148">
        <v>696.07134766779473</v>
      </c>
      <c r="R34" s="159">
        <v>414.84290974755402</v>
      </c>
      <c r="S34" s="159">
        <v>405.29690946935455</v>
      </c>
      <c r="T34" s="157">
        <v>669.4879919051682</v>
      </c>
      <c r="U34" s="159">
        <v>534.04589441260237</v>
      </c>
      <c r="V34" s="148">
        <v>561.73099585186469</v>
      </c>
    </row>
    <row r="35" spans="1:22" x14ac:dyDescent="0.3">
      <c r="T35" s="84"/>
    </row>
    <row r="36" spans="1:22" x14ac:dyDescent="0.3">
      <c r="M36" s="84"/>
    </row>
  </sheetData>
  <mergeCells count="7">
    <mergeCell ref="F3:H3"/>
    <mergeCell ref="C3:E3"/>
    <mergeCell ref="T3:V3"/>
    <mergeCell ref="I3:L3"/>
    <mergeCell ref="M3:N3"/>
    <mergeCell ref="O3:Q3"/>
    <mergeCell ref="R3:S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8C41E-53D2-4AF8-96F1-BE398EF8F3C6}">
  <sheetPr codeName="Sheet38">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C4D1E-D572-4DFA-AF5C-9A73AAD7BD9C}">
  <sheetPr codeName="Sheet37"/>
  <dimension ref="A1:AA101"/>
  <sheetViews>
    <sheetView showGridLines="0" zoomScaleNormal="100" workbookViewId="0">
      <pane xSplit="7" ySplit="5" topLeftCell="H32" activePane="bottomRight" state="frozen"/>
      <selection pane="topRight" activeCell="K17" sqref="K17"/>
      <selection pane="bottomLeft" activeCell="K17" sqref="K17"/>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134</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4991.6296000000002</v>
      </c>
      <c r="I5" s="132">
        <f t="shared" si="0"/>
        <v>5247.8296</v>
      </c>
      <c r="J5" s="132">
        <f t="shared" si="0"/>
        <v>5433.8296</v>
      </c>
      <c r="K5" s="132">
        <f t="shared" si="0"/>
        <v>5736.3296</v>
      </c>
      <c r="L5" s="132">
        <f t="shared" si="0"/>
        <v>5909.2046</v>
      </c>
      <c r="M5" s="132">
        <f t="shared" si="0"/>
        <v>5623.3921</v>
      </c>
      <c r="N5" s="132">
        <f t="shared" si="0"/>
        <v>5509.1608499999993</v>
      </c>
      <c r="O5" s="132">
        <f t="shared" si="0"/>
        <v>5359.1027249999997</v>
      </c>
      <c r="P5" s="132">
        <f t="shared" si="0"/>
        <v>5284.8554125000001</v>
      </c>
      <c r="Q5" s="132">
        <f t="shared" si="0"/>
        <v>5282.8141218749997</v>
      </c>
      <c r="R5" s="132">
        <f t="shared" si="0"/>
        <v>5341.6248957812495</v>
      </c>
      <c r="S5" s="132">
        <f t="shared" si="0"/>
        <v>5316.6248957812495</v>
      </c>
      <c r="T5" s="132">
        <f t="shared" si="0"/>
        <v>5685.1248957812495</v>
      </c>
      <c r="U5" s="132">
        <f t="shared" si="0"/>
        <v>6635.4248957812497</v>
      </c>
      <c r="V5" s="132">
        <f t="shared" si="0"/>
        <v>6973.4248957812497</v>
      </c>
      <c r="W5" s="132">
        <f t="shared" si="0"/>
        <v>8067.9248957812497</v>
      </c>
      <c r="X5" s="132">
        <f t="shared" si="0"/>
        <v>8583.2098957812486</v>
      </c>
      <c r="Y5" s="132">
        <f t="shared" si="0"/>
        <v>8795.2098957812486</v>
      </c>
      <c r="Z5" s="132">
        <f t="shared" si="0"/>
        <v>8785.2098957812486</v>
      </c>
      <c r="AA5" s="132">
        <f t="shared" si="0"/>
        <v>8775.2098957812486</v>
      </c>
    </row>
    <row r="6" spans="1:27" s="75" customFormat="1" ht="10" x14ac:dyDescent="0.2">
      <c r="A6" s="74" t="s">
        <v>144</v>
      </c>
      <c r="B6" s="22" t="s">
        <v>145</v>
      </c>
      <c r="C6" s="23" t="s">
        <v>146</v>
      </c>
      <c r="D6" s="23" t="s">
        <v>147</v>
      </c>
      <c r="E6" s="23" t="s">
        <v>148</v>
      </c>
      <c r="F6" s="23" t="s">
        <v>149</v>
      </c>
      <c r="G6" s="74"/>
      <c r="H6" s="24">
        <v>140</v>
      </c>
      <c r="I6" s="24">
        <v>140</v>
      </c>
      <c r="J6" s="24">
        <v>140</v>
      </c>
      <c r="K6" s="24">
        <v>140</v>
      </c>
      <c r="L6" s="24">
        <v>140</v>
      </c>
      <c r="M6" s="24">
        <v>140</v>
      </c>
      <c r="N6" s="24">
        <v>140</v>
      </c>
      <c r="O6" s="24">
        <v>140</v>
      </c>
      <c r="P6" s="24">
        <v>140</v>
      </c>
      <c r="Q6" s="24">
        <v>140</v>
      </c>
      <c r="R6" s="24">
        <v>140</v>
      </c>
      <c r="S6" s="24">
        <v>140</v>
      </c>
      <c r="T6" s="24">
        <v>140</v>
      </c>
      <c r="U6" s="24">
        <v>140</v>
      </c>
      <c r="V6" s="24">
        <v>140</v>
      </c>
      <c r="W6" s="24">
        <v>140</v>
      </c>
      <c r="X6" s="24">
        <v>140</v>
      </c>
      <c r="Y6" s="24">
        <v>140</v>
      </c>
      <c r="Z6" s="24">
        <v>140</v>
      </c>
      <c r="AA6" s="24">
        <v>140</v>
      </c>
    </row>
    <row r="7" spans="1:27" s="75" customFormat="1" ht="10" x14ac:dyDescent="0.2">
      <c r="A7" s="74" t="s">
        <v>144</v>
      </c>
      <c r="B7" s="22" t="s">
        <v>145</v>
      </c>
      <c r="C7" s="23" t="s">
        <v>146</v>
      </c>
      <c r="D7" s="22" t="s">
        <v>150</v>
      </c>
      <c r="E7" s="23" t="s">
        <v>148</v>
      </c>
      <c r="F7" s="23" t="s">
        <v>149</v>
      </c>
      <c r="G7" s="74"/>
      <c r="H7" s="24">
        <v>110</v>
      </c>
      <c r="I7" s="24">
        <v>110</v>
      </c>
      <c r="J7" s="24">
        <v>110</v>
      </c>
      <c r="K7" s="24">
        <v>110</v>
      </c>
      <c r="L7" s="24">
        <v>110</v>
      </c>
      <c r="M7" s="24">
        <v>110</v>
      </c>
      <c r="N7" s="24">
        <v>110</v>
      </c>
      <c r="O7" s="24">
        <v>110</v>
      </c>
      <c r="P7" s="24">
        <v>110</v>
      </c>
      <c r="Q7" s="24">
        <v>110</v>
      </c>
      <c r="R7" s="24">
        <v>110</v>
      </c>
      <c r="S7" s="24">
        <v>110</v>
      </c>
      <c r="T7" s="24">
        <v>110</v>
      </c>
      <c r="U7" s="24">
        <v>110</v>
      </c>
      <c r="V7" s="24">
        <v>110</v>
      </c>
      <c r="W7" s="24">
        <v>110</v>
      </c>
      <c r="X7" s="24">
        <v>110</v>
      </c>
      <c r="Y7" s="24">
        <v>110</v>
      </c>
      <c r="Z7" s="24">
        <v>110</v>
      </c>
      <c r="AA7" s="24">
        <v>110</v>
      </c>
    </row>
    <row r="8" spans="1:27" s="75" customFormat="1" ht="10" x14ac:dyDescent="0.2">
      <c r="A8" s="74" t="s">
        <v>144</v>
      </c>
      <c r="B8" s="22" t="s">
        <v>151</v>
      </c>
      <c r="C8" s="23" t="s">
        <v>152</v>
      </c>
      <c r="D8" s="22" t="s">
        <v>153</v>
      </c>
      <c r="E8" s="23" t="s">
        <v>154</v>
      </c>
      <c r="F8" s="23" t="s">
        <v>149</v>
      </c>
      <c r="G8" s="74"/>
      <c r="H8" s="24">
        <v>20</v>
      </c>
      <c r="I8" s="24">
        <v>20</v>
      </c>
      <c r="J8" s="24">
        <v>20</v>
      </c>
      <c r="K8" s="24">
        <v>20</v>
      </c>
      <c r="L8" s="24">
        <v>20</v>
      </c>
      <c r="M8" s="24">
        <v>20</v>
      </c>
      <c r="N8" s="24">
        <v>20</v>
      </c>
      <c r="O8" s="24">
        <v>20</v>
      </c>
      <c r="P8" s="24">
        <v>20</v>
      </c>
      <c r="Q8" s="24">
        <v>20</v>
      </c>
      <c r="R8" s="24">
        <v>20</v>
      </c>
      <c r="S8" s="24">
        <v>20</v>
      </c>
      <c r="T8" s="24">
        <v>20</v>
      </c>
      <c r="U8" s="24">
        <v>20</v>
      </c>
      <c r="V8" s="24">
        <v>20</v>
      </c>
      <c r="W8" s="24">
        <v>20</v>
      </c>
      <c r="X8" s="24">
        <v>20</v>
      </c>
      <c r="Y8" s="24">
        <v>20</v>
      </c>
      <c r="Z8" s="24">
        <v>20</v>
      </c>
      <c r="AA8" s="24">
        <v>20</v>
      </c>
    </row>
    <row r="9" spans="1:27" s="75" customFormat="1" ht="10" x14ac:dyDescent="0.2">
      <c r="A9" s="74" t="s">
        <v>144</v>
      </c>
      <c r="B9" s="22" t="s">
        <v>155</v>
      </c>
      <c r="C9" s="23" t="s">
        <v>156</v>
      </c>
      <c r="D9" s="23" t="s">
        <v>157</v>
      </c>
      <c r="E9" s="23" t="s">
        <v>154</v>
      </c>
      <c r="F9" s="23" t="s">
        <v>158</v>
      </c>
      <c r="G9" s="74"/>
      <c r="H9" s="24">
        <v>80</v>
      </c>
      <c r="I9" s="24">
        <v>80</v>
      </c>
      <c r="J9" s="24">
        <v>80</v>
      </c>
      <c r="K9" s="24">
        <v>0</v>
      </c>
      <c r="L9" s="24">
        <v>0</v>
      </c>
      <c r="M9" s="24">
        <v>0</v>
      </c>
      <c r="N9" s="24">
        <v>0</v>
      </c>
      <c r="O9" s="24">
        <v>0</v>
      </c>
      <c r="P9" s="24">
        <v>0</v>
      </c>
      <c r="Q9" s="24">
        <v>0</v>
      </c>
      <c r="R9" s="24">
        <v>0</v>
      </c>
      <c r="S9" s="24">
        <v>0</v>
      </c>
      <c r="T9" s="24">
        <v>0</v>
      </c>
      <c r="U9" s="24">
        <v>0</v>
      </c>
      <c r="V9" s="24">
        <v>0</v>
      </c>
      <c r="W9" s="24">
        <v>0</v>
      </c>
      <c r="X9" s="24">
        <v>0</v>
      </c>
      <c r="Y9" s="24">
        <v>0</v>
      </c>
      <c r="Z9" s="24">
        <v>0</v>
      </c>
      <c r="AA9" s="24">
        <v>0</v>
      </c>
    </row>
    <row r="10" spans="1:27" s="75" customFormat="1" ht="10" x14ac:dyDescent="0.2">
      <c r="A10" s="74" t="s">
        <v>144</v>
      </c>
      <c r="B10" s="22" t="s">
        <v>159</v>
      </c>
      <c r="C10" s="23" t="s">
        <v>160</v>
      </c>
      <c r="D10" s="22" t="s">
        <v>161</v>
      </c>
      <c r="E10" s="23" t="s">
        <v>148</v>
      </c>
      <c r="F10" s="23" t="s">
        <v>158</v>
      </c>
      <c r="G10" s="74"/>
      <c r="H10" s="24">
        <v>40</v>
      </c>
      <c r="I10" s="24">
        <v>0</v>
      </c>
      <c r="J10" s="24">
        <v>0</v>
      </c>
      <c r="K10" s="24">
        <v>0</v>
      </c>
      <c r="L10" s="24">
        <v>0</v>
      </c>
      <c r="M10" s="24">
        <v>0</v>
      </c>
      <c r="N10" s="24">
        <v>0</v>
      </c>
      <c r="O10" s="24">
        <v>0</v>
      </c>
      <c r="P10" s="24">
        <v>0</v>
      </c>
      <c r="Q10" s="24">
        <v>0</v>
      </c>
      <c r="R10" s="24">
        <v>0</v>
      </c>
      <c r="S10" s="24">
        <v>0</v>
      </c>
      <c r="T10" s="24">
        <v>0</v>
      </c>
      <c r="U10" s="24">
        <v>0</v>
      </c>
      <c r="V10" s="24">
        <v>0</v>
      </c>
      <c r="W10" s="24">
        <v>0</v>
      </c>
      <c r="X10" s="24">
        <v>0</v>
      </c>
      <c r="Y10" s="24">
        <v>0</v>
      </c>
      <c r="Z10" s="24">
        <v>0</v>
      </c>
      <c r="AA10" s="24">
        <v>0</v>
      </c>
    </row>
    <row r="11" spans="1:27" s="75" customFormat="1" ht="10" x14ac:dyDescent="0.2">
      <c r="A11" s="74" t="s">
        <v>144</v>
      </c>
      <c r="B11" s="22" t="s">
        <v>162</v>
      </c>
      <c r="C11" s="23" t="s">
        <v>163</v>
      </c>
      <c r="D11" s="76" t="s">
        <v>164</v>
      </c>
      <c r="E11" s="23" t="s">
        <v>154</v>
      </c>
      <c r="F11" s="23" t="s">
        <v>158</v>
      </c>
      <c r="G11" s="74"/>
      <c r="H11" s="24">
        <v>30</v>
      </c>
      <c r="I11" s="24">
        <v>30</v>
      </c>
      <c r="J11" s="24">
        <v>30</v>
      </c>
      <c r="K11" s="24">
        <v>0</v>
      </c>
      <c r="L11" s="24">
        <v>0</v>
      </c>
      <c r="M11" s="24">
        <v>0</v>
      </c>
      <c r="N11" s="24">
        <v>0</v>
      </c>
      <c r="O11" s="24">
        <v>0</v>
      </c>
      <c r="P11" s="24">
        <v>0</v>
      </c>
      <c r="Q11" s="24">
        <v>0</v>
      </c>
      <c r="R11" s="24">
        <v>0</v>
      </c>
      <c r="S11" s="24">
        <v>0</v>
      </c>
      <c r="T11" s="24">
        <v>0</v>
      </c>
      <c r="U11" s="24">
        <v>0</v>
      </c>
      <c r="V11" s="24">
        <v>0</v>
      </c>
      <c r="W11" s="24">
        <v>0</v>
      </c>
      <c r="X11" s="24">
        <v>0</v>
      </c>
      <c r="Y11" s="24">
        <v>0</v>
      </c>
      <c r="Z11" s="24">
        <v>0</v>
      </c>
      <c r="AA11" s="24">
        <v>0</v>
      </c>
    </row>
    <row r="12" spans="1:27" s="75" customFormat="1" ht="10" x14ac:dyDescent="0.2">
      <c r="A12" s="74" t="s">
        <v>144</v>
      </c>
      <c r="B12" s="22" t="s">
        <v>165</v>
      </c>
      <c r="C12" s="23" t="s">
        <v>152</v>
      </c>
      <c r="D12" s="22" t="s">
        <v>166</v>
      </c>
      <c r="E12" s="23" t="s">
        <v>154</v>
      </c>
      <c r="F12" s="23" t="s">
        <v>149</v>
      </c>
      <c r="G12" s="74"/>
      <c r="H12" s="24">
        <v>45</v>
      </c>
      <c r="I12" s="24">
        <v>45</v>
      </c>
      <c r="J12" s="24">
        <v>45</v>
      </c>
      <c r="K12" s="24">
        <v>45</v>
      </c>
      <c r="L12" s="24">
        <v>45</v>
      </c>
      <c r="M12" s="24">
        <v>45</v>
      </c>
      <c r="N12" s="24">
        <v>45</v>
      </c>
      <c r="O12" s="24">
        <v>45</v>
      </c>
      <c r="P12" s="24">
        <v>45</v>
      </c>
      <c r="Q12" s="24">
        <v>45</v>
      </c>
      <c r="R12" s="24">
        <v>45</v>
      </c>
      <c r="S12" s="24">
        <v>45</v>
      </c>
      <c r="T12" s="24">
        <v>45</v>
      </c>
      <c r="U12" s="24">
        <v>45</v>
      </c>
      <c r="V12" s="24">
        <v>45</v>
      </c>
      <c r="W12" s="24">
        <v>45</v>
      </c>
      <c r="X12" s="24">
        <v>45</v>
      </c>
      <c r="Y12" s="24">
        <v>45</v>
      </c>
      <c r="Z12" s="24">
        <v>45</v>
      </c>
      <c r="AA12" s="24">
        <v>45</v>
      </c>
    </row>
    <row r="13" spans="1:27" s="75" customFormat="1" ht="10" x14ac:dyDescent="0.2">
      <c r="A13" s="74" t="s">
        <v>144</v>
      </c>
      <c r="B13" s="22" t="s">
        <v>167</v>
      </c>
      <c r="C13" s="23" t="s">
        <v>168</v>
      </c>
      <c r="D13" s="76" t="s">
        <v>169</v>
      </c>
      <c r="E13" s="23" t="s">
        <v>154</v>
      </c>
      <c r="F13" s="23" t="s">
        <v>149</v>
      </c>
      <c r="G13" s="74"/>
      <c r="H13" s="24">
        <v>17.364000000000001</v>
      </c>
      <c r="I13" s="24">
        <v>17.364000000000001</v>
      </c>
      <c r="J13" s="24">
        <v>17.364000000000001</v>
      </c>
      <c r="K13" s="24">
        <v>17.364000000000001</v>
      </c>
      <c r="L13" s="24">
        <v>17.364000000000001</v>
      </c>
      <c r="M13" s="24">
        <v>17.364000000000001</v>
      </c>
      <c r="N13" s="24">
        <v>17.364000000000001</v>
      </c>
      <c r="O13" s="24">
        <v>17.364000000000001</v>
      </c>
      <c r="P13" s="24">
        <v>17.364000000000001</v>
      </c>
      <c r="Q13" s="24">
        <v>17.364000000000001</v>
      </c>
      <c r="R13" s="24">
        <v>17.364000000000001</v>
      </c>
      <c r="S13" s="24">
        <v>17.364000000000001</v>
      </c>
      <c r="T13" s="24">
        <v>17.364000000000001</v>
      </c>
      <c r="U13" s="24">
        <v>17.364000000000001</v>
      </c>
      <c r="V13" s="24">
        <v>17.364000000000001</v>
      </c>
      <c r="W13" s="24">
        <v>17.364000000000001</v>
      </c>
      <c r="X13" s="24">
        <v>17.364000000000001</v>
      </c>
      <c r="Y13" s="24">
        <v>17.364000000000001</v>
      </c>
      <c r="Z13" s="24">
        <v>17.364000000000001</v>
      </c>
      <c r="AA13" s="24">
        <v>17.364000000000001</v>
      </c>
    </row>
    <row r="14" spans="1:27" s="75" customFormat="1" ht="10" x14ac:dyDescent="0.2">
      <c r="A14" s="74" t="s">
        <v>144</v>
      </c>
      <c r="B14" s="23" t="s">
        <v>170</v>
      </c>
      <c r="C14" s="23" t="s">
        <v>171</v>
      </c>
      <c r="D14" s="23" t="s">
        <v>172</v>
      </c>
      <c r="E14" s="23" t="s">
        <v>154</v>
      </c>
      <c r="F14" s="23" t="s">
        <v>149</v>
      </c>
      <c r="G14" s="74"/>
      <c r="H14" s="24">
        <v>45</v>
      </c>
      <c r="I14" s="24">
        <v>45</v>
      </c>
      <c r="J14" s="24">
        <v>45</v>
      </c>
      <c r="K14" s="24">
        <v>45</v>
      </c>
      <c r="L14" s="24">
        <v>45</v>
      </c>
      <c r="M14" s="24">
        <v>45</v>
      </c>
      <c r="N14" s="24">
        <v>45</v>
      </c>
      <c r="O14" s="24">
        <v>45</v>
      </c>
      <c r="P14" s="24">
        <v>45</v>
      </c>
      <c r="Q14" s="24">
        <v>45</v>
      </c>
      <c r="R14" s="24">
        <v>45</v>
      </c>
      <c r="S14" s="24">
        <v>45</v>
      </c>
      <c r="T14" s="24">
        <v>45</v>
      </c>
      <c r="U14" s="24">
        <v>45</v>
      </c>
      <c r="V14" s="24">
        <v>45</v>
      </c>
      <c r="W14" s="24">
        <v>45</v>
      </c>
      <c r="X14" s="24">
        <v>45</v>
      </c>
      <c r="Y14" s="24">
        <v>45</v>
      </c>
      <c r="Z14" s="24">
        <v>45</v>
      </c>
      <c r="AA14" s="24">
        <v>45</v>
      </c>
    </row>
    <row r="15" spans="1:27" s="75" customFormat="1" ht="10" x14ac:dyDescent="0.2">
      <c r="A15" s="74" t="s">
        <v>144</v>
      </c>
      <c r="B15" s="23" t="s">
        <v>173</v>
      </c>
      <c r="C15" s="23" t="s">
        <v>174</v>
      </c>
      <c r="D15" s="23" t="s">
        <v>175</v>
      </c>
      <c r="E15" s="23" t="s">
        <v>176</v>
      </c>
      <c r="F15" s="23" t="s">
        <v>149</v>
      </c>
      <c r="G15" s="74"/>
      <c r="H15" s="24">
        <v>0</v>
      </c>
      <c r="I15" s="24">
        <v>0</v>
      </c>
      <c r="J15" s="24">
        <v>0</v>
      </c>
      <c r="K15" s="24">
        <v>0</v>
      </c>
      <c r="L15" s="24">
        <v>0</v>
      </c>
      <c r="M15" s="24">
        <v>0</v>
      </c>
      <c r="N15" s="24">
        <v>0</v>
      </c>
      <c r="O15" s="24">
        <v>0</v>
      </c>
      <c r="P15" s="24">
        <v>0</v>
      </c>
      <c r="Q15" s="24">
        <v>0</v>
      </c>
      <c r="R15" s="24">
        <v>0</v>
      </c>
      <c r="S15" s="24">
        <v>0</v>
      </c>
      <c r="T15" s="24">
        <v>0</v>
      </c>
      <c r="U15" s="24">
        <v>25</v>
      </c>
      <c r="V15" s="24">
        <v>50</v>
      </c>
      <c r="W15" s="24">
        <v>50</v>
      </c>
      <c r="X15" s="24">
        <v>50</v>
      </c>
      <c r="Y15" s="24">
        <v>50</v>
      </c>
      <c r="Z15" s="24">
        <v>50</v>
      </c>
      <c r="AA15" s="24">
        <v>50</v>
      </c>
    </row>
    <row r="16" spans="1:27" s="75" customFormat="1" ht="10" x14ac:dyDescent="0.2">
      <c r="A16" s="74" t="s">
        <v>144</v>
      </c>
      <c r="B16" s="22" t="s">
        <v>177</v>
      </c>
      <c r="C16" s="23" t="s">
        <v>178</v>
      </c>
      <c r="D16" s="22" t="s">
        <v>179</v>
      </c>
      <c r="E16" s="23" t="s">
        <v>148</v>
      </c>
      <c r="F16" s="23" t="s">
        <v>149</v>
      </c>
      <c r="G16" s="74"/>
      <c r="H16" s="24">
        <v>20</v>
      </c>
      <c r="I16" s="24">
        <v>20</v>
      </c>
      <c r="J16" s="24">
        <v>20</v>
      </c>
      <c r="K16" s="24">
        <v>20</v>
      </c>
      <c r="L16" s="24">
        <v>20</v>
      </c>
      <c r="M16" s="24">
        <v>20</v>
      </c>
      <c r="N16" s="24">
        <v>20</v>
      </c>
      <c r="O16" s="24">
        <v>20</v>
      </c>
      <c r="P16" s="24">
        <v>20</v>
      </c>
      <c r="Q16" s="24">
        <v>20</v>
      </c>
      <c r="R16" s="24">
        <v>20</v>
      </c>
      <c r="S16" s="24">
        <v>20</v>
      </c>
      <c r="T16" s="24">
        <v>20</v>
      </c>
      <c r="U16" s="24">
        <v>20</v>
      </c>
      <c r="V16" s="24">
        <v>20</v>
      </c>
      <c r="W16" s="24">
        <v>20</v>
      </c>
      <c r="X16" s="24">
        <v>20</v>
      </c>
      <c r="Y16" s="24">
        <v>20</v>
      </c>
      <c r="Z16" s="24">
        <v>20</v>
      </c>
      <c r="AA16" s="24">
        <v>20</v>
      </c>
    </row>
    <row r="17" spans="1:27" s="75" customFormat="1" ht="10" x14ac:dyDescent="0.2">
      <c r="A17" s="74" t="s">
        <v>144</v>
      </c>
      <c r="B17" s="23" t="s">
        <v>180</v>
      </c>
      <c r="C17" s="23" t="s">
        <v>181</v>
      </c>
      <c r="D17" s="23" t="s">
        <v>182</v>
      </c>
      <c r="E17" s="23" t="s">
        <v>154</v>
      </c>
      <c r="F17" s="23" t="s">
        <v>149</v>
      </c>
      <c r="G17" s="74"/>
      <c r="H17" s="24">
        <v>86.82</v>
      </c>
      <c r="I17" s="24">
        <v>86.82</v>
      </c>
      <c r="J17" s="24">
        <v>86.82</v>
      </c>
      <c r="K17" s="24">
        <v>86.82</v>
      </c>
      <c r="L17" s="24">
        <v>86.82</v>
      </c>
      <c r="M17" s="24">
        <v>86.82</v>
      </c>
      <c r="N17" s="24">
        <v>86.82</v>
      </c>
      <c r="O17" s="24">
        <v>86.82</v>
      </c>
      <c r="P17" s="24">
        <v>86.82</v>
      </c>
      <c r="Q17" s="24">
        <v>86.82</v>
      </c>
      <c r="R17" s="24">
        <v>86.82</v>
      </c>
      <c r="S17" s="24">
        <v>86.82</v>
      </c>
      <c r="T17" s="24">
        <v>86.82</v>
      </c>
      <c r="U17" s="24">
        <v>86.82</v>
      </c>
      <c r="V17" s="24">
        <v>86.82</v>
      </c>
      <c r="W17" s="24">
        <v>86.82</v>
      </c>
      <c r="X17" s="24">
        <v>86.82</v>
      </c>
      <c r="Y17" s="24">
        <v>86.82</v>
      </c>
      <c r="Z17" s="24">
        <v>86.82</v>
      </c>
      <c r="AA17" s="24">
        <v>86.82</v>
      </c>
    </row>
    <row r="18" spans="1:27" s="75" customFormat="1" ht="10" x14ac:dyDescent="0.2">
      <c r="A18" s="74" t="s">
        <v>144</v>
      </c>
      <c r="B18" s="23" t="s">
        <v>180</v>
      </c>
      <c r="C18" s="23" t="s">
        <v>181</v>
      </c>
      <c r="D18" s="23" t="s">
        <v>183</v>
      </c>
      <c r="E18" s="23" t="s">
        <v>154</v>
      </c>
      <c r="F18" s="23" t="s">
        <v>149</v>
      </c>
      <c r="G18" s="74"/>
      <c r="H18" s="24">
        <v>6</v>
      </c>
      <c r="I18" s="24">
        <v>6</v>
      </c>
      <c r="J18" s="24">
        <v>6</v>
      </c>
      <c r="K18" s="24">
        <v>6</v>
      </c>
      <c r="L18" s="24">
        <v>6</v>
      </c>
      <c r="M18" s="24">
        <v>6</v>
      </c>
      <c r="N18" s="24">
        <v>6</v>
      </c>
      <c r="O18" s="24">
        <v>6</v>
      </c>
      <c r="P18" s="24">
        <v>6</v>
      </c>
      <c r="Q18" s="24">
        <v>6</v>
      </c>
      <c r="R18" s="24">
        <v>6</v>
      </c>
      <c r="S18" s="24">
        <v>6</v>
      </c>
      <c r="T18" s="24">
        <v>6</v>
      </c>
      <c r="U18" s="24">
        <v>6</v>
      </c>
      <c r="V18" s="24">
        <v>6</v>
      </c>
      <c r="W18" s="24">
        <v>6</v>
      </c>
      <c r="X18" s="24">
        <v>6</v>
      </c>
      <c r="Y18" s="24">
        <v>6</v>
      </c>
      <c r="Z18" s="24">
        <v>6</v>
      </c>
      <c r="AA18" s="24">
        <v>6</v>
      </c>
    </row>
    <row r="19" spans="1:27" s="75" customFormat="1" ht="10" x14ac:dyDescent="0.2">
      <c r="A19" s="74" t="s">
        <v>144</v>
      </c>
      <c r="B19" s="23" t="s">
        <v>184</v>
      </c>
      <c r="C19" s="23" t="s">
        <v>185</v>
      </c>
      <c r="D19" s="23" t="s">
        <v>186</v>
      </c>
      <c r="E19" s="23" t="s">
        <v>154</v>
      </c>
      <c r="F19" s="23" t="s">
        <v>149</v>
      </c>
      <c r="G19" s="74"/>
      <c r="H19" s="24">
        <v>87.6</v>
      </c>
      <c r="I19" s="24">
        <v>87.6</v>
      </c>
      <c r="J19" s="24">
        <v>87.6</v>
      </c>
      <c r="K19" s="24">
        <v>87.6</v>
      </c>
      <c r="L19" s="24">
        <v>87.6</v>
      </c>
      <c r="M19" s="24">
        <v>87.6</v>
      </c>
      <c r="N19" s="24">
        <v>87.6</v>
      </c>
      <c r="O19" s="24">
        <v>87.6</v>
      </c>
      <c r="P19" s="24">
        <v>87.6</v>
      </c>
      <c r="Q19" s="24">
        <v>87.6</v>
      </c>
      <c r="R19" s="24">
        <v>87.6</v>
      </c>
      <c r="S19" s="24">
        <v>87.6</v>
      </c>
      <c r="T19" s="24">
        <v>87.6</v>
      </c>
      <c r="U19" s="24">
        <v>87.6</v>
      </c>
      <c r="V19" s="24">
        <v>87.6</v>
      </c>
      <c r="W19" s="24">
        <v>87.6</v>
      </c>
      <c r="X19" s="24">
        <v>87.6</v>
      </c>
      <c r="Y19" s="24">
        <v>87.6</v>
      </c>
      <c r="Z19" s="24">
        <v>87.6</v>
      </c>
      <c r="AA19" s="24">
        <v>87.6</v>
      </c>
    </row>
    <row r="20" spans="1:27" s="75" customFormat="1" ht="10" x14ac:dyDescent="0.2">
      <c r="A20" s="74" t="s">
        <v>144</v>
      </c>
      <c r="B20" s="23" t="s">
        <v>187</v>
      </c>
      <c r="C20" s="23" t="s">
        <v>188</v>
      </c>
      <c r="D20" s="23" t="s">
        <v>189</v>
      </c>
      <c r="E20" s="23" t="s">
        <v>148</v>
      </c>
      <c r="F20" s="23" t="s">
        <v>149</v>
      </c>
      <c r="G20" s="74"/>
      <c r="H20" s="24">
        <v>30.5</v>
      </c>
      <c r="I20" s="24">
        <v>30.5</v>
      </c>
      <c r="J20" s="24">
        <v>30.5</v>
      </c>
      <c r="K20" s="24">
        <v>30.5</v>
      </c>
      <c r="L20" s="24">
        <v>30.5</v>
      </c>
      <c r="M20" s="24">
        <v>30.5</v>
      </c>
      <c r="N20" s="24">
        <v>30.5</v>
      </c>
      <c r="O20" s="24">
        <v>30.5</v>
      </c>
      <c r="P20" s="24">
        <v>30.5</v>
      </c>
      <c r="Q20" s="24">
        <v>30.5</v>
      </c>
      <c r="R20" s="24">
        <v>30.5</v>
      </c>
      <c r="S20" s="24">
        <v>30.5</v>
      </c>
      <c r="T20" s="24">
        <v>30.5</v>
      </c>
      <c r="U20" s="24">
        <v>30.5</v>
      </c>
      <c r="V20" s="24">
        <v>30.5</v>
      </c>
      <c r="W20" s="24">
        <v>30.5</v>
      </c>
      <c r="X20" s="24">
        <v>30.5</v>
      </c>
      <c r="Y20" s="24">
        <v>30.5</v>
      </c>
      <c r="Z20" s="24">
        <v>30.5</v>
      </c>
      <c r="AA20" s="24">
        <v>30.5</v>
      </c>
    </row>
    <row r="21" spans="1:27" s="75" customFormat="1" ht="10" x14ac:dyDescent="0.2">
      <c r="A21" s="77" t="s">
        <v>144</v>
      </c>
      <c r="B21" s="22" t="s">
        <v>187</v>
      </c>
      <c r="C21" s="23" t="s">
        <v>190</v>
      </c>
      <c r="D21" s="23" t="s">
        <v>191</v>
      </c>
      <c r="E21" s="23" t="s">
        <v>154</v>
      </c>
      <c r="F21" s="23" t="s">
        <v>149</v>
      </c>
      <c r="G21" s="74"/>
      <c r="H21" s="24">
        <v>6.9455999999999998</v>
      </c>
      <c r="I21" s="24">
        <v>6.9455999999999998</v>
      </c>
      <c r="J21" s="24">
        <v>6.9455999999999998</v>
      </c>
      <c r="K21" s="24">
        <v>6.9455999999999998</v>
      </c>
      <c r="L21" s="24">
        <v>6.9455999999999998</v>
      </c>
      <c r="M21" s="24">
        <v>6.9455999999999998</v>
      </c>
      <c r="N21" s="24">
        <v>6.9455999999999998</v>
      </c>
      <c r="O21" s="24">
        <v>6.9455999999999998</v>
      </c>
      <c r="P21" s="24">
        <v>6.9455999999999998</v>
      </c>
      <c r="Q21" s="24">
        <v>6.9455999999999998</v>
      </c>
      <c r="R21" s="24">
        <v>6.9455999999999998</v>
      </c>
      <c r="S21" s="24">
        <v>6.9455999999999998</v>
      </c>
      <c r="T21" s="24">
        <v>6.9455999999999998</v>
      </c>
      <c r="U21" s="24">
        <v>6.9455999999999998</v>
      </c>
      <c r="V21" s="24">
        <v>6.9455999999999998</v>
      </c>
      <c r="W21" s="24">
        <v>6.9455999999999998</v>
      </c>
      <c r="X21" s="24">
        <v>6.9455999999999998</v>
      </c>
      <c r="Y21" s="24">
        <v>6.9455999999999998</v>
      </c>
      <c r="Z21" s="24">
        <v>6.9455999999999998</v>
      </c>
      <c r="AA21" s="24">
        <v>6.9455999999999998</v>
      </c>
    </row>
    <row r="22" spans="1:27" s="75" customFormat="1" ht="10" x14ac:dyDescent="0.2">
      <c r="A22" s="77" t="s">
        <v>144</v>
      </c>
      <c r="B22" s="22" t="s">
        <v>187</v>
      </c>
      <c r="C22" s="22" t="s">
        <v>192</v>
      </c>
      <c r="D22" s="23" t="s">
        <v>193</v>
      </c>
      <c r="E22" s="23" t="s">
        <v>148</v>
      </c>
      <c r="F22" s="23" t="s">
        <v>149</v>
      </c>
      <c r="G22" s="74"/>
      <c r="H22" s="24">
        <v>80</v>
      </c>
      <c r="I22" s="24">
        <v>80</v>
      </c>
      <c r="J22" s="24">
        <v>80</v>
      </c>
      <c r="K22" s="24">
        <v>80</v>
      </c>
      <c r="L22" s="24">
        <v>80</v>
      </c>
      <c r="M22" s="24">
        <v>90</v>
      </c>
      <c r="N22" s="24">
        <v>100</v>
      </c>
      <c r="O22" s="24">
        <v>105</v>
      </c>
      <c r="P22" s="24">
        <v>105</v>
      </c>
      <c r="Q22" s="24">
        <v>105</v>
      </c>
      <c r="R22" s="24">
        <v>105</v>
      </c>
      <c r="S22" s="24">
        <v>105</v>
      </c>
      <c r="T22" s="24">
        <v>105</v>
      </c>
      <c r="U22" s="24">
        <v>105</v>
      </c>
      <c r="V22" s="24">
        <v>105</v>
      </c>
      <c r="W22" s="24">
        <v>105</v>
      </c>
      <c r="X22" s="24">
        <v>105</v>
      </c>
      <c r="Y22" s="24">
        <v>105</v>
      </c>
      <c r="Z22" s="24">
        <v>105</v>
      </c>
      <c r="AA22" s="24">
        <v>105</v>
      </c>
    </row>
    <row r="23" spans="1:27" s="75" customFormat="1" ht="10" x14ac:dyDescent="0.2">
      <c r="A23" s="77" t="s">
        <v>144</v>
      </c>
      <c r="B23" s="22" t="s">
        <v>187</v>
      </c>
      <c r="C23" s="23" t="s">
        <v>194</v>
      </c>
      <c r="D23" s="22" t="s">
        <v>195</v>
      </c>
      <c r="E23" s="23" t="s">
        <v>148</v>
      </c>
      <c r="F23" s="23" t="s">
        <v>149</v>
      </c>
      <c r="G23" s="74"/>
      <c r="H23" s="24">
        <v>12.2</v>
      </c>
      <c r="I23" s="24">
        <v>12.2</v>
      </c>
      <c r="J23" s="24">
        <v>12.2</v>
      </c>
      <c r="K23" s="24">
        <v>12.2</v>
      </c>
      <c r="L23" s="24">
        <v>27.45</v>
      </c>
      <c r="M23" s="24">
        <v>27.45</v>
      </c>
      <c r="N23" s="24">
        <v>27.45</v>
      </c>
      <c r="O23" s="24">
        <v>50</v>
      </c>
      <c r="P23" s="24">
        <v>50</v>
      </c>
      <c r="Q23" s="24">
        <v>50</v>
      </c>
      <c r="R23" s="24">
        <v>50</v>
      </c>
      <c r="S23" s="24">
        <v>50</v>
      </c>
      <c r="T23" s="24">
        <v>50</v>
      </c>
      <c r="U23" s="24">
        <v>50</v>
      </c>
      <c r="V23" s="24">
        <v>50</v>
      </c>
      <c r="W23" s="24">
        <v>50</v>
      </c>
      <c r="X23" s="24">
        <v>50</v>
      </c>
      <c r="Y23" s="24">
        <v>50</v>
      </c>
      <c r="Z23" s="24">
        <v>50</v>
      </c>
      <c r="AA23" s="24">
        <v>50</v>
      </c>
    </row>
    <row r="24" spans="1:27" s="75" customFormat="1" ht="10" x14ac:dyDescent="0.2">
      <c r="A24" s="77" t="s">
        <v>196</v>
      </c>
      <c r="B24" s="22" t="s">
        <v>197</v>
      </c>
      <c r="C24" s="23" t="s">
        <v>198</v>
      </c>
      <c r="D24" s="22" t="s">
        <v>199</v>
      </c>
      <c r="E24" s="23" t="s">
        <v>148</v>
      </c>
      <c r="F24" s="23" t="s">
        <v>149</v>
      </c>
      <c r="G24" s="74"/>
      <c r="H24" s="24">
        <v>0</v>
      </c>
      <c r="I24" s="24">
        <v>0</v>
      </c>
      <c r="J24" s="24">
        <v>0</v>
      </c>
      <c r="K24" s="24">
        <v>0</v>
      </c>
      <c r="L24" s="24">
        <v>0</v>
      </c>
      <c r="M24" s="24">
        <v>0</v>
      </c>
      <c r="N24" s="24">
        <v>0</v>
      </c>
      <c r="O24" s="24">
        <v>0</v>
      </c>
      <c r="P24" s="24">
        <v>0</v>
      </c>
      <c r="Q24" s="24">
        <v>15</v>
      </c>
      <c r="R24" s="24">
        <v>60</v>
      </c>
      <c r="S24" s="24">
        <v>60</v>
      </c>
      <c r="T24" s="24">
        <v>60</v>
      </c>
      <c r="U24" s="24">
        <v>60</v>
      </c>
      <c r="V24" s="24">
        <v>60</v>
      </c>
      <c r="W24" s="24">
        <v>60</v>
      </c>
      <c r="X24" s="24">
        <v>60</v>
      </c>
      <c r="Y24" s="24">
        <v>60</v>
      </c>
      <c r="Z24" s="24">
        <v>60</v>
      </c>
      <c r="AA24" s="24">
        <v>60</v>
      </c>
    </row>
    <row r="25" spans="1:27" s="75" customFormat="1" ht="10" x14ac:dyDescent="0.2">
      <c r="A25" s="77" t="s">
        <v>196</v>
      </c>
      <c r="B25" s="22" t="s">
        <v>200</v>
      </c>
      <c r="C25" s="23" t="s">
        <v>201</v>
      </c>
      <c r="D25" s="23" t="s">
        <v>202</v>
      </c>
      <c r="E25" s="23" t="s">
        <v>148</v>
      </c>
      <c r="F25" s="23" t="s">
        <v>149</v>
      </c>
      <c r="G25" s="74"/>
      <c r="H25" s="24">
        <v>150</v>
      </c>
      <c r="I25" s="24">
        <v>150</v>
      </c>
      <c r="J25" s="24">
        <v>150</v>
      </c>
      <c r="K25" s="24">
        <v>150</v>
      </c>
      <c r="L25" s="24">
        <v>150</v>
      </c>
      <c r="M25" s="24">
        <v>150</v>
      </c>
      <c r="N25" s="24">
        <v>150</v>
      </c>
      <c r="O25" s="24">
        <v>150</v>
      </c>
      <c r="P25" s="24">
        <v>150</v>
      </c>
      <c r="Q25" s="24">
        <v>150</v>
      </c>
      <c r="R25" s="24">
        <v>150</v>
      </c>
      <c r="S25" s="24">
        <v>150</v>
      </c>
      <c r="T25" s="24">
        <v>150</v>
      </c>
      <c r="U25" s="24">
        <v>300</v>
      </c>
      <c r="V25" s="24">
        <v>300</v>
      </c>
      <c r="W25" s="24">
        <v>300</v>
      </c>
      <c r="X25" s="24">
        <v>300</v>
      </c>
      <c r="Y25" s="24">
        <v>300</v>
      </c>
      <c r="Z25" s="24">
        <v>300</v>
      </c>
      <c r="AA25" s="24">
        <v>300</v>
      </c>
    </row>
    <row r="26" spans="1:27" s="75" customFormat="1" ht="10" x14ac:dyDescent="0.2">
      <c r="A26" s="77" t="s">
        <v>196</v>
      </c>
      <c r="B26" s="22" t="s">
        <v>200</v>
      </c>
      <c r="C26" s="23" t="s">
        <v>203</v>
      </c>
      <c r="D26" s="23" t="s">
        <v>202</v>
      </c>
      <c r="E26" s="23" t="s">
        <v>148</v>
      </c>
      <c r="F26" s="23" t="s">
        <v>204</v>
      </c>
      <c r="G26" s="74" t="s">
        <v>205</v>
      </c>
      <c r="H26" s="24"/>
      <c r="I26" s="24"/>
      <c r="J26" s="24"/>
      <c r="K26" s="24"/>
      <c r="L26" s="24"/>
      <c r="M26" s="24">
        <v>0</v>
      </c>
      <c r="N26" s="24">
        <v>0</v>
      </c>
      <c r="O26" s="24">
        <v>0</v>
      </c>
      <c r="P26" s="24">
        <v>0</v>
      </c>
      <c r="Q26" s="24">
        <v>0</v>
      </c>
      <c r="R26" s="24">
        <v>0</v>
      </c>
      <c r="S26" s="24">
        <v>0</v>
      </c>
      <c r="T26" s="24">
        <v>0</v>
      </c>
      <c r="U26" s="24">
        <v>0</v>
      </c>
      <c r="V26" s="24">
        <v>0</v>
      </c>
      <c r="W26" s="24">
        <v>0</v>
      </c>
      <c r="X26" s="24">
        <v>50</v>
      </c>
      <c r="Y26" s="24">
        <v>100</v>
      </c>
      <c r="Z26" s="24">
        <v>100</v>
      </c>
      <c r="AA26" s="24">
        <v>100</v>
      </c>
    </row>
    <row r="27" spans="1:27" s="75" customFormat="1" ht="10" x14ac:dyDescent="0.2">
      <c r="A27" s="77" t="s">
        <v>196</v>
      </c>
      <c r="B27" s="22" t="s">
        <v>206</v>
      </c>
      <c r="C27" s="23" t="s">
        <v>207</v>
      </c>
      <c r="D27" s="23" t="s">
        <v>208</v>
      </c>
      <c r="E27" s="23" t="s">
        <v>148</v>
      </c>
      <c r="F27" s="23" t="s">
        <v>149</v>
      </c>
      <c r="G27" s="74"/>
      <c r="H27" s="24">
        <v>81</v>
      </c>
      <c r="I27" s="24">
        <v>81</v>
      </c>
      <c r="J27" s="24">
        <v>81</v>
      </c>
      <c r="K27" s="24">
        <v>81</v>
      </c>
      <c r="L27" s="24">
        <v>81</v>
      </c>
      <c r="M27" s="24">
        <v>81</v>
      </c>
      <c r="N27" s="24">
        <v>81</v>
      </c>
      <c r="O27" s="24">
        <v>81</v>
      </c>
      <c r="P27" s="24">
        <v>81</v>
      </c>
      <c r="Q27" s="24">
        <v>81</v>
      </c>
      <c r="R27" s="24">
        <v>81</v>
      </c>
      <c r="S27" s="24">
        <v>81</v>
      </c>
      <c r="T27" s="24">
        <v>81</v>
      </c>
      <c r="U27" s="24">
        <v>81</v>
      </c>
      <c r="V27" s="24">
        <v>81</v>
      </c>
      <c r="W27" s="24">
        <v>81</v>
      </c>
      <c r="X27" s="24">
        <v>81</v>
      </c>
      <c r="Y27" s="24">
        <v>81</v>
      </c>
      <c r="Z27" s="24">
        <v>81</v>
      </c>
      <c r="AA27" s="24">
        <v>81</v>
      </c>
    </row>
    <row r="28" spans="1:27" s="75" customFormat="1" ht="10" x14ac:dyDescent="0.2">
      <c r="A28" s="77" t="s">
        <v>209</v>
      </c>
      <c r="B28" s="22" t="s">
        <v>210</v>
      </c>
      <c r="C28" s="23" t="s">
        <v>211</v>
      </c>
      <c r="D28" s="22" t="s">
        <v>212</v>
      </c>
      <c r="E28" s="23" t="s">
        <v>154</v>
      </c>
      <c r="F28" s="23" t="s">
        <v>158</v>
      </c>
      <c r="G28" s="74"/>
      <c r="H28" s="24">
        <v>0</v>
      </c>
      <c r="I28" s="24">
        <v>0</v>
      </c>
      <c r="J28" s="24">
        <v>0</v>
      </c>
      <c r="K28" s="24">
        <v>0</v>
      </c>
      <c r="L28" s="24">
        <v>0</v>
      </c>
      <c r="M28" s="24">
        <v>0</v>
      </c>
      <c r="N28" s="24">
        <v>0</v>
      </c>
      <c r="O28" s="24">
        <v>0</v>
      </c>
      <c r="P28" s="24">
        <v>0</v>
      </c>
      <c r="Q28" s="24">
        <v>0</v>
      </c>
      <c r="R28" s="24">
        <v>0</v>
      </c>
      <c r="S28" s="24">
        <v>0</v>
      </c>
      <c r="T28" s="24">
        <v>0</v>
      </c>
      <c r="U28" s="24">
        <v>0</v>
      </c>
      <c r="V28" s="24">
        <v>0</v>
      </c>
      <c r="W28" s="24">
        <v>0</v>
      </c>
      <c r="X28" s="24">
        <v>0</v>
      </c>
      <c r="Y28" s="24">
        <v>0</v>
      </c>
      <c r="Z28" s="24">
        <v>0</v>
      </c>
      <c r="AA28" s="24">
        <v>0</v>
      </c>
    </row>
    <row r="29" spans="1:27" s="75" customFormat="1" ht="10" x14ac:dyDescent="0.2">
      <c r="A29" s="77" t="s">
        <v>209</v>
      </c>
      <c r="B29" s="22" t="s">
        <v>213</v>
      </c>
      <c r="C29" s="22" t="s">
        <v>214</v>
      </c>
      <c r="D29" s="22" t="s">
        <v>215</v>
      </c>
      <c r="E29" s="22" t="s">
        <v>154</v>
      </c>
      <c r="F29" s="23" t="s">
        <v>149</v>
      </c>
      <c r="G29" s="74"/>
      <c r="H29" s="24">
        <v>89</v>
      </c>
      <c r="I29" s="24">
        <v>89</v>
      </c>
      <c r="J29" s="24">
        <v>89</v>
      </c>
      <c r="K29" s="24">
        <v>89</v>
      </c>
      <c r="L29" s="24">
        <v>89</v>
      </c>
      <c r="M29" s="24">
        <v>89</v>
      </c>
      <c r="N29" s="24">
        <v>89</v>
      </c>
      <c r="O29" s="24">
        <v>89</v>
      </c>
      <c r="P29" s="24">
        <v>89</v>
      </c>
      <c r="Q29" s="24">
        <v>89</v>
      </c>
      <c r="R29" s="24">
        <v>89</v>
      </c>
      <c r="S29" s="24">
        <v>89</v>
      </c>
      <c r="T29" s="24">
        <v>89</v>
      </c>
      <c r="U29" s="24">
        <v>89</v>
      </c>
      <c r="V29" s="24">
        <v>89</v>
      </c>
      <c r="W29" s="24">
        <v>89</v>
      </c>
      <c r="X29" s="24">
        <v>89</v>
      </c>
      <c r="Y29" s="24">
        <v>89</v>
      </c>
      <c r="Z29" s="24">
        <v>89</v>
      </c>
      <c r="AA29" s="24">
        <v>89</v>
      </c>
    </row>
    <row r="30" spans="1:27" s="75" customFormat="1" ht="10" x14ac:dyDescent="0.2">
      <c r="A30" s="77" t="s">
        <v>209</v>
      </c>
      <c r="B30" s="23" t="s">
        <v>213</v>
      </c>
      <c r="C30" s="23" t="s">
        <v>214</v>
      </c>
      <c r="D30" s="23" t="s">
        <v>216</v>
      </c>
      <c r="E30" s="23" t="s">
        <v>154</v>
      </c>
      <c r="F30" s="23" t="s">
        <v>158</v>
      </c>
      <c r="G30" s="74"/>
      <c r="H30" s="24">
        <v>0</v>
      </c>
      <c r="I30" s="24">
        <v>0</v>
      </c>
      <c r="J30" s="24">
        <v>0</v>
      </c>
      <c r="K30" s="24">
        <v>0</v>
      </c>
      <c r="L30" s="24">
        <v>0</v>
      </c>
      <c r="M30" s="24">
        <v>0</v>
      </c>
      <c r="N30" s="24">
        <v>0</v>
      </c>
      <c r="O30" s="24">
        <v>0</v>
      </c>
      <c r="P30" s="24">
        <v>0</v>
      </c>
      <c r="Q30" s="24">
        <v>0</v>
      </c>
      <c r="R30" s="24">
        <v>0</v>
      </c>
      <c r="S30" s="24">
        <v>0</v>
      </c>
      <c r="T30" s="24">
        <v>0</v>
      </c>
      <c r="U30" s="24">
        <v>0</v>
      </c>
      <c r="V30" s="24">
        <v>0</v>
      </c>
      <c r="W30" s="24">
        <v>0</v>
      </c>
      <c r="X30" s="24">
        <v>0</v>
      </c>
      <c r="Y30" s="24">
        <v>0</v>
      </c>
      <c r="Z30" s="24">
        <v>0</v>
      </c>
      <c r="AA30" s="24">
        <v>0</v>
      </c>
    </row>
    <row r="31" spans="1:27" s="75" customFormat="1" ht="10" x14ac:dyDescent="0.2">
      <c r="A31" s="77" t="s">
        <v>209</v>
      </c>
      <c r="B31" s="23" t="s">
        <v>213</v>
      </c>
      <c r="C31" s="23" t="s">
        <v>214</v>
      </c>
      <c r="D31" s="23" t="s">
        <v>217</v>
      </c>
      <c r="E31" s="23" t="s">
        <v>154</v>
      </c>
      <c r="F31" s="23" t="s">
        <v>158</v>
      </c>
      <c r="G31" s="74"/>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row>
    <row r="32" spans="1:27" s="75" customFormat="1" ht="10" x14ac:dyDescent="0.2">
      <c r="A32" s="77" t="s">
        <v>209</v>
      </c>
      <c r="B32" s="23" t="s">
        <v>213</v>
      </c>
      <c r="C32" s="23" t="s">
        <v>211</v>
      </c>
      <c r="D32" s="23" t="s">
        <v>218</v>
      </c>
      <c r="E32" s="23" t="s">
        <v>148</v>
      </c>
      <c r="F32" s="23" t="s">
        <v>149</v>
      </c>
      <c r="G32" s="74"/>
      <c r="H32" s="24">
        <v>100</v>
      </c>
      <c r="I32" s="24">
        <v>100</v>
      </c>
      <c r="J32" s="24">
        <v>100</v>
      </c>
      <c r="K32" s="24">
        <v>100</v>
      </c>
      <c r="L32" s="24">
        <v>100</v>
      </c>
      <c r="M32" s="24">
        <v>100</v>
      </c>
      <c r="N32" s="24">
        <v>100</v>
      </c>
      <c r="O32" s="24">
        <v>100</v>
      </c>
      <c r="P32" s="24">
        <v>100</v>
      </c>
      <c r="Q32" s="24">
        <v>100</v>
      </c>
      <c r="R32" s="24">
        <v>100</v>
      </c>
      <c r="S32" s="24">
        <v>100</v>
      </c>
      <c r="T32" s="24">
        <v>100</v>
      </c>
      <c r="U32" s="24">
        <v>100</v>
      </c>
      <c r="V32" s="24">
        <v>100</v>
      </c>
      <c r="W32" s="24">
        <v>100</v>
      </c>
      <c r="X32" s="24">
        <v>100</v>
      </c>
      <c r="Y32" s="24">
        <v>100</v>
      </c>
      <c r="Z32" s="24">
        <v>100</v>
      </c>
      <c r="AA32" s="24">
        <v>100</v>
      </c>
    </row>
    <row r="33" spans="1:27" s="75" customFormat="1" ht="10" x14ac:dyDescent="0.2">
      <c r="A33" s="77" t="s">
        <v>209</v>
      </c>
      <c r="B33" s="23" t="s">
        <v>213</v>
      </c>
      <c r="C33" s="23" t="s">
        <v>211</v>
      </c>
      <c r="D33" s="23" t="s">
        <v>219</v>
      </c>
      <c r="E33" s="23" t="s">
        <v>154</v>
      </c>
      <c r="F33" s="23" t="s">
        <v>158</v>
      </c>
      <c r="G33" s="74"/>
      <c r="H33" s="24">
        <v>0</v>
      </c>
      <c r="I33" s="24">
        <v>0</v>
      </c>
      <c r="J33" s="24">
        <v>0</v>
      </c>
      <c r="K33" s="24">
        <v>0</v>
      </c>
      <c r="L33" s="24">
        <v>0</v>
      </c>
      <c r="M33" s="24">
        <v>0</v>
      </c>
      <c r="N33" s="24">
        <v>0</v>
      </c>
      <c r="O33" s="24">
        <v>0</v>
      </c>
      <c r="P33" s="24">
        <v>0</v>
      </c>
      <c r="Q33" s="24">
        <v>0</v>
      </c>
      <c r="R33" s="24">
        <v>0</v>
      </c>
      <c r="S33" s="24">
        <v>0</v>
      </c>
      <c r="T33" s="24">
        <v>0</v>
      </c>
      <c r="U33" s="24">
        <v>0</v>
      </c>
      <c r="V33" s="24">
        <v>0</v>
      </c>
      <c r="W33" s="24">
        <v>0</v>
      </c>
      <c r="X33" s="24">
        <v>0</v>
      </c>
      <c r="Y33" s="24">
        <v>0</v>
      </c>
      <c r="Z33" s="24">
        <v>0</v>
      </c>
      <c r="AA33" s="24">
        <v>0</v>
      </c>
    </row>
    <row r="34" spans="1:27" s="75" customFormat="1" ht="10" x14ac:dyDescent="0.2">
      <c r="A34" s="77" t="s">
        <v>209</v>
      </c>
      <c r="B34" s="23" t="s">
        <v>213</v>
      </c>
      <c r="C34" s="23" t="s">
        <v>211</v>
      </c>
      <c r="D34" s="23" t="s">
        <v>220</v>
      </c>
      <c r="E34" s="23" t="s">
        <v>154</v>
      </c>
      <c r="F34" s="23" t="s">
        <v>158</v>
      </c>
      <c r="G34" s="74"/>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row>
    <row r="35" spans="1:27" s="75" customFormat="1" ht="10" x14ac:dyDescent="0.2">
      <c r="A35" s="77" t="s">
        <v>209</v>
      </c>
      <c r="B35" s="23" t="s">
        <v>213</v>
      </c>
      <c r="C35" s="23" t="s">
        <v>221</v>
      </c>
      <c r="D35" s="23" t="s">
        <v>222</v>
      </c>
      <c r="E35" s="23" t="s">
        <v>148</v>
      </c>
      <c r="F35" s="23" t="s">
        <v>149</v>
      </c>
      <c r="G35" s="74"/>
      <c r="H35" s="24">
        <v>333</v>
      </c>
      <c r="I35" s="24">
        <v>333</v>
      </c>
      <c r="J35" s="24">
        <v>333</v>
      </c>
      <c r="K35" s="24">
        <v>333</v>
      </c>
      <c r="L35" s="24">
        <v>333</v>
      </c>
      <c r="M35" s="24">
        <v>333</v>
      </c>
      <c r="N35" s="24">
        <v>333</v>
      </c>
      <c r="O35" s="24">
        <v>333</v>
      </c>
      <c r="P35" s="24">
        <v>333</v>
      </c>
      <c r="Q35" s="24">
        <v>333</v>
      </c>
      <c r="R35" s="24">
        <v>333</v>
      </c>
      <c r="S35" s="24">
        <v>333</v>
      </c>
      <c r="T35" s="24">
        <v>333</v>
      </c>
      <c r="U35" s="24">
        <v>333</v>
      </c>
      <c r="V35" s="24">
        <v>333</v>
      </c>
      <c r="W35" s="24">
        <v>333</v>
      </c>
      <c r="X35" s="24">
        <v>333</v>
      </c>
      <c r="Y35" s="24">
        <v>333</v>
      </c>
      <c r="Z35" s="24">
        <v>333</v>
      </c>
      <c r="AA35" s="24">
        <v>333</v>
      </c>
    </row>
    <row r="36" spans="1:27" s="75" customFormat="1" ht="10" x14ac:dyDescent="0.2">
      <c r="A36" s="77" t="s">
        <v>209</v>
      </c>
      <c r="B36" s="23" t="s">
        <v>213</v>
      </c>
      <c r="C36" s="23" t="s">
        <v>146</v>
      </c>
      <c r="D36" s="23" t="s">
        <v>223</v>
      </c>
      <c r="E36" s="23" t="s">
        <v>154</v>
      </c>
      <c r="F36" s="23" t="s">
        <v>158</v>
      </c>
      <c r="G36" s="74"/>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row>
    <row r="37" spans="1:27" s="75" customFormat="1" ht="10" x14ac:dyDescent="0.2">
      <c r="A37" s="77" t="s">
        <v>224</v>
      </c>
      <c r="B37" s="23" t="s">
        <v>225</v>
      </c>
      <c r="C37" s="23" t="s">
        <v>226</v>
      </c>
      <c r="D37" s="23" t="s">
        <v>227</v>
      </c>
      <c r="E37" s="23" t="s">
        <v>148</v>
      </c>
      <c r="F37" s="23" t="s">
        <v>158</v>
      </c>
      <c r="G37" s="74"/>
      <c r="H37" s="24">
        <v>50</v>
      </c>
      <c r="I37" s="24">
        <v>50</v>
      </c>
      <c r="J37" s="24">
        <v>50</v>
      </c>
      <c r="K37" s="24">
        <v>50</v>
      </c>
      <c r="L37" s="24">
        <v>0</v>
      </c>
      <c r="M37" s="24">
        <v>0</v>
      </c>
      <c r="N37" s="24">
        <v>0</v>
      </c>
      <c r="O37" s="24">
        <v>0</v>
      </c>
      <c r="P37" s="24">
        <v>0</v>
      </c>
      <c r="Q37" s="24">
        <v>0</v>
      </c>
      <c r="R37" s="24">
        <v>0</v>
      </c>
      <c r="S37" s="24">
        <v>0</v>
      </c>
      <c r="T37" s="24">
        <v>0</v>
      </c>
      <c r="U37" s="24">
        <v>0</v>
      </c>
      <c r="V37" s="24">
        <v>0</v>
      </c>
      <c r="W37" s="24">
        <v>0</v>
      </c>
      <c r="X37" s="24">
        <v>0</v>
      </c>
      <c r="Y37" s="24">
        <v>0</v>
      </c>
      <c r="Z37" s="24">
        <v>0</v>
      </c>
      <c r="AA37" s="24">
        <v>0</v>
      </c>
    </row>
    <row r="38" spans="1:27" s="75" customFormat="1" ht="10" x14ac:dyDescent="0.2">
      <c r="A38" s="77" t="s">
        <v>224</v>
      </c>
      <c r="B38" s="23" t="s">
        <v>225</v>
      </c>
      <c r="C38" s="23" t="s">
        <v>211</v>
      </c>
      <c r="D38" s="23" t="s">
        <v>228</v>
      </c>
      <c r="E38" s="23" t="s">
        <v>148</v>
      </c>
      <c r="F38" s="23" t="s">
        <v>149</v>
      </c>
      <c r="G38" s="74"/>
      <c r="H38" s="24">
        <v>200</v>
      </c>
      <c r="I38" s="24">
        <v>200</v>
      </c>
      <c r="J38" s="24">
        <v>200</v>
      </c>
      <c r="K38" s="24">
        <v>200</v>
      </c>
      <c r="L38" s="24">
        <v>200</v>
      </c>
      <c r="M38" s="24">
        <v>200</v>
      </c>
      <c r="N38" s="24">
        <v>200</v>
      </c>
      <c r="O38" s="24">
        <v>200</v>
      </c>
      <c r="P38" s="24">
        <v>200</v>
      </c>
      <c r="Q38" s="24">
        <v>250</v>
      </c>
      <c r="R38" s="24">
        <v>250</v>
      </c>
      <c r="S38" s="24">
        <v>250</v>
      </c>
      <c r="T38" s="24">
        <v>250</v>
      </c>
      <c r="U38" s="24">
        <v>250</v>
      </c>
      <c r="V38" s="24">
        <v>250</v>
      </c>
      <c r="W38" s="24">
        <v>250</v>
      </c>
      <c r="X38" s="24">
        <v>250</v>
      </c>
      <c r="Y38" s="24">
        <v>250</v>
      </c>
      <c r="Z38" s="24">
        <v>250</v>
      </c>
      <c r="AA38" s="24">
        <v>250</v>
      </c>
    </row>
    <row r="39" spans="1:27" s="75" customFormat="1" ht="10" x14ac:dyDescent="0.2">
      <c r="A39" s="77" t="s">
        <v>224</v>
      </c>
      <c r="B39" s="23" t="s">
        <v>229</v>
      </c>
      <c r="C39" s="23" t="s">
        <v>230</v>
      </c>
      <c r="D39" s="23" t="s">
        <v>231</v>
      </c>
      <c r="E39" s="23" t="s">
        <v>154</v>
      </c>
      <c r="F39" s="23" t="s">
        <v>158</v>
      </c>
      <c r="G39" s="74"/>
      <c r="H39" s="24">
        <v>10</v>
      </c>
      <c r="I39" s="24">
        <v>0</v>
      </c>
      <c r="J39" s="24">
        <v>0</v>
      </c>
      <c r="K39" s="24">
        <v>0</v>
      </c>
      <c r="L39" s="24">
        <v>0</v>
      </c>
      <c r="M39" s="24">
        <v>0</v>
      </c>
      <c r="N39" s="24">
        <v>0</v>
      </c>
      <c r="O39" s="24">
        <v>0</v>
      </c>
      <c r="P39" s="24">
        <v>0</v>
      </c>
      <c r="Q39" s="24">
        <v>0</v>
      </c>
      <c r="R39" s="24">
        <v>0</v>
      </c>
      <c r="S39" s="24">
        <v>0</v>
      </c>
      <c r="T39" s="24">
        <v>0</v>
      </c>
      <c r="U39" s="24">
        <v>0</v>
      </c>
      <c r="V39" s="24">
        <v>0</v>
      </c>
      <c r="W39" s="24">
        <v>0</v>
      </c>
      <c r="X39" s="24">
        <v>0</v>
      </c>
      <c r="Y39" s="24">
        <v>0</v>
      </c>
      <c r="Z39" s="24">
        <v>0</v>
      </c>
      <c r="AA39" s="24">
        <v>0</v>
      </c>
    </row>
    <row r="40" spans="1:27" s="75" customFormat="1" ht="10" x14ac:dyDescent="0.2">
      <c r="A40" s="77" t="s">
        <v>224</v>
      </c>
      <c r="B40" s="23" t="s">
        <v>232</v>
      </c>
      <c r="C40" s="23" t="s">
        <v>214</v>
      </c>
      <c r="D40" s="23" t="s">
        <v>233</v>
      </c>
      <c r="E40" s="23" t="s">
        <v>148</v>
      </c>
      <c r="F40" s="23" t="s">
        <v>149</v>
      </c>
      <c r="G40" s="74"/>
      <c r="H40" s="24">
        <v>100</v>
      </c>
      <c r="I40" s="24">
        <v>100</v>
      </c>
      <c r="J40" s="24">
        <v>100</v>
      </c>
      <c r="K40" s="24">
        <v>100</v>
      </c>
      <c r="L40" s="24">
        <v>100</v>
      </c>
      <c r="M40" s="24">
        <v>100</v>
      </c>
      <c r="N40" s="24">
        <v>100</v>
      </c>
      <c r="O40" s="24">
        <v>100</v>
      </c>
      <c r="P40" s="24">
        <v>100</v>
      </c>
      <c r="Q40" s="24">
        <v>100</v>
      </c>
      <c r="R40" s="24">
        <v>100</v>
      </c>
      <c r="S40" s="24">
        <v>100</v>
      </c>
      <c r="T40" s="24">
        <v>100</v>
      </c>
      <c r="U40" s="24">
        <v>100</v>
      </c>
      <c r="V40" s="24">
        <v>100</v>
      </c>
      <c r="W40" s="24">
        <v>100</v>
      </c>
      <c r="X40" s="24">
        <v>100</v>
      </c>
      <c r="Y40" s="24">
        <v>100</v>
      </c>
      <c r="Z40" s="24">
        <v>100</v>
      </c>
      <c r="AA40" s="24">
        <v>100</v>
      </c>
    </row>
    <row r="41" spans="1:27" s="75" customFormat="1" ht="10" x14ac:dyDescent="0.2">
      <c r="A41" s="77" t="s">
        <v>224</v>
      </c>
      <c r="B41" s="23" t="s">
        <v>234</v>
      </c>
      <c r="C41" s="23" t="s">
        <v>235</v>
      </c>
      <c r="D41" s="23" t="s">
        <v>236</v>
      </c>
      <c r="E41" s="23" t="s">
        <v>154</v>
      </c>
      <c r="F41" s="23" t="s">
        <v>158</v>
      </c>
      <c r="G41" s="74"/>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row>
    <row r="42" spans="1:27" s="75" customFormat="1" ht="10" x14ac:dyDescent="0.2">
      <c r="A42" s="77" t="s">
        <v>224</v>
      </c>
      <c r="B42" s="23" t="s">
        <v>237</v>
      </c>
      <c r="C42" s="23" t="s">
        <v>238</v>
      </c>
      <c r="D42" s="23" t="s">
        <v>239</v>
      </c>
      <c r="E42" s="23" t="s">
        <v>148</v>
      </c>
      <c r="F42" s="23" t="s">
        <v>149</v>
      </c>
      <c r="G42" s="74"/>
      <c r="H42" s="24">
        <v>36</v>
      </c>
      <c r="I42" s="24">
        <v>36</v>
      </c>
      <c r="J42" s="24">
        <v>36</v>
      </c>
      <c r="K42" s="24">
        <v>36</v>
      </c>
      <c r="L42" s="24">
        <v>36</v>
      </c>
      <c r="M42" s="24">
        <v>36</v>
      </c>
      <c r="N42" s="24">
        <v>36</v>
      </c>
      <c r="O42" s="24">
        <v>36</v>
      </c>
      <c r="P42" s="24">
        <v>36</v>
      </c>
      <c r="Q42" s="24">
        <v>36</v>
      </c>
      <c r="R42" s="24">
        <v>36</v>
      </c>
      <c r="S42" s="24">
        <v>36</v>
      </c>
      <c r="T42" s="24">
        <v>36</v>
      </c>
      <c r="U42" s="24">
        <v>36</v>
      </c>
      <c r="V42" s="24">
        <v>36</v>
      </c>
      <c r="W42" s="24">
        <v>36</v>
      </c>
      <c r="X42" s="24">
        <v>36</v>
      </c>
      <c r="Y42" s="24">
        <v>36</v>
      </c>
      <c r="Z42" s="24">
        <v>36</v>
      </c>
      <c r="AA42" s="24">
        <v>36</v>
      </c>
    </row>
    <row r="43" spans="1:27" s="75" customFormat="1" ht="10" x14ac:dyDescent="0.2">
      <c r="A43" s="77" t="s">
        <v>240</v>
      </c>
      <c r="B43" s="23" t="s">
        <v>241</v>
      </c>
      <c r="C43" s="23" t="s">
        <v>242</v>
      </c>
      <c r="D43" s="23" t="s">
        <v>243</v>
      </c>
      <c r="E43" s="23" t="s">
        <v>148</v>
      </c>
      <c r="F43" s="23" t="s">
        <v>149</v>
      </c>
      <c r="G43" s="74"/>
      <c r="H43" s="24">
        <v>80</v>
      </c>
      <c r="I43" s="24">
        <v>80</v>
      </c>
      <c r="J43" s="24">
        <v>80</v>
      </c>
      <c r="K43" s="24">
        <v>80</v>
      </c>
      <c r="L43" s="24">
        <v>80</v>
      </c>
      <c r="M43" s="24">
        <v>80</v>
      </c>
      <c r="N43" s="24">
        <v>80</v>
      </c>
      <c r="O43" s="24">
        <v>80</v>
      </c>
      <c r="P43" s="24">
        <v>80</v>
      </c>
      <c r="Q43" s="24">
        <v>80</v>
      </c>
      <c r="R43" s="24">
        <v>80</v>
      </c>
      <c r="S43" s="24">
        <v>80</v>
      </c>
      <c r="T43" s="24">
        <v>80</v>
      </c>
      <c r="U43" s="24">
        <v>80</v>
      </c>
      <c r="V43" s="24">
        <v>80</v>
      </c>
      <c r="W43" s="24">
        <v>80</v>
      </c>
      <c r="X43" s="24">
        <v>80</v>
      </c>
      <c r="Y43" s="24">
        <v>80</v>
      </c>
      <c r="Z43" s="24">
        <v>80</v>
      </c>
      <c r="AA43" s="24">
        <v>80</v>
      </c>
    </row>
    <row r="44" spans="1:27" s="75" customFormat="1" ht="10" x14ac:dyDescent="0.2">
      <c r="A44" s="77" t="s">
        <v>240</v>
      </c>
      <c r="B44" s="23" t="s">
        <v>241</v>
      </c>
      <c r="C44" s="23" t="s">
        <v>214</v>
      </c>
      <c r="D44" s="23" t="s">
        <v>244</v>
      </c>
      <c r="E44" s="23" t="s">
        <v>148</v>
      </c>
      <c r="F44" s="23" t="s">
        <v>149</v>
      </c>
      <c r="G44" s="74"/>
      <c r="H44" s="24">
        <v>180</v>
      </c>
      <c r="I44" s="24">
        <v>180</v>
      </c>
      <c r="J44" s="24">
        <v>180</v>
      </c>
      <c r="K44" s="24">
        <v>180</v>
      </c>
      <c r="L44" s="24">
        <v>180</v>
      </c>
      <c r="M44" s="24">
        <v>180</v>
      </c>
      <c r="N44" s="24">
        <v>180</v>
      </c>
      <c r="O44" s="24">
        <v>180</v>
      </c>
      <c r="P44" s="24">
        <v>180</v>
      </c>
      <c r="Q44" s="24">
        <v>180</v>
      </c>
      <c r="R44" s="24">
        <v>180</v>
      </c>
      <c r="S44" s="24">
        <v>180</v>
      </c>
      <c r="T44" s="24">
        <v>180</v>
      </c>
      <c r="U44" s="24">
        <v>180</v>
      </c>
      <c r="V44" s="24">
        <v>180</v>
      </c>
      <c r="W44" s="24">
        <v>180</v>
      </c>
      <c r="X44" s="24">
        <v>180</v>
      </c>
      <c r="Y44" s="24">
        <v>180</v>
      </c>
      <c r="Z44" s="24">
        <v>180</v>
      </c>
      <c r="AA44" s="24">
        <v>180</v>
      </c>
    </row>
    <row r="45" spans="1:27" s="75" customFormat="1" ht="10" x14ac:dyDescent="0.2">
      <c r="A45" s="77" t="s">
        <v>240</v>
      </c>
      <c r="B45" s="23" t="s">
        <v>245</v>
      </c>
      <c r="C45" s="23" t="s">
        <v>246</v>
      </c>
      <c r="D45" s="23" t="s">
        <v>247</v>
      </c>
      <c r="E45" s="23" t="s">
        <v>148</v>
      </c>
      <c r="F45" s="23" t="s">
        <v>149</v>
      </c>
      <c r="G45" s="74"/>
      <c r="H45" s="24">
        <v>18</v>
      </c>
      <c r="I45" s="24">
        <v>18</v>
      </c>
      <c r="J45" s="24">
        <v>18</v>
      </c>
      <c r="K45" s="24">
        <v>18</v>
      </c>
      <c r="L45" s="24">
        <v>18</v>
      </c>
      <c r="M45" s="24">
        <v>18</v>
      </c>
      <c r="N45" s="24">
        <v>18</v>
      </c>
      <c r="O45" s="24">
        <v>18</v>
      </c>
      <c r="P45" s="24">
        <v>18</v>
      </c>
      <c r="Q45" s="24">
        <v>18</v>
      </c>
      <c r="R45" s="24">
        <v>18</v>
      </c>
      <c r="S45" s="24">
        <v>18</v>
      </c>
      <c r="T45" s="24">
        <v>18</v>
      </c>
      <c r="U45" s="24">
        <v>18</v>
      </c>
      <c r="V45" s="24">
        <v>18</v>
      </c>
      <c r="W45" s="24">
        <v>18</v>
      </c>
      <c r="X45" s="24">
        <v>18</v>
      </c>
      <c r="Y45" s="24">
        <v>18</v>
      </c>
      <c r="Z45" s="24">
        <v>18</v>
      </c>
      <c r="AA45" s="24">
        <v>18</v>
      </c>
    </row>
    <row r="46" spans="1:27" s="75" customFormat="1" ht="10" x14ac:dyDescent="0.2">
      <c r="A46" s="77" t="s">
        <v>240</v>
      </c>
      <c r="B46" s="23" t="s">
        <v>248</v>
      </c>
      <c r="C46" s="23" t="s">
        <v>249</v>
      </c>
      <c r="D46" s="23" t="s">
        <v>250</v>
      </c>
      <c r="E46" s="23" t="s">
        <v>148</v>
      </c>
      <c r="F46" s="23" t="s">
        <v>158</v>
      </c>
      <c r="G46" s="74"/>
      <c r="H46" s="24">
        <v>24</v>
      </c>
      <c r="I46" s="24">
        <v>24</v>
      </c>
      <c r="J46" s="24">
        <v>24</v>
      </c>
      <c r="K46" s="24">
        <v>24</v>
      </c>
      <c r="L46" s="24">
        <v>24</v>
      </c>
      <c r="M46" s="24">
        <v>24</v>
      </c>
      <c r="N46" s="24">
        <v>24</v>
      </c>
      <c r="O46" s="24">
        <v>24</v>
      </c>
      <c r="P46" s="24">
        <v>24</v>
      </c>
      <c r="Q46" s="24">
        <v>24</v>
      </c>
      <c r="R46" s="24">
        <v>24</v>
      </c>
      <c r="S46" s="24">
        <v>24</v>
      </c>
      <c r="T46" s="24">
        <v>24</v>
      </c>
      <c r="U46" s="24">
        <v>24</v>
      </c>
      <c r="V46" s="24">
        <v>12</v>
      </c>
      <c r="W46" s="24">
        <v>0</v>
      </c>
      <c r="X46" s="24">
        <v>0</v>
      </c>
      <c r="Y46" s="24">
        <v>0</v>
      </c>
      <c r="Z46" s="24">
        <v>0</v>
      </c>
      <c r="AA46" s="24">
        <v>0</v>
      </c>
    </row>
    <row r="47" spans="1:27" s="75" customFormat="1" ht="10" x14ac:dyDescent="0.2">
      <c r="A47" s="77" t="s">
        <v>240</v>
      </c>
      <c r="B47" s="23" t="s">
        <v>248</v>
      </c>
      <c r="C47" s="23" t="s">
        <v>251</v>
      </c>
      <c r="D47" s="23" t="s">
        <v>252</v>
      </c>
      <c r="E47" s="23" t="s">
        <v>148</v>
      </c>
      <c r="F47" s="23" t="s">
        <v>149</v>
      </c>
      <c r="G47" s="74"/>
      <c r="H47" s="24">
        <v>26.4</v>
      </c>
      <c r="I47" s="24">
        <v>26.4</v>
      </c>
      <c r="J47" s="24">
        <v>26.4</v>
      </c>
      <c r="K47" s="24">
        <v>26.4</v>
      </c>
      <c r="L47" s="24">
        <v>26.4</v>
      </c>
      <c r="M47" s="24">
        <v>26.4</v>
      </c>
      <c r="N47" s="24">
        <v>26.4</v>
      </c>
      <c r="O47" s="24">
        <v>26.4</v>
      </c>
      <c r="P47" s="24">
        <v>26.4</v>
      </c>
      <c r="Q47" s="24">
        <v>26.4</v>
      </c>
      <c r="R47" s="24">
        <v>26.4</v>
      </c>
      <c r="S47" s="24">
        <v>26.4</v>
      </c>
      <c r="T47" s="24">
        <v>26.4</v>
      </c>
      <c r="U47" s="24">
        <v>26.4</v>
      </c>
      <c r="V47" s="24">
        <v>26.4</v>
      </c>
      <c r="W47" s="24">
        <v>26.4</v>
      </c>
      <c r="X47" s="24">
        <v>26.4</v>
      </c>
      <c r="Y47" s="24">
        <v>26.4</v>
      </c>
      <c r="Z47" s="24">
        <v>26.4</v>
      </c>
      <c r="AA47" s="24">
        <v>26.4</v>
      </c>
    </row>
    <row r="48" spans="1:27" s="75" customFormat="1" ht="10" x14ac:dyDescent="0.2">
      <c r="A48" s="77" t="s">
        <v>240</v>
      </c>
      <c r="B48" s="23" t="s">
        <v>248</v>
      </c>
      <c r="C48" s="23" t="s">
        <v>253</v>
      </c>
      <c r="D48" s="23" t="s">
        <v>250</v>
      </c>
      <c r="E48" s="23" t="s">
        <v>154</v>
      </c>
      <c r="F48" s="23" t="s">
        <v>149</v>
      </c>
      <c r="G48" s="74"/>
      <c r="H48" s="24">
        <v>1</v>
      </c>
      <c r="I48" s="24">
        <v>1</v>
      </c>
      <c r="J48" s="24">
        <v>1</v>
      </c>
      <c r="K48" s="24">
        <v>1</v>
      </c>
      <c r="L48" s="24">
        <v>1</v>
      </c>
      <c r="M48" s="24">
        <v>1</v>
      </c>
      <c r="N48" s="24">
        <v>1</v>
      </c>
      <c r="O48" s="24">
        <v>1</v>
      </c>
      <c r="P48" s="24">
        <v>1</v>
      </c>
      <c r="Q48" s="24">
        <v>1</v>
      </c>
      <c r="R48" s="24">
        <v>1</v>
      </c>
      <c r="S48" s="24">
        <v>1</v>
      </c>
      <c r="T48" s="24">
        <v>1</v>
      </c>
      <c r="U48" s="24">
        <v>1</v>
      </c>
      <c r="V48" s="24">
        <v>1</v>
      </c>
      <c r="W48" s="24">
        <v>1</v>
      </c>
      <c r="X48" s="24">
        <v>1</v>
      </c>
      <c r="Y48" s="24">
        <v>1</v>
      </c>
      <c r="Z48" s="24">
        <v>1</v>
      </c>
      <c r="AA48" s="24">
        <v>1</v>
      </c>
    </row>
    <row r="49" spans="1:27" s="75" customFormat="1" ht="10" x14ac:dyDescent="0.2">
      <c r="A49" s="77" t="s">
        <v>240</v>
      </c>
      <c r="B49" s="23" t="s">
        <v>248</v>
      </c>
      <c r="C49" s="23" t="s">
        <v>254</v>
      </c>
      <c r="D49" s="23" t="s">
        <v>255</v>
      </c>
      <c r="E49" s="23" t="s">
        <v>154</v>
      </c>
      <c r="F49" s="23" t="s">
        <v>149</v>
      </c>
      <c r="G49" s="74"/>
      <c r="H49" s="24">
        <v>6</v>
      </c>
      <c r="I49" s="24">
        <v>6</v>
      </c>
      <c r="J49" s="24">
        <v>6</v>
      </c>
      <c r="K49" s="24">
        <v>6</v>
      </c>
      <c r="L49" s="24">
        <v>6</v>
      </c>
      <c r="M49" s="24">
        <v>6</v>
      </c>
      <c r="N49" s="24">
        <v>6</v>
      </c>
      <c r="O49" s="24">
        <v>6</v>
      </c>
      <c r="P49" s="24">
        <v>6</v>
      </c>
      <c r="Q49" s="24">
        <v>6</v>
      </c>
      <c r="R49" s="24">
        <v>6</v>
      </c>
      <c r="S49" s="24">
        <v>6</v>
      </c>
      <c r="T49" s="24">
        <v>6</v>
      </c>
      <c r="U49" s="24">
        <v>6</v>
      </c>
      <c r="V49" s="24">
        <v>6</v>
      </c>
      <c r="W49" s="24">
        <v>6</v>
      </c>
      <c r="X49" s="24">
        <v>6</v>
      </c>
      <c r="Y49" s="24">
        <v>6</v>
      </c>
      <c r="Z49" s="24">
        <v>6</v>
      </c>
      <c r="AA49" s="24">
        <v>6</v>
      </c>
    </row>
    <row r="50" spans="1:27" s="75" customFormat="1" ht="10" x14ac:dyDescent="0.2">
      <c r="A50" s="77" t="s">
        <v>240</v>
      </c>
      <c r="B50" s="23" t="s">
        <v>248</v>
      </c>
      <c r="C50" s="23" t="s">
        <v>256</v>
      </c>
      <c r="D50" s="23" t="s">
        <v>257</v>
      </c>
      <c r="E50" s="23" t="s">
        <v>148</v>
      </c>
      <c r="F50" s="23" t="s">
        <v>149</v>
      </c>
      <c r="G50" s="74"/>
      <c r="H50" s="24">
        <v>40</v>
      </c>
      <c r="I50" s="24">
        <v>40</v>
      </c>
      <c r="J50" s="24">
        <v>40</v>
      </c>
      <c r="K50" s="24">
        <v>40</v>
      </c>
      <c r="L50" s="24">
        <v>40</v>
      </c>
      <c r="M50" s="24">
        <v>40</v>
      </c>
      <c r="N50" s="24">
        <v>40</v>
      </c>
      <c r="O50" s="24">
        <v>40</v>
      </c>
      <c r="P50" s="24">
        <v>40</v>
      </c>
      <c r="Q50" s="24">
        <v>40</v>
      </c>
      <c r="R50" s="24">
        <v>40</v>
      </c>
      <c r="S50" s="24">
        <v>40</v>
      </c>
      <c r="T50" s="24">
        <v>40</v>
      </c>
      <c r="U50" s="24">
        <v>40</v>
      </c>
      <c r="V50" s="24">
        <v>40</v>
      </c>
      <c r="W50" s="24">
        <v>40</v>
      </c>
      <c r="X50" s="24">
        <v>40</v>
      </c>
      <c r="Y50" s="24">
        <v>40</v>
      </c>
      <c r="Z50" s="24">
        <v>40</v>
      </c>
      <c r="AA50" s="24">
        <v>40</v>
      </c>
    </row>
    <row r="51" spans="1:27" s="75" customFormat="1" ht="10" x14ac:dyDescent="0.2">
      <c r="A51" s="77" t="s">
        <v>240</v>
      </c>
      <c r="B51" s="23" t="s">
        <v>258</v>
      </c>
      <c r="C51" s="23" t="s">
        <v>259</v>
      </c>
      <c r="D51" s="23" t="s">
        <v>260</v>
      </c>
      <c r="E51" s="23" t="s">
        <v>148</v>
      </c>
      <c r="F51" s="23" t="s">
        <v>149</v>
      </c>
      <c r="G51" s="74"/>
      <c r="H51" s="24">
        <v>37</v>
      </c>
      <c r="I51" s="24">
        <v>37</v>
      </c>
      <c r="J51" s="24">
        <v>37</v>
      </c>
      <c r="K51" s="24">
        <v>37</v>
      </c>
      <c r="L51" s="24">
        <v>37</v>
      </c>
      <c r="M51" s="24">
        <v>37</v>
      </c>
      <c r="N51" s="24">
        <v>37</v>
      </c>
      <c r="O51" s="24">
        <v>37</v>
      </c>
      <c r="P51" s="24">
        <v>37</v>
      </c>
      <c r="Q51" s="24">
        <v>37</v>
      </c>
      <c r="R51" s="24">
        <v>37</v>
      </c>
      <c r="S51" s="24">
        <v>37</v>
      </c>
      <c r="T51" s="24">
        <v>37</v>
      </c>
      <c r="U51" s="24">
        <v>37</v>
      </c>
      <c r="V51" s="24">
        <v>37</v>
      </c>
      <c r="W51" s="24">
        <v>37</v>
      </c>
      <c r="X51" s="24">
        <v>37</v>
      </c>
      <c r="Y51" s="24">
        <v>37</v>
      </c>
      <c r="Z51" s="24">
        <v>37</v>
      </c>
      <c r="AA51" s="24">
        <v>37</v>
      </c>
    </row>
    <row r="52" spans="1:27" s="75" customFormat="1" ht="10" x14ac:dyDescent="0.2">
      <c r="A52" s="77" t="s">
        <v>240</v>
      </c>
      <c r="B52" s="23" t="s">
        <v>261</v>
      </c>
      <c r="C52" s="23" t="s">
        <v>262</v>
      </c>
      <c r="D52" s="23" t="s">
        <v>263</v>
      </c>
      <c r="E52" s="23" t="s">
        <v>154</v>
      </c>
      <c r="F52" s="23" t="s">
        <v>204</v>
      </c>
      <c r="G52" s="74" t="s">
        <v>264</v>
      </c>
      <c r="H52" s="24">
        <v>0</v>
      </c>
      <c r="I52" s="24">
        <v>0</v>
      </c>
      <c r="J52" s="24">
        <v>0</v>
      </c>
      <c r="K52" s="24">
        <v>0</v>
      </c>
      <c r="L52" s="24">
        <v>0</v>
      </c>
      <c r="M52" s="24">
        <v>0</v>
      </c>
      <c r="N52" s="24">
        <v>0</v>
      </c>
      <c r="O52" s="24">
        <v>0</v>
      </c>
      <c r="P52" s="24">
        <v>0</v>
      </c>
      <c r="Q52" s="24">
        <v>0</v>
      </c>
      <c r="R52" s="24">
        <v>0</v>
      </c>
      <c r="S52" s="24">
        <v>0</v>
      </c>
      <c r="T52" s="24">
        <v>80</v>
      </c>
      <c r="U52" s="24">
        <v>80</v>
      </c>
      <c r="V52" s="24">
        <v>80</v>
      </c>
      <c r="W52" s="24">
        <v>80</v>
      </c>
      <c r="X52" s="24">
        <v>80</v>
      </c>
      <c r="Y52" s="24">
        <v>80</v>
      </c>
      <c r="Z52" s="24">
        <v>80</v>
      </c>
      <c r="AA52" s="24">
        <v>80</v>
      </c>
    </row>
    <row r="53" spans="1:27" s="75" customFormat="1" ht="10" x14ac:dyDescent="0.2">
      <c r="A53" s="77" t="s">
        <v>240</v>
      </c>
      <c r="B53" s="23" t="s">
        <v>261</v>
      </c>
      <c r="C53" s="23" t="s">
        <v>265</v>
      </c>
      <c r="D53" s="23" t="s">
        <v>266</v>
      </c>
      <c r="E53" s="23" t="s">
        <v>154</v>
      </c>
      <c r="F53" s="23" t="s">
        <v>149</v>
      </c>
      <c r="G53" s="74"/>
      <c r="H53" s="24">
        <v>15</v>
      </c>
      <c r="I53" s="24">
        <v>15</v>
      </c>
      <c r="J53" s="24">
        <v>15</v>
      </c>
      <c r="K53" s="24">
        <v>15</v>
      </c>
      <c r="L53" s="24">
        <v>15</v>
      </c>
      <c r="M53" s="24">
        <v>15</v>
      </c>
      <c r="N53" s="24">
        <v>15</v>
      </c>
      <c r="O53" s="24">
        <v>15</v>
      </c>
      <c r="P53" s="24">
        <v>15</v>
      </c>
      <c r="Q53" s="24">
        <v>15</v>
      </c>
      <c r="R53" s="24">
        <v>15</v>
      </c>
      <c r="S53" s="24">
        <v>15</v>
      </c>
      <c r="T53" s="24">
        <v>15</v>
      </c>
      <c r="U53" s="24">
        <v>15</v>
      </c>
      <c r="V53" s="24">
        <v>15</v>
      </c>
      <c r="W53" s="24">
        <v>15</v>
      </c>
      <c r="X53" s="24">
        <v>15</v>
      </c>
      <c r="Y53" s="24">
        <v>15</v>
      </c>
      <c r="Z53" s="24">
        <v>15</v>
      </c>
      <c r="AA53" s="24">
        <v>15</v>
      </c>
    </row>
    <row r="54" spans="1:27" s="75" customFormat="1" ht="10" x14ac:dyDescent="0.2">
      <c r="A54" s="77" t="s">
        <v>240</v>
      </c>
      <c r="B54" s="23" t="s">
        <v>267</v>
      </c>
      <c r="C54" s="23" t="s">
        <v>268</v>
      </c>
      <c r="D54" s="23" t="s">
        <v>269</v>
      </c>
      <c r="E54" s="23" t="s">
        <v>154</v>
      </c>
      <c r="F54" s="23" t="s">
        <v>158</v>
      </c>
      <c r="G54" s="74"/>
      <c r="H54" s="24">
        <v>30</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row>
    <row r="55" spans="1:27" s="75" customFormat="1" ht="10" x14ac:dyDescent="0.2">
      <c r="A55" s="77" t="s">
        <v>240</v>
      </c>
      <c r="B55" s="23" t="s">
        <v>270</v>
      </c>
      <c r="C55" s="23" t="s">
        <v>271</v>
      </c>
      <c r="D55" s="23" t="s">
        <v>272</v>
      </c>
      <c r="E55" s="23" t="s">
        <v>154</v>
      </c>
      <c r="F55" s="23" t="s">
        <v>149</v>
      </c>
      <c r="G55" s="74"/>
      <c r="H55" s="24">
        <v>5</v>
      </c>
      <c r="I55" s="24">
        <v>5</v>
      </c>
      <c r="J55" s="24">
        <v>5</v>
      </c>
      <c r="K55" s="24">
        <v>5</v>
      </c>
      <c r="L55" s="24">
        <v>5</v>
      </c>
      <c r="M55" s="24">
        <v>5</v>
      </c>
      <c r="N55" s="24">
        <v>5</v>
      </c>
      <c r="O55" s="24">
        <v>5</v>
      </c>
      <c r="P55" s="24">
        <v>5</v>
      </c>
      <c r="Q55" s="24">
        <v>5</v>
      </c>
      <c r="R55" s="24">
        <v>5</v>
      </c>
      <c r="S55" s="24">
        <v>5</v>
      </c>
      <c r="T55" s="24">
        <v>5</v>
      </c>
      <c r="U55" s="24">
        <v>5</v>
      </c>
      <c r="V55" s="24">
        <v>5</v>
      </c>
      <c r="W55" s="24">
        <v>5</v>
      </c>
      <c r="X55" s="24">
        <v>5</v>
      </c>
      <c r="Y55" s="24">
        <v>5</v>
      </c>
      <c r="Z55" s="24">
        <v>5</v>
      </c>
      <c r="AA55" s="24">
        <v>5</v>
      </c>
    </row>
    <row r="56" spans="1:27" s="75" customFormat="1" ht="10" x14ac:dyDescent="0.2">
      <c r="A56" s="77" t="s">
        <v>240</v>
      </c>
      <c r="B56" s="23" t="s">
        <v>270</v>
      </c>
      <c r="C56" s="23" t="s">
        <v>273</v>
      </c>
      <c r="D56" s="23" t="s">
        <v>272</v>
      </c>
      <c r="E56" s="23" t="s">
        <v>154</v>
      </c>
      <c r="F56" s="23" t="s">
        <v>149</v>
      </c>
      <c r="G56" s="74"/>
      <c r="H56" s="24">
        <v>0</v>
      </c>
      <c r="I56" s="24">
        <v>0</v>
      </c>
      <c r="J56" s="24">
        <v>0</v>
      </c>
      <c r="K56" s="24">
        <v>0</v>
      </c>
      <c r="L56" s="24">
        <v>0</v>
      </c>
      <c r="M56" s="24">
        <v>0</v>
      </c>
      <c r="N56" s="24">
        <v>10</v>
      </c>
      <c r="O56" s="24">
        <v>18</v>
      </c>
      <c r="P56" s="24">
        <v>18</v>
      </c>
      <c r="Q56" s="24">
        <v>18</v>
      </c>
      <c r="R56" s="24">
        <v>18</v>
      </c>
      <c r="S56" s="24">
        <v>18</v>
      </c>
      <c r="T56" s="24">
        <v>24</v>
      </c>
      <c r="U56" s="24">
        <v>24</v>
      </c>
      <c r="V56" s="24">
        <v>30</v>
      </c>
      <c r="W56" s="24">
        <v>30</v>
      </c>
      <c r="X56" s="24">
        <v>30</v>
      </c>
      <c r="Y56" s="24">
        <v>30</v>
      </c>
      <c r="Z56" s="24">
        <v>30</v>
      </c>
      <c r="AA56" s="24">
        <v>30</v>
      </c>
    </row>
    <row r="57" spans="1:27" s="75" customFormat="1" ht="10" x14ac:dyDescent="0.2">
      <c r="A57" s="77" t="s">
        <v>240</v>
      </c>
      <c r="B57" s="23" t="s">
        <v>270</v>
      </c>
      <c r="C57" s="23" t="s">
        <v>273</v>
      </c>
      <c r="D57" s="23" t="s">
        <v>272</v>
      </c>
      <c r="E57" s="23" t="s">
        <v>154</v>
      </c>
      <c r="F57" s="23" t="s">
        <v>149</v>
      </c>
      <c r="G57" s="74"/>
      <c r="H57" s="24">
        <v>4.8</v>
      </c>
      <c r="I57" s="24">
        <v>4.8</v>
      </c>
      <c r="J57" s="24">
        <v>4.8</v>
      </c>
      <c r="K57" s="24">
        <v>4.8</v>
      </c>
      <c r="L57" s="24">
        <v>4.8</v>
      </c>
      <c r="M57" s="24">
        <v>4.8</v>
      </c>
      <c r="N57" s="24">
        <v>4.8</v>
      </c>
      <c r="O57" s="24">
        <v>4.8</v>
      </c>
      <c r="P57" s="24">
        <v>4.8</v>
      </c>
      <c r="Q57" s="24">
        <v>4.8</v>
      </c>
      <c r="R57" s="24">
        <v>4.8</v>
      </c>
      <c r="S57" s="24">
        <v>4.8</v>
      </c>
      <c r="T57" s="24">
        <v>4.8</v>
      </c>
      <c r="U57" s="24">
        <v>4.8</v>
      </c>
      <c r="V57" s="24">
        <v>4.8</v>
      </c>
      <c r="W57" s="24">
        <v>4.8</v>
      </c>
      <c r="X57" s="24">
        <v>4.8</v>
      </c>
      <c r="Y57" s="24">
        <v>4.8</v>
      </c>
      <c r="Z57" s="24">
        <v>4.8</v>
      </c>
      <c r="AA57" s="24">
        <v>4.8</v>
      </c>
    </row>
    <row r="58" spans="1:27" s="75" customFormat="1" ht="10" x14ac:dyDescent="0.2">
      <c r="A58" s="77" t="s">
        <v>240</v>
      </c>
      <c r="B58" s="23" t="s">
        <v>270</v>
      </c>
      <c r="C58" s="23" t="s">
        <v>274</v>
      </c>
      <c r="D58" s="23" t="s">
        <v>275</v>
      </c>
      <c r="E58" s="23" t="s">
        <v>154</v>
      </c>
      <c r="F58" s="23" t="s">
        <v>149</v>
      </c>
      <c r="G58" s="74"/>
      <c r="H58" s="24">
        <v>10</v>
      </c>
      <c r="I58" s="24">
        <v>10</v>
      </c>
      <c r="J58" s="24">
        <v>10</v>
      </c>
      <c r="K58" s="24">
        <v>10</v>
      </c>
      <c r="L58" s="24">
        <v>10</v>
      </c>
      <c r="M58" s="24">
        <v>10</v>
      </c>
      <c r="N58" s="24">
        <v>10</v>
      </c>
      <c r="O58" s="24">
        <v>10</v>
      </c>
      <c r="P58" s="24">
        <v>10</v>
      </c>
      <c r="Q58" s="24">
        <v>10</v>
      </c>
      <c r="R58" s="24">
        <v>10</v>
      </c>
      <c r="S58" s="24">
        <v>10</v>
      </c>
      <c r="T58" s="24">
        <v>10</v>
      </c>
      <c r="U58" s="24">
        <v>10</v>
      </c>
      <c r="V58" s="24">
        <v>10</v>
      </c>
      <c r="W58" s="24">
        <v>10</v>
      </c>
      <c r="X58" s="24">
        <v>10</v>
      </c>
      <c r="Y58" s="24">
        <v>10</v>
      </c>
      <c r="Z58" s="24">
        <v>10</v>
      </c>
      <c r="AA58" s="24">
        <v>10</v>
      </c>
    </row>
    <row r="59" spans="1:27" s="23" customFormat="1" ht="10" x14ac:dyDescent="0.2">
      <c r="A59" s="23" t="s">
        <v>240</v>
      </c>
      <c r="B59" s="23" t="s">
        <v>276</v>
      </c>
      <c r="C59" s="23" t="s">
        <v>277</v>
      </c>
      <c r="D59" s="23" t="s">
        <v>278</v>
      </c>
      <c r="E59" s="23" t="s">
        <v>154</v>
      </c>
      <c r="F59" s="23" t="s">
        <v>149</v>
      </c>
      <c r="H59" s="24">
        <v>25</v>
      </c>
      <c r="I59" s="24">
        <v>25</v>
      </c>
      <c r="J59" s="24">
        <v>25</v>
      </c>
      <c r="K59" s="24">
        <v>25</v>
      </c>
      <c r="L59" s="24">
        <v>25</v>
      </c>
      <c r="M59" s="24">
        <v>25</v>
      </c>
      <c r="N59" s="24">
        <v>25</v>
      </c>
      <c r="O59" s="24">
        <v>25</v>
      </c>
      <c r="P59" s="24">
        <v>25</v>
      </c>
      <c r="Q59" s="24">
        <v>25</v>
      </c>
      <c r="R59" s="24">
        <v>25</v>
      </c>
      <c r="S59" s="24">
        <v>25</v>
      </c>
      <c r="T59" s="24">
        <v>25</v>
      </c>
      <c r="U59" s="24">
        <v>25</v>
      </c>
      <c r="V59" s="24">
        <v>25</v>
      </c>
      <c r="W59" s="24">
        <v>25</v>
      </c>
      <c r="X59" s="24">
        <v>25</v>
      </c>
      <c r="Y59" s="24">
        <v>25</v>
      </c>
      <c r="Z59" s="24">
        <v>25</v>
      </c>
      <c r="AA59" s="24">
        <v>25</v>
      </c>
    </row>
    <row r="60" spans="1:27" s="23" customFormat="1" ht="10" x14ac:dyDescent="0.2">
      <c r="A60" s="23" t="s">
        <v>240</v>
      </c>
      <c r="B60" s="23" t="s">
        <v>276</v>
      </c>
      <c r="C60" s="23" t="s">
        <v>279</v>
      </c>
      <c r="D60" s="23" t="s">
        <v>280</v>
      </c>
      <c r="E60" s="23" t="s">
        <v>154</v>
      </c>
      <c r="F60" s="23" t="s">
        <v>149</v>
      </c>
      <c r="H60" s="24">
        <v>6</v>
      </c>
      <c r="I60" s="24">
        <v>6</v>
      </c>
      <c r="J60" s="24">
        <v>6</v>
      </c>
      <c r="K60" s="24">
        <v>6</v>
      </c>
      <c r="L60" s="24">
        <v>6</v>
      </c>
      <c r="M60" s="24">
        <v>6</v>
      </c>
      <c r="N60" s="24">
        <v>6</v>
      </c>
      <c r="O60" s="24">
        <v>6</v>
      </c>
      <c r="P60" s="24">
        <v>6</v>
      </c>
      <c r="Q60" s="24">
        <v>6</v>
      </c>
      <c r="R60" s="24">
        <v>6</v>
      </c>
      <c r="S60" s="24">
        <v>6</v>
      </c>
      <c r="T60" s="24">
        <v>6</v>
      </c>
      <c r="U60" s="24">
        <v>6</v>
      </c>
      <c r="V60" s="24">
        <v>6</v>
      </c>
      <c r="W60" s="24">
        <v>6</v>
      </c>
      <c r="X60" s="24">
        <v>6</v>
      </c>
      <c r="Y60" s="24">
        <v>6</v>
      </c>
      <c r="Z60" s="24">
        <v>6</v>
      </c>
      <c r="AA60" s="24">
        <v>6</v>
      </c>
    </row>
    <row r="61" spans="1:27" s="23" customFormat="1" ht="10" x14ac:dyDescent="0.2">
      <c r="A61" s="23" t="s">
        <v>240</v>
      </c>
      <c r="B61" s="23" t="s">
        <v>276</v>
      </c>
      <c r="C61" s="23" t="s">
        <v>281</v>
      </c>
      <c r="D61" s="23" t="s">
        <v>282</v>
      </c>
      <c r="E61" s="23" t="s">
        <v>154</v>
      </c>
      <c r="F61" s="23" t="s">
        <v>149</v>
      </c>
      <c r="H61" s="24">
        <v>15</v>
      </c>
      <c r="I61" s="24">
        <v>15</v>
      </c>
      <c r="J61" s="24">
        <v>15</v>
      </c>
      <c r="K61" s="24">
        <v>15</v>
      </c>
      <c r="L61" s="24">
        <v>15</v>
      </c>
      <c r="M61" s="24">
        <v>15</v>
      </c>
      <c r="N61" s="24">
        <v>15</v>
      </c>
      <c r="O61" s="24">
        <v>15</v>
      </c>
      <c r="P61" s="24">
        <v>15</v>
      </c>
      <c r="Q61" s="24">
        <v>15</v>
      </c>
      <c r="R61" s="24">
        <v>15</v>
      </c>
      <c r="S61" s="24">
        <v>15</v>
      </c>
      <c r="T61" s="24">
        <v>15</v>
      </c>
      <c r="U61" s="24">
        <v>15</v>
      </c>
      <c r="V61" s="24">
        <v>15</v>
      </c>
      <c r="W61" s="24">
        <v>15</v>
      </c>
      <c r="X61" s="24">
        <v>15</v>
      </c>
      <c r="Y61" s="24">
        <v>15</v>
      </c>
      <c r="Z61" s="24">
        <v>15</v>
      </c>
      <c r="AA61" s="24">
        <v>15</v>
      </c>
    </row>
    <row r="62" spans="1:27" s="23" customFormat="1" ht="10" x14ac:dyDescent="0.2">
      <c r="A62" s="23" t="s">
        <v>240</v>
      </c>
      <c r="B62" s="23" t="s">
        <v>276</v>
      </c>
      <c r="C62" s="23" t="s">
        <v>283</v>
      </c>
      <c r="D62" s="23" t="s">
        <v>284</v>
      </c>
      <c r="E62" s="23" t="s">
        <v>148</v>
      </c>
      <c r="F62" s="23" t="s">
        <v>149</v>
      </c>
      <c r="H62" s="24">
        <v>32</v>
      </c>
      <c r="I62" s="24">
        <v>32</v>
      </c>
      <c r="J62" s="24">
        <v>32</v>
      </c>
      <c r="K62" s="24">
        <v>32</v>
      </c>
      <c r="L62" s="24">
        <v>32</v>
      </c>
      <c r="M62" s="24">
        <v>32</v>
      </c>
      <c r="N62" s="24">
        <v>32</v>
      </c>
      <c r="O62" s="24">
        <v>32</v>
      </c>
      <c r="P62" s="24">
        <v>32</v>
      </c>
      <c r="Q62" s="24">
        <v>32</v>
      </c>
      <c r="R62" s="24">
        <v>32</v>
      </c>
      <c r="S62" s="24">
        <v>32</v>
      </c>
      <c r="T62" s="24">
        <v>32</v>
      </c>
      <c r="U62" s="24">
        <v>32</v>
      </c>
      <c r="V62" s="24">
        <v>32</v>
      </c>
      <c r="W62" s="24">
        <v>32</v>
      </c>
      <c r="X62" s="24">
        <v>32</v>
      </c>
      <c r="Y62" s="24">
        <v>32</v>
      </c>
      <c r="Z62" s="24">
        <v>32</v>
      </c>
      <c r="AA62" s="24">
        <v>32</v>
      </c>
    </row>
    <row r="63" spans="1:27" s="23" customFormat="1" ht="10" x14ac:dyDescent="0.2">
      <c r="A63" s="23" t="s">
        <v>240</v>
      </c>
      <c r="B63" s="23" t="s">
        <v>285</v>
      </c>
      <c r="C63" s="23" t="s">
        <v>286</v>
      </c>
      <c r="D63" s="23" t="s">
        <v>287</v>
      </c>
      <c r="E63" s="23" t="s">
        <v>154</v>
      </c>
      <c r="F63" s="23" t="s">
        <v>158</v>
      </c>
      <c r="H63" s="24">
        <v>25</v>
      </c>
      <c r="I63" s="24">
        <v>25</v>
      </c>
      <c r="J63" s="24">
        <v>25</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row>
    <row r="64" spans="1:27" s="23" customFormat="1" ht="10" x14ac:dyDescent="0.2">
      <c r="A64" s="23" t="s">
        <v>240</v>
      </c>
      <c r="B64" s="23" t="s">
        <v>288</v>
      </c>
      <c r="C64" s="23" t="s">
        <v>289</v>
      </c>
      <c r="D64" s="23" t="s">
        <v>290</v>
      </c>
      <c r="E64" s="23" t="s">
        <v>154</v>
      </c>
      <c r="F64" s="23" t="s">
        <v>149</v>
      </c>
      <c r="H64" s="24">
        <v>5</v>
      </c>
      <c r="I64" s="24">
        <v>5</v>
      </c>
      <c r="J64" s="24">
        <v>5</v>
      </c>
      <c r="K64" s="24">
        <v>5</v>
      </c>
      <c r="L64" s="24">
        <v>5</v>
      </c>
      <c r="M64" s="24">
        <v>5</v>
      </c>
      <c r="N64" s="24">
        <v>5</v>
      </c>
      <c r="O64" s="24">
        <v>5</v>
      </c>
      <c r="P64" s="24">
        <v>5</v>
      </c>
      <c r="Q64" s="24">
        <v>5</v>
      </c>
      <c r="R64" s="24">
        <v>5</v>
      </c>
      <c r="S64" s="24">
        <v>5</v>
      </c>
      <c r="T64" s="24">
        <v>5</v>
      </c>
      <c r="U64" s="24">
        <v>5</v>
      </c>
      <c r="V64" s="24">
        <v>5</v>
      </c>
      <c r="W64" s="24">
        <v>5</v>
      </c>
      <c r="X64" s="24">
        <v>5</v>
      </c>
      <c r="Y64" s="24">
        <v>5</v>
      </c>
      <c r="Z64" s="24">
        <v>5</v>
      </c>
      <c r="AA64" s="24">
        <v>5</v>
      </c>
    </row>
    <row r="65" spans="1:27" s="23" customFormat="1" ht="10" x14ac:dyDescent="0.2">
      <c r="A65" s="23" t="s">
        <v>240</v>
      </c>
      <c r="B65" s="23" t="s">
        <v>291</v>
      </c>
      <c r="C65" s="23" t="s">
        <v>292</v>
      </c>
      <c r="D65" s="23" t="s">
        <v>293</v>
      </c>
      <c r="E65" s="23" t="s">
        <v>148</v>
      </c>
      <c r="F65" s="23" t="s">
        <v>204</v>
      </c>
      <c r="G65" s="23" t="s">
        <v>205</v>
      </c>
      <c r="H65" s="24">
        <v>0</v>
      </c>
      <c r="I65" s="24">
        <v>0</v>
      </c>
      <c r="J65" s="24">
        <v>0</v>
      </c>
      <c r="K65" s="24">
        <v>0</v>
      </c>
      <c r="L65" s="24">
        <v>0</v>
      </c>
      <c r="M65" s="24">
        <v>0</v>
      </c>
      <c r="N65" s="24">
        <v>0</v>
      </c>
      <c r="O65" s="24">
        <v>0</v>
      </c>
      <c r="P65" s="24">
        <v>0</v>
      </c>
      <c r="Q65" s="24">
        <v>0</v>
      </c>
      <c r="R65" s="24">
        <v>0</v>
      </c>
      <c r="S65" s="24">
        <v>0</v>
      </c>
      <c r="T65" s="24">
        <v>0</v>
      </c>
      <c r="U65" s="24">
        <v>0</v>
      </c>
      <c r="V65" s="24">
        <v>0</v>
      </c>
      <c r="W65" s="24">
        <v>50</v>
      </c>
      <c r="X65" s="24">
        <v>100</v>
      </c>
      <c r="Y65" s="24">
        <v>100</v>
      </c>
      <c r="Z65" s="24">
        <v>100</v>
      </c>
      <c r="AA65" s="24">
        <v>100</v>
      </c>
    </row>
    <row r="66" spans="1:27" s="23" customFormat="1" ht="10" x14ac:dyDescent="0.2">
      <c r="A66" s="23" t="s">
        <v>240</v>
      </c>
      <c r="B66" s="23" t="s">
        <v>291</v>
      </c>
      <c r="C66" s="23" t="s">
        <v>294</v>
      </c>
      <c r="D66" s="23" t="s">
        <v>295</v>
      </c>
      <c r="E66" s="23" t="s">
        <v>148</v>
      </c>
      <c r="F66" s="23" t="s">
        <v>149</v>
      </c>
      <c r="G66" s="23" t="s">
        <v>205</v>
      </c>
      <c r="H66" s="24">
        <v>0</v>
      </c>
      <c r="I66" s="24">
        <v>0</v>
      </c>
      <c r="J66" s="24">
        <v>0</v>
      </c>
      <c r="K66" s="24">
        <v>0</v>
      </c>
      <c r="L66" s="24">
        <v>0</v>
      </c>
      <c r="M66" s="24">
        <v>0</v>
      </c>
      <c r="N66" s="24">
        <v>0</v>
      </c>
      <c r="O66" s="24">
        <v>0</v>
      </c>
      <c r="P66" s="24">
        <v>0</v>
      </c>
      <c r="Q66" s="24">
        <v>0</v>
      </c>
      <c r="R66" s="24">
        <v>0</v>
      </c>
      <c r="S66" s="24">
        <v>0</v>
      </c>
      <c r="T66" s="24">
        <v>61</v>
      </c>
      <c r="U66" s="24">
        <v>61</v>
      </c>
      <c r="V66" s="24">
        <v>92</v>
      </c>
      <c r="W66" s="24">
        <v>92</v>
      </c>
      <c r="X66" s="24">
        <v>92</v>
      </c>
      <c r="Y66" s="24">
        <v>92</v>
      </c>
      <c r="Z66" s="24">
        <v>92</v>
      </c>
      <c r="AA66" s="24">
        <v>92</v>
      </c>
    </row>
    <row r="67" spans="1:27" s="23" customFormat="1" ht="10" x14ac:dyDescent="0.2">
      <c r="A67" s="23" t="s">
        <v>240</v>
      </c>
      <c r="B67" s="23" t="s">
        <v>291</v>
      </c>
      <c r="C67" s="23" t="s">
        <v>296</v>
      </c>
      <c r="D67" s="23" t="s">
        <v>297</v>
      </c>
      <c r="E67" s="23" t="s">
        <v>148</v>
      </c>
      <c r="F67" s="23" t="s">
        <v>149</v>
      </c>
      <c r="H67" s="24">
        <v>0</v>
      </c>
      <c r="I67" s="24">
        <v>0</v>
      </c>
      <c r="J67" s="24">
        <v>0</v>
      </c>
      <c r="K67" s="24">
        <v>0</v>
      </c>
      <c r="L67" s="24">
        <v>0</v>
      </c>
      <c r="M67" s="24">
        <v>0</v>
      </c>
      <c r="N67" s="24">
        <v>0</v>
      </c>
      <c r="O67" s="24">
        <v>0</v>
      </c>
      <c r="P67" s="24">
        <v>0</v>
      </c>
      <c r="Q67" s="24">
        <v>0</v>
      </c>
      <c r="R67" s="24">
        <v>0</v>
      </c>
      <c r="S67" s="24">
        <v>0</v>
      </c>
      <c r="T67" s="24">
        <v>0</v>
      </c>
      <c r="U67" s="24">
        <v>62</v>
      </c>
      <c r="V67" s="24">
        <v>62</v>
      </c>
      <c r="W67" s="24">
        <v>62</v>
      </c>
      <c r="X67" s="24">
        <v>62</v>
      </c>
      <c r="Y67" s="24">
        <v>62</v>
      </c>
      <c r="Z67" s="24">
        <v>62</v>
      </c>
      <c r="AA67" s="24">
        <v>62</v>
      </c>
    </row>
    <row r="68" spans="1:27" s="23" customFormat="1" ht="10" x14ac:dyDescent="0.2">
      <c r="A68" s="23" t="s">
        <v>240</v>
      </c>
      <c r="B68" s="23" t="s">
        <v>291</v>
      </c>
      <c r="C68" s="23" t="s">
        <v>298</v>
      </c>
      <c r="E68" s="23" t="s">
        <v>154</v>
      </c>
      <c r="F68" s="23" t="s">
        <v>149</v>
      </c>
      <c r="H68" s="24">
        <v>2250</v>
      </c>
      <c r="I68" s="24">
        <v>2500</v>
      </c>
      <c r="J68" s="24">
        <v>2625</v>
      </c>
      <c r="K68" s="24">
        <v>2812.5</v>
      </c>
      <c r="L68" s="24">
        <v>2958.125</v>
      </c>
      <c r="M68" s="24">
        <v>2662.3124999999995</v>
      </c>
      <c r="N68" s="24">
        <v>2396.0812499999997</v>
      </c>
      <c r="O68" s="24">
        <v>2156.473125</v>
      </c>
      <c r="P68" s="24">
        <v>1940.8258125</v>
      </c>
      <c r="Q68" s="24">
        <v>1843.7845218749999</v>
      </c>
      <c r="R68" s="24">
        <v>1751.5952957812499</v>
      </c>
      <c r="S68" s="24">
        <v>1726.5952957812499</v>
      </c>
      <c r="T68" s="24">
        <v>1701.5952957812499</v>
      </c>
      <c r="U68" s="24">
        <v>1681.5952957812499</v>
      </c>
      <c r="V68" s="24">
        <v>1671.5952957812499</v>
      </c>
      <c r="W68" s="24">
        <v>1661.5952957812499</v>
      </c>
      <c r="X68" s="24">
        <v>1651.5952957812499</v>
      </c>
      <c r="Y68" s="24">
        <v>1641.5952957812499</v>
      </c>
      <c r="Z68" s="24">
        <v>1631.5952957812499</v>
      </c>
      <c r="AA68" s="24">
        <v>1621.5952957812499</v>
      </c>
    </row>
    <row r="69" spans="1:27" s="23" customFormat="1" ht="10" x14ac:dyDescent="0.2">
      <c r="A69" s="23" t="s">
        <v>240</v>
      </c>
      <c r="B69" s="23" t="s">
        <v>291</v>
      </c>
      <c r="C69" s="23" t="s">
        <v>299</v>
      </c>
      <c r="D69" s="23" t="s">
        <v>300</v>
      </c>
      <c r="E69" s="23" t="s">
        <v>148</v>
      </c>
      <c r="F69" s="23" t="s">
        <v>149</v>
      </c>
      <c r="H69" s="24">
        <v>0</v>
      </c>
      <c r="I69" s="24">
        <v>0</v>
      </c>
      <c r="J69" s="24">
        <v>0</v>
      </c>
      <c r="K69" s="24">
        <v>150</v>
      </c>
      <c r="L69" s="24">
        <v>150</v>
      </c>
      <c r="M69" s="24">
        <v>150</v>
      </c>
      <c r="N69" s="24">
        <v>168</v>
      </c>
      <c r="O69" s="24">
        <v>192</v>
      </c>
      <c r="P69" s="24">
        <v>246.4</v>
      </c>
      <c r="Q69" s="24">
        <v>246.4</v>
      </c>
      <c r="R69" s="24">
        <v>246.4</v>
      </c>
      <c r="S69" s="24">
        <v>246.4</v>
      </c>
      <c r="T69" s="24">
        <v>246.4</v>
      </c>
      <c r="U69" s="24">
        <v>246.4</v>
      </c>
      <c r="V69" s="24">
        <v>246.4</v>
      </c>
      <c r="W69" s="24">
        <v>246.4</v>
      </c>
      <c r="X69" s="24">
        <v>246.4</v>
      </c>
      <c r="Y69" s="24">
        <v>246.4</v>
      </c>
      <c r="Z69" s="24">
        <v>246.4</v>
      </c>
      <c r="AA69" s="24">
        <v>246.4</v>
      </c>
    </row>
    <row r="70" spans="1:27" s="23" customFormat="1" ht="10" x14ac:dyDescent="0.2">
      <c r="A70" s="23" t="s">
        <v>240</v>
      </c>
      <c r="B70" s="23" t="s">
        <v>291</v>
      </c>
      <c r="C70" s="23" t="s">
        <v>299</v>
      </c>
      <c r="D70" s="23" t="s">
        <v>301</v>
      </c>
      <c r="E70" s="23" t="s">
        <v>148</v>
      </c>
      <c r="F70" s="23" t="s">
        <v>149</v>
      </c>
      <c r="H70" s="24">
        <v>100</v>
      </c>
      <c r="I70" s="24">
        <v>100</v>
      </c>
      <c r="J70" s="24">
        <v>100</v>
      </c>
      <c r="K70" s="24">
        <v>100</v>
      </c>
      <c r="L70" s="24">
        <v>100</v>
      </c>
      <c r="M70" s="24">
        <v>100</v>
      </c>
      <c r="N70" s="24">
        <v>138</v>
      </c>
      <c r="O70" s="24">
        <v>138</v>
      </c>
      <c r="P70" s="24">
        <v>184.5</v>
      </c>
      <c r="Q70" s="24">
        <v>184.5</v>
      </c>
      <c r="R70" s="24">
        <v>184.5</v>
      </c>
      <c r="S70" s="24">
        <v>184.5</v>
      </c>
      <c r="T70" s="24">
        <v>184.5</v>
      </c>
      <c r="U70" s="24">
        <v>184.5</v>
      </c>
      <c r="V70" s="24">
        <v>184.5</v>
      </c>
      <c r="W70" s="24">
        <v>184.5</v>
      </c>
      <c r="X70" s="24">
        <v>184.5</v>
      </c>
      <c r="Y70" s="24">
        <v>184.5</v>
      </c>
      <c r="Z70" s="24">
        <v>184.5</v>
      </c>
      <c r="AA70" s="24">
        <v>184.5</v>
      </c>
    </row>
    <row r="71" spans="1:27" s="23" customFormat="1" ht="10" x14ac:dyDescent="0.2">
      <c r="A71" s="23" t="s">
        <v>240</v>
      </c>
      <c r="B71" s="23" t="s">
        <v>291</v>
      </c>
      <c r="C71" s="23" t="s">
        <v>299</v>
      </c>
      <c r="D71" s="23" t="s">
        <v>302</v>
      </c>
      <c r="E71" s="23" t="s">
        <v>148</v>
      </c>
      <c r="F71" s="23" t="s">
        <v>149</v>
      </c>
      <c r="H71" s="24">
        <v>0</v>
      </c>
      <c r="I71" s="24">
        <v>0</v>
      </c>
      <c r="J71" s="24">
        <v>0</v>
      </c>
      <c r="K71" s="24">
        <v>0</v>
      </c>
      <c r="L71" s="24">
        <v>0</v>
      </c>
      <c r="M71" s="24">
        <v>0</v>
      </c>
      <c r="N71" s="24">
        <v>0</v>
      </c>
      <c r="O71" s="24">
        <v>0</v>
      </c>
      <c r="P71" s="24">
        <v>0</v>
      </c>
      <c r="Q71" s="24">
        <v>0</v>
      </c>
      <c r="R71" s="24">
        <v>0</v>
      </c>
      <c r="S71" s="24">
        <v>0</v>
      </c>
      <c r="T71" s="24">
        <v>0</v>
      </c>
      <c r="U71" s="24">
        <v>246</v>
      </c>
      <c r="V71" s="24">
        <v>246</v>
      </c>
      <c r="W71" s="24">
        <v>246</v>
      </c>
      <c r="X71" s="24">
        <v>246</v>
      </c>
      <c r="Y71" s="24">
        <v>246</v>
      </c>
      <c r="Z71" s="24">
        <v>246</v>
      </c>
      <c r="AA71" s="24">
        <v>246</v>
      </c>
    </row>
    <row r="72" spans="1:27" s="23" customFormat="1" ht="10" x14ac:dyDescent="0.2">
      <c r="A72" s="23" t="s">
        <v>240</v>
      </c>
      <c r="B72" s="23" t="s">
        <v>291</v>
      </c>
      <c r="C72" s="23" t="s">
        <v>299</v>
      </c>
      <c r="D72" s="23" t="s">
        <v>303</v>
      </c>
      <c r="E72" s="23" t="s">
        <v>148</v>
      </c>
      <c r="F72" s="23" t="s">
        <v>149</v>
      </c>
      <c r="H72" s="24">
        <v>0</v>
      </c>
      <c r="I72" s="24">
        <v>0</v>
      </c>
      <c r="J72" s="24">
        <v>0</v>
      </c>
      <c r="K72" s="24">
        <v>0</v>
      </c>
      <c r="L72" s="24">
        <v>0</v>
      </c>
      <c r="M72" s="24">
        <v>0</v>
      </c>
      <c r="N72" s="24">
        <v>0</v>
      </c>
      <c r="O72" s="24">
        <v>0</v>
      </c>
      <c r="P72" s="24">
        <v>0</v>
      </c>
      <c r="Q72" s="24">
        <v>0</v>
      </c>
      <c r="R72" s="24">
        <v>0</v>
      </c>
      <c r="S72" s="24">
        <v>0</v>
      </c>
      <c r="T72" s="24">
        <v>123</v>
      </c>
      <c r="U72" s="24">
        <v>246</v>
      </c>
      <c r="V72" s="24">
        <v>246</v>
      </c>
      <c r="W72" s="24">
        <v>246</v>
      </c>
      <c r="X72" s="24">
        <v>246</v>
      </c>
      <c r="Y72" s="24">
        <v>246</v>
      </c>
      <c r="Z72" s="24">
        <v>246</v>
      </c>
      <c r="AA72" s="24">
        <v>246</v>
      </c>
    </row>
    <row r="73" spans="1:27" s="23" customFormat="1" ht="10" x14ac:dyDescent="0.2">
      <c r="A73" s="23" t="s">
        <v>240</v>
      </c>
      <c r="B73" s="23" t="s">
        <v>291</v>
      </c>
      <c r="C73" s="23" t="s">
        <v>299</v>
      </c>
      <c r="D73" s="23" t="s">
        <v>304</v>
      </c>
      <c r="E73" s="23" t="s">
        <v>148</v>
      </c>
      <c r="F73" s="23" t="s">
        <v>149</v>
      </c>
      <c r="H73" s="24">
        <v>0</v>
      </c>
      <c r="I73" s="24">
        <v>0</v>
      </c>
      <c r="J73" s="24">
        <v>0</v>
      </c>
      <c r="K73" s="24">
        <v>100</v>
      </c>
      <c r="L73" s="24">
        <v>100</v>
      </c>
      <c r="M73" s="24">
        <v>100</v>
      </c>
      <c r="N73" s="24">
        <v>114</v>
      </c>
      <c r="O73" s="24">
        <v>144</v>
      </c>
      <c r="P73" s="24">
        <v>184.5</v>
      </c>
      <c r="Q73" s="24">
        <v>184.5</v>
      </c>
      <c r="R73" s="24">
        <v>184.5</v>
      </c>
      <c r="S73" s="24">
        <v>184.5</v>
      </c>
      <c r="T73" s="24">
        <v>184.5</v>
      </c>
      <c r="U73" s="24">
        <v>184.5</v>
      </c>
      <c r="V73" s="24">
        <v>184.5</v>
      </c>
      <c r="W73" s="24">
        <v>184.5</v>
      </c>
      <c r="X73" s="24">
        <v>184.5</v>
      </c>
      <c r="Y73" s="24">
        <v>184.5</v>
      </c>
      <c r="Z73" s="24">
        <v>184.5</v>
      </c>
      <c r="AA73" s="24">
        <v>184.5</v>
      </c>
    </row>
    <row r="74" spans="1:27" s="23" customFormat="1" ht="10" x14ac:dyDescent="0.2">
      <c r="A74" s="23" t="s">
        <v>240</v>
      </c>
      <c r="B74" s="23" t="s">
        <v>291</v>
      </c>
      <c r="C74" s="23" t="s">
        <v>305</v>
      </c>
      <c r="D74" s="23" t="s">
        <v>306</v>
      </c>
      <c r="E74" s="23" t="s">
        <v>148</v>
      </c>
      <c r="F74" s="23" t="s">
        <v>204</v>
      </c>
      <c r="G74" s="23" t="s">
        <v>205</v>
      </c>
      <c r="H74" s="24">
        <v>0</v>
      </c>
      <c r="I74" s="24">
        <v>0</v>
      </c>
      <c r="J74" s="24">
        <v>0</v>
      </c>
      <c r="K74" s="24">
        <v>0</v>
      </c>
      <c r="L74" s="24">
        <v>0</v>
      </c>
      <c r="M74" s="24">
        <v>0</v>
      </c>
      <c r="N74" s="24">
        <v>0</v>
      </c>
      <c r="O74" s="24">
        <v>0</v>
      </c>
      <c r="P74" s="24">
        <v>0</v>
      </c>
      <c r="Q74" s="24">
        <v>0</v>
      </c>
      <c r="R74" s="24">
        <v>0</v>
      </c>
      <c r="S74" s="24">
        <v>0</v>
      </c>
      <c r="T74" s="24">
        <v>0</v>
      </c>
      <c r="U74" s="24">
        <v>0</v>
      </c>
      <c r="V74" s="24">
        <v>0</v>
      </c>
      <c r="W74" s="24">
        <v>31</v>
      </c>
      <c r="X74" s="24">
        <v>62</v>
      </c>
      <c r="Y74" s="24">
        <v>62</v>
      </c>
      <c r="Z74" s="24">
        <v>62</v>
      </c>
      <c r="AA74" s="24">
        <v>62</v>
      </c>
    </row>
    <row r="75" spans="1:27" s="23" customFormat="1" ht="10" x14ac:dyDescent="0.2">
      <c r="A75" s="23" t="s">
        <v>240</v>
      </c>
      <c r="B75" s="23" t="s">
        <v>291</v>
      </c>
      <c r="C75" s="23" t="s">
        <v>307</v>
      </c>
      <c r="D75" s="23" t="s">
        <v>308</v>
      </c>
      <c r="E75" s="23" t="s">
        <v>148</v>
      </c>
      <c r="F75" s="23" t="s">
        <v>204</v>
      </c>
      <c r="G75" s="23" t="s">
        <v>205</v>
      </c>
      <c r="H75" s="24">
        <v>0</v>
      </c>
      <c r="I75" s="24">
        <v>0</v>
      </c>
      <c r="J75" s="24">
        <v>0</v>
      </c>
      <c r="K75" s="24">
        <v>0</v>
      </c>
      <c r="L75" s="24">
        <v>0</v>
      </c>
      <c r="M75" s="24">
        <v>0</v>
      </c>
      <c r="N75" s="24">
        <v>0</v>
      </c>
      <c r="O75" s="24">
        <v>0</v>
      </c>
      <c r="P75" s="24">
        <v>0</v>
      </c>
      <c r="Q75" s="24">
        <v>0</v>
      </c>
      <c r="R75" s="24">
        <v>0</v>
      </c>
      <c r="S75" s="24">
        <v>0</v>
      </c>
      <c r="T75" s="24">
        <v>0</v>
      </c>
      <c r="U75" s="24">
        <v>0</v>
      </c>
      <c r="V75" s="24">
        <v>62</v>
      </c>
      <c r="W75" s="24">
        <v>62</v>
      </c>
      <c r="X75" s="24">
        <v>62</v>
      </c>
      <c r="Y75" s="24">
        <v>62</v>
      </c>
      <c r="Z75" s="24">
        <v>62</v>
      </c>
      <c r="AA75" s="24">
        <v>62</v>
      </c>
    </row>
    <row r="76" spans="1:27" s="23" customFormat="1" ht="10" x14ac:dyDescent="0.2">
      <c r="A76" s="23" t="s">
        <v>240</v>
      </c>
      <c r="B76" s="23" t="s">
        <v>291</v>
      </c>
      <c r="C76" s="23" t="s">
        <v>309</v>
      </c>
      <c r="D76" s="23" t="s">
        <v>310</v>
      </c>
      <c r="E76" s="23" t="s">
        <v>148</v>
      </c>
      <c r="F76" s="23" t="s">
        <v>204</v>
      </c>
      <c r="G76" s="23" t="s">
        <v>205</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30.785</v>
      </c>
      <c r="Y76" s="24">
        <v>30.785</v>
      </c>
      <c r="Z76" s="24">
        <v>30.785</v>
      </c>
      <c r="AA76" s="24">
        <v>30.785</v>
      </c>
    </row>
    <row r="77" spans="1:27" s="23" customFormat="1" ht="10" x14ac:dyDescent="0.2">
      <c r="A77" s="23" t="s">
        <v>240</v>
      </c>
      <c r="B77" s="23" t="s">
        <v>291</v>
      </c>
      <c r="C77" s="23" t="s">
        <v>311</v>
      </c>
      <c r="D77" s="23" t="s">
        <v>293</v>
      </c>
      <c r="E77" s="23" t="s">
        <v>148</v>
      </c>
      <c r="F77" s="23" t="s">
        <v>204</v>
      </c>
      <c r="G77" s="23" t="s">
        <v>205</v>
      </c>
      <c r="H77" s="24">
        <v>0</v>
      </c>
      <c r="I77" s="24">
        <v>0</v>
      </c>
      <c r="J77" s="24">
        <v>0</v>
      </c>
      <c r="K77" s="24">
        <v>0</v>
      </c>
      <c r="L77" s="24">
        <v>0</v>
      </c>
      <c r="M77" s="24">
        <v>0</v>
      </c>
      <c r="N77" s="24">
        <v>0</v>
      </c>
      <c r="O77" s="24">
        <v>0</v>
      </c>
      <c r="P77" s="24">
        <v>0</v>
      </c>
      <c r="Q77" s="24">
        <v>0</v>
      </c>
      <c r="R77" s="24">
        <v>0</v>
      </c>
      <c r="S77" s="24">
        <v>0</v>
      </c>
      <c r="T77" s="24">
        <v>0</v>
      </c>
      <c r="U77" s="24">
        <v>0</v>
      </c>
      <c r="V77" s="24">
        <v>0</v>
      </c>
      <c r="W77" s="24">
        <v>31</v>
      </c>
      <c r="X77" s="24">
        <v>62</v>
      </c>
      <c r="Y77" s="24">
        <v>62</v>
      </c>
      <c r="Z77" s="24">
        <v>62</v>
      </c>
      <c r="AA77" s="24">
        <v>62</v>
      </c>
    </row>
    <row r="78" spans="1:27" s="23" customFormat="1" ht="10" x14ac:dyDescent="0.2">
      <c r="A78" s="23" t="s">
        <v>240</v>
      </c>
      <c r="B78" s="23" t="s">
        <v>291</v>
      </c>
      <c r="C78" s="23" t="s">
        <v>312</v>
      </c>
      <c r="D78" s="23" t="s">
        <v>313</v>
      </c>
      <c r="E78" s="23" t="s">
        <v>148</v>
      </c>
      <c r="F78" s="23" t="s">
        <v>149</v>
      </c>
      <c r="H78" s="24">
        <v>0</v>
      </c>
      <c r="I78" s="24">
        <v>6.2</v>
      </c>
      <c r="J78" s="24">
        <v>6.2</v>
      </c>
      <c r="K78" s="24">
        <v>6.2</v>
      </c>
      <c r="L78" s="24">
        <v>6.2</v>
      </c>
      <c r="M78" s="24">
        <v>6.2</v>
      </c>
      <c r="N78" s="24">
        <v>6.2</v>
      </c>
      <c r="O78" s="24">
        <v>6.2</v>
      </c>
      <c r="P78" s="24">
        <v>6.2</v>
      </c>
      <c r="Q78" s="24">
        <v>6.2</v>
      </c>
      <c r="R78" s="24">
        <v>6.2</v>
      </c>
      <c r="S78" s="24">
        <v>6.2</v>
      </c>
      <c r="T78" s="24">
        <v>6.2</v>
      </c>
      <c r="U78" s="24">
        <v>62</v>
      </c>
      <c r="V78" s="24">
        <v>62</v>
      </c>
      <c r="W78" s="24">
        <v>62</v>
      </c>
      <c r="X78" s="24">
        <v>247</v>
      </c>
      <c r="Y78" s="24">
        <v>247</v>
      </c>
      <c r="Z78" s="24">
        <v>247</v>
      </c>
      <c r="AA78" s="24">
        <v>247</v>
      </c>
    </row>
    <row r="79" spans="1:27" s="23" customFormat="1" ht="10" x14ac:dyDescent="0.2">
      <c r="A79" s="23" t="s">
        <v>240</v>
      </c>
      <c r="B79" s="23" t="s">
        <v>291</v>
      </c>
      <c r="C79" s="23" t="s">
        <v>314</v>
      </c>
      <c r="D79" s="23" t="s">
        <v>293</v>
      </c>
      <c r="E79" s="23" t="s">
        <v>148</v>
      </c>
      <c r="F79" s="23" t="s">
        <v>204</v>
      </c>
      <c r="G79" s="23" t="s">
        <v>264</v>
      </c>
      <c r="H79" s="24">
        <v>0</v>
      </c>
      <c r="I79" s="24">
        <v>0</v>
      </c>
      <c r="J79" s="24">
        <v>0</v>
      </c>
      <c r="K79" s="24">
        <v>0</v>
      </c>
      <c r="L79" s="24">
        <v>0</v>
      </c>
      <c r="M79" s="24">
        <v>0</v>
      </c>
      <c r="N79" s="24">
        <v>0</v>
      </c>
      <c r="O79" s="24">
        <v>0</v>
      </c>
      <c r="P79" s="24">
        <v>0</v>
      </c>
      <c r="Q79" s="24">
        <v>0</v>
      </c>
      <c r="R79" s="24">
        <v>0</v>
      </c>
      <c r="S79" s="24">
        <v>0</v>
      </c>
      <c r="T79" s="24">
        <v>0</v>
      </c>
      <c r="U79" s="24">
        <v>0</v>
      </c>
      <c r="V79" s="24">
        <v>62</v>
      </c>
      <c r="W79" s="24">
        <v>145</v>
      </c>
      <c r="X79" s="24">
        <v>145</v>
      </c>
      <c r="Y79" s="24">
        <v>145</v>
      </c>
      <c r="Z79" s="24">
        <v>145</v>
      </c>
      <c r="AA79" s="24">
        <v>145</v>
      </c>
    </row>
    <row r="80" spans="1:27" s="23" customFormat="1" ht="10" x14ac:dyDescent="0.2">
      <c r="A80" s="23" t="s">
        <v>240</v>
      </c>
      <c r="B80" s="23" t="s">
        <v>291</v>
      </c>
      <c r="C80" s="23" t="s">
        <v>315</v>
      </c>
      <c r="D80" s="23" t="s">
        <v>316</v>
      </c>
      <c r="E80" s="23" t="s">
        <v>148</v>
      </c>
      <c r="F80" s="23" t="s">
        <v>317</v>
      </c>
      <c r="G80" s="23" t="s">
        <v>205</v>
      </c>
      <c r="H80" s="24">
        <v>0</v>
      </c>
      <c r="I80" s="24">
        <v>0</v>
      </c>
      <c r="J80" s="24">
        <v>0</v>
      </c>
      <c r="K80" s="24">
        <v>0</v>
      </c>
      <c r="L80" s="24">
        <v>0</v>
      </c>
      <c r="M80" s="24">
        <v>0</v>
      </c>
      <c r="N80" s="24">
        <v>0</v>
      </c>
      <c r="O80" s="24">
        <v>0</v>
      </c>
      <c r="P80" s="24">
        <v>0</v>
      </c>
      <c r="Q80" s="24">
        <v>0</v>
      </c>
      <c r="R80" s="24">
        <v>0</v>
      </c>
      <c r="S80" s="24">
        <v>0</v>
      </c>
      <c r="T80" s="24">
        <v>0</v>
      </c>
      <c r="U80" s="24">
        <v>0</v>
      </c>
      <c r="V80" s="24">
        <v>0</v>
      </c>
      <c r="W80" s="24">
        <v>123</v>
      </c>
      <c r="X80" s="24">
        <v>246</v>
      </c>
      <c r="Y80" s="24">
        <v>246</v>
      </c>
      <c r="Z80" s="24">
        <v>246</v>
      </c>
      <c r="AA80" s="24">
        <v>246</v>
      </c>
    </row>
    <row r="81" spans="1:27" s="23" customFormat="1" ht="10" x14ac:dyDescent="0.2">
      <c r="A81" s="23" t="s">
        <v>240</v>
      </c>
      <c r="B81" s="23" t="s">
        <v>291</v>
      </c>
      <c r="C81" s="23" t="s">
        <v>318</v>
      </c>
      <c r="D81" s="23" t="s">
        <v>319</v>
      </c>
      <c r="E81" s="23" t="s">
        <v>148</v>
      </c>
      <c r="F81" s="23" t="s">
        <v>204</v>
      </c>
      <c r="G81" s="23" t="s">
        <v>264</v>
      </c>
      <c r="H81" s="24">
        <v>0</v>
      </c>
      <c r="I81" s="24">
        <v>0</v>
      </c>
      <c r="J81" s="24">
        <v>0</v>
      </c>
      <c r="K81" s="24">
        <v>0</v>
      </c>
      <c r="L81" s="24">
        <v>0</v>
      </c>
      <c r="M81" s="24">
        <v>0</v>
      </c>
      <c r="N81" s="24">
        <v>0</v>
      </c>
      <c r="O81" s="24">
        <v>0</v>
      </c>
      <c r="P81" s="24">
        <v>0</v>
      </c>
      <c r="Q81" s="24">
        <v>0</v>
      </c>
      <c r="R81" s="24">
        <v>0</v>
      </c>
      <c r="S81" s="24">
        <v>0</v>
      </c>
      <c r="T81" s="24">
        <v>0</v>
      </c>
      <c r="U81" s="24">
        <v>62</v>
      </c>
      <c r="V81" s="24">
        <v>62</v>
      </c>
      <c r="W81" s="24">
        <v>300</v>
      </c>
      <c r="X81" s="24">
        <v>300</v>
      </c>
      <c r="Y81" s="24">
        <v>300</v>
      </c>
      <c r="Z81" s="24">
        <v>300</v>
      </c>
      <c r="AA81" s="24">
        <v>300</v>
      </c>
    </row>
    <row r="82" spans="1:27" s="23" customFormat="1" ht="10" x14ac:dyDescent="0.2">
      <c r="A82" s="23" t="s">
        <v>240</v>
      </c>
      <c r="B82" s="23" t="s">
        <v>291</v>
      </c>
      <c r="C82" s="23" t="s">
        <v>318</v>
      </c>
      <c r="D82" s="23" t="s">
        <v>320</v>
      </c>
      <c r="E82" s="23" t="s">
        <v>148</v>
      </c>
      <c r="F82" s="23" t="s">
        <v>149</v>
      </c>
      <c r="H82" s="24">
        <v>0</v>
      </c>
      <c r="I82" s="24">
        <v>0</v>
      </c>
      <c r="J82" s="24">
        <v>0</v>
      </c>
      <c r="K82" s="24">
        <v>0</v>
      </c>
      <c r="L82" s="24">
        <v>0</v>
      </c>
      <c r="M82" s="24">
        <v>0</v>
      </c>
      <c r="N82" s="24">
        <v>0</v>
      </c>
      <c r="O82" s="24">
        <v>0</v>
      </c>
      <c r="P82" s="24">
        <v>0</v>
      </c>
      <c r="Q82" s="24">
        <v>0</v>
      </c>
      <c r="R82" s="24">
        <v>0</v>
      </c>
      <c r="S82" s="24">
        <v>0</v>
      </c>
      <c r="T82" s="24">
        <v>0</v>
      </c>
      <c r="U82" s="24">
        <v>62</v>
      </c>
      <c r="V82" s="24">
        <v>62</v>
      </c>
      <c r="W82" s="24">
        <v>62</v>
      </c>
      <c r="X82" s="24">
        <v>62</v>
      </c>
      <c r="Y82" s="24">
        <v>62</v>
      </c>
      <c r="Z82" s="24">
        <v>62</v>
      </c>
      <c r="AA82" s="24">
        <v>62</v>
      </c>
    </row>
    <row r="83" spans="1:27" s="23" customFormat="1" ht="10" x14ac:dyDescent="0.2">
      <c r="A83" s="23" t="s">
        <v>240</v>
      </c>
      <c r="B83" s="23" t="s">
        <v>291</v>
      </c>
      <c r="C83" s="23" t="s">
        <v>321</v>
      </c>
      <c r="D83" s="23" t="s">
        <v>322</v>
      </c>
      <c r="E83" s="23" t="s">
        <v>148</v>
      </c>
      <c r="F83" s="23" t="s">
        <v>204</v>
      </c>
      <c r="G83" s="23" t="s">
        <v>264</v>
      </c>
      <c r="H83" s="24">
        <v>0</v>
      </c>
      <c r="I83" s="24">
        <v>0</v>
      </c>
      <c r="J83" s="24">
        <v>0</v>
      </c>
      <c r="K83" s="24">
        <v>0</v>
      </c>
      <c r="L83" s="24">
        <v>0</v>
      </c>
      <c r="M83" s="24">
        <v>0</v>
      </c>
      <c r="N83" s="24">
        <v>0</v>
      </c>
      <c r="O83" s="24">
        <v>0</v>
      </c>
      <c r="P83" s="24">
        <v>0</v>
      </c>
      <c r="Q83" s="24">
        <v>0</v>
      </c>
      <c r="R83" s="24">
        <v>0</v>
      </c>
      <c r="S83" s="24">
        <v>0</v>
      </c>
      <c r="T83" s="24">
        <v>0</v>
      </c>
      <c r="U83" s="24">
        <v>0</v>
      </c>
      <c r="V83" s="24">
        <v>0</v>
      </c>
      <c r="W83" s="24">
        <v>172</v>
      </c>
      <c r="X83" s="24">
        <v>172</v>
      </c>
      <c r="Y83" s="24">
        <v>344</v>
      </c>
      <c r="Z83" s="24">
        <v>344</v>
      </c>
      <c r="AA83" s="24">
        <v>344</v>
      </c>
    </row>
    <row r="84" spans="1:27" s="23" customFormat="1" ht="10" x14ac:dyDescent="0.2">
      <c r="A84" s="23" t="s">
        <v>240</v>
      </c>
      <c r="B84" s="23" t="s">
        <v>291</v>
      </c>
      <c r="C84" s="23" t="s">
        <v>321</v>
      </c>
      <c r="D84" s="23" t="s">
        <v>323</v>
      </c>
      <c r="E84" s="23" t="s">
        <v>148</v>
      </c>
      <c r="F84" s="23" t="s">
        <v>149</v>
      </c>
      <c r="H84" s="24">
        <v>0</v>
      </c>
      <c r="I84" s="24">
        <v>80</v>
      </c>
      <c r="J84" s="24">
        <v>80</v>
      </c>
      <c r="K84" s="24">
        <v>80</v>
      </c>
      <c r="L84" s="24">
        <v>80</v>
      </c>
      <c r="M84" s="24">
        <v>80</v>
      </c>
      <c r="N84" s="24">
        <v>80</v>
      </c>
      <c r="O84" s="24">
        <v>80</v>
      </c>
      <c r="P84" s="24">
        <v>80</v>
      </c>
      <c r="Q84" s="24">
        <v>80</v>
      </c>
      <c r="R84" s="24">
        <v>80</v>
      </c>
      <c r="S84" s="24">
        <v>80</v>
      </c>
      <c r="T84" s="24">
        <v>80</v>
      </c>
      <c r="U84" s="24">
        <v>80</v>
      </c>
      <c r="V84" s="24">
        <v>80</v>
      </c>
      <c r="W84" s="24">
        <v>80</v>
      </c>
      <c r="X84" s="24">
        <v>80</v>
      </c>
      <c r="Y84" s="24">
        <v>80</v>
      </c>
      <c r="Z84" s="24">
        <v>80</v>
      </c>
      <c r="AA84" s="24">
        <v>80</v>
      </c>
    </row>
    <row r="85" spans="1:27" s="23" customFormat="1" ht="10" x14ac:dyDescent="0.2">
      <c r="A85" s="23" t="s">
        <v>240</v>
      </c>
      <c r="B85" s="23" t="s">
        <v>291</v>
      </c>
      <c r="C85" s="23" t="s">
        <v>324</v>
      </c>
      <c r="D85" s="23" t="s">
        <v>325</v>
      </c>
      <c r="E85" s="23" t="s">
        <v>148</v>
      </c>
      <c r="F85" s="23" t="s">
        <v>149</v>
      </c>
      <c r="H85" s="24">
        <v>0</v>
      </c>
      <c r="I85" s="24">
        <v>0</v>
      </c>
      <c r="J85" s="24">
        <v>0</v>
      </c>
      <c r="K85" s="24">
        <v>0</v>
      </c>
      <c r="L85" s="24">
        <v>0</v>
      </c>
      <c r="M85" s="24">
        <v>0</v>
      </c>
      <c r="N85" s="24">
        <v>0</v>
      </c>
      <c r="O85" s="24">
        <v>0</v>
      </c>
      <c r="P85" s="24">
        <v>0</v>
      </c>
      <c r="Q85" s="24">
        <v>0</v>
      </c>
      <c r="R85" s="24">
        <v>62</v>
      </c>
      <c r="S85" s="24">
        <v>62</v>
      </c>
      <c r="T85" s="24">
        <v>62</v>
      </c>
      <c r="U85" s="24">
        <v>62</v>
      </c>
      <c r="V85" s="24">
        <v>62</v>
      </c>
      <c r="W85" s="24">
        <v>62</v>
      </c>
      <c r="X85" s="24">
        <v>62</v>
      </c>
      <c r="Y85" s="24">
        <v>62</v>
      </c>
      <c r="Z85" s="24">
        <v>62</v>
      </c>
      <c r="AA85" s="24">
        <v>62</v>
      </c>
    </row>
    <row r="86" spans="1:27" s="23" customFormat="1" ht="10" x14ac:dyDescent="0.2">
      <c r="A86" s="23" t="s">
        <v>240</v>
      </c>
      <c r="B86" s="23" t="s">
        <v>291</v>
      </c>
      <c r="C86" s="23" t="s">
        <v>326</v>
      </c>
      <c r="D86" s="23" t="s">
        <v>293</v>
      </c>
      <c r="E86" s="23" t="s">
        <v>148</v>
      </c>
      <c r="F86" s="23" t="s">
        <v>204</v>
      </c>
      <c r="G86" s="23" t="s">
        <v>205</v>
      </c>
      <c r="H86" s="24">
        <v>0</v>
      </c>
      <c r="I86" s="24">
        <v>0</v>
      </c>
      <c r="J86" s="24">
        <v>0</v>
      </c>
      <c r="K86" s="24">
        <v>0</v>
      </c>
      <c r="L86" s="24">
        <v>0</v>
      </c>
      <c r="M86" s="24">
        <v>0</v>
      </c>
      <c r="N86" s="24">
        <v>0</v>
      </c>
      <c r="O86" s="24">
        <v>0</v>
      </c>
      <c r="P86" s="24">
        <v>0</v>
      </c>
      <c r="Q86" s="24">
        <v>0</v>
      </c>
      <c r="R86" s="24">
        <v>0</v>
      </c>
      <c r="S86" s="24">
        <v>0</v>
      </c>
      <c r="T86" s="24">
        <v>0</v>
      </c>
      <c r="U86" s="24">
        <v>0</v>
      </c>
      <c r="V86" s="24">
        <v>62</v>
      </c>
      <c r="W86" s="24">
        <v>62</v>
      </c>
      <c r="X86" s="24">
        <v>62</v>
      </c>
      <c r="Y86" s="24">
        <v>62</v>
      </c>
      <c r="Z86" s="24">
        <v>62</v>
      </c>
      <c r="AA86" s="24">
        <v>62</v>
      </c>
    </row>
    <row r="87" spans="1:27" s="23" customFormat="1" ht="10" x14ac:dyDescent="0.2">
      <c r="A87" s="23" t="s">
        <v>240</v>
      </c>
      <c r="B87" s="23" t="s">
        <v>291</v>
      </c>
      <c r="C87" s="23" t="s">
        <v>327</v>
      </c>
      <c r="D87" s="23" t="s">
        <v>328</v>
      </c>
      <c r="E87" s="23" t="s">
        <v>148</v>
      </c>
      <c r="F87" s="23" t="s">
        <v>204</v>
      </c>
      <c r="G87" s="23" t="s">
        <v>264</v>
      </c>
      <c r="H87" s="24">
        <v>0</v>
      </c>
      <c r="I87" s="24">
        <v>0</v>
      </c>
      <c r="J87" s="24">
        <v>0</v>
      </c>
      <c r="K87" s="24">
        <v>0</v>
      </c>
      <c r="L87" s="24">
        <v>0</v>
      </c>
      <c r="M87" s="24">
        <v>0</v>
      </c>
      <c r="N87" s="24">
        <v>0</v>
      </c>
      <c r="O87" s="24">
        <v>0</v>
      </c>
      <c r="P87" s="24">
        <v>0</v>
      </c>
      <c r="Q87" s="24">
        <v>0</v>
      </c>
      <c r="R87" s="24">
        <v>0</v>
      </c>
      <c r="S87" s="24">
        <v>0</v>
      </c>
      <c r="T87" s="24">
        <v>0</v>
      </c>
      <c r="U87" s="24">
        <v>0</v>
      </c>
      <c r="V87" s="24">
        <v>0</v>
      </c>
      <c r="W87" s="24">
        <v>30</v>
      </c>
      <c r="X87" s="24">
        <v>30</v>
      </c>
      <c r="Y87" s="24">
        <v>30</v>
      </c>
      <c r="Z87" s="24">
        <v>30</v>
      </c>
      <c r="AA87" s="24">
        <v>30</v>
      </c>
    </row>
    <row r="88" spans="1:27" s="23" customFormat="1" ht="10" x14ac:dyDescent="0.2">
      <c r="A88" s="23" t="s">
        <v>240</v>
      </c>
      <c r="B88" s="23" t="s">
        <v>291</v>
      </c>
      <c r="C88" s="23" t="s">
        <v>329</v>
      </c>
      <c r="D88" s="23" t="s">
        <v>330</v>
      </c>
      <c r="E88" s="23" t="s">
        <v>148</v>
      </c>
      <c r="F88" s="23" t="s">
        <v>149</v>
      </c>
      <c r="H88" s="24">
        <v>50</v>
      </c>
      <c r="I88" s="24">
        <v>50</v>
      </c>
      <c r="J88" s="24">
        <v>50</v>
      </c>
      <c r="K88" s="24">
        <v>50</v>
      </c>
      <c r="L88" s="24">
        <v>50</v>
      </c>
      <c r="M88" s="24">
        <v>50</v>
      </c>
      <c r="N88" s="24">
        <v>50</v>
      </c>
      <c r="O88" s="24">
        <v>50</v>
      </c>
      <c r="P88" s="24">
        <v>50</v>
      </c>
      <c r="Q88" s="24">
        <v>50</v>
      </c>
      <c r="R88" s="24">
        <v>50</v>
      </c>
      <c r="S88" s="24">
        <v>50</v>
      </c>
      <c r="T88" s="24">
        <v>81</v>
      </c>
      <c r="U88" s="24">
        <v>81</v>
      </c>
      <c r="V88" s="24">
        <v>81</v>
      </c>
      <c r="W88" s="24">
        <v>81</v>
      </c>
      <c r="X88" s="24">
        <v>81</v>
      </c>
      <c r="Y88" s="24">
        <v>81</v>
      </c>
      <c r="Z88" s="24">
        <v>81</v>
      </c>
      <c r="AA88" s="24">
        <v>81</v>
      </c>
    </row>
    <row r="89" spans="1:27" s="23" customFormat="1" ht="10" x14ac:dyDescent="0.2">
      <c r="A89" s="23" t="s">
        <v>240</v>
      </c>
      <c r="B89" s="23" t="s">
        <v>291</v>
      </c>
      <c r="C89" s="23" t="s">
        <v>331</v>
      </c>
      <c r="D89" s="23" t="s">
        <v>332</v>
      </c>
      <c r="E89" s="23" t="s">
        <v>148</v>
      </c>
      <c r="F89" s="23" t="s">
        <v>204</v>
      </c>
      <c r="G89" s="23" t="s">
        <v>205</v>
      </c>
      <c r="H89" s="24">
        <v>0</v>
      </c>
      <c r="I89" s="24">
        <v>0</v>
      </c>
      <c r="J89" s="24">
        <v>0</v>
      </c>
      <c r="K89" s="24">
        <v>0</v>
      </c>
      <c r="L89" s="24">
        <v>0</v>
      </c>
      <c r="M89" s="24">
        <v>0</v>
      </c>
      <c r="N89" s="24">
        <v>0</v>
      </c>
      <c r="O89" s="24">
        <v>0</v>
      </c>
      <c r="P89" s="24">
        <v>0</v>
      </c>
      <c r="Q89" s="24">
        <v>0</v>
      </c>
      <c r="R89" s="24">
        <v>0</v>
      </c>
      <c r="S89" s="24">
        <v>0</v>
      </c>
      <c r="T89" s="24">
        <v>0</v>
      </c>
      <c r="U89" s="24">
        <v>0</v>
      </c>
      <c r="V89" s="24">
        <v>0</v>
      </c>
      <c r="W89" s="24">
        <v>24.5</v>
      </c>
      <c r="X89" s="24">
        <v>49</v>
      </c>
      <c r="Y89" s="24">
        <v>49</v>
      </c>
      <c r="Z89" s="24">
        <v>49</v>
      </c>
      <c r="AA89" s="24">
        <v>49</v>
      </c>
    </row>
    <row r="90" spans="1:27" s="23" customFormat="1" ht="10" x14ac:dyDescent="0.2">
      <c r="A90" s="23" t="s">
        <v>240</v>
      </c>
      <c r="B90" s="23" t="s">
        <v>291</v>
      </c>
      <c r="C90" s="23" t="s">
        <v>333</v>
      </c>
      <c r="D90" s="23" t="s">
        <v>293</v>
      </c>
      <c r="E90" s="23" t="s">
        <v>148</v>
      </c>
      <c r="F90" s="23" t="s">
        <v>204</v>
      </c>
      <c r="G90" s="23" t="s">
        <v>264</v>
      </c>
      <c r="H90" s="24">
        <v>0</v>
      </c>
      <c r="I90" s="24">
        <v>0</v>
      </c>
      <c r="J90" s="24">
        <v>0</v>
      </c>
      <c r="K90" s="24">
        <v>0</v>
      </c>
      <c r="L90" s="24">
        <v>0</v>
      </c>
      <c r="M90" s="24">
        <v>0</v>
      </c>
      <c r="N90" s="24">
        <v>0</v>
      </c>
      <c r="O90" s="24">
        <v>0</v>
      </c>
      <c r="P90" s="24">
        <v>0</v>
      </c>
      <c r="Q90" s="24">
        <v>0</v>
      </c>
      <c r="R90" s="24">
        <v>0</v>
      </c>
      <c r="S90" s="24">
        <v>0</v>
      </c>
      <c r="T90" s="24">
        <v>0</v>
      </c>
      <c r="U90" s="24">
        <v>0</v>
      </c>
      <c r="V90" s="24">
        <v>0</v>
      </c>
      <c r="W90" s="24">
        <v>172</v>
      </c>
      <c r="X90" s="24">
        <v>172</v>
      </c>
      <c r="Y90" s="24">
        <v>172</v>
      </c>
      <c r="Z90" s="24">
        <v>172</v>
      </c>
      <c r="AA90" s="24">
        <v>172</v>
      </c>
    </row>
    <row r="91" spans="1:27" s="23" customFormat="1" ht="10" x14ac:dyDescent="0.2">
      <c r="A91" s="23" t="s">
        <v>240</v>
      </c>
      <c r="B91" s="23" t="s">
        <v>291</v>
      </c>
      <c r="C91" s="23" t="s">
        <v>334</v>
      </c>
      <c r="D91" s="23" t="s">
        <v>335</v>
      </c>
      <c r="E91" s="23" t="s">
        <v>148</v>
      </c>
      <c r="F91" s="23" t="s">
        <v>149</v>
      </c>
      <c r="H91" s="24">
        <v>0</v>
      </c>
      <c r="I91" s="24">
        <v>0</v>
      </c>
      <c r="J91" s="24">
        <v>0</v>
      </c>
      <c r="K91" s="24">
        <v>0</v>
      </c>
      <c r="L91" s="24">
        <v>0</v>
      </c>
      <c r="M91" s="24">
        <v>0</v>
      </c>
      <c r="N91" s="24">
        <v>0</v>
      </c>
      <c r="O91" s="24">
        <v>0</v>
      </c>
      <c r="P91" s="24">
        <v>0</v>
      </c>
      <c r="Q91" s="24">
        <v>0</v>
      </c>
      <c r="R91" s="24">
        <v>0</v>
      </c>
      <c r="S91" s="24">
        <v>0</v>
      </c>
      <c r="T91" s="24">
        <v>0</v>
      </c>
      <c r="U91" s="24">
        <v>92</v>
      </c>
      <c r="V91" s="24">
        <v>92</v>
      </c>
      <c r="W91" s="24">
        <v>92</v>
      </c>
      <c r="X91" s="24">
        <v>92</v>
      </c>
      <c r="Y91" s="24">
        <v>92</v>
      </c>
      <c r="Z91" s="24">
        <v>92</v>
      </c>
      <c r="AA91" s="24">
        <v>92</v>
      </c>
    </row>
    <row r="92" spans="1:27" s="23" customFormat="1" ht="10" x14ac:dyDescent="0.2">
      <c r="A92" s="23" t="s">
        <v>240</v>
      </c>
      <c r="B92" s="23" t="s">
        <v>291</v>
      </c>
      <c r="C92" s="23" t="s">
        <v>334</v>
      </c>
      <c r="D92" s="23" t="s">
        <v>336</v>
      </c>
      <c r="E92" s="23" t="s">
        <v>148</v>
      </c>
      <c r="F92" s="23" t="s">
        <v>204</v>
      </c>
      <c r="G92" s="23" t="s">
        <v>264</v>
      </c>
      <c r="H92" s="24">
        <v>0</v>
      </c>
      <c r="I92" s="24">
        <v>0</v>
      </c>
      <c r="J92" s="24">
        <v>0</v>
      </c>
      <c r="K92" s="24">
        <v>0</v>
      </c>
      <c r="L92" s="24">
        <v>0</v>
      </c>
      <c r="M92" s="24">
        <v>0</v>
      </c>
      <c r="N92" s="24">
        <v>0</v>
      </c>
      <c r="O92" s="24">
        <v>0</v>
      </c>
      <c r="P92" s="24">
        <v>0</v>
      </c>
      <c r="Q92" s="24">
        <v>0</v>
      </c>
      <c r="R92" s="24">
        <v>0</v>
      </c>
      <c r="S92" s="24">
        <v>0</v>
      </c>
      <c r="T92" s="24">
        <v>0</v>
      </c>
      <c r="U92" s="24">
        <v>0</v>
      </c>
      <c r="V92" s="24">
        <v>0</v>
      </c>
      <c r="W92" s="24">
        <v>62</v>
      </c>
      <c r="X92" s="24">
        <v>62</v>
      </c>
      <c r="Y92" s="24">
        <v>62</v>
      </c>
      <c r="Z92" s="24">
        <v>62</v>
      </c>
      <c r="AA92" s="24">
        <v>62</v>
      </c>
    </row>
    <row r="93" spans="1:27" s="23" customFormat="1" ht="10" x14ac:dyDescent="0.2">
      <c r="A93" s="23" t="s">
        <v>240</v>
      </c>
      <c r="B93" s="23" t="s">
        <v>291</v>
      </c>
      <c r="C93" s="23" t="s">
        <v>337</v>
      </c>
      <c r="D93" s="23" t="s">
        <v>338</v>
      </c>
      <c r="E93" s="23" t="s">
        <v>148</v>
      </c>
      <c r="F93" s="23" t="s">
        <v>149</v>
      </c>
      <c r="H93" s="24">
        <v>0</v>
      </c>
      <c r="I93" s="24">
        <v>0</v>
      </c>
      <c r="J93" s="24">
        <v>0</v>
      </c>
      <c r="K93" s="24">
        <v>0</v>
      </c>
      <c r="L93" s="24">
        <v>62</v>
      </c>
      <c r="M93" s="24">
        <v>62</v>
      </c>
      <c r="N93" s="24">
        <v>62</v>
      </c>
      <c r="O93" s="24">
        <v>62</v>
      </c>
      <c r="P93" s="24">
        <v>62</v>
      </c>
      <c r="Q93" s="24">
        <v>92</v>
      </c>
      <c r="R93" s="24">
        <v>92</v>
      </c>
      <c r="S93" s="24">
        <v>92</v>
      </c>
      <c r="T93" s="24">
        <v>92</v>
      </c>
      <c r="U93" s="24">
        <v>92</v>
      </c>
      <c r="V93" s="24">
        <v>92</v>
      </c>
      <c r="W93" s="24">
        <v>92</v>
      </c>
      <c r="X93" s="24">
        <v>92</v>
      </c>
      <c r="Y93" s="24">
        <v>92</v>
      </c>
      <c r="Z93" s="24">
        <v>92</v>
      </c>
      <c r="AA93" s="24">
        <v>92</v>
      </c>
    </row>
    <row r="94" spans="1:27" s="23" customFormat="1" ht="10" x14ac:dyDescent="0.2">
      <c r="A94" s="23" t="s">
        <v>240</v>
      </c>
      <c r="B94" s="23" t="s">
        <v>291</v>
      </c>
      <c r="C94" s="23" t="s">
        <v>339</v>
      </c>
      <c r="D94" s="23" t="s">
        <v>293</v>
      </c>
      <c r="E94" s="23" t="s">
        <v>148</v>
      </c>
      <c r="F94" s="23" t="s">
        <v>204</v>
      </c>
      <c r="G94" s="23" t="s">
        <v>205</v>
      </c>
      <c r="H94" s="24">
        <v>0</v>
      </c>
      <c r="I94" s="24">
        <v>0</v>
      </c>
      <c r="J94" s="24">
        <v>0</v>
      </c>
      <c r="K94" s="24">
        <v>0</v>
      </c>
      <c r="L94" s="24">
        <v>0</v>
      </c>
      <c r="M94" s="24">
        <v>0</v>
      </c>
      <c r="N94" s="24">
        <v>0</v>
      </c>
      <c r="O94" s="24">
        <v>0</v>
      </c>
      <c r="P94" s="24">
        <v>0</v>
      </c>
      <c r="Q94" s="24">
        <v>0</v>
      </c>
      <c r="R94" s="24">
        <v>0</v>
      </c>
      <c r="S94" s="24">
        <v>0</v>
      </c>
      <c r="T94" s="24">
        <v>0</v>
      </c>
      <c r="U94" s="24">
        <v>0</v>
      </c>
      <c r="V94" s="24">
        <v>50</v>
      </c>
      <c r="W94" s="24">
        <v>50</v>
      </c>
      <c r="X94" s="24">
        <v>50</v>
      </c>
      <c r="Y94" s="24">
        <v>50</v>
      </c>
      <c r="Z94" s="24">
        <v>50</v>
      </c>
      <c r="AA94" s="24">
        <v>50</v>
      </c>
    </row>
    <row r="95" spans="1:27" s="23" customFormat="1" ht="10" x14ac:dyDescent="0.2">
      <c r="A95" s="23" t="s">
        <v>240</v>
      </c>
      <c r="B95" s="23" t="s">
        <v>291</v>
      </c>
      <c r="C95" s="23" t="s">
        <v>340</v>
      </c>
      <c r="D95" s="23" t="s">
        <v>341</v>
      </c>
      <c r="E95" s="23" t="s">
        <v>148</v>
      </c>
      <c r="F95" s="23" t="s">
        <v>204</v>
      </c>
      <c r="G95" s="23" t="s">
        <v>264</v>
      </c>
      <c r="H95" s="24">
        <v>0</v>
      </c>
      <c r="I95" s="24">
        <v>0</v>
      </c>
      <c r="J95" s="24">
        <v>0</v>
      </c>
      <c r="K95" s="24">
        <v>0</v>
      </c>
      <c r="L95" s="24">
        <v>0</v>
      </c>
      <c r="M95" s="24">
        <v>0</v>
      </c>
      <c r="N95" s="24">
        <v>0</v>
      </c>
      <c r="O95" s="24">
        <v>0</v>
      </c>
      <c r="P95" s="24">
        <v>0</v>
      </c>
      <c r="Q95" s="24">
        <v>0</v>
      </c>
      <c r="R95" s="24">
        <v>0</v>
      </c>
      <c r="S95" s="24">
        <v>0</v>
      </c>
      <c r="T95" s="24">
        <v>0</v>
      </c>
      <c r="U95" s="24">
        <v>0</v>
      </c>
      <c r="V95" s="24">
        <v>62</v>
      </c>
      <c r="W95" s="24">
        <v>162</v>
      </c>
      <c r="X95" s="24">
        <v>162</v>
      </c>
      <c r="Y95" s="24">
        <v>162</v>
      </c>
      <c r="Z95" s="24">
        <v>162</v>
      </c>
      <c r="AA95" s="24">
        <v>162</v>
      </c>
    </row>
    <row r="96" spans="1:27" s="23" customFormat="1" ht="10" x14ac:dyDescent="0.2">
      <c r="A96" s="23" t="s">
        <v>240</v>
      </c>
      <c r="B96" s="23" t="s">
        <v>291</v>
      </c>
      <c r="C96" s="23" t="s">
        <v>342</v>
      </c>
      <c r="D96" s="23" t="s">
        <v>343</v>
      </c>
      <c r="E96" s="23" t="s">
        <v>148</v>
      </c>
      <c r="F96" s="23" t="s">
        <v>149</v>
      </c>
      <c r="H96" s="24">
        <v>0</v>
      </c>
      <c r="I96" s="24">
        <v>0</v>
      </c>
      <c r="J96" s="24">
        <v>61</v>
      </c>
      <c r="K96" s="24">
        <v>61</v>
      </c>
      <c r="L96" s="24">
        <v>61</v>
      </c>
      <c r="M96" s="24">
        <v>61</v>
      </c>
      <c r="N96" s="24">
        <v>61</v>
      </c>
      <c r="O96" s="24">
        <v>61</v>
      </c>
      <c r="P96" s="24">
        <v>61</v>
      </c>
      <c r="Q96" s="24">
        <v>61</v>
      </c>
      <c r="R96" s="24">
        <v>105</v>
      </c>
      <c r="S96" s="24">
        <v>105</v>
      </c>
      <c r="T96" s="24">
        <v>105</v>
      </c>
      <c r="U96" s="24">
        <v>105</v>
      </c>
      <c r="V96" s="24">
        <v>105</v>
      </c>
      <c r="W96" s="24">
        <v>105</v>
      </c>
      <c r="X96" s="24">
        <v>105</v>
      </c>
      <c r="Y96" s="24">
        <v>105</v>
      </c>
      <c r="Z96" s="24">
        <v>105</v>
      </c>
      <c r="AA96" s="24">
        <v>105</v>
      </c>
    </row>
    <row r="97" spans="1:27" s="23" customFormat="1" ht="10" x14ac:dyDescent="0.2">
      <c r="A97" s="23" t="s">
        <v>240</v>
      </c>
      <c r="B97" s="23" t="s">
        <v>291</v>
      </c>
      <c r="C97" s="23" t="s">
        <v>344</v>
      </c>
      <c r="D97" s="23" t="s">
        <v>343</v>
      </c>
      <c r="E97" s="23" t="s">
        <v>148</v>
      </c>
      <c r="F97" s="23" t="s">
        <v>149</v>
      </c>
      <c r="H97" s="24">
        <v>0</v>
      </c>
      <c r="I97" s="24">
        <v>0</v>
      </c>
      <c r="J97" s="24">
        <v>0</v>
      </c>
      <c r="K97" s="24">
        <v>0</v>
      </c>
      <c r="L97" s="24">
        <v>0</v>
      </c>
      <c r="M97" s="24">
        <v>0</v>
      </c>
      <c r="N97" s="24">
        <v>0</v>
      </c>
      <c r="O97" s="24">
        <v>0</v>
      </c>
      <c r="P97" s="24">
        <v>0</v>
      </c>
      <c r="Q97" s="24">
        <v>0</v>
      </c>
      <c r="R97" s="24">
        <v>0</v>
      </c>
      <c r="S97" s="24">
        <v>0</v>
      </c>
      <c r="T97" s="24">
        <v>30.5</v>
      </c>
      <c r="U97" s="24">
        <v>61</v>
      </c>
      <c r="V97" s="24">
        <v>61</v>
      </c>
      <c r="W97" s="24">
        <v>61</v>
      </c>
      <c r="X97" s="24">
        <v>61</v>
      </c>
      <c r="Y97" s="24">
        <v>61</v>
      </c>
      <c r="Z97" s="24">
        <v>61</v>
      </c>
      <c r="AA97" s="24">
        <v>61</v>
      </c>
    </row>
    <row r="98" spans="1:27" s="23" customFormat="1" ht="10" x14ac:dyDescent="0.2">
      <c r="A98" s="23" t="s">
        <v>240</v>
      </c>
      <c r="B98" s="23" t="s">
        <v>291</v>
      </c>
      <c r="C98" s="23" t="s">
        <v>345</v>
      </c>
      <c r="D98" s="23" t="s">
        <v>346</v>
      </c>
      <c r="E98" s="23" t="s">
        <v>148</v>
      </c>
      <c r="F98" s="23" t="s">
        <v>149</v>
      </c>
      <c r="H98" s="24">
        <v>0</v>
      </c>
      <c r="I98" s="24">
        <v>0</v>
      </c>
      <c r="J98" s="24">
        <v>0</v>
      </c>
      <c r="K98" s="24">
        <v>0</v>
      </c>
      <c r="L98" s="24">
        <v>0</v>
      </c>
      <c r="M98" s="24">
        <v>0</v>
      </c>
      <c r="N98" s="24">
        <v>0</v>
      </c>
      <c r="O98" s="24">
        <v>0</v>
      </c>
      <c r="P98" s="24">
        <v>0</v>
      </c>
      <c r="Q98" s="24">
        <v>0</v>
      </c>
      <c r="R98" s="24">
        <v>0</v>
      </c>
      <c r="S98" s="24">
        <v>0</v>
      </c>
      <c r="T98" s="24">
        <v>62</v>
      </c>
      <c r="U98" s="24">
        <v>124</v>
      </c>
      <c r="V98" s="24">
        <v>124</v>
      </c>
      <c r="W98" s="24">
        <v>124</v>
      </c>
      <c r="X98" s="24">
        <v>124</v>
      </c>
      <c r="Y98" s="24">
        <v>124</v>
      </c>
      <c r="Z98" s="24">
        <v>124</v>
      </c>
      <c r="AA98" s="24">
        <v>124</v>
      </c>
    </row>
    <row r="99" spans="1:27" s="23" customFormat="1" ht="10" x14ac:dyDescent="0.2">
      <c r="A99" s="23" t="s">
        <v>240</v>
      </c>
      <c r="B99" s="23" t="s">
        <v>291</v>
      </c>
      <c r="C99" s="23" t="s">
        <v>347</v>
      </c>
      <c r="D99" s="23" t="s">
        <v>293</v>
      </c>
      <c r="E99" s="23" t="s">
        <v>148</v>
      </c>
      <c r="F99" s="23" t="s">
        <v>149</v>
      </c>
      <c r="H99" s="24">
        <v>0</v>
      </c>
      <c r="I99" s="24">
        <v>0</v>
      </c>
      <c r="J99" s="24">
        <v>0</v>
      </c>
      <c r="K99" s="24">
        <v>0</v>
      </c>
      <c r="L99" s="24">
        <v>0</v>
      </c>
      <c r="M99" s="24">
        <v>0</v>
      </c>
      <c r="N99" s="24">
        <v>62</v>
      </c>
      <c r="O99" s="24">
        <v>62</v>
      </c>
      <c r="P99" s="24">
        <v>62</v>
      </c>
      <c r="Q99" s="24">
        <v>62</v>
      </c>
      <c r="R99" s="24">
        <v>62</v>
      </c>
      <c r="S99" s="24">
        <v>62</v>
      </c>
      <c r="T99" s="24">
        <v>62</v>
      </c>
      <c r="U99" s="24">
        <v>62</v>
      </c>
      <c r="V99" s="24">
        <v>62</v>
      </c>
      <c r="W99" s="24">
        <v>62</v>
      </c>
      <c r="X99" s="24">
        <v>62</v>
      </c>
      <c r="Y99" s="24">
        <v>62</v>
      </c>
      <c r="Z99" s="24">
        <v>62</v>
      </c>
      <c r="AA99" s="24">
        <v>62</v>
      </c>
    </row>
    <row r="100" spans="1:27" x14ac:dyDescent="0.3">
      <c r="G100" s="10"/>
      <c r="H100" s="11"/>
      <c r="I100" s="11"/>
      <c r="J100" s="11"/>
      <c r="K100" s="11"/>
      <c r="L100" s="11"/>
      <c r="M100" s="11"/>
      <c r="N100" s="11"/>
      <c r="O100" s="11"/>
      <c r="P100" s="11"/>
      <c r="Q100" s="11"/>
      <c r="R100" s="11"/>
      <c r="S100" s="11"/>
      <c r="T100" s="11"/>
      <c r="U100" s="11"/>
      <c r="V100" s="11"/>
      <c r="W100" s="11"/>
      <c r="X100" s="11"/>
      <c r="Y100" s="11"/>
      <c r="Z100" s="11"/>
      <c r="AA100" s="11"/>
    </row>
    <row r="101" spans="1:27" x14ac:dyDescent="0.3">
      <c r="G101" s="10"/>
      <c r="H101" s="11"/>
      <c r="I101" s="11"/>
      <c r="J101" s="11"/>
      <c r="K101" s="11"/>
      <c r="L101" s="11"/>
      <c r="M101" s="11"/>
      <c r="N101" s="11"/>
      <c r="O101" s="11"/>
      <c r="P101" s="11"/>
      <c r="Q101" s="11"/>
      <c r="R101" s="11"/>
      <c r="S101" s="11"/>
      <c r="T101" s="11"/>
      <c r="U101" s="11"/>
      <c r="V101" s="11"/>
      <c r="W101" s="11"/>
      <c r="X101" s="11"/>
      <c r="Y101" s="11"/>
      <c r="Z101" s="11"/>
      <c r="AA101" s="11"/>
    </row>
  </sheetData>
  <conditionalFormatting sqref="D14:E16 D23:E26 H23:K26">
    <cfRule type="cellIs" dxfId="46" priority="4" stopIfTrue="1" operator="lessThan">
      <formula>0</formula>
    </cfRule>
  </conditionalFormatting>
  <conditionalFormatting sqref="E19">
    <cfRule type="cellIs" dxfId="45" priority="3" stopIfTrue="1" operator="less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3E5DE-DAEA-4681-A76B-A6BAEAC4CEDD}">
  <sheetPr codeName="Sheet39"/>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348</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4991.6296000000002</v>
      </c>
      <c r="E4" s="5">
        <f t="shared" si="0"/>
        <v>5247.8295999999991</v>
      </c>
      <c r="F4" s="5">
        <f t="shared" si="0"/>
        <v>5433.8295999999991</v>
      </c>
      <c r="G4" s="5">
        <f t="shared" si="0"/>
        <v>5736.3295999999991</v>
      </c>
      <c r="H4" s="5">
        <f t="shared" si="0"/>
        <v>5909.2045999999991</v>
      </c>
      <c r="I4" s="5">
        <f t="shared" si="0"/>
        <v>5623.3920999999991</v>
      </c>
      <c r="J4" s="5">
        <f t="shared" si="0"/>
        <v>5509.1608499999993</v>
      </c>
      <c r="K4" s="5">
        <f t="shared" si="0"/>
        <v>5359.1027249999997</v>
      </c>
      <c r="L4" s="5">
        <f t="shared" si="0"/>
        <v>5284.8554124999991</v>
      </c>
      <c r="M4" s="5">
        <f t="shared" si="0"/>
        <v>5282.8141218749997</v>
      </c>
      <c r="N4" s="5">
        <f t="shared" si="0"/>
        <v>5341.6248957812495</v>
      </c>
      <c r="O4" s="5">
        <f t="shared" si="0"/>
        <v>5316.6248957812495</v>
      </c>
      <c r="P4" s="5">
        <f t="shared" si="0"/>
        <v>5685.1248957812495</v>
      </c>
      <c r="Q4" s="5">
        <f t="shared" si="0"/>
        <v>6635.4248957812506</v>
      </c>
      <c r="R4" s="5">
        <f t="shared" si="0"/>
        <v>6973.4248957812488</v>
      </c>
      <c r="S4" s="5">
        <f t="shared" si="0"/>
        <v>8067.9248957812488</v>
      </c>
      <c r="T4" s="5">
        <f>T5+T56+T116+T120+T153+T197+T209</f>
        <v>8583.2098957812486</v>
      </c>
      <c r="U4" s="5">
        <f t="shared" ref="U4:V4" si="1">U5+U56+U116+U120+U153+U197+U209</f>
        <v>8795.2098957812486</v>
      </c>
      <c r="V4" s="5">
        <f t="shared" si="1"/>
        <v>8785.2098957812486</v>
      </c>
      <c r="W4" s="5">
        <f t="shared" ref="W4" si="2">W5+W56+W116+W120+W153+W197+W209</f>
        <v>8775.2098957812486</v>
      </c>
    </row>
    <row r="5" spans="1:23" s="88" customFormat="1" x14ac:dyDescent="0.3">
      <c r="A5" s="122" t="s">
        <v>349</v>
      </c>
      <c r="B5" s="122" t="s">
        <v>349</v>
      </c>
      <c r="C5" s="122" t="s">
        <v>349</v>
      </c>
      <c r="D5" s="123">
        <f>SUMIF($A7:$A$211,LEFT($C5,LEN($C5)-6),D7:D$211)</f>
        <v>857.42959999999994</v>
      </c>
      <c r="E5" s="123">
        <f>SUMIF($A7:$A$211,LEFT($C5,LEN($C5)-6),E7:E$211)</f>
        <v>817.42959999999994</v>
      </c>
      <c r="F5" s="123">
        <f>SUMIF($A7:$A$211,LEFT($C5,LEN($C5)-6),F7:F$211)</f>
        <v>817.42959999999994</v>
      </c>
      <c r="G5" s="123">
        <f>SUMIF($A7:$A$211,LEFT($C5,LEN($C5)-6),G7:G$211)</f>
        <v>707.42959999999994</v>
      </c>
      <c r="H5" s="123">
        <f>SUMIF($A7:$A$211,LEFT($C5,LEN($C5)-6),H7:H$211)</f>
        <v>722.67959999999994</v>
      </c>
      <c r="I5" s="123">
        <f>SUMIF($A7:$A$211,LEFT($C5,LEN($C5)-6),I7:I$211)</f>
        <v>732.67959999999994</v>
      </c>
      <c r="J5" s="123">
        <f>SUMIF($A7:$A$211,LEFT($C5,LEN($C5)-6),J7:J$211)</f>
        <v>742.67959999999994</v>
      </c>
      <c r="K5" s="123">
        <f>SUMIF($A7:$A$211,LEFT($C5,LEN($C5)-6),K7:K$211)</f>
        <v>770.2296</v>
      </c>
      <c r="L5" s="123">
        <f>SUMIF($A7:$A$211,LEFT($C5,LEN($C5)-6),L7:L$211)</f>
        <v>770.2296</v>
      </c>
      <c r="M5" s="123">
        <f>SUMIF($A7:$A$211,LEFT($C5,LEN($C5)-6),M7:M$211)</f>
        <v>770.2296</v>
      </c>
      <c r="N5" s="123">
        <f>SUMIF($A7:$A$211,LEFT($C5,LEN($C5)-6),N7:N$211)</f>
        <v>770.2296</v>
      </c>
      <c r="O5" s="123">
        <f>SUMIF($A7:$A$211,LEFT($C5,LEN($C5)-6),O7:O$211)</f>
        <v>770.2296</v>
      </c>
      <c r="P5" s="123">
        <f>SUMIF($A7:$A$211,LEFT($C5,LEN($C5)-6),P7:P$211)</f>
        <v>770.2296</v>
      </c>
      <c r="Q5" s="123">
        <f>SUMIF($A7:$A$211,LEFT($C5,LEN($C5)-6),Q7:Q$211)</f>
        <v>795.2296</v>
      </c>
      <c r="R5" s="123">
        <f>SUMIF($A7:$A$211,LEFT($C5,LEN($C5)-6),R7:R$211)</f>
        <v>820.2296</v>
      </c>
      <c r="S5" s="123">
        <f>SUMIF($A7:$A$211,LEFT($C5,LEN($C5)-6),S7:S$211)</f>
        <v>820.2296</v>
      </c>
      <c r="T5" s="123">
        <f>SUMIF($A7:$A$211,LEFT($C5,LEN($C5)-6),T7:T$211)</f>
        <v>820.2296</v>
      </c>
      <c r="U5" s="123">
        <f>SUMIF($A7:$A$211,LEFT($C5,LEN($C5)-6),U7:U$211)</f>
        <v>820.2296</v>
      </c>
      <c r="V5" s="123">
        <f>SUMIF($A7:$A$211,LEFT($C5,LEN($C5)-6),V7:V$211)</f>
        <v>820.2296</v>
      </c>
      <c r="W5" s="123">
        <f>SUMIF($A7:$A$211,LEFT($C5,LEN($C5)-6),W7:W$211)</f>
        <v>820.2296</v>
      </c>
    </row>
    <row r="6" spans="1:23" s="88" customFormat="1" x14ac:dyDescent="0.3">
      <c r="A6" s="124" t="s">
        <v>350</v>
      </c>
      <c r="B6" s="124" t="s">
        <v>350</v>
      </c>
      <c r="C6" s="124" t="s">
        <v>350</v>
      </c>
      <c r="D6" s="125">
        <f>SUMIF($B7:$B$211,LEFT($C6,LEN($C6)-6),D7:D$211)</f>
        <v>420</v>
      </c>
      <c r="E6" s="125">
        <f>SUMIF($B7:$B$211,LEFT($C6,LEN($C6)-6),E7:E$211)</f>
        <v>380</v>
      </c>
      <c r="F6" s="125">
        <f>SUMIF($B7:$B$211,LEFT($C6,LEN($C6)-6),F7:F$211)</f>
        <v>380</v>
      </c>
      <c r="G6" s="125">
        <f>SUMIF($B7:$B$211,LEFT($C6,LEN($C6)-6),G7:G$211)</f>
        <v>270</v>
      </c>
      <c r="H6" s="125">
        <f>SUMIF($B7:$B$211,LEFT($C6,LEN($C6)-6),H7:H$211)</f>
        <v>270</v>
      </c>
      <c r="I6" s="125">
        <f>SUMIF($B7:$B$211,LEFT($C6,LEN($C6)-6),I7:I$211)</f>
        <v>270</v>
      </c>
      <c r="J6" s="125">
        <f>SUMIF($B7:$B$211,LEFT($C6,LEN($C6)-6),J7:J$211)</f>
        <v>270</v>
      </c>
      <c r="K6" s="125">
        <f>SUMIF($B7:$B$211,LEFT($C6,LEN($C6)-6),K7:K$211)</f>
        <v>270</v>
      </c>
      <c r="L6" s="125">
        <f>SUMIF($B7:$B$211,LEFT($C6,LEN($C6)-6),L7:L$211)</f>
        <v>270</v>
      </c>
      <c r="M6" s="125">
        <f>SUMIF($B7:$B$211,LEFT($C6,LEN($C6)-6),M7:M$211)</f>
        <v>270</v>
      </c>
      <c r="N6" s="125">
        <f>SUMIF($B7:$B$211,LEFT($C6,LEN($C6)-6),N7:N$211)</f>
        <v>270</v>
      </c>
      <c r="O6" s="125">
        <f>SUMIF($B7:$B$211,LEFT($C6,LEN($C6)-6),O7:O$211)</f>
        <v>270</v>
      </c>
      <c r="P6" s="125">
        <f>SUMIF($B7:$B$211,LEFT($C6,LEN($C6)-6),P7:P$211)</f>
        <v>270</v>
      </c>
      <c r="Q6" s="125">
        <f>SUMIF($B7:$B$211,LEFT($C6,LEN($C6)-6),Q7:Q$211)</f>
        <v>270</v>
      </c>
      <c r="R6" s="125">
        <f>SUMIF($B7:$B$211,LEFT($C6,LEN($C6)-6),R7:R$211)</f>
        <v>270</v>
      </c>
      <c r="S6" s="125">
        <f>SUMIF($B7:$B$211,LEFT($C6,LEN($C6)-6),S7:S$211)</f>
        <v>270</v>
      </c>
      <c r="T6" s="125">
        <f>SUMIF($B7:$B$211,LEFT($C6,LEN($C6)-6),T7:T$211)</f>
        <v>270</v>
      </c>
      <c r="U6" s="125">
        <f>SUMIF($B7:$B$211,LEFT($C6,LEN($C6)-6),U7:U$211)</f>
        <v>270</v>
      </c>
      <c r="V6" s="125">
        <f>SUMIF($B7:$B$211,LEFT($C6,LEN($C6)-6),V7:V$211)</f>
        <v>270</v>
      </c>
      <c r="W6" s="125">
        <f>SUMIF($B7:$B$211,LEFT($C6,LEN($C6)-6),W7:W$211)</f>
        <v>270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250</v>
      </c>
      <c r="E8" s="127">
        <v>250</v>
      </c>
      <c r="F8" s="127">
        <v>250</v>
      </c>
      <c r="G8" s="127">
        <v>250</v>
      </c>
      <c r="H8" s="127">
        <v>250</v>
      </c>
      <c r="I8" s="127">
        <v>250</v>
      </c>
      <c r="J8" s="127">
        <v>250</v>
      </c>
      <c r="K8" s="127">
        <v>250</v>
      </c>
      <c r="L8" s="127">
        <v>250</v>
      </c>
      <c r="M8" s="127">
        <v>250</v>
      </c>
      <c r="N8" s="127">
        <v>250</v>
      </c>
      <c r="O8" s="127">
        <v>250</v>
      </c>
      <c r="P8" s="127">
        <v>250</v>
      </c>
      <c r="Q8" s="127">
        <v>250</v>
      </c>
      <c r="R8" s="127">
        <v>250</v>
      </c>
      <c r="S8" s="127">
        <v>250</v>
      </c>
      <c r="T8" s="127">
        <v>250</v>
      </c>
      <c r="U8" s="127">
        <v>250</v>
      </c>
      <c r="V8" s="127">
        <v>250</v>
      </c>
      <c r="W8" s="127">
        <v>250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20</v>
      </c>
      <c r="E13" s="127">
        <v>20</v>
      </c>
      <c r="F13" s="127">
        <v>20</v>
      </c>
      <c r="G13" s="127">
        <v>20</v>
      </c>
      <c r="H13" s="127">
        <v>20</v>
      </c>
      <c r="I13" s="127">
        <v>20</v>
      </c>
      <c r="J13" s="127">
        <v>20</v>
      </c>
      <c r="K13" s="127">
        <v>20</v>
      </c>
      <c r="L13" s="127">
        <v>20</v>
      </c>
      <c r="M13" s="127">
        <v>20</v>
      </c>
      <c r="N13" s="127">
        <v>20</v>
      </c>
      <c r="O13" s="127">
        <v>20</v>
      </c>
      <c r="P13" s="127">
        <v>20</v>
      </c>
      <c r="Q13" s="127">
        <v>20</v>
      </c>
      <c r="R13" s="127">
        <v>20</v>
      </c>
      <c r="S13" s="127">
        <v>20</v>
      </c>
      <c r="T13" s="127">
        <v>20</v>
      </c>
      <c r="U13" s="127">
        <v>20</v>
      </c>
      <c r="V13" s="127">
        <v>20</v>
      </c>
      <c r="W13" s="127">
        <v>20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80</v>
      </c>
      <c r="E19" s="127">
        <v>80</v>
      </c>
      <c r="F19" s="127">
        <v>80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40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30</v>
      </c>
      <c r="E25" s="127">
        <v>30</v>
      </c>
      <c r="F25" s="127">
        <v>30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220.184</v>
      </c>
      <c r="E26" s="125">
        <f>SUMIF($B27:$B$211,LEFT($C26,LEN($C26)-6),E27:E$211)</f>
        <v>220.184</v>
      </c>
      <c r="F26" s="125">
        <f>SUMIF($B27:$B$211,LEFT($C26,LEN($C26)-6),F27:F$211)</f>
        <v>220.184</v>
      </c>
      <c r="G26" s="125">
        <f>SUMIF($B27:$B$211,LEFT($C26,LEN($C26)-6),G27:G$211)</f>
        <v>220.184</v>
      </c>
      <c r="H26" s="125">
        <f>SUMIF($B27:$B$211,LEFT($C26,LEN($C26)-6),H27:H$211)</f>
        <v>220.184</v>
      </c>
      <c r="I26" s="125">
        <f>SUMIF($B27:$B$211,LEFT($C26,LEN($C26)-6),I27:I$211)</f>
        <v>220.184</v>
      </c>
      <c r="J26" s="125">
        <f>SUMIF($B27:$B$211,LEFT($C26,LEN($C26)-6),J27:J$211)</f>
        <v>220.184</v>
      </c>
      <c r="K26" s="125">
        <f>SUMIF($B27:$B$211,LEFT($C26,LEN($C26)-6),K27:K$211)</f>
        <v>220.184</v>
      </c>
      <c r="L26" s="125">
        <f>SUMIF($B27:$B$211,LEFT($C26,LEN($C26)-6),L27:L$211)</f>
        <v>220.184</v>
      </c>
      <c r="M26" s="125">
        <f>SUMIF($B27:$B$211,LEFT($C26,LEN($C26)-6),M27:M$211)</f>
        <v>220.184</v>
      </c>
      <c r="N26" s="125">
        <f>SUMIF($B27:$B$211,LEFT($C26,LEN($C26)-6),N27:N$211)</f>
        <v>220.184</v>
      </c>
      <c r="O26" s="125">
        <f>SUMIF($B27:$B$211,LEFT($C26,LEN($C26)-6),O27:O$211)</f>
        <v>220.184</v>
      </c>
      <c r="P26" s="125">
        <f>SUMIF($B27:$B$211,LEFT($C26,LEN($C26)-6),P27:P$211)</f>
        <v>220.184</v>
      </c>
      <c r="Q26" s="125">
        <f>SUMIF($B27:$B$211,LEFT($C26,LEN($C26)-6),Q27:Q$211)</f>
        <v>245.184</v>
      </c>
      <c r="R26" s="125">
        <f>SUMIF($B27:$B$211,LEFT($C26,LEN($C26)-6),R27:R$211)</f>
        <v>270.18399999999997</v>
      </c>
      <c r="S26" s="125">
        <f>SUMIF($B27:$B$211,LEFT($C26,LEN($C26)-6),S27:S$211)</f>
        <v>270.18399999999997</v>
      </c>
      <c r="T26" s="125">
        <f>SUMIF($B27:$B$211,LEFT($C26,LEN($C26)-6),T27:T$211)</f>
        <v>270.18399999999997</v>
      </c>
      <c r="U26" s="125">
        <f>SUMIF($B27:$B$211,LEFT($C26,LEN($C26)-6),U27:U$211)</f>
        <v>270.18399999999997</v>
      </c>
      <c r="V26" s="125">
        <f>SUMIF($B27:$B$211,LEFT($C26,LEN($C26)-6),V27:V$211)</f>
        <v>270.18399999999997</v>
      </c>
      <c r="W26" s="125">
        <f>SUMIF($B27:$B$211,LEFT($C26,LEN($C26)-6),W27:W$211)</f>
        <v>270.18399999999997</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45</v>
      </c>
      <c r="E31" s="127">
        <v>45</v>
      </c>
      <c r="F31" s="127">
        <v>45</v>
      </c>
      <c r="G31" s="127">
        <v>45</v>
      </c>
      <c r="H31" s="127">
        <v>45</v>
      </c>
      <c r="I31" s="127">
        <v>45</v>
      </c>
      <c r="J31" s="127">
        <v>45</v>
      </c>
      <c r="K31" s="127">
        <v>45</v>
      </c>
      <c r="L31" s="127">
        <v>45</v>
      </c>
      <c r="M31" s="127">
        <v>45</v>
      </c>
      <c r="N31" s="127">
        <v>45</v>
      </c>
      <c r="O31" s="127">
        <v>45</v>
      </c>
      <c r="P31" s="127">
        <v>45</v>
      </c>
      <c r="Q31" s="127">
        <v>45</v>
      </c>
      <c r="R31" s="127">
        <v>45</v>
      </c>
      <c r="S31" s="127">
        <v>45</v>
      </c>
      <c r="T31" s="127">
        <v>45</v>
      </c>
      <c r="U31" s="127">
        <v>45</v>
      </c>
      <c r="V31" s="127">
        <v>45</v>
      </c>
      <c r="W31" s="127">
        <v>45</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17.364000000000001</v>
      </c>
      <c r="E34" s="127">
        <v>17.364000000000001</v>
      </c>
      <c r="F34" s="127">
        <v>17.364000000000001</v>
      </c>
      <c r="G34" s="127">
        <v>17.364000000000001</v>
      </c>
      <c r="H34" s="127">
        <v>17.364000000000001</v>
      </c>
      <c r="I34" s="127">
        <v>17.364000000000001</v>
      </c>
      <c r="J34" s="127">
        <v>17.364000000000001</v>
      </c>
      <c r="K34" s="127">
        <v>17.364000000000001</v>
      </c>
      <c r="L34" s="127">
        <v>17.364000000000001</v>
      </c>
      <c r="M34" s="127">
        <v>17.364000000000001</v>
      </c>
      <c r="N34" s="127">
        <v>17.364000000000001</v>
      </c>
      <c r="O34" s="127">
        <v>17.364000000000001</v>
      </c>
      <c r="P34" s="127">
        <v>17.364000000000001</v>
      </c>
      <c r="Q34" s="127">
        <v>17.364000000000001</v>
      </c>
      <c r="R34" s="127">
        <v>17.364000000000001</v>
      </c>
      <c r="S34" s="127">
        <v>17.364000000000001</v>
      </c>
      <c r="T34" s="127">
        <v>17.364000000000001</v>
      </c>
      <c r="U34" s="127">
        <v>17.364000000000001</v>
      </c>
      <c r="V34" s="127">
        <v>17.364000000000001</v>
      </c>
      <c r="W34" s="127">
        <v>17.364000000000001</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45</v>
      </c>
      <c r="E40" s="127">
        <v>45</v>
      </c>
      <c r="F40" s="127">
        <v>45</v>
      </c>
      <c r="G40" s="127">
        <v>45</v>
      </c>
      <c r="H40" s="127">
        <v>45</v>
      </c>
      <c r="I40" s="127">
        <v>45</v>
      </c>
      <c r="J40" s="127">
        <v>45</v>
      </c>
      <c r="K40" s="127">
        <v>45</v>
      </c>
      <c r="L40" s="127">
        <v>45</v>
      </c>
      <c r="M40" s="127">
        <v>45</v>
      </c>
      <c r="N40" s="127">
        <v>45</v>
      </c>
      <c r="O40" s="127">
        <v>45</v>
      </c>
      <c r="P40" s="127">
        <v>45</v>
      </c>
      <c r="Q40" s="127">
        <v>45</v>
      </c>
      <c r="R40" s="127">
        <v>45</v>
      </c>
      <c r="S40" s="127">
        <v>45</v>
      </c>
      <c r="T40" s="127">
        <v>45</v>
      </c>
      <c r="U40" s="127">
        <v>45</v>
      </c>
      <c r="V40" s="127">
        <v>45</v>
      </c>
      <c r="W40" s="127">
        <v>45</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25</v>
      </c>
      <c r="R42" s="127">
        <v>50</v>
      </c>
      <c r="S42" s="127">
        <v>50</v>
      </c>
      <c r="T42" s="127">
        <v>50</v>
      </c>
      <c r="U42" s="127">
        <v>50</v>
      </c>
      <c r="V42" s="127">
        <v>50</v>
      </c>
      <c r="W42" s="127">
        <v>50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20</v>
      </c>
      <c r="E44" s="127">
        <v>20</v>
      </c>
      <c r="F44" s="127">
        <v>20</v>
      </c>
      <c r="G44" s="127">
        <v>20</v>
      </c>
      <c r="H44" s="127">
        <v>20</v>
      </c>
      <c r="I44" s="127">
        <v>20</v>
      </c>
      <c r="J44" s="127">
        <v>20</v>
      </c>
      <c r="K44" s="127">
        <v>20</v>
      </c>
      <c r="L44" s="127">
        <v>20</v>
      </c>
      <c r="M44" s="127">
        <v>20</v>
      </c>
      <c r="N44" s="127">
        <v>20</v>
      </c>
      <c r="O44" s="127">
        <v>20</v>
      </c>
      <c r="P44" s="127">
        <v>20</v>
      </c>
      <c r="Q44" s="127">
        <v>20</v>
      </c>
      <c r="R44" s="127">
        <v>20</v>
      </c>
      <c r="S44" s="127">
        <v>20</v>
      </c>
      <c r="T44" s="127">
        <v>20</v>
      </c>
      <c r="U44" s="127">
        <v>20</v>
      </c>
      <c r="V44" s="127">
        <v>20</v>
      </c>
      <c r="W44" s="127">
        <v>20</v>
      </c>
    </row>
    <row r="45" spans="1:23" s="88" customFormat="1" x14ac:dyDescent="0.3">
      <c r="A45" s="126" t="s">
        <v>144</v>
      </c>
      <c r="B45" s="126" t="s">
        <v>367</v>
      </c>
      <c r="C45" s="126" t="s">
        <v>180</v>
      </c>
      <c r="D45" s="127">
        <v>92.82</v>
      </c>
      <c r="E45" s="127">
        <v>92.82</v>
      </c>
      <c r="F45" s="127">
        <v>92.82</v>
      </c>
      <c r="G45" s="127">
        <v>92.82</v>
      </c>
      <c r="H45" s="127">
        <v>92.82</v>
      </c>
      <c r="I45" s="127">
        <v>92.82</v>
      </c>
      <c r="J45" s="127">
        <v>92.82</v>
      </c>
      <c r="K45" s="127">
        <v>92.82</v>
      </c>
      <c r="L45" s="127">
        <v>92.82</v>
      </c>
      <c r="M45" s="127">
        <v>92.82</v>
      </c>
      <c r="N45" s="127">
        <v>92.82</v>
      </c>
      <c r="O45" s="127">
        <v>92.82</v>
      </c>
      <c r="P45" s="127">
        <v>92.82</v>
      </c>
      <c r="Q45" s="127">
        <v>92.82</v>
      </c>
      <c r="R45" s="127">
        <v>92.82</v>
      </c>
      <c r="S45" s="127">
        <v>92.82</v>
      </c>
      <c r="T45" s="127">
        <v>92.82</v>
      </c>
      <c r="U45" s="127">
        <v>92.82</v>
      </c>
      <c r="V45" s="127">
        <v>92.82</v>
      </c>
      <c r="W45" s="127">
        <v>92.82</v>
      </c>
    </row>
    <row r="46" spans="1:23" s="88" customFormat="1" x14ac:dyDescent="0.3">
      <c r="A46" s="124" t="s">
        <v>381</v>
      </c>
      <c r="B46" s="124" t="s">
        <v>381</v>
      </c>
      <c r="C46" s="124" t="s">
        <v>381</v>
      </c>
      <c r="D46" s="125">
        <f>SUMIF($B47:$B$211,LEFT($C46,LEN($C46)-6),D47:D$211)</f>
        <v>217.2456</v>
      </c>
      <c r="E46" s="125">
        <f>SUMIF($B47:$B$211,LEFT($C46,LEN($C46)-6),E47:E$211)</f>
        <v>217.2456</v>
      </c>
      <c r="F46" s="125">
        <f>SUMIF($B47:$B$211,LEFT($C46,LEN($C46)-6),F47:F$211)</f>
        <v>217.2456</v>
      </c>
      <c r="G46" s="125">
        <f>SUMIF($B47:$B$211,LEFT($C46,LEN($C46)-6),G47:G$211)</f>
        <v>217.2456</v>
      </c>
      <c r="H46" s="125">
        <f>SUMIF($B47:$B$211,LEFT($C46,LEN($C46)-6),H47:H$211)</f>
        <v>232.4956</v>
      </c>
      <c r="I46" s="125">
        <f>SUMIF($B47:$B$211,LEFT($C46,LEN($C46)-6),I47:I$211)</f>
        <v>242.4956</v>
      </c>
      <c r="J46" s="125">
        <f>SUMIF($B47:$B$211,LEFT($C46,LEN($C46)-6),J47:J$211)</f>
        <v>252.4956</v>
      </c>
      <c r="K46" s="125">
        <f>SUMIF($B47:$B$211,LEFT($C46,LEN($C46)-6),K47:K$211)</f>
        <v>280.04560000000004</v>
      </c>
      <c r="L46" s="125">
        <f>SUMIF($B47:$B$211,LEFT($C46,LEN($C46)-6),L47:L$211)</f>
        <v>280.04560000000004</v>
      </c>
      <c r="M46" s="125">
        <f>SUMIF($B47:$B$211,LEFT($C46,LEN($C46)-6),M47:M$211)</f>
        <v>280.04560000000004</v>
      </c>
      <c r="N46" s="125">
        <f>SUMIF($B47:$B$211,LEFT($C46,LEN($C46)-6),N47:N$211)</f>
        <v>280.04560000000004</v>
      </c>
      <c r="O46" s="125">
        <f>SUMIF($B47:$B$211,LEFT($C46,LEN($C46)-6),O47:O$211)</f>
        <v>280.04560000000004</v>
      </c>
      <c r="P46" s="125">
        <f>SUMIF($B47:$B$211,LEFT($C46,LEN($C46)-6),P47:P$211)</f>
        <v>280.04560000000004</v>
      </c>
      <c r="Q46" s="125">
        <f>SUMIF($B47:$B$211,LEFT($C46,LEN($C46)-6),Q47:Q$211)</f>
        <v>280.04560000000004</v>
      </c>
      <c r="R46" s="125">
        <f>SUMIF($B47:$B$211,LEFT($C46,LEN($C46)-6),R47:R$211)</f>
        <v>280.04560000000004</v>
      </c>
      <c r="S46" s="125">
        <f>SUMIF($B47:$B$211,LEFT($C46,LEN($C46)-6),S47:S$211)</f>
        <v>280.04560000000004</v>
      </c>
      <c r="T46" s="125">
        <f>SUMIF($B47:$B$211,LEFT($C46,LEN($C46)-6),T47:T$211)</f>
        <v>280.04560000000004</v>
      </c>
      <c r="U46" s="125">
        <f>SUMIF($B47:$B$211,LEFT($C46,LEN($C46)-6),U47:U$211)</f>
        <v>280.04560000000004</v>
      </c>
      <c r="V46" s="125">
        <f>SUMIF($B47:$B$211,LEFT($C46,LEN($C46)-6),V47:V$211)</f>
        <v>280.04560000000004</v>
      </c>
      <c r="W46" s="125">
        <f>SUMIF($B47:$B$211,LEFT($C46,LEN($C46)-6),W47:W$211)</f>
        <v>280.04560000000004</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87.6</v>
      </c>
      <c r="E50" s="127">
        <v>87.6</v>
      </c>
      <c r="F50" s="127">
        <v>87.6</v>
      </c>
      <c r="G50" s="127">
        <v>87.6</v>
      </c>
      <c r="H50" s="127">
        <v>87.6</v>
      </c>
      <c r="I50" s="127">
        <v>87.6</v>
      </c>
      <c r="J50" s="127">
        <v>87.6</v>
      </c>
      <c r="K50" s="127">
        <v>87.6</v>
      </c>
      <c r="L50" s="127">
        <v>87.6</v>
      </c>
      <c r="M50" s="127">
        <v>87.6</v>
      </c>
      <c r="N50" s="127">
        <v>87.6</v>
      </c>
      <c r="O50" s="127">
        <v>87.6</v>
      </c>
      <c r="P50" s="127">
        <v>87.6</v>
      </c>
      <c r="Q50" s="127">
        <v>87.6</v>
      </c>
      <c r="R50" s="127">
        <v>87.6</v>
      </c>
      <c r="S50" s="127">
        <v>87.6</v>
      </c>
      <c r="T50" s="127">
        <v>87.6</v>
      </c>
      <c r="U50" s="127">
        <v>87.6</v>
      </c>
      <c r="V50" s="127">
        <v>87.6</v>
      </c>
      <c r="W50" s="127">
        <v>87.6</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129.6456</v>
      </c>
      <c r="E52" s="127">
        <v>129.6456</v>
      </c>
      <c r="F52" s="127">
        <v>129.6456</v>
      </c>
      <c r="G52" s="127">
        <v>129.6456</v>
      </c>
      <c r="H52" s="127">
        <v>144.8956</v>
      </c>
      <c r="I52" s="127">
        <v>154.8956</v>
      </c>
      <c r="J52" s="127">
        <v>164.8956</v>
      </c>
      <c r="K52" s="127">
        <v>192.44560000000001</v>
      </c>
      <c r="L52" s="127">
        <v>192.44560000000001</v>
      </c>
      <c r="M52" s="127">
        <v>192.44560000000001</v>
      </c>
      <c r="N52" s="127">
        <v>192.44560000000001</v>
      </c>
      <c r="O52" s="127">
        <v>192.44560000000001</v>
      </c>
      <c r="P52" s="127">
        <v>192.44560000000001</v>
      </c>
      <c r="Q52" s="127">
        <v>192.44560000000001</v>
      </c>
      <c r="R52" s="127">
        <v>192.44560000000001</v>
      </c>
      <c r="S52" s="127">
        <v>192.44560000000001</v>
      </c>
      <c r="T52" s="127">
        <v>192.44560000000001</v>
      </c>
      <c r="U52" s="127">
        <v>192.44560000000001</v>
      </c>
      <c r="V52" s="127">
        <v>192.44560000000001</v>
      </c>
      <c r="W52" s="127">
        <v>192.44560000000001</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231</v>
      </c>
      <c r="E56" s="123">
        <f>SUMIF($A58:$A$211,LEFT($C56,LEN($C56)-6),E58:E$211)</f>
        <v>231</v>
      </c>
      <c r="F56" s="123">
        <f>SUMIF($A58:$A$211,LEFT($C56,LEN($C56)-6),F58:F$211)</f>
        <v>231</v>
      </c>
      <c r="G56" s="123">
        <f>SUMIF($A58:$A$211,LEFT($C56,LEN($C56)-6),G58:G$211)</f>
        <v>231</v>
      </c>
      <c r="H56" s="123">
        <f>SUMIF($A58:$A$211,LEFT($C56,LEN($C56)-6),H58:H$211)</f>
        <v>231</v>
      </c>
      <c r="I56" s="123">
        <f>SUMIF($A58:$A$211,LEFT($C56,LEN($C56)-6),I58:I$211)</f>
        <v>231</v>
      </c>
      <c r="J56" s="123">
        <f>SUMIF($A58:$A$211,LEFT($C56,LEN($C56)-6),J58:J$211)</f>
        <v>231</v>
      </c>
      <c r="K56" s="123">
        <f>SUMIF($A58:$A$211,LEFT($C56,LEN($C56)-6),K58:K$211)</f>
        <v>231</v>
      </c>
      <c r="L56" s="123">
        <f>SUMIF($A58:$A$211,LEFT($C56,LEN($C56)-6),L58:L$211)</f>
        <v>231</v>
      </c>
      <c r="M56" s="123">
        <f>SUMIF($A58:$A$211,LEFT($C56,LEN($C56)-6),M58:M$211)</f>
        <v>246</v>
      </c>
      <c r="N56" s="123">
        <f>SUMIF($A58:$A$211,LEFT($C56,LEN($C56)-6),N58:N$211)</f>
        <v>291</v>
      </c>
      <c r="O56" s="123">
        <f>SUMIF($A58:$A$211,LEFT($C56,LEN($C56)-6),O58:O$211)</f>
        <v>291</v>
      </c>
      <c r="P56" s="123">
        <f>SUMIF($A58:$A$211,LEFT($C56,LEN($C56)-6),P58:P$211)</f>
        <v>291</v>
      </c>
      <c r="Q56" s="123">
        <f>SUMIF($A58:$A$211,LEFT($C56,LEN($C56)-6),Q58:Q$211)</f>
        <v>441</v>
      </c>
      <c r="R56" s="123">
        <f>SUMIF($A58:$A$211,LEFT($C56,LEN($C56)-6),R58:R$211)</f>
        <v>441</v>
      </c>
      <c r="S56" s="123">
        <f>SUMIF($A58:$A$211,LEFT($C56,LEN($C56)-6),S58:S$211)</f>
        <v>441</v>
      </c>
      <c r="T56" s="123">
        <f>SUMIF($A58:$A$211,LEFT($C56,LEN($C56)-6),T58:T$211)</f>
        <v>491</v>
      </c>
      <c r="U56" s="123">
        <f>SUMIF($A58:$A$211,LEFT($C56,LEN($C56)-6),U58:U$211)</f>
        <v>541</v>
      </c>
      <c r="V56" s="123">
        <f>SUMIF($A58:$A$211,LEFT($C56,LEN($C56)-6),V58:V$211)</f>
        <v>541</v>
      </c>
      <c r="W56" s="123">
        <f>SUMIF($A58:$A$211,LEFT($C56,LEN($C56)-6),W58:W$211)</f>
        <v>541</v>
      </c>
    </row>
    <row r="57" spans="1:23" s="88" customFormat="1" x14ac:dyDescent="0.3">
      <c r="A57" s="124" t="s">
        <v>391</v>
      </c>
      <c r="B57" s="124" t="s">
        <v>391</v>
      </c>
      <c r="C57" s="124" t="s">
        <v>391</v>
      </c>
      <c r="D57" s="125">
        <f>SUMIF($B58:$B$211,LEFT($C57,LEN($C57)-6),D58:D$211)</f>
        <v>231</v>
      </c>
      <c r="E57" s="125">
        <f>SUMIF($B58:$B$211,LEFT($C57,LEN($C57)-6),E58:E$211)</f>
        <v>231</v>
      </c>
      <c r="F57" s="125">
        <f>SUMIF($B58:$B$211,LEFT($C57,LEN($C57)-6),F58:F$211)</f>
        <v>231</v>
      </c>
      <c r="G57" s="125">
        <f>SUMIF($B58:$B$211,LEFT($C57,LEN($C57)-6),G58:G$211)</f>
        <v>231</v>
      </c>
      <c r="H57" s="125">
        <f>SUMIF($B58:$B$211,LEFT($C57,LEN($C57)-6),H58:H$211)</f>
        <v>231</v>
      </c>
      <c r="I57" s="125">
        <f>SUMIF($B58:$B$211,LEFT($C57,LEN($C57)-6),I58:I$211)</f>
        <v>231</v>
      </c>
      <c r="J57" s="125">
        <f>SUMIF($B58:$B$211,LEFT($C57,LEN($C57)-6),J58:J$211)</f>
        <v>231</v>
      </c>
      <c r="K57" s="125">
        <f>SUMIF($B58:$B$211,LEFT($C57,LEN($C57)-6),K58:K$211)</f>
        <v>231</v>
      </c>
      <c r="L57" s="125">
        <f>SUMIF($B58:$B$211,LEFT($C57,LEN($C57)-6),L58:L$211)</f>
        <v>231</v>
      </c>
      <c r="M57" s="125">
        <f>SUMIF($B58:$B$211,LEFT($C57,LEN($C57)-6),M58:M$211)</f>
        <v>246</v>
      </c>
      <c r="N57" s="125">
        <f>SUMIF($B58:$B$211,LEFT($C57,LEN($C57)-6),N58:N$211)</f>
        <v>291</v>
      </c>
      <c r="O57" s="125">
        <f>SUMIF($B58:$B$211,LEFT($C57,LEN($C57)-6),O58:O$211)</f>
        <v>291</v>
      </c>
      <c r="P57" s="125">
        <f>SUMIF($B58:$B$211,LEFT($C57,LEN($C57)-6),P58:P$211)</f>
        <v>291</v>
      </c>
      <c r="Q57" s="125">
        <f>SUMIF($B58:$B$211,LEFT($C57,LEN($C57)-6),Q58:Q$211)</f>
        <v>441</v>
      </c>
      <c r="R57" s="125">
        <f>SUMIF($B58:$B$211,LEFT($C57,LEN($C57)-6),R58:R$211)</f>
        <v>441</v>
      </c>
      <c r="S57" s="125">
        <f>SUMIF($B58:$B$211,LEFT($C57,LEN($C57)-6),S58:S$211)</f>
        <v>441</v>
      </c>
      <c r="T57" s="125">
        <f>SUMIF($B58:$B$211,LEFT($C57,LEN($C57)-6),T58:T$211)</f>
        <v>491</v>
      </c>
      <c r="U57" s="125">
        <f>SUMIF($B58:$B$211,LEFT($C57,LEN($C57)-6),U58:U$211)</f>
        <v>541</v>
      </c>
      <c r="V57" s="125">
        <f>SUMIF($B58:$B$211,LEFT($C57,LEN($C57)-6),V58:V$211)</f>
        <v>541</v>
      </c>
      <c r="W57" s="125">
        <f>SUMIF($B58:$B$211,LEFT($C57,LEN($C57)-6),W58:W$211)</f>
        <v>541</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15</v>
      </c>
      <c r="N59" s="127">
        <v>60</v>
      </c>
      <c r="O59" s="127">
        <v>60</v>
      </c>
      <c r="P59" s="127">
        <v>60</v>
      </c>
      <c r="Q59" s="127">
        <v>60</v>
      </c>
      <c r="R59" s="127">
        <v>60</v>
      </c>
      <c r="S59" s="127">
        <v>60</v>
      </c>
      <c r="T59" s="127">
        <v>60</v>
      </c>
      <c r="U59" s="127">
        <v>60</v>
      </c>
      <c r="V59" s="127">
        <v>60</v>
      </c>
      <c r="W59" s="127">
        <v>60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150</v>
      </c>
      <c r="E61" s="127">
        <v>150</v>
      </c>
      <c r="F61" s="127">
        <v>150</v>
      </c>
      <c r="G61" s="127">
        <v>150</v>
      </c>
      <c r="H61" s="127">
        <v>150</v>
      </c>
      <c r="I61" s="127">
        <v>150</v>
      </c>
      <c r="J61" s="127">
        <v>150</v>
      </c>
      <c r="K61" s="127">
        <v>150</v>
      </c>
      <c r="L61" s="127">
        <v>150</v>
      </c>
      <c r="M61" s="127">
        <v>150</v>
      </c>
      <c r="N61" s="127">
        <v>150</v>
      </c>
      <c r="O61" s="127">
        <v>150</v>
      </c>
      <c r="P61" s="127">
        <v>150</v>
      </c>
      <c r="Q61" s="127">
        <v>300</v>
      </c>
      <c r="R61" s="127">
        <v>300</v>
      </c>
      <c r="S61" s="127">
        <v>300</v>
      </c>
      <c r="T61" s="127">
        <v>350</v>
      </c>
      <c r="U61" s="127">
        <v>400</v>
      </c>
      <c r="V61" s="127">
        <v>400</v>
      </c>
      <c r="W61" s="127">
        <v>400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81</v>
      </c>
      <c r="E63" s="127">
        <v>81</v>
      </c>
      <c r="F63" s="127">
        <v>81</v>
      </c>
      <c r="G63" s="127">
        <v>81</v>
      </c>
      <c r="H63" s="127">
        <v>81</v>
      </c>
      <c r="I63" s="127">
        <v>81</v>
      </c>
      <c r="J63" s="127">
        <v>81</v>
      </c>
      <c r="K63" s="127">
        <v>81</v>
      </c>
      <c r="L63" s="127">
        <v>81</v>
      </c>
      <c r="M63" s="127">
        <v>81</v>
      </c>
      <c r="N63" s="127">
        <v>81</v>
      </c>
      <c r="O63" s="127">
        <v>81</v>
      </c>
      <c r="P63" s="127">
        <v>81</v>
      </c>
      <c r="Q63" s="127">
        <v>81</v>
      </c>
      <c r="R63" s="127">
        <v>81</v>
      </c>
      <c r="S63" s="127">
        <v>81</v>
      </c>
      <c r="T63" s="127">
        <v>81</v>
      </c>
      <c r="U63" s="127">
        <v>81</v>
      </c>
      <c r="V63" s="127">
        <v>81</v>
      </c>
      <c r="W63" s="127">
        <v>81</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522</v>
      </c>
      <c r="E116" s="123">
        <f>SUMIF($A118:$A$211,LEFT($C116,LEN($C116)-6),E118:E$211)</f>
        <v>522</v>
      </c>
      <c r="F116" s="123">
        <f>SUMIF($A118:$A$211,LEFT($C116,LEN($C116)-6),F118:F$211)</f>
        <v>522</v>
      </c>
      <c r="G116" s="123">
        <f>SUMIF($A118:$A$211,LEFT($C116,LEN($C116)-6),G118:G$211)</f>
        <v>522</v>
      </c>
      <c r="H116" s="123">
        <f>SUMIF($A118:$A$211,LEFT($C116,LEN($C116)-6),H118:H$211)</f>
        <v>522</v>
      </c>
      <c r="I116" s="123">
        <f>SUMIF($A118:$A$211,LEFT($C116,LEN($C116)-6),I118:I$211)</f>
        <v>522</v>
      </c>
      <c r="J116" s="123">
        <f>SUMIF($A118:$A$211,LEFT($C116,LEN($C116)-6),J118:J$211)</f>
        <v>522</v>
      </c>
      <c r="K116" s="123">
        <f>SUMIF($A118:$A$211,LEFT($C116,LEN($C116)-6),K118:K$211)</f>
        <v>522</v>
      </c>
      <c r="L116" s="123">
        <f>SUMIF($A118:$A$211,LEFT($C116,LEN($C116)-6),L118:L$211)</f>
        <v>522</v>
      </c>
      <c r="M116" s="123">
        <f>SUMIF($A118:$A$211,LEFT($C116,LEN($C116)-6),M118:M$211)</f>
        <v>522</v>
      </c>
      <c r="N116" s="123">
        <f>SUMIF($A118:$A$211,LEFT($C116,LEN($C116)-6),N118:N$211)</f>
        <v>522</v>
      </c>
      <c r="O116" s="123">
        <f>SUMIF($A118:$A$211,LEFT($C116,LEN($C116)-6),O118:O$211)</f>
        <v>522</v>
      </c>
      <c r="P116" s="123">
        <f>SUMIF($A118:$A$211,LEFT($C116,LEN($C116)-6),P118:P$211)</f>
        <v>522</v>
      </c>
      <c r="Q116" s="123">
        <f>SUMIF($A118:$A$211,LEFT($C116,LEN($C116)-6),Q118:Q$211)</f>
        <v>522</v>
      </c>
      <c r="R116" s="123">
        <f>SUMIF($A118:$A$211,LEFT($C116,LEN($C116)-6),R118:R$211)</f>
        <v>522</v>
      </c>
      <c r="S116" s="123">
        <f>SUMIF($A118:$A$211,LEFT($C116,LEN($C116)-6),S118:S$211)</f>
        <v>522</v>
      </c>
      <c r="T116" s="123">
        <f>SUMIF($A118:$A$211,LEFT($C116,LEN($C116)-6),T118:T$211)</f>
        <v>522</v>
      </c>
      <c r="U116" s="123">
        <f>SUMIF($A118:$A$211,LEFT($C116,LEN($C116)-6),U118:U$211)</f>
        <v>522</v>
      </c>
      <c r="V116" s="123">
        <f>SUMIF($A118:$A$211,LEFT($C116,LEN($C116)-6),V118:V$211)</f>
        <v>522</v>
      </c>
      <c r="W116" s="123">
        <f>SUMIF($A118:$A$211,LEFT($C116,LEN($C116)-6),W118:W$211)</f>
        <v>522</v>
      </c>
    </row>
    <row r="117" spans="1:23" s="88" customFormat="1" x14ac:dyDescent="0.3">
      <c r="A117" s="124" t="s">
        <v>452</v>
      </c>
      <c r="B117" s="124" t="s">
        <v>452</v>
      </c>
      <c r="C117" s="124" t="s">
        <v>452</v>
      </c>
      <c r="D117" s="125">
        <f>SUMIF($B118:$B$211,LEFT($C117,LEN($C117)-6),D118:D$211)</f>
        <v>522</v>
      </c>
      <c r="E117" s="125">
        <f>SUMIF($B118:$B$211,LEFT($C117,LEN($C117)-6),E118:E$211)</f>
        <v>522</v>
      </c>
      <c r="F117" s="125">
        <f>SUMIF($B118:$B$211,LEFT($C117,LEN($C117)-6),F118:F$211)</f>
        <v>522</v>
      </c>
      <c r="G117" s="125">
        <f>SUMIF($B118:$B$211,LEFT($C117,LEN($C117)-6),G118:G$211)</f>
        <v>522</v>
      </c>
      <c r="H117" s="125">
        <f>SUMIF($B118:$B$211,LEFT($C117,LEN($C117)-6),H118:H$211)</f>
        <v>522</v>
      </c>
      <c r="I117" s="125">
        <f>SUMIF($B118:$B$211,LEFT($C117,LEN($C117)-6),I118:I$211)</f>
        <v>522</v>
      </c>
      <c r="J117" s="125">
        <f>SUMIF($B118:$B$211,LEFT($C117,LEN($C117)-6),J118:J$211)</f>
        <v>522</v>
      </c>
      <c r="K117" s="125">
        <f>SUMIF($B118:$B$211,LEFT($C117,LEN($C117)-6),K118:K$211)</f>
        <v>522</v>
      </c>
      <c r="L117" s="125">
        <f>SUMIF($B118:$B$211,LEFT($C117,LEN($C117)-6),L118:L$211)</f>
        <v>522</v>
      </c>
      <c r="M117" s="125">
        <f>SUMIF($B118:$B$211,LEFT($C117,LEN($C117)-6),M118:M$211)</f>
        <v>522</v>
      </c>
      <c r="N117" s="125">
        <f>SUMIF($B118:$B$211,LEFT($C117,LEN($C117)-6),N118:N$211)</f>
        <v>522</v>
      </c>
      <c r="O117" s="125">
        <f>SUMIF($B118:$B$211,LEFT($C117,LEN($C117)-6),O118:O$211)</f>
        <v>522</v>
      </c>
      <c r="P117" s="125">
        <f>SUMIF($B118:$B$211,LEFT($C117,LEN($C117)-6),P118:P$211)</f>
        <v>522</v>
      </c>
      <c r="Q117" s="125">
        <f>SUMIF($B118:$B$211,LEFT($C117,LEN($C117)-6),Q118:Q$211)</f>
        <v>522</v>
      </c>
      <c r="R117" s="125">
        <f>SUMIF($B118:$B$211,LEFT($C117,LEN($C117)-6),R118:R$211)</f>
        <v>522</v>
      </c>
      <c r="S117" s="125">
        <f>SUMIF($B118:$B$211,LEFT($C117,LEN($C117)-6),S118:S$211)</f>
        <v>522</v>
      </c>
      <c r="T117" s="125">
        <f>SUMIF($B118:$B$211,LEFT($C117,LEN($C117)-6),T118:T$211)</f>
        <v>522</v>
      </c>
      <c r="U117" s="125">
        <f>SUMIF($B118:$B$211,LEFT($C117,LEN($C117)-6),U118:U$211)</f>
        <v>522</v>
      </c>
      <c r="V117" s="125">
        <f>SUMIF($B118:$B$211,LEFT($C117,LEN($C117)-6),V118:V$211)</f>
        <v>522</v>
      </c>
      <c r="W117" s="125">
        <f>SUMIF($B118:$B$211,LEFT($C117,LEN($C117)-6),W118:W$211)</f>
        <v>522</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522</v>
      </c>
      <c r="E119" s="127">
        <v>522</v>
      </c>
      <c r="F119" s="127">
        <v>522</v>
      </c>
      <c r="G119" s="127">
        <v>522</v>
      </c>
      <c r="H119" s="127">
        <v>522</v>
      </c>
      <c r="I119" s="127">
        <v>522</v>
      </c>
      <c r="J119" s="127">
        <v>522</v>
      </c>
      <c r="K119" s="127">
        <v>522</v>
      </c>
      <c r="L119" s="127">
        <v>522</v>
      </c>
      <c r="M119" s="127">
        <v>522</v>
      </c>
      <c r="N119" s="127">
        <v>522</v>
      </c>
      <c r="O119" s="127">
        <v>522</v>
      </c>
      <c r="P119" s="127">
        <v>522</v>
      </c>
      <c r="Q119" s="127">
        <v>522</v>
      </c>
      <c r="R119" s="127">
        <v>522</v>
      </c>
      <c r="S119" s="127">
        <v>522</v>
      </c>
      <c r="T119" s="127">
        <v>522</v>
      </c>
      <c r="U119" s="127">
        <v>522</v>
      </c>
      <c r="V119" s="127">
        <v>522</v>
      </c>
      <c r="W119" s="127">
        <v>522</v>
      </c>
    </row>
    <row r="120" spans="1:23" s="88" customFormat="1" x14ac:dyDescent="0.3">
      <c r="A120" s="122" t="s">
        <v>453</v>
      </c>
      <c r="B120" s="122" t="s">
        <v>453</v>
      </c>
      <c r="C120" s="122" t="s">
        <v>453</v>
      </c>
      <c r="D120" s="123">
        <f>SUMIF($A122:$A$211,LEFT($C120,LEN($C120)-6),D122:D$211)</f>
        <v>396</v>
      </c>
      <c r="E120" s="123">
        <f>SUMIF($A122:$A$211,LEFT($C120,LEN($C120)-6),E122:E$211)</f>
        <v>386</v>
      </c>
      <c r="F120" s="123">
        <f>SUMIF($A122:$A$211,LEFT($C120,LEN($C120)-6),F122:F$211)</f>
        <v>386</v>
      </c>
      <c r="G120" s="123">
        <f>SUMIF($A122:$A$211,LEFT($C120,LEN($C120)-6),G122:G$211)</f>
        <v>386</v>
      </c>
      <c r="H120" s="123">
        <f>SUMIF($A122:$A$211,LEFT($C120,LEN($C120)-6),H122:H$211)</f>
        <v>336</v>
      </c>
      <c r="I120" s="123">
        <f>SUMIF($A122:$A$211,LEFT($C120,LEN($C120)-6),I122:I$211)</f>
        <v>336</v>
      </c>
      <c r="J120" s="123">
        <f>SUMIF($A122:$A$211,LEFT($C120,LEN($C120)-6),J122:J$211)</f>
        <v>336</v>
      </c>
      <c r="K120" s="123">
        <f>SUMIF($A122:$A$211,LEFT($C120,LEN($C120)-6),K122:K$211)</f>
        <v>336</v>
      </c>
      <c r="L120" s="123">
        <f>SUMIF($A122:$A$211,LEFT($C120,LEN($C120)-6),L122:L$211)</f>
        <v>336</v>
      </c>
      <c r="M120" s="123">
        <f>SUMIF($A122:$A$211,LEFT($C120,LEN($C120)-6),M122:M$211)</f>
        <v>386</v>
      </c>
      <c r="N120" s="123">
        <f>SUMIF($A122:$A$211,LEFT($C120,LEN($C120)-6),N122:N$211)</f>
        <v>386</v>
      </c>
      <c r="O120" s="123">
        <f>SUMIF($A122:$A$211,LEFT($C120,LEN($C120)-6),O122:O$211)</f>
        <v>386</v>
      </c>
      <c r="P120" s="123">
        <f>SUMIF($A122:$A$211,LEFT($C120,LEN($C120)-6),P122:P$211)</f>
        <v>386</v>
      </c>
      <c r="Q120" s="123">
        <f>SUMIF($A122:$A$211,LEFT($C120,LEN($C120)-6),Q122:Q$211)</f>
        <v>386</v>
      </c>
      <c r="R120" s="123">
        <f>SUMIF($A122:$A$211,LEFT($C120,LEN($C120)-6),R122:R$211)</f>
        <v>386</v>
      </c>
      <c r="S120" s="123">
        <f>SUMIF($A122:$A$211,LEFT($C120,LEN($C120)-6),S122:S$211)</f>
        <v>386</v>
      </c>
      <c r="T120" s="123">
        <f>SUMIF($A122:$A$211,LEFT($C120,LEN($C120)-6),T122:T$211)</f>
        <v>386</v>
      </c>
      <c r="U120" s="123">
        <f>SUMIF($A122:$A$211,LEFT($C120,LEN($C120)-6),U122:U$211)</f>
        <v>386</v>
      </c>
      <c r="V120" s="123">
        <f>SUMIF($A122:$A$211,LEFT($C120,LEN($C120)-6),V122:V$211)</f>
        <v>386</v>
      </c>
      <c r="W120" s="123">
        <f>SUMIF($A122:$A$211,LEFT($C120,LEN($C120)-6),W122:W$211)</f>
        <v>386</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250</v>
      </c>
      <c r="E130" s="125">
        <f>SUMIF($B131:$B$211,LEFT($C130,LEN($C130)-6),E131:E$211)</f>
        <v>250</v>
      </c>
      <c r="F130" s="125">
        <f>SUMIF($B131:$B$211,LEFT($C130,LEN($C130)-6),F131:F$211)</f>
        <v>250</v>
      </c>
      <c r="G130" s="125">
        <f>SUMIF($B131:$B$211,LEFT($C130,LEN($C130)-6),G131:G$211)</f>
        <v>250</v>
      </c>
      <c r="H130" s="125">
        <f>SUMIF($B131:$B$211,LEFT($C130,LEN($C130)-6),H131:H$211)</f>
        <v>200</v>
      </c>
      <c r="I130" s="125">
        <f>SUMIF($B131:$B$211,LEFT($C130,LEN($C130)-6),I131:I$211)</f>
        <v>200</v>
      </c>
      <c r="J130" s="125">
        <f>SUMIF($B131:$B$211,LEFT($C130,LEN($C130)-6),J131:J$211)</f>
        <v>200</v>
      </c>
      <c r="K130" s="125">
        <f>SUMIF($B131:$B$211,LEFT($C130,LEN($C130)-6),K131:K$211)</f>
        <v>200</v>
      </c>
      <c r="L130" s="125">
        <f>SUMIF($B131:$B$211,LEFT($C130,LEN($C130)-6),L131:L$211)</f>
        <v>200</v>
      </c>
      <c r="M130" s="125">
        <f>SUMIF($B131:$B$211,LEFT($C130,LEN($C130)-6),M131:M$211)</f>
        <v>250</v>
      </c>
      <c r="N130" s="125">
        <f>SUMIF($B131:$B$211,LEFT($C130,LEN($C130)-6),N131:N$211)</f>
        <v>250</v>
      </c>
      <c r="O130" s="125">
        <f>SUMIF($B131:$B$211,LEFT($C130,LEN($C130)-6),O131:O$211)</f>
        <v>250</v>
      </c>
      <c r="P130" s="125">
        <f>SUMIF($B131:$B$211,LEFT($C130,LEN($C130)-6),P131:P$211)</f>
        <v>250</v>
      </c>
      <c r="Q130" s="125">
        <f>SUMIF($B131:$B$211,LEFT($C130,LEN($C130)-6),Q131:Q$211)</f>
        <v>250</v>
      </c>
      <c r="R130" s="125">
        <f>SUMIF($B131:$B$211,LEFT($C130,LEN($C130)-6),R131:R$211)</f>
        <v>250</v>
      </c>
      <c r="S130" s="125">
        <f>SUMIF($B131:$B$211,LEFT($C130,LEN($C130)-6),S131:S$211)</f>
        <v>250</v>
      </c>
      <c r="T130" s="125">
        <f>SUMIF($B131:$B$211,LEFT($C130,LEN($C130)-6),T131:T$211)</f>
        <v>250</v>
      </c>
      <c r="U130" s="125">
        <f>SUMIF($B131:$B$211,LEFT($C130,LEN($C130)-6),U131:U$211)</f>
        <v>250</v>
      </c>
      <c r="V130" s="125">
        <f>SUMIF($B131:$B$211,LEFT($C130,LEN($C130)-6),V131:V$211)</f>
        <v>250</v>
      </c>
      <c r="W130" s="125">
        <f>SUMIF($B131:$B$211,LEFT($C130,LEN($C130)-6),W131:W$211)</f>
        <v>250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250</v>
      </c>
      <c r="E136" s="127">
        <v>250</v>
      </c>
      <c r="F136" s="127">
        <v>250</v>
      </c>
      <c r="G136" s="127">
        <v>250</v>
      </c>
      <c r="H136" s="127">
        <v>200</v>
      </c>
      <c r="I136" s="127">
        <v>200</v>
      </c>
      <c r="J136" s="127">
        <v>200</v>
      </c>
      <c r="K136" s="127">
        <v>200</v>
      </c>
      <c r="L136" s="127">
        <v>200</v>
      </c>
      <c r="M136" s="127">
        <v>250</v>
      </c>
      <c r="N136" s="127">
        <v>250</v>
      </c>
      <c r="O136" s="127">
        <v>250</v>
      </c>
      <c r="P136" s="127">
        <v>250</v>
      </c>
      <c r="Q136" s="127">
        <v>250</v>
      </c>
      <c r="R136" s="127">
        <v>250</v>
      </c>
      <c r="S136" s="127">
        <v>250</v>
      </c>
      <c r="T136" s="127">
        <v>250</v>
      </c>
      <c r="U136" s="127">
        <v>250</v>
      </c>
      <c r="V136" s="127">
        <v>250</v>
      </c>
      <c r="W136" s="127">
        <v>250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146</v>
      </c>
      <c r="E139" s="125">
        <f>SUMIF($B140:$B$211,LEFT($C139,LEN($C139)-6),E140:E$211)</f>
        <v>136</v>
      </c>
      <c r="F139" s="125">
        <f>SUMIF($B140:$B$211,LEFT($C139,LEN($C139)-6),F140:F$211)</f>
        <v>136</v>
      </c>
      <c r="G139" s="125">
        <f>SUMIF($B140:$B$211,LEFT($C139,LEN($C139)-6),G140:G$211)</f>
        <v>136</v>
      </c>
      <c r="H139" s="125">
        <f>SUMIF($B140:$B$211,LEFT($C139,LEN($C139)-6),H140:H$211)</f>
        <v>136</v>
      </c>
      <c r="I139" s="125">
        <f>SUMIF($B140:$B$211,LEFT($C139,LEN($C139)-6),I140:I$211)</f>
        <v>136</v>
      </c>
      <c r="J139" s="125">
        <f>SUMIF($B140:$B$211,LEFT($C139,LEN($C139)-6),J140:J$211)</f>
        <v>136</v>
      </c>
      <c r="K139" s="125">
        <f>SUMIF($B140:$B$211,LEFT($C139,LEN($C139)-6),K140:K$211)</f>
        <v>136</v>
      </c>
      <c r="L139" s="125">
        <f>SUMIF($B140:$B$211,LEFT($C139,LEN($C139)-6),L140:L$211)</f>
        <v>136</v>
      </c>
      <c r="M139" s="125">
        <f>SUMIF($B140:$B$211,LEFT($C139,LEN($C139)-6),M140:M$211)</f>
        <v>136</v>
      </c>
      <c r="N139" s="125">
        <f>SUMIF($B140:$B$211,LEFT($C139,LEN($C139)-6),N140:N$211)</f>
        <v>136</v>
      </c>
      <c r="O139" s="125">
        <f>SUMIF($B140:$B$211,LEFT($C139,LEN($C139)-6),O140:O$211)</f>
        <v>136</v>
      </c>
      <c r="P139" s="125">
        <f>SUMIF($B140:$B$211,LEFT($C139,LEN($C139)-6),P140:P$211)</f>
        <v>136</v>
      </c>
      <c r="Q139" s="125">
        <f>SUMIF($B140:$B$211,LEFT($C139,LEN($C139)-6),Q140:Q$211)</f>
        <v>136</v>
      </c>
      <c r="R139" s="125">
        <f>SUMIF($B140:$B$211,LEFT($C139,LEN($C139)-6),R140:R$211)</f>
        <v>136</v>
      </c>
      <c r="S139" s="125">
        <f>SUMIF($B140:$B$211,LEFT($C139,LEN($C139)-6),S140:S$211)</f>
        <v>136</v>
      </c>
      <c r="T139" s="125">
        <f>SUMIF($B140:$B$211,LEFT($C139,LEN($C139)-6),T140:T$211)</f>
        <v>136</v>
      </c>
      <c r="U139" s="125">
        <f>SUMIF($B140:$B$211,LEFT($C139,LEN($C139)-6),U140:U$211)</f>
        <v>136</v>
      </c>
      <c r="V139" s="125">
        <f>SUMIF($B140:$B$211,LEFT($C139,LEN($C139)-6),V140:V$211)</f>
        <v>136</v>
      </c>
      <c r="W139" s="125">
        <f>SUMIF($B140:$B$211,LEFT($C139,LEN($C139)-6),W140:W$211)</f>
        <v>136</v>
      </c>
    </row>
    <row r="140" spans="1:23" s="88" customFormat="1" x14ac:dyDescent="0.3">
      <c r="A140" s="126" t="s">
        <v>224</v>
      </c>
      <c r="B140" s="126" t="s">
        <v>474</v>
      </c>
      <c r="C140" s="126" t="s">
        <v>229</v>
      </c>
      <c r="D140" s="127">
        <v>10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100</v>
      </c>
      <c r="E142" s="127">
        <v>100</v>
      </c>
      <c r="F142" s="127">
        <v>100</v>
      </c>
      <c r="G142" s="127">
        <v>100</v>
      </c>
      <c r="H142" s="127">
        <v>100</v>
      </c>
      <c r="I142" s="127">
        <v>100</v>
      </c>
      <c r="J142" s="127">
        <v>100</v>
      </c>
      <c r="K142" s="127">
        <v>100</v>
      </c>
      <c r="L142" s="127">
        <v>100</v>
      </c>
      <c r="M142" s="127">
        <v>100</v>
      </c>
      <c r="N142" s="127">
        <v>100</v>
      </c>
      <c r="O142" s="127">
        <v>100</v>
      </c>
      <c r="P142" s="127">
        <v>100</v>
      </c>
      <c r="Q142" s="127">
        <v>100</v>
      </c>
      <c r="R142" s="127">
        <v>100</v>
      </c>
      <c r="S142" s="127">
        <v>100</v>
      </c>
      <c r="T142" s="127">
        <v>100</v>
      </c>
      <c r="U142" s="127">
        <v>100</v>
      </c>
      <c r="V142" s="127">
        <v>100</v>
      </c>
      <c r="W142" s="127">
        <v>100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36</v>
      </c>
      <c r="E152" s="127">
        <v>36</v>
      </c>
      <c r="F152" s="127">
        <v>36</v>
      </c>
      <c r="G152" s="127">
        <v>36</v>
      </c>
      <c r="H152" s="127">
        <v>36</v>
      </c>
      <c r="I152" s="127">
        <v>36</v>
      </c>
      <c r="J152" s="127">
        <v>36</v>
      </c>
      <c r="K152" s="127">
        <v>36</v>
      </c>
      <c r="L152" s="127">
        <v>36</v>
      </c>
      <c r="M152" s="127">
        <v>36</v>
      </c>
      <c r="N152" s="127">
        <v>36</v>
      </c>
      <c r="O152" s="127">
        <v>36</v>
      </c>
      <c r="P152" s="127">
        <v>36</v>
      </c>
      <c r="Q152" s="127">
        <v>36</v>
      </c>
      <c r="R152" s="127">
        <v>36</v>
      </c>
      <c r="S152" s="127">
        <v>36</v>
      </c>
      <c r="T152" s="127">
        <v>36</v>
      </c>
      <c r="U152" s="127">
        <v>36</v>
      </c>
      <c r="V152" s="127">
        <v>36</v>
      </c>
      <c r="W152" s="127">
        <v>36</v>
      </c>
    </row>
    <row r="153" spans="1:23" s="88" customFormat="1" x14ac:dyDescent="0.3">
      <c r="A153" s="122" t="s">
        <v>484</v>
      </c>
      <c r="B153" s="122" t="s">
        <v>484</v>
      </c>
      <c r="C153" s="122" t="s">
        <v>484</v>
      </c>
      <c r="D153" s="123">
        <f>SUMIF($A155:$A$211,LEFT($C153,LEN($C153)-6),D155:D$211)</f>
        <v>2985.2</v>
      </c>
      <c r="E153" s="123">
        <f>SUMIF($A155:$A$211,LEFT($C153,LEN($C153)-6),E155:E$211)</f>
        <v>3291.3999999999996</v>
      </c>
      <c r="F153" s="123">
        <f>SUMIF($A155:$A$211,LEFT($C153,LEN($C153)-6),F155:F$211)</f>
        <v>3477.3999999999996</v>
      </c>
      <c r="G153" s="123">
        <f>SUMIF($A155:$A$211,LEFT($C153,LEN($C153)-6),G155:G$211)</f>
        <v>3889.8999999999996</v>
      </c>
      <c r="H153" s="123">
        <f>SUMIF($A155:$A$211,LEFT($C153,LEN($C153)-6),H155:H$211)</f>
        <v>4097.5249999999996</v>
      </c>
      <c r="I153" s="123">
        <f>SUMIF($A155:$A$211,LEFT($C153,LEN($C153)-6),I155:I$211)</f>
        <v>3801.7124999999992</v>
      </c>
      <c r="J153" s="123">
        <f>SUMIF($A155:$A$211,LEFT($C153,LEN($C153)-6),J155:J$211)</f>
        <v>3677.4812499999994</v>
      </c>
      <c r="K153" s="123">
        <f>SUMIF($A155:$A$211,LEFT($C153,LEN($C153)-6),K155:K$211)</f>
        <v>3499.8731249999996</v>
      </c>
      <c r="L153" s="123">
        <f>SUMIF($A155:$A$211,LEFT($C153,LEN($C153)-6),L155:L$211)</f>
        <v>3425.6258124999995</v>
      </c>
      <c r="M153" s="123">
        <f>SUMIF($A155:$A$211,LEFT($C153,LEN($C153)-6),M155:M$211)</f>
        <v>3358.5845218749996</v>
      </c>
      <c r="N153" s="123">
        <f>SUMIF($A155:$A$211,LEFT($C153,LEN($C153)-6),N155:N$211)</f>
        <v>3372.3952957812498</v>
      </c>
      <c r="O153" s="123">
        <f>SUMIF($A155:$A$211,LEFT($C153,LEN($C153)-6),O155:O$211)</f>
        <v>3347.3952957812498</v>
      </c>
      <c r="P153" s="123">
        <f>SUMIF($A155:$A$211,LEFT($C153,LEN($C153)-6),P155:P$211)</f>
        <v>3715.8952957812498</v>
      </c>
      <c r="Q153" s="123">
        <f>SUMIF($A155:$A$211,LEFT($C153,LEN($C153)-6),Q155:Q$211)</f>
        <v>4491.19529578125</v>
      </c>
      <c r="R153" s="123">
        <f>SUMIF($A155:$A$211,LEFT($C153,LEN($C153)-6),R155:R$211)</f>
        <v>4804.1952957812491</v>
      </c>
      <c r="S153" s="123">
        <f>SUMIF($A155:$A$211,LEFT($C153,LEN($C153)-6),S155:S$211)</f>
        <v>5898.6952957812491</v>
      </c>
      <c r="T153" s="123">
        <f>SUMIF($A155:$A$211,LEFT($C153,LEN($C153)-6),T155:T$211)</f>
        <v>6363.980295781249</v>
      </c>
      <c r="U153" s="123">
        <f>SUMIF($A155:$A$211,LEFT($C153,LEN($C153)-6),U155:U$211)</f>
        <v>6525.980295781249</v>
      </c>
      <c r="V153" s="123">
        <f>SUMIF($A155:$A$211,LEFT($C153,LEN($C153)-6),V155:V$211)</f>
        <v>6515.980295781249</v>
      </c>
      <c r="W153" s="123">
        <f>SUMIF($A155:$A$211,LEFT($C153,LEN($C153)-6),W155:W$211)</f>
        <v>6505.980295781249</v>
      </c>
    </row>
    <row r="154" spans="1:23" s="88" customFormat="1" x14ac:dyDescent="0.3">
      <c r="A154" s="124" t="s">
        <v>485</v>
      </c>
      <c r="B154" s="124" t="s">
        <v>485</v>
      </c>
      <c r="C154" s="124" t="s">
        <v>485</v>
      </c>
      <c r="D154" s="125">
        <f>SUMIF($B155:$B$211,LEFT($C154,LEN($C154)-6),D155:D$211)</f>
        <v>278</v>
      </c>
      <c r="E154" s="125">
        <f>SUMIF($B155:$B$211,LEFT($C154,LEN($C154)-6),E155:E$211)</f>
        <v>278</v>
      </c>
      <c r="F154" s="125">
        <f>SUMIF($B155:$B$211,LEFT($C154,LEN($C154)-6),F155:F$211)</f>
        <v>278</v>
      </c>
      <c r="G154" s="125">
        <f>SUMIF($B155:$B$211,LEFT($C154,LEN($C154)-6),G155:G$211)</f>
        <v>278</v>
      </c>
      <c r="H154" s="125">
        <f>SUMIF($B155:$B$211,LEFT($C154,LEN($C154)-6),H155:H$211)</f>
        <v>278</v>
      </c>
      <c r="I154" s="125">
        <f>SUMIF($B155:$B$211,LEFT($C154,LEN($C154)-6),I155:I$211)</f>
        <v>278</v>
      </c>
      <c r="J154" s="125">
        <f>SUMIF($B155:$B$211,LEFT($C154,LEN($C154)-6),J155:J$211)</f>
        <v>278</v>
      </c>
      <c r="K154" s="125">
        <f>SUMIF($B155:$B$211,LEFT($C154,LEN($C154)-6),K155:K$211)</f>
        <v>278</v>
      </c>
      <c r="L154" s="125">
        <f>SUMIF($B155:$B$211,LEFT($C154,LEN($C154)-6),L155:L$211)</f>
        <v>278</v>
      </c>
      <c r="M154" s="125">
        <f>SUMIF($B155:$B$211,LEFT($C154,LEN($C154)-6),M155:M$211)</f>
        <v>278</v>
      </c>
      <c r="N154" s="125">
        <f>SUMIF($B155:$B$211,LEFT($C154,LEN($C154)-6),N155:N$211)</f>
        <v>278</v>
      </c>
      <c r="O154" s="125">
        <f>SUMIF($B155:$B$211,LEFT($C154,LEN($C154)-6),O155:O$211)</f>
        <v>278</v>
      </c>
      <c r="P154" s="125">
        <f>SUMIF($B155:$B$211,LEFT($C154,LEN($C154)-6),P155:P$211)</f>
        <v>278</v>
      </c>
      <c r="Q154" s="125">
        <f>SUMIF($B155:$B$211,LEFT($C154,LEN($C154)-6),Q155:Q$211)</f>
        <v>278</v>
      </c>
      <c r="R154" s="125">
        <f>SUMIF($B155:$B$211,LEFT($C154,LEN($C154)-6),R155:R$211)</f>
        <v>278</v>
      </c>
      <c r="S154" s="125">
        <f>SUMIF($B155:$B$211,LEFT($C154,LEN($C154)-6),S155:S$211)</f>
        <v>278</v>
      </c>
      <c r="T154" s="125">
        <f>SUMIF($B155:$B$211,LEFT($C154,LEN($C154)-6),T155:T$211)</f>
        <v>278</v>
      </c>
      <c r="U154" s="125">
        <f>SUMIF($B155:$B$211,LEFT($C154,LEN($C154)-6),U155:U$211)</f>
        <v>278</v>
      </c>
      <c r="V154" s="125">
        <f>SUMIF($B155:$B$211,LEFT($C154,LEN($C154)-6),V155:V$211)</f>
        <v>278</v>
      </c>
      <c r="W154" s="125">
        <f>SUMIF($B155:$B$211,LEFT($C154,LEN($C154)-6),W155:W$211)</f>
        <v>278</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260</v>
      </c>
      <c r="E158" s="127">
        <v>260</v>
      </c>
      <c r="F158" s="127">
        <v>260</v>
      </c>
      <c r="G158" s="127">
        <v>260</v>
      </c>
      <c r="H158" s="127">
        <v>260</v>
      </c>
      <c r="I158" s="127">
        <v>260</v>
      </c>
      <c r="J158" s="127">
        <v>260</v>
      </c>
      <c r="K158" s="127">
        <v>260</v>
      </c>
      <c r="L158" s="127">
        <v>260</v>
      </c>
      <c r="M158" s="127">
        <v>260</v>
      </c>
      <c r="N158" s="127">
        <v>260</v>
      </c>
      <c r="O158" s="127">
        <v>260</v>
      </c>
      <c r="P158" s="127">
        <v>260</v>
      </c>
      <c r="Q158" s="127">
        <v>260</v>
      </c>
      <c r="R158" s="127">
        <v>260</v>
      </c>
      <c r="S158" s="127">
        <v>260</v>
      </c>
      <c r="T158" s="127">
        <v>260</v>
      </c>
      <c r="U158" s="127">
        <v>260</v>
      </c>
      <c r="V158" s="127">
        <v>260</v>
      </c>
      <c r="W158" s="127">
        <v>260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18</v>
      </c>
      <c r="E166" s="127">
        <v>18</v>
      </c>
      <c r="F166" s="127">
        <v>18</v>
      </c>
      <c r="G166" s="127">
        <v>18</v>
      </c>
      <c r="H166" s="127">
        <v>18</v>
      </c>
      <c r="I166" s="127">
        <v>18</v>
      </c>
      <c r="J166" s="127">
        <v>18</v>
      </c>
      <c r="K166" s="127">
        <v>18</v>
      </c>
      <c r="L166" s="127">
        <v>18</v>
      </c>
      <c r="M166" s="127">
        <v>18</v>
      </c>
      <c r="N166" s="127">
        <v>18</v>
      </c>
      <c r="O166" s="127">
        <v>18</v>
      </c>
      <c r="P166" s="127">
        <v>18</v>
      </c>
      <c r="Q166" s="127">
        <v>18</v>
      </c>
      <c r="R166" s="127">
        <v>18</v>
      </c>
      <c r="S166" s="127">
        <v>18</v>
      </c>
      <c r="T166" s="127">
        <v>18</v>
      </c>
      <c r="U166" s="127">
        <v>18</v>
      </c>
      <c r="V166" s="127">
        <v>18</v>
      </c>
      <c r="W166" s="127">
        <v>18</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97.4</v>
      </c>
      <c r="E169" s="125">
        <f>SUMIF($B170:$B$211,LEFT($C169,LEN($C169)-6),E170:E$211)</f>
        <v>97.4</v>
      </c>
      <c r="F169" s="125">
        <f>SUMIF($B170:$B$211,LEFT($C169,LEN($C169)-6),F170:F$211)</f>
        <v>97.4</v>
      </c>
      <c r="G169" s="125">
        <f>SUMIF($B170:$B$211,LEFT($C169,LEN($C169)-6),G170:G$211)</f>
        <v>97.4</v>
      </c>
      <c r="H169" s="125">
        <f>SUMIF($B170:$B$211,LEFT($C169,LEN($C169)-6),H170:H$211)</f>
        <v>97.4</v>
      </c>
      <c r="I169" s="125">
        <f>SUMIF($B170:$B$211,LEFT($C169,LEN($C169)-6),I170:I$211)</f>
        <v>97.4</v>
      </c>
      <c r="J169" s="125">
        <f>SUMIF($B170:$B$211,LEFT($C169,LEN($C169)-6),J170:J$211)</f>
        <v>97.4</v>
      </c>
      <c r="K169" s="125">
        <f>SUMIF($B170:$B$211,LEFT($C169,LEN($C169)-6),K170:K$211)</f>
        <v>97.4</v>
      </c>
      <c r="L169" s="125">
        <f>SUMIF($B170:$B$211,LEFT($C169,LEN($C169)-6),L170:L$211)</f>
        <v>97.4</v>
      </c>
      <c r="M169" s="125">
        <f>SUMIF($B170:$B$211,LEFT($C169,LEN($C169)-6),M170:M$211)</f>
        <v>97.4</v>
      </c>
      <c r="N169" s="125">
        <f>SUMIF($B170:$B$211,LEFT($C169,LEN($C169)-6),N170:N$211)</f>
        <v>97.4</v>
      </c>
      <c r="O169" s="125">
        <f>SUMIF($B170:$B$211,LEFT($C169,LEN($C169)-6),O170:O$211)</f>
        <v>97.4</v>
      </c>
      <c r="P169" s="125">
        <f>SUMIF($B170:$B$211,LEFT($C169,LEN($C169)-6),P170:P$211)</f>
        <v>97.4</v>
      </c>
      <c r="Q169" s="125">
        <f>SUMIF($B170:$B$211,LEFT($C169,LEN($C169)-6),Q170:Q$211)</f>
        <v>97.4</v>
      </c>
      <c r="R169" s="125">
        <f>SUMIF($B170:$B$211,LEFT($C169,LEN($C169)-6),R170:R$211)</f>
        <v>85.4</v>
      </c>
      <c r="S169" s="125">
        <f>SUMIF($B170:$B$211,LEFT($C169,LEN($C169)-6),S170:S$211)</f>
        <v>73.400000000000006</v>
      </c>
      <c r="T169" s="125">
        <f>SUMIF($B170:$B$211,LEFT($C169,LEN($C169)-6),T170:T$211)</f>
        <v>73.400000000000006</v>
      </c>
      <c r="U169" s="125">
        <f>SUMIF($B170:$B$211,LEFT($C169,LEN($C169)-6),U170:U$211)</f>
        <v>73.400000000000006</v>
      </c>
      <c r="V169" s="125">
        <f>SUMIF($B170:$B$211,LEFT($C169,LEN($C169)-6),V170:V$211)</f>
        <v>73.400000000000006</v>
      </c>
      <c r="W169" s="125">
        <f>SUMIF($B170:$B$211,LEFT($C169,LEN($C169)-6),W170:W$211)</f>
        <v>73.400000000000006</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97.4</v>
      </c>
      <c r="E173" s="127">
        <v>97.4</v>
      </c>
      <c r="F173" s="127">
        <v>97.4</v>
      </c>
      <c r="G173" s="127">
        <v>97.4</v>
      </c>
      <c r="H173" s="127">
        <v>97.4</v>
      </c>
      <c r="I173" s="127">
        <v>97.4</v>
      </c>
      <c r="J173" s="127">
        <v>97.4</v>
      </c>
      <c r="K173" s="127">
        <v>97.4</v>
      </c>
      <c r="L173" s="127">
        <v>97.4</v>
      </c>
      <c r="M173" s="127">
        <v>97.4</v>
      </c>
      <c r="N173" s="127">
        <v>97.4</v>
      </c>
      <c r="O173" s="127">
        <v>97.4</v>
      </c>
      <c r="P173" s="127">
        <v>97.4</v>
      </c>
      <c r="Q173" s="127">
        <v>97.4</v>
      </c>
      <c r="R173" s="127">
        <v>85.4</v>
      </c>
      <c r="S173" s="127">
        <v>73.400000000000006</v>
      </c>
      <c r="T173" s="127">
        <v>73.400000000000006</v>
      </c>
      <c r="U173" s="127">
        <v>73.400000000000006</v>
      </c>
      <c r="V173" s="127">
        <v>73.400000000000006</v>
      </c>
      <c r="W173" s="127">
        <v>73.400000000000006</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101.8</v>
      </c>
      <c r="E178" s="125">
        <f>SUMIF($B179:$B$211,LEFT($C178,LEN($C178)-6),E179:E$211)</f>
        <v>71.8</v>
      </c>
      <c r="F178" s="125">
        <f>SUMIF($B179:$B$211,LEFT($C178,LEN($C178)-6),F179:F$211)</f>
        <v>71.8</v>
      </c>
      <c r="G178" s="125">
        <f>SUMIF($B179:$B$211,LEFT($C178,LEN($C178)-6),G179:G$211)</f>
        <v>71.8</v>
      </c>
      <c r="H178" s="125">
        <f>SUMIF($B179:$B$211,LEFT($C178,LEN($C178)-6),H179:H$211)</f>
        <v>71.8</v>
      </c>
      <c r="I178" s="125">
        <f>SUMIF($B179:$B$211,LEFT($C178,LEN($C178)-6),I179:I$211)</f>
        <v>71.8</v>
      </c>
      <c r="J178" s="125">
        <f>SUMIF($B179:$B$211,LEFT($C178,LEN($C178)-6),J179:J$211)</f>
        <v>81.8</v>
      </c>
      <c r="K178" s="125">
        <f>SUMIF($B179:$B$211,LEFT($C178,LEN($C178)-6),K179:K$211)</f>
        <v>89.8</v>
      </c>
      <c r="L178" s="125">
        <f>SUMIF($B179:$B$211,LEFT($C178,LEN($C178)-6),L179:L$211)</f>
        <v>89.8</v>
      </c>
      <c r="M178" s="125">
        <f>SUMIF($B179:$B$211,LEFT($C178,LEN($C178)-6),M179:M$211)</f>
        <v>89.8</v>
      </c>
      <c r="N178" s="125">
        <f>SUMIF($B179:$B$211,LEFT($C178,LEN($C178)-6),N179:N$211)</f>
        <v>89.8</v>
      </c>
      <c r="O178" s="125">
        <f>SUMIF($B179:$B$211,LEFT($C178,LEN($C178)-6),O179:O$211)</f>
        <v>89.8</v>
      </c>
      <c r="P178" s="125">
        <f>SUMIF($B179:$B$211,LEFT($C178,LEN($C178)-6),P179:P$211)</f>
        <v>175.8</v>
      </c>
      <c r="Q178" s="125">
        <f>SUMIF($B179:$B$211,LEFT($C178,LEN($C178)-6),Q179:Q$211)</f>
        <v>175.8</v>
      </c>
      <c r="R178" s="125">
        <f>SUMIF($B179:$B$211,LEFT($C178,LEN($C178)-6),R179:R$211)</f>
        <v>181.8</v>
      </c>
      <c r="S178" s="125">
        <f>SUMIF($B179:$B$211,LEFT($C178,LEN($C178)-6),S179:S$211)</f>
        <v>181.8</v>
      </c>
      <c r="T178" s="125">
        <f>SUMIF($B179:$B$211,LEFT($C178,LEN($C178)-6),T179:T$211)</f>
        <v>181.8</v>
      </c>
      <c r="U178" s="125">
        <f>SUMIF($B179:$B$211,LEFT($C178,LEN($C178)-6),U179:U$211)</f>
        <v>181.8</v>
      </c>
      <c r="V178" s="125">
        <f>SUMIF($B179:$B$211,LEFT($C178,LEN($C178)-6),V179:V$211)</f>
        <v>181.8</v>
      </c>
      <c r="W178" s="125">
        <f>SUMIF($B179:$B$211,LEFT($C178,LEN($C178)-6),W179:W$211)</f>
        <v>181.8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37</v>
      </c>
      <c r="E182" s="127">
        <v>37</v>
      </c>
      <c r="F182" s="127">
        <v>37</v>
      </c>
      <c r="G182" s="127">
        <v>37</v>
      </c>
      <c r="H182" s="127">
        <v>37</v>
      </c>
      <c r="I182" s="127">
        <v>37</v>
      </c>
      <c r="J182" s="127">
        <v>37</v>
      </c>
      <c r="K182" s="127">
        <v>37</v>
      </c>
      <c r="L182" s="127">
        <v>37</v>
      </c>
      <c r="M182" s="127">
        <v>37</v>
      </c>
      <c r="N182" s="127">
        <v>37</v>
      </c>
      <c r="O182" s="127">
        <v>37</v>
      </c>
      <c r="P182" s="127">
        <v>37</v>
      </c>
      <c r="Q182" s="127">
        <v>37</v>
      </c>
      <c r="R182" s="127">
        <v>37</v>
      </c>
      <c r="S182" s="127">
        <v>37</v>
      </c>
      <c r="T182" s="127">
        <v>37</v>
      </c>
      <c r="U182" s="127">
        <v>37</v>
      </c>
      <c r="V182" s="127">
        <v>37</v>
      </c>
      <c r="W182" s="127">
        <v>37</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15</v>
      </c>
      <c r="E184" s="127">
        <v>15</v>
      </c>
      <c r="F184" s="127">
        <v>15</v>
      </c>
      <c r="G184" s="127">
        <v>15</v>
      </c>
      <c r="H184" s="127">
        <v>15</v>
      </c>
      <c r="I184" s="127">
        <v>15</v>
      </c>
      <c r="J184" s="127">
        <v>15</v>
      </c>
      <c r="K184" s="127">
        <v>15</v>
      </c>
      <c r="L184" s="127">
        <v>15</v>
      </c>
      <c r="M184" s="127">
        <v>15</v>
      </c>
      <c r="N184" s="127">
        <v>15</v>
      </c>
      <c r="O184" s="127">
        <v>15</v>
      </c>
      <c r="P184" s="127">
        <v>95</v>
      </c>
      <c r="Q184" s="127">
        <v>95</v>
      </c>
      <c r="R184" s="127">
        <v>95</v>
      </c>
      <c r="S184" s="127">
        <v>95</v>
      </c>
      <c r="T184" s="127">
        <v>95</v>
      </c>
      <c r="U184" s="127">
        <v>95</v>
      </c>
      <c r="V184" s="127">
        <v>95</v>
      </c>
      <c r="W184" s="127">
        <v>95</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30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19.8</v>
      </c>
      <c r="E189" s="127">
        <v>19.8</v>
      </c>
      <c r="F189" s="127">
        <v>19.8</v>
      </c>
      <c r="G189" s="127">
        <v>19.8</v>
      </c>
      <c r="H189" s="127">
        <v>19.8</v>
      </c>
      <c r="I189" s="127">
        <v>19.8</v>
      </c>
      <c r="J189" s="127">
        <v>29.8</v>
      </c>
      <c r="K189" s="127">
        <v>37.799999999999997</v>
      </c>
      <c r="L189" s="127">
        <v>37.799999999999997</v>
      </c>
      <c r="M189" s="127">
        <v>37.799999999999997</v>
      </c>
      <c r="N189" s="127">
        <v>37.799999999999997</v>
      </c>
      <c r="O189" s="127">
        <v>37.799999999999997</v>
      </c>
      <c r="P189" s="127">
        <v>43.8</v>
      </c>
      <c r="Q189" s="127">
        <v>43.8</v>
      </c>
      <c r="R189" s="127">
        <v>49.8</v>
      </c>
      <c r="S189" s="127">
        <v>49.8</v>
      </c>
      <c r="T189" s="127">
        <v>49.8</v>
      </c>
      <c r="U189" s="127">
        <v>49.8</v>
      </c>
      <c r="V189" s="127">
        <v>49.8</v>
      </c>
      <c r="W189" s="127">
        <v>49.8</v>
      </c>
    </row>
    <row r="190" spans="1:23" s="88" customFormat="1" x14ac:dyDescent="0.3">
      <c r="A190" s="124" t="s">
        <v>517</v>
      </c>
      <c r="B190" s="124" t="s">
        <v>517</v>
      </c>
      <c r="C190" s="124" t="s">
        <v>517</v>
      </c>
      <c r="D190" s="125">
        <f>SUMIF($B191:$B$211,LEFT($C190,LEN($C190)-6),D191:D$211)</f>
        <v>2508</v>
      </c>
      <c r="E190" s="125">
        <f>SUMIF($B191:$B$211,LEFT($C190,LEN($C190)-6),E191:E$211)</f>
        <v>2844.2</v>
      </c>
      <c r="F190" s="125">
        <f>SUMIF($B191:$B$211,LEFT($C190,LEN($C190)-6),F191:F$211)</f>
        <v>3030.2</v>
      </c>
      <c r="G190" s="125">
        <f>SUMIF($B191:$B$211,LEFT($C190,LEN($C190)-6),G191:G$211)</f>
        <v>3442.7</v>
      </c>
      <c r="H190" s="125">
        <f>SUMIF($B191:$B$211,LEFT($C190,LEN($C190)-6),H191:H$211)</f>
        <v>3650.3249999999998</v>
      </c>
      <c r="I190" s="125">
        <f>SUMIF($B191:$B$211,LEFT($C190,LEN($C190)-6),I191:I$211)</f>
        <v>3354.5124999999994</v>
      </c>
      <c r="J190" s="125">
        <f>SUMIF($B191:$B$211,LEFT($C190,LEN($C190)-6),J191:J$211)</f>
        <v>3220.2812499999995</v>
      </c>
      <c r="K190" s="125">
        <f>SUMIF($B191:$B$211,LEFT($C190,LEN($C190)-6),K191:K$211)</f>
        <v>3034.6731249999998</v>
      </c>
      <c r="L190" s="125">
        <f>SUMIF($B191:$B$211,LEFT($C190,LEN($C190)-6),L191:L$211)</f>
        <v>2960.4258124999997</v>
      </c>
      <c r="M190" s="125">
        <f>SUMIF($B191:$B$211,LEFT($C190,LEN($C190)-6),M191:M$211)</f>
        <v>2893.3845218749998</v>
      </c>
      <c r="N190" s="125">
        <f>SUMIF($B191:$B$211,LEFT($C190,LEN($C190)-6),N191:N$211)</f>
        <v>2907.19529578125</v>
      </c>
      <c r="O190" s="125">
        <f>SUMIF($B191:$B$211,LEFT($C190,LEN($C190)-6),O191:O$211)</f>
        <v>2882.19529578125</v>
      </c>
      <c r="P190" s="125">
        <f>SUMIF($B191:$B$211,LEFT($C190,LEN($C190)-6),P191:P$211)</f>
        <v>3164.69529578125</v>
      </c>
      <c r="Q190" s="125">
        <f>SUMIF($B191:$B$211,LEFT($C190,LEN($C190)-6),Q191:Q$211)</f>
        <v>3939.9952957812498</v>
      </c>
      <c r="R190" s="125">
        <f>SUMIF($B191:$B$211,LEFT($C190,LEN($C190)-6),R191:R$211)</f>
        <v>4258.9952957812493</v>
      </c>
      <c r="S190" s="125">
        <f>SUMIF($B191:$B$211,LEFT($C190,LEN($C190)-6),S191:S$211)</f>
        <v>5365.4952957812493</v>
      </c>
      <c r="T190" s="125">
        <f>SUMIF($B191:$B$211,LEFT($C190,LEN($C190)-6),T191:T$211)</f>
        <v>5830.7802957812492</v>
      </c>
      <c r="U190" s="125">
        <f>SUMIF($B191:$B$211,LEFT($C190,LEN($C190)-6),U191:U$211)</f>
        <v>5992.7802957812492</v>
      </c>
      <c r="V190" s="125">
        <f>SUMIF($B191:$B$211,LEFT($C190,LEN($C190)-6),V191:V$211)</f>
        <v>5982.7802957812492</v>
      </c>
      <c r="W190" s="125">
        <f>SUMIF($B191:$B$211,LEFT($C190,LEN($C190)-6),W191:W$211)</f>
        <v>5972.7802957812492</v>
      </c>
    </row>
    <row r="191" spans="1:23" s="88" customFormat="1" x14ac:dyDescent="0.3">
      <c r="A191" s="126" t="s">
        <v>240</v>
      </c>
      <c r="B191" s="126" t="s">
        <v>518</v>
      </c>
      <c r="C191" s="126" t="s">
        <v>291</v>
      </c>
      <c r="D191" s="127">
        <v>2400</v>
      </c>
      <c r="E191" s="127">
        <v>2736.2</v>
      </c>
      <c r="F191" s="127">
        <v>2922.2</v>
      </c>
      <c r="G191" s="127">
        <v>3359.7</v>
      </c>
      <c r="H191" s="127">
        <v>3567.3249999999998</v>
      </c>
      <c r="I191" s="127">
        <v>3271.5124999999994</v>
      </c>
      <c r="J191" s="127">
        <v>3137.2812499999995</v>
      </c>
      <c r="K191" s="127">
        <v>2951.6731249999998</v>
      </c>
      <c r="L191" s="127">
        <v>2877.4258124999997</v>
      </c>
      <c r="M191" s="127">
        <v>2810.3845218749998</v>
      </c>
      <c r="N191" s="127">
        <v>2824.19529578125</v>
      </c>
      <c r="O191" s="127">
        <v>2799.19529578125</v>
      </c>
      <c r="P191" s="127">
        <v>3081.69529578125</v>
      </c>
      <c r="Q191" s="127">
        <v>3856.9952957812498</v>
      </c>
      <c r="R191" s="127">
        <v>4175.9952957812493</v>
      </c>
      <c r="S191" s="127">
        <v>5282.4952957812493</v>
      </c>
      <c r="T191" s="127">
        <v>5747.7802957812492</v>
      </c>
      <c r="U191" s="127">
        <v>5909.7802957812492</v>
      </c>
      <c r="V191" s="127">
        <v>5899.7802957812492</v>
      </c>
      <c r="W191" s="127">
        <v>5889.7802957812492</v>
      </c>
    </row>
    <row r="192" spans="1:23" s="88" customFormat="1" x14ac:dyDescent="0.3">
      <c r="A192" s="126" t="s">
        <v>240</v>
      </c>
      <c r="B192" s="126" t="s">
        <v>518</v>
      </c>
      <c r="C192" s="126" t="s">
        <v>276</v>
      </c>
      <c r="D192" s="127">
        <v>78</v>
      </c>
      <c r="E192" s="127">
        <v>78</v>
      </c>
      <c r="F192" s="127">
        <v>78</v>
      </c>
      <c r="G192" s="127">
        <v>78</v>
      </c>
      <c r="H192" s="127">
        <v>78</v>
      </c>
      <c r="I192" s="127">
        <v>78</v>
      </c>
      <c r="J192" s="127">
        <v>78</v>
      </c>
      <c r="K192" s="127">
        <v>78</v>
      </c>
      <c r="L192" s="127">
        <v>78</v>
      </c>
      <c r="M192" s="127">
        <v>78</v>
      </c>
      <c r="N192" s="127">
        <v>78</v>
      </c>
      <c r="O192" s="127">
        <v>78</v>
      </c>
      <c r="P192" s="127">
        <v>78</v>
      </c>
      <c r="Q192" s="127">
        <v>78</v>
      </c>
      <c r="R192" s="127">
        <v>78</v>
      </c>
      <c r="S192" s="127">
        <v>78</v>
      </c>
      <c r="T192" s="127">
        <v>78</v>
      </c>
      <c r="U192" s="127">
        <v>78</v>
      </c>
      <c r="V192" s="127">
        <v>78</v>
      </c>
      <c r="W192" s="127">
        <v>78</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25</v>
      </c>
      <c r="E195" s="127">
        <v>25</v>
      </c>
      <c r="F195" s="127">
        <v>25</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5</v>
      </c>
      <c r="E196" s="127">
        <v>5</v>
      </c>
      <c r="F196" s="127">
        <v>5</v>
      </c>
      <c r="G196" s="127">
        <v>5</v>
      </c>
      <c r="H196" s="127">
        <v>5</v>
      </c>
      <c r="I196" s="127">
        <v>5</v>
      </c>
      <c r="J196" s="127">
        <v>5</v>
      </c>
      <c r="K196" s="127">
        <v>5</v>
      </c>
      <c r="L196" s="127">
        <v>5</v>
      </c>
      <c r="M196" s="127">
        <v>5</v>
      </c>
      <c r="N196" s="127">
        <v>5</v>
      </c>
      <c r="O196" s="127">
        <v>5</v>
      </c>
      <c r="P196" s="127">
        <v>5</v>
      </c>
      <c r="Q196" s="127">
        <v>5</v>
      </c>
      <c r="R196" s="127">
        <v>5</v>
      </c>
      <c r="S196" s="127">
        <v>5</v>
      </c>
      <c r="T196" s="127">
        <v>5</v>
      </c>
      <c r="U196" s="127">
        <v>5</v>
      </c>
      <c r="V196" s="127">
        <v>5</v>
      </c>
      <c r="W196" s="127">
        <v>5</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46A8-0D57-4461-8572-37B5C138F4A1}">
  <sheetPr codeName="Sheet40"/>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535</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2515.1724375189633</v>
      </c>
      <c r="E4" s="5">
        <f t="shared" si="0"/>
        <v>2476.9661412136243</v>
      </c>
      <c r="F4" s="5">
        <f t="shared" si="0"/>
        <v>2496.643725761749</v>
      </c>
      <c r="G4" s="5">
        <f t="shared" si="0"/>
        <v>2512.3456060616782</v>
      </c>
      <c r="H4" s="5">
        <f t="shared" si="0"/>
        <v>2584.7541931721862</v>
      </c>
      <c r="I4" s="5">
        <f t="shared" si="0"/>
        <v>2335.7360835037284</v>
      </c>
      <c r="J4" s="5">
        <f t="shared" si="0"/>
        <v>2273.4986104944783</v>
      </c>
      <c r="K4" s="5">
        <f t="shared" si="0"/>
        <v>2459.4497493705212</v>
      </c>
      <c r="L4" s="5">
        <f t="shared" si="0"/>
        <v>2508.2841614678387</v>
      </c>
      <c r="M4" s="5">
        <f t="shared" si="0"/>
        <v>2447.4317738439122</v>
      </c>
      <c r="N4" s="5">
        <f t="shared" si="0"/>
        <v>2645.7520825676947</v>
      </c>
      <c r="O4" s="5">
        <f t="shared" si="0"/>
        <v>2778.2700211183669</v>
      </c>
      <c r="P4" s="5">
        <f t="shared" si="0"/>
        <v>2792.8691448060981</v>
      </c>
      <c r="Q4" s="5">
        <f t="shared" si="0"/>
        <v>3094.3312945061252</v>
      </c>
      <c r="R4" s="5">
        <f t="shared" si="0"/>
        <v>3470.0765855550294</v>
      </c>
      <c r="S4" s="5">
        <f t="shared" si="0"/>
        <v>3649.7805464497078</v>
      </c>
      <c r="T4" s="5">
        <f>T5+T56+T116+T120+T153+T197+T209</f>
        <v>3801.8579999935937</v>
      </c>
      <c r="U4" s="5">
        <f t="shared" ref="U4:V4" si="1">U5+U56+U116+U120+U153+U197+U209</f>
        <v>4033.9237749455215</v>
      </c>
      <c r="V4" s="5">
        <f t="shared" si="1"/>
        <v>4174.5149729197237</v>
      </c>
      <c r="W4" s="5">
        <f t="shared" ref="W4" si="2">W5+W56+W116+W120+W153+W197+W209</f>
        <v>4326.6757131875047</v>
      </c>
    </row>
    <row r="5" spans="1:23" s="88" customFormat="1" x14ac:dyDescent="0.3">
      <c r="A5" s="122" t="s">
        <v>349</v>
      </c>
      <c r="B5" s="122" t="s">
        <v>349</v>
      </c>
      <c r="C5" s="122" t="s">
        <v>349</v>
      </c>
      <c r="D5" s="123">
        <f>SUMIF($A7:$A$211,LEFT($C5,LEN($C5)-6),D7:D$211)</f>
        <v>538.30464978806697</v>
      </c>
      <c r="E5" s="123">
        <f>SUMIF($A7:$A$211,LEFT($C5,LEN($C5)-6),E7:E$211)</f>
        <v>413.82741824697888</v>
      </c>
      <c r="F5" s="123">
        <f>SUMIF($A7:$A$211,LEFT($C5,LEN($C5)-6),F7:F$211)</f>
        <v>425.47098123640342</v>
      </c>
      <c r="G5" s="123">
        <f>SUMIF($A7:$A$211,LEFT($C5,LEN($C5)-6),G7:G$211)</f>
        <v>422.82388595321413</v>
      </c>
      <c r="H5" s="123">
        <f>SUMIF($A7:$A$211,LEFT($C5,LEN($C5)-6),H7:H$211)</f>
        <v>432.97653442993624</v>
      </c>
      <c r="I5" s="123">
        <f>SUMIF($A7:$A$211,LEFT($C5,LEN($C5)-6),I7:I$211)</f>
        <v>389.21243670732866</v>
      </c>
      <c r="J5" s="123">
        <f>SUMIF($A7:$A$211,LEFT($C5,LEN($C5)-6),J7:J$211)</f>
        <v>382.45867912487853</v>
      </c>
      <c r="K5" s="123">
        <f>SUMIF($A7:$A$211,LEFT($C5,LEN($C5)-6),K7:K$211)</f>
        <v>403.9898291879237</v>
      </c>
      <c r="L5" s="123">
        <f>SUMIF($A7:$A$211,LEFT($C5,LEN($C5)-6),L7:L$211)</f>
        <v>461.08195982972506</v>
      </c>
      <c r="M5" s="123">
        <f>SUMIF($A7:$A$211,LEFT($C5,LEN($C5)-6),M7:M$211)</f>
        <v>478.85580392929279</v>
      </c>
      <c r="N5" s="123">
        <f>SUMIF($A7:$A$211,LEFT($C5,LEN($C5)-6),N7:N$211)</f>
        <v>518.31022513848211</v>
      </c>
      <c r="O5" s="123">
        <f>SUMIF($A7:$A$211,LEFT($C5,LEN($C5)-6),O7:O$211)</f>
        <v>590.48927059263951</v>
      </c>
      <c r="P5" s="123">
        <f>SUMIF($A7:$A$211,LEFT($C5,LEN($C5)-6),P7:P$211)</f>
        <v>516.96582391495497</v>
      </c>
      <c r="Q5" s="123">
        <f>SUMIF($A7:$A$211,LEFT($C5,LEN($C5)-6),Q7:Q$211)</f>
        <v>437.6035780024539</v>
      </c>
      <c r="R5" s="123">
        <f>SUMIF($A7:$A$211,LEFT($C5,LEN($C5)-6),R7:R$211)</f>
        <v>443.60227612545674</v>
      </c>
      <c r="S5" s="123">
        <f>SUMIF($A7:$A$211,LEFT($C5,LEN($C5)-6),S7:S$211)</f>
        <v>451.23168233811572</v>
      </c>
      <c r="T5" s="123">
        <f>SUMIF($A7:$A$211,LEFT($C5,LEN($C5)-6),T7:T$211)</f>
        <v>480.46811378120719</v>
      </c>
      <c r="U5" s="123">
        <f>SUMIF($A7:$A$211,LEFT($C5,LEN($C5)-6),U7:U$211)</f>
        <v>495.0248771256388</v>
      </c>
      <c r="V5" s="123">
        <f>SUMIF($A7:$A$211,LEFT($C5,LEN($C5)-6),V7:V$211)</f>
        <v>515.36123405444778</v>
      </c>
      <c r="W5" s="123">
        <f>SUMIF($A7:$A$211,LEFT($C5,LEN($C5)-6),W7:W$211)</f>
        <v>526.75294653579874</v>
      </c>
    </row>
    <row r="6" spans="1:23" s="88" customFormat="1" x14ac:dyDescent="0.3">
      <c r="A6" s="124" t="s">
        <v>350</v>
      </c>
      <c r="B6" s="124" t="s">
        <v>350</v>
      </c>
      <c r="C6" s="124" t="s">
        <v>350</v>
      </c>
      <c r="D6" s="125">
        <f>SUMIF($B7:$B$211,LEFT($C6,LEN($C6)-6),D7:D$211)</f>
        <v>336.21521808218154</v>
      </c>
      <c r="E6" s="125">
        <f>SUMIF($B7:$B$211,LEFT($C6,LEN($C6)-6),E7:E$211)</f>
        <v>202.6830005254495</v>
      </c>
      <c r="F6" s="125">
        <f>SUMIF($B7:$B$211,LEFT($C6,LEN($C6)-6),F7:F$211)</f>
        <v>220.267443360779</v>
      </c>
      <c r="G6" s="125">
        <f>SUMIF($B7:$B$211,LEFT($C6,LEN($C6)-6),G7:G$211)</f>
        <v>184.46002955111112</v>
      </c>
      <c r="H6" s="125">
        <f>SUMIF($B7:$B$211,LEFT($C6,LEN($C6)-6),H7:H$211)</f>
        <v>184.32374682944447</v>
      </c>
      <c r="I6" s="125">
        <f>SUMIF($B7:$B$211,LEFT($C6,LEN($C6)-6),I7:I$211)</f>
        <v>173.34447740444443</v>
      </c>
      <c r="J6" s="125">
        <f>SUMIF($B7:$B$211,LEFT($C6,LEN($C6)-6),J7:J$211)</f>
        <v>176.05673514333336</v>
      </c>
      <c r="K6" s="125">
        <f>SUMIF($B7:$B$211,LEFT($C6,LEN($C6)-6),K7:K$211)</f>
        <v>155.22714157983248</v>
      </c>
      <c r="L6" s="125">
        <f>SUMIF($B7:$B$211,LEFT($C6,LEN($C6)-6),L7:L$211)</f>
        <v>214.18066290452037</v>
      </c>
      <c r="M6" s="125">
        <f>SUMIF($B7:$B$211,LEFT($C6,LEN($C6)-6),M7:M$211)</f>
        <v>211.64407185193937</v>
      </c>
      <c r="N6" s="125">
        <f>SUMIF($B7:$B$211,LEFT($C6,LEN($C6)-6),N7:N$211)</f>
        <v>254.29643772150919</v>
      </c>
      <c r="O6" s="125">
        <f>SUMIF($B7:$B$211,LEFT($C6,LEN($C6)-6),O7:O$211)</f>
        <v>277.07676979028389</v>
      </c>
      <c r="P6" s="125">
        <f>SUMIF($B7:$B$211,LEFT($C6,LEN($C6)-6),P7:P$211)</f>
        <v>267.85838558098311</v>
      </c>
      <c r="Q6" s="125">
        <f>SUMIF($B7:$B$211,LEFT($C6,LEN($C6)-6),Q7:Q$211)</f>
        <v>208.59562187260113</v>
      </c>
      <c r="R6" s="125">
        <f>SUMIF($B7:$B$211,LEFT($C6,LEN($C6)-6),R7:R$211)</f>
        <v>225.62553230540044</v>
      </c>
      <c r="S6" s="125">
        <f>SUMIF($B7:$B$211,LEFT($C6,LEN($C6)-6),S7:S$211)</f>
        <v>227.59456027870476</v>
      </c>
      <c r="T6" s="125">
        <f>SUMIF($B7:$B$211,LEFT($C6,LEN($C6)-6),T7:T$211)</f>
        <v>237.13506804121545</v>
      </c>
      <c r="U6" s="125">
        <f>SUMIF($B7:$B$211,LEFT($C6,LEN($C6)-6),U7:U$211)</f>
        <v>237.37387410048558</v>
      </c>
      <c r="V6" s="125">
        <f>SUMIF($B7:$B$211,LEFT($C6,LEN($C6)-6),V7:V$211)</f>
        <v>244.3808972410942</v>
      </c>
      <c r="W6" s="125">
        <f>SUMIF($B7:$B$211,LEFT($C6,LEN($C6)-6),W7:W$211)</f>
        <v>253.77005825476544</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151.73226270355553</v>
      </c>
      <c r="E8" s="127">
        <v>152.93363653111112</v>
      </c>
      <c r="F8" s="127">
        <v>172.8211765088889</v>
      </c>
      <c r="G8" s="127">
        <v>170.01202955111111</v>
      </c>
      <c r="H8" s="127">
        <v>160.80074682944448</v>
      </c>
      <c r="I8" s="127">
        <v>155.30447740444444</v>
      </c>
      <c r="J8" s="127">
        <v>157.83573514333335</v>
      </c>
      <c r="K8" s="127">
        <v>133.04714157983247</v>
      </c>
      <c r="L8" s="127">
        <v>192.67166290452039</v>
      </c>
      <c r="M8" s="127">
        <v>191.26907185193937</v>
      </c>
      <c r="N8" s="127">
        <v>241.95143772150919</v>
      </c>
      <c r="O8" s="127">
        <v>252.77276979028389</v>
      </c>
      <c r="P8" s="127">
        <v>245.34738558098309</v>
      </c>
      <c r="Q8" s="127">
        <v>192.61832087260112</v>
      </c>
      <c r="R8" s="127">
        <v>208.82272896685532</v>
      </c>
      <c r="S8" s="127">
        <v>210.7342477389692</v>
      </c>
      <c r="T8" s="127">
        <v>220.21579754183651</v>
      </c>
      <c r="U8" s="127">
        <v>220.35202579314446</v>
      </c>
      <c r="V8" s="127">
        <v>227.28772880506736</v>
      </c>
      <c r="W8" s="127">
        <v>236.68432748871922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21.259</v>
      </c>
      <c r="E13" s="127">
        <v>19.606999999999999</v>
      </c>
      <c r="F13" s="127">
        <v>12.372999999999999</v>
      </c>
      <c r="G13" s="127">
        <v>14.448</v>
      </c>
      <c r="H13" s="127">
        <v>23.523</v>
      </c>
      <c r="I13" s="127">
        <v>18.04</v>
      </c>
      <c r="J13" s="127">
        <v>18.221</v>
      </c>
      <c r="K13" s="127">
        <v>22.18</v>
      </c>
      <c r="L13" s="127">
        <v>21.509</v>
      </c>
      <c r="M13" s="127">
        <v>20.375</v>
      </c>
      <c r="N13" s="127">
        <v>12.345000000000001</v>
      </c>
      <c r="O13" s="127">
        <v>24.303999999999998</v>
      </c>
      <c r="P13" s="127">
        <v>22.510999999999999</v>
      </c>
      <c r="Q13" s="127">
        <v>15.977300999999999</v>
      </c>
      <c r="R13" s="127">
        <v>16.802803338545132</v>
      </c>
      <c r="S13" s="127">
        <v>16.860312539735574</v>
      </c>
      <c r="T13" s="127">
        <v>16.919270499378939</v>
      </c>
      <c r="U13" s="127">
        <v>17.021848307341102</v>
      </c>
      <c r="V13" s="127">
        <v>17.093168436026858</v>
      </c>
      <c r="W13" s="127">
        <v>17.085730766046211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59.344671658170874</v>
      </c>
      <c r="E19" s="127">
        <v>30.142363994338385</v>
      </c>
      <c r="F19" s="127">
        <v>35.073266851890104</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103.87928372045511</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82.115732654263553</v>
      </c>
      <c r="E26" s="125">
        <f>SUMIF($B27:$B$211,LEFT($C26,LEN($C26)-6),E27:E$211)</f>
        <v>86.668952763589516</v>
      </c>
      <c r="F26" s="125">
        <f>SUMIF($B27:$B$211,LEFT($C26,LEN($C26)-6),F27:F$211)</f>
        <v>91.614468388888042</v>
      </c>
      <c r="G26" s="125">
        <f>SUMIF($B27:$B$211,LEFT($C26,LEN($C26)-6),G27:G$211)</f>
        <v>116.6489507372047</v>
      </c>
      <c r="H26" s="125">
        <f>SUMIF($B27:$B$211,LEFT($C26,LEN($C26)-6),H27:H$211)</f>
        <v>139.82003054718143</v>
      </c>
      <c r="I26" s="125">
        <f>SUMIF($B27:$B$211,LEFT($C26,LEN($C26)-6),I27:I$211)</f>
        <v>121.5800261048055</v>
      </c>
      <c r="J26" s="125">
        <f>SUMIF($B27:$B$211,LEFT($C26,LEN($C26)-6),J27:J$211)</f>
        <v>107.49017191605972</v>
      </c>
      <c r="K26" s="125">
        <f>SUMIF($B27:$B$211,LEFT($C26,LEN($C26)-6),K27:K$211)</f>
        <v>131.51878791601507</v>
      </c>
      <c r="L26" s="125">
        <f>SUMIF($B27:$B$211,LEFT($C26,LEN($C26)-6),L27:L$211)</f>
        <v>140.17518227424034</v>
      </c>
      <c r="M26" s="125">
        <f>SUMIF($B27:$B$211,LEFT($C26,LEN($C26)-6),M27:M$211)</f>
        <v>129.90992752871065</v>
      </c>
      <c r="N26" s="125">
        <f>SUMIF($B27:$B$211,LEFT($C26,LEN($C26)-6),N27:N$211)</f>
        <v>131.89675064775105</v>
      </c>
      <c r="O26" s="125">
        <f>SUMIF($B27:$B$211,LEFT($C26,LEN($C26)-6),O27:O$211)</f>
        <v>158.81513477359087</v>
      </c>
      <c r="P26" s="125">
        <f>SUMIF($B27:$B$211,LEFT($C26,LEN($C26)-6),P27:P$211)</f>
        <v>126.37581438421336</v>
      </c>
      <c r="Q26" s="125">
        <f>SUMIF($B27:$B$211,LEFT($C26,LEN($C26)-6),Q27:Q$211)</f>
        <v>89.486996129852756</v>
      </c>
      <c r="R26" s="125">
        <f>SUMIF($B27:$B$211,LEFT($C26,LEN($C26)-6),R27:R$211)</f>
        <v>85.926145757692865</v>
      </c>
      <c r="S26" s="125">
        <f>SUMIF($B27:$B$211,LEFT($C26,LEN($C26)-6),S27:S$211)</f>
        <v>89.004382725305561</v>
      </c>
      <c r="T26" s="125">
        <f>SUMIF($B27:$B$211,LEFT($C26,LEN($C26)-6),T27:T$211)</f>
        <v>99.194949514720022</v>
      </c>
      <c r="U26" s="125">
        <f>SUMIF($B27:$B$211,LEFT($C26,LEN($C26)-6),U27:U$211)</f>
        <v>107.5524040335326</v>
      </c>
      <c r="V26" s="125">
        <f>SUMIF($B27:$B$211,LEFT($C26,LEN($C26)-6),V27:V$211)</f>
        <v>111.20170026282733</v>
      </c>
      <c r="W26" s="125">
        <f>SUMIF($B27:$B$211,LEFT($C26,LEN($C26)-6),W27:W$211)</f>
        <v>112.50399935280079</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40.32128247739967</v>
      </c>
      <c r="E31" s="127">
        <v>38.744767212749814</v>
      </c>
      <c r="F31" s="127">
        <v>44.079116948987838</v>
      </c>
      <c r="G31" s="127">
        <v>46.024480381283695</v>
      </c>
      <c r="H31" s="127">
        <v>56.851201665079259</v>
      </c>
      <c r="I31" s="127">
        <v>48.405230978077682</v>
      </c>
      <c r="J31" s="127">
        <v>37.02669360633454</v>
      </c>
      <c r="K31" s="127">
        <v>41.551835744745432</v>
      </c>
      <c r="L31" s="127">
        <v>44.734237012075035</v>
      </c>
      <c r="M31" s="127">
        <v>44.237422889774962</v>
      </c>
      <c r="N31" s="127">
        <v>40.337388200000007</v>
      </c>
      <c r="O31" s="127">
        <v>42.596289999999996</v>
      </c>
      <c r="P31" s="127">
        <v>25.402969999999996</v>
      </c>
      <c r="Q31" s="127">
        <v>26.781549999999999</v>
      </c>
      <c r="R31" s="127">
        <v>21.962934953231738</v>
      </c>
      <c r="S31" s="127">
        <v>22.561433358507131</v>
      </c>
      <c r="T31" s="127">
        <v>26.930890884863235</v>
      </c>
      <c r="U31" s="127">
        <v>27.418871474978236</v>
      </c>
      <c r="V31" s="127">
        <v>27.800178755093981</v>
      </c>
      <c r="W31" s="127">
        <v>28.372458338462696</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6.8700000000000002E-3</v>
      </c>
      <c r="E34" s="127">
        <v>7.7860000000000013E-2</v>
      </c>
      <c r="F34" s="127">
        <v>5.7250000000000002E-2</v>
      </c>
      <c r="G34" s="127">
        <v>5.2670000000000002E-2</v>
      </c>
      <c r="H34" s="127">
        <v>4.5799999999999999E-3</v>
      </c>
      <c r="I34" s="127">
        <v>1.6029999999999999E-2</v>
      </c>
      <c r="J34" s="127">
        <v>9.1599999999999997E-3</v>
      </c>
      <c r="K34" s="127">
        <v>4.5799999999999999E-3</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4.220914722222223</v>
      </c>
      <c r="L36" s="127">
        <v>18.977993333333334</v>
      </c>
      <c r="M36" s="127">
        <v>21.497819666666665</v>
      </c>
      <c r="N36" s="127">
        <v>21.152521555555552</v>
      </c>
      <c r="O36" s="127">
        <v>49.684638444444452</v>
      </c>
      <c r="P36" s="127">
        <v>41.018922333333336</v>
      </c>
      <c r="Q36" s="127">
        <v>23.036291888888893</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30.612719999999996</v>
      </c>
      <c r="E40" s="127">
        <v>34.753039999999999</v>
      </c>
      <c r="F40" s="127">
        <v>34.443890000000003</v>
      </c>
      <c r="G40" s="127">
        <v>55.308080000000004</v>
      </c>
      <c r="H40" s="127">
        <v>62.629210000000008</v>
      </c>
      <c r="I40" s="127">
        <v>51.84789</v>
      </c>
      <c r="J40" s="127">
        <v>46.111440000000002</v>
      </c>
      <c r="K40" s="127">
        <v>59.235430000000001</v>
      </c>
      <c r="L40" s="127">
        <v>50.559284100000006</v>
      </c>
      <c r="M40" s="127">
        <v>33.793094900000007</v>
      </c>
      <c r="N40" s="127">
        <v>45.712499100000002</v>
      </c>
      <c r="O40" s="127">
        <v>45.733590000000007</v>
      </c>
      <c r="P40" s="127">
        <v>29.135670000000005</v>
      </c>
      <c r="Q40" s="127">
        <v>12.269820000000001</v>
      </c>
      <c r="R40" s="127">
        <v>21.373998628088462</v>
      </c>
      <c r="S40" s="127">
        <v>22.085187914324074</v>
      </c>
      <c r="T40" s="127">
        <v>22.658734330728858</v>
      </c>
      <c r="U40" s="127">
        <v>23.240854564130096</v>
      </c>
      <c r="V40" s="127">
        <v>23.697245223042962</v>
      </c>
      <c r="W40" s="127">
        <v>24.380171477447018</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8</v>
      </c>
      <c r="R42" s="127">
        <v>18.504720982830204</v>
      </c>
      <c r="S42" s="127">
        <v>20.513254571342408</v>
      </c>
      <c r="T42" s="127">
        <v>24.758299122286182</v>
      </c>
      <c r="U42" s="127">
        <v>30.507538291406991</v>
      </c>
      <c r="V42" s="127">
        <v>32.008571376419106</v>
      </c>
      <c r="W42" s="127">
        <v>32.014084224680914</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11.174860176863891</v>
      </c>
      <c r="E44" s="127">
        <v>13.093285550839708</v>
      </c>
      <c r="F44" s="127">
        <v>13.034211439900186</v>
      </c>
      <c r="G44" s="127">
        <v>15.263720355921008</v>
      </c>
      <c r="H44" s="127">
        <v>20.335038882102182</v>
      </c>
      <c r="I44" s="127">
        <v>21.310875126727822</v>
      </c>
      <c r="J44" s="127">
        <v>24.342878309725187</v>
      </c>
      <c r="K44" s="127">
        <v>26.506027449047437</v>
      </c>
      <c r="L44" s="127">
        <v>25.903667828831956</v>
      </c>
      <c r="M44" s="127">
        <v>30.381590072269027</v>
      </c>
      <c r="N44" s="127">
        <v>24.694341792195473</v>
      </c>
      <c r="O44" s="127">
        <v>20.800616329146429</v>
      </c>
      <c r="P44" s="127">
        <v>30.81825205088002</v>
      </c>
      <c r="Q44" s="127">
        <v>19.399334240963857</v>
      </c>
      <c r="R44" s="127">
        <v>24.084491193542465</v>
      </c>
      <c r="S44" s="127">
        <v>23.844506881131942</v>
      </c>
      <c r="T44" s="127">
        <v>24.847025176841743</v>
      </c>
      <c r="U44" s="127">
        <v>26.385139703017277</v>
      </c>
      <c r="V44" s="127">
        <v>27.695704908271281</v>
      </c>
      <c r="W44" s="127">
        <v>27.737285312210162</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119.97369905162185</v>
      </c>
      <c r="E46" s="125">
        <f>SUMIF($B47:$B$211,LEFT($C46,LEN($C46)-6),E47:E$211)</f>
        <v>124.47546495793985</v>
      </c>
      <c r="F46" s="125">
        <f>SUMIF($B47:$B$211,LEFT($C46,LEN($C46)-6),F47:F$211)</f>
        <v>113.58906948673632</v>
      </c>
      <c r="G46" s="125">
        <f>SUMIF($B47:$B$211,LEFT($C46,LEN($C46)-6),G47:G$211)</f>
        <v>121.71490566489831</v>
      </c>
      <c r="H46" s="125">
        <f>SUMIF($B47:$B$211,LEFT($C46,LEN($C46)-6),H47:H$211)</f>
        <v>108.83275705331025</v>
      </c>
      <c r="I46" s="125">
        <f>SUMIF($B47:$B$211,LEFT($C46,LEN($C46)-6),I47:I$211)</f>
        <v>94.287933198078747</v>
      </c>
      <c r="J46" s="125">
        <f>SUMIF($B47:$B$211,LEFT($C46,LEN($C46)-6),J47:J$211)</f>
        <v>98.911772065485479</v>
      </c>
      <c r="K46" s="125">
        <f>SUMIF($B47:$B$211,LEFT($C46,LEN($C46)-6),K47:K$211)</f>
        <v>117.24389969207616</v>
      </c>
      <c r="L46" s="125">
        <f>SUMIF($B47:$B$211,LEFT($C46,LEN($C46)-6),L47:L$211)</f>
        <v>106.72611465096435</v>
      </c>
      <c r="M46" s="125">
        <f>SUMIF($B47:$B$211,LEFT($C46,LEN($C46)-6),M47:M$211)</f>
        <v>137.30180454864271</v>
      </c>
      <c r="N46" s="125">
        <f>SUMIF($B47:$B$211,LEFT($C46,LEN($C46)-6),N47:N$211)</f>
        <v>132.1170367692219</v>
      </c>
      <c r="O46" s="125">
        <f>SUMIF($B47:$B$211,LEFT($C46,LEN($C46)-6),O47:O$211)</f>
        <v>154.59736602876484</v>
      </c>
      <c r="P46" s="125">
        <f>SUMIF($B47:$B$211,LEFT($C46,LEN($C46)-6),P47:P$211)</f>
        <v>122.73162394975847</v>
      </c>
      <c r="Q46" s="125">
        <f>SUMIF($B47:$B$211,LEFT($C46,LEN($C46)-6),Q47:Q$211)</f>
        <v>139.52096</v>
      </c>
      <c r="R46" s="125">
        <f>SUMIF($B47:$B$211,LEFT($C46,LEN($C46)-6),R47:R$211)</f>
        <v>132.05059806236341</v>
      </c>
      <c r="S46" s="125">
        <f>SUMIF($B47:$B$211,LEFT($C46,LEN($C46)-6),S47:S$211)</f>
        <v>134.63273933410534</v>
      </c>
      <c r="T46" s="125">
        <f>SUMIF($B47:$B$211,LEFT($C46,LEN($C46)-6),T47:T$211)</f>
        <v>144.13809622527177</v>
      </c>
      <c r="U46" s="125">
        <f>SUMIF($B47:$B$211,LEFT($C46,LEN($C46)-6),U47:U$211)</f>
        <v>150.09859899162063</v>
      </c>
      <c r="V46" s="125">
        <f>SUMIF($B47:$B$211,LEFT($C46,LEN($C46)-6),V47:V$211)</f>
        <v>159.77863655052624</v>
      </c>
      <c r="W46" s="125">
        <f>SUMIF($B47:$B$211,LEFT($C46,LEN($C46)-6),W47:W$211)</f>
        <v>160.47888892823258</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29.659884599999994</v>
      </c>
      <c r="E50" s="127">
        <v>53.226822499999997</v>
      </c>
      <c r="F50" s="127">
        <v>39.275549300000002</v>
      </c>
      <c r="G50" s="127">
        <v>32.083069950000002</v>
      </c>
      <c r="H50" s="127">
        <v>26.807976100000001</v>
      </c>
      <c r="I50" s="127">
        <v>17.015210549999999</v>
      </c>
      <c r="J50" s="127">
        <v>12.847831599999999</v>
      </c>
      <c r="K50" s="127">
        <v>16.073540000000001</v>
      </c>
      <c r="L50" s="127">
        <v>23.416940000000004</v>
      </c>
      <c r="M50" s="127">
        <v>25.001101165048546</v>
      </c>
      <c r="N50" s="127">
        <v>25.47204</v>
      </c>
      <c r="O50" s="127">
        <v>25.522691999999999</v>
      </c>
      <c r="P50" s="127">
        <v>18.125059999999998</v>
      </c>
      <c r="Q50" s="127">
        <v>14.914</v>
      </c>
      <c r="R50" s="127">
        <v>14.89434249097123</v>
      </c>
      <c r="S50" s="127">
        <v>15.438345789611787</v>
      </c>
      <c r="T50" s="127">
        <v>15.909932818216754</v>
      </c>
      <c r="U50" s="127">
        <v>16.374561950265853</v>
      </c>
      <c r="V50" s="127">
        <v>16.793425211987891</v>
      </c>
      <c r="W50" s="127">
        <v>17.285999793489932</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90.313814451621852</v>
      </c>
      <c r="E52" s="127">
        <v>71.248642457939852</v>
      </c>
      <c r="F52" s="127">
        <v>74.313520186736326</v>
      </c>
      <c r="G52" s="127">
        <v>89.631835714898301</v>
      </c>
      <c r="H52" s="127">
        <v>82.024780953310241</v>
      </c>
      <c r="I52" s="127">
        <v>77.272722648078741</v>
      </c>
      <c r="J52" s="127">
        <v>86.063940465485473</v>
      </c>
      <c r="K52" s="127">
        <v>101.17035969207615</v>
      </c>
      <c r="L52" s="127">
        <v>83.309174650964337</v>
      </c>
      <c r="M52" s="127">
        <v>112.30070338359417</v>
      </c>
      <c r="N52" s="127">
        <v>106.6449967692219</v>
      </c>
      <c r="O52" s="127">
        <v>129.07467402876483</v>
      </c>
      <c r="P52" s="127">
        <v>104.60656394975848</v>
      </c>
      <c r="Q52" s="127">
        <v>124.60696000000002</v>
      </c>
      <c r="R52" s="127">
        <v>117.15625557139218</v>
      </c>
      <c r="S52" s="127">
        <v>119.19439354449354</v>
      </c>
      <c r="T52" s="127">
        <v>128.22816340705501</v>
      </c>
      <c r="U52" s="127">
        <v>133.72403704135479</v>
      </c>
      <c r="V52" s="127">
        <v>142.98521133853836</v>
      </c>
      <c r="W52" s="127">
        <v>143.19288913474264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160.28566454839648</v>
      </c>
      <c r="E56" s="123">
        <f>SUMIF($A58:$A$211,LEFT($C56,LEN($C56)-6),E58:E$211)</f>
        <v>134.17226267454515</v>
      </c>
      <c r="F56" s="123">
        <f>SUMIF($A58:$A$211,LEFT($C56,LEN($C56)-6),F58:F$211)</f>
        <v>135.82406661454544</v>
      </c>
      <c r="G56" s="123">
        <f>SUMIF($A58:$A$211,LEFT($C56,LEN($C56)-6),G58:G$211)</f>
        <v>153.06785530436366</v>
      </c>
      <c r="H56" s="123">
        <f>SUMIF($A58:$A$211,LEFT($C56,LEN($C56)-6),H58:H$211)</f>
        <v>189.66887280790002</v>
      </c>
      <c r="I56" s="123">
        <f>SUMIF($A58:$A$211,LEFT($C56,LEN($C56)-6),I58:I$211)</f>
        <v>195.12241109000001</v>
      </c>
      <c r="J56" s="123">
        <f>SUMIF($A58:$A$211,LEFT($C56,LEN($C56)-6),J58:J$211)</f>
        <v>117.64622090000002</v>
      </c>
      <c r="K56" s="123">
        <f>SUMIF($A58:$A$211,LEFT($C56,LEN($C56)-6),K58:K$211)</f>
        <v>156.31890166931635</v>
      </c>
      <c r="L56" s="123">
        <f>SUMIF($A58:$A$211,LEFT($C56,LEN($C56)-6),L58:L$211)</f>
        <v>175.80175254194688</v>
      </c>
      <c r="M56" s="123">
        <f>SUMIF($A58:$A$211,LEFT($C56,LEN($C56)-6),M58:M$211)</f>
        <v>131.47095147473485</v>
      </c>
      <c r="N56" s="123">
        <f>SUMIF($A58:$A$211,LEFT($C56,LEN($C56)-6),N58:N$211)</f>
        <v>199.42736887993792</v>
      </c>
      <c r="O56" s="123">
        <f>SUMIF($A58:$A$211,LEFT($C56,LEN($C56)-6),O58:O$211)</f>
        <v>228.6743848618606</v>
      </c>
      <c r="P56" s="123">
        <f>SUMIF($A58:$A$211,LEFT($C56,LEN($C56)-6),P58:P$211)</f>
        <v>154.51005716088849</v>
      </c>
      <c r="Q56" s="123">
        <f>SUMIF($A58:$A$211,LEFT($C56,LEN($C56)-6),Q58:Q$211)</f>
        <v>152.58485014464131</v>
      </c>
      <c r="R56" s="123">
        <f>SUMIF($A58:$A$211,LEFT($C56,LEN($C56)-6),R58:R$211)</f>
        <v>201.20318165891729</v>
      </c>
      <c r="S56" s="123">
        <f>SUMIF($A58:$A$211,LEFT($C56,LEN($C56)-6),S58:S$211)</f>
        <v>217.18681365734747</v>
      </c>
      <c r="T56" s="123">
        <f>SUMIF($A58:$A$211,LEFT($C56,LEN($C56)-6),T58:T$211)</f>
        <v>254.813957966761</v>
      </c>
      <c r="U56" s="123">
        <f>SUMIF($A58:$A$211,LEFT($C56,LEN($C56)-6),U58:U$211)</f>
        <v>284.72396952897918</v>
      </c>
      <c r="V56" s="123">
        <f>SUMIF($A58:$A$211,LEFT($C56,LEN($C56)-6),V58:V$211)</f>
        <v>322.2003421028856</v>
      </c>
      <c r="W56" s="123">
        <f>SUMIF($A58:$A$211,LEFT($C56,LEN($C56)-6),W58:W$211)</f>
        <v>325.74224774453165</v>
      </c>
    </row>
    <row r="57" spans="1:23" s="88" customFormat="1" x14ac:dyDescent="0.3">
      <c r="A57" s="124" t="s">
        <v>391</v>
      </c>
      <c r="B57" s="124" t="s">
        <v>391</v>
      </c>
      <c r="C57" s="124" t="s">
        <v>391</v>
      </c>
      <c r="D57" s="125">
        <f>SUMIF($B58:$B$211,LEFT($C57,LEN($C57)-6),D58:D$211)</f>
        <v>160.28566454839648</v>
      </c>
      <c r="E57" s="125">
        <f>SUMIF($B58:$B$211,LEFT($C57,LEN($C57)-6),E58:E$211)</f>
        <v>134.17226267454515</v>
      </c>
      <c r="F57" s="125">
        <f>SUMIF($B58:$B$211,LEFT($C57,LEN($C57)-6),F58:F$211)</f>
        <v>135.82406661454544</v>
      </c>
      <c r="G57" s="125">
        <f>SUMIF($B58:$B$211,LEFT($C57,LEN($C57)-6),G58:G$211)</f>
        <v>153.06785530436366</v>
      </c>
      <c r="H57" s="125">
        <f>SUMIF($B58:$B$211,LEFT($C57,LEN($C57)-6),H58:H$211)</f>
        <v>189.66887280790002</v>
      </c>
      <c r="I57" s="125">
        <f>SUMIF($B58:$B$211,LEFT($C57,LEN($C57)-6),I58:I$211)</f>
        <v>195.12241109000001</v>
      </c>
      <c r="J57" s="125">
        <f>SUMIF($B58:$B$211,LEFT($C57,LEN($C57)-6),J58:J$211)</f>
        <v>117.64622090000002</v>
      </c>
      <c r="K57" s="125">
        <f>SUMIF($B58:$B$211,LEFT($C57,LEN($C57)-6),K58:K$211)</f>
        <v>156.31890166931635</v>
      </c>
      <c r="L57" s="125">
        <f>SUMIF($B58:$B$211,LEFT($C57,LEN($C57)-6),L58:L$211)</f>
        <v>175.80175254194688</v>
      </c>
      <c r="M57" s="125">
        <f>SUMIF($B58:$B$211,LEFT($C57,LEN($C57)-6),M58:M$211)</f>
        <v>131.47095147473485</v>
      </c>
      <c r="N57" s="125">
        <f>SUMIF($B58:$B$211,LEFT($C57,LEN($C57)-6),N58:N$211)</f>
        <v>199.42736887993792</v>
      </c>
      <c r="O57" s="125">
        <f>SUMIF($B58:$B$211,LEFT($C57,LEN($C57)-6),O58:O$211)</f>
        <v>228.6743848618606</v>
      </c>
      <c r="P57" s="125">
        <f>SUMIF($B58:$B$211,LEFT($C57,LEN($C57)-6),P58:P$211)</f>
        <v>154.51005716088849</v>
      </c>
      <c r="Q57" s="125">
        <f>SUMIF($B58:$B$211,LEFT($C57,LEN($C57)-6),Q58:Q$211)</f>
        <v>152.58485014464131</v>
      </c>
      <c r="R57" s="125">
        <f>SUMIF($B58:$B$211,LEFT($C57,LEN($C57)-6),R58:R$211)</f>
        <v>201.20318165891729</v>
      </c>
      <c r="S57" s="125">
        <f>SUMIF($B58:$B$211,LEFT($C57,LEN($C57)-6),S58:S$211)</f>
        <v>217.18681365734747</v>
      </c>
      <c r="T57" s="125">
        <f>SUMIF($B58:$B$211,LEFT($C57,LEN($C57)-6),T58:T$211)</f>
        <v>254.813957966761</v>
      </c>
      <c r="U57" s="125">
        <f>SUMIF($B58:$B$211,LEFT($C57,LEN($C57)-6),U58:U$211)</f>
        <v>284.72396952897918</v>
      </c>
      <c r="V57" s="125">
        <f>SUMIF($B58:$B$211,LEFT($C57,LEN($C57)-6),V58:V$211)</f>
        <v>322.2003421028856</v>
      </c>
      <c r="W57" s="125">
        <f>SUMIF($B58:$B$211,LEFT($C57,LEN($C57)-6),W58:W$211)</f>
        <v>325.74224774453165</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0.53508592000000199</v>
      </c>
      <c r="E59" s="127">
        <v>0</v>
      </c>
      <c r="F59" s="127">
        <v>0.50690071454545738</v>
      </c>
      <c r="G59" s="127">
        <v>1.3761268043636354</v>
      </c>
      <c r="H59" s="127">
        <v>0</v>
      </c>
      <c r="I59" s="127">
        <v>4.2926925900000006</v>
      </c>
      <c r="J59" s="127">
        <v>4.5351194000000001</v>
      </c>
      <c r="K59" s="127">
        <v>5.8912921276734913</v>
      </c>
      <c r="L59" s="127">
        <v>0</v>
      </c>
      <c r="M59" s="127">
        <v>0</v>
      </c>
      <c r="N59" s="127">
        <v>0</v>
      </c>
      <c r="O59" s="127">
        <v>4.4399317924640673</v>
      </c>
      <c r="P59" s="127">
        <v>9.4896530438064453</v>
      </c>
      <c r="Q59" s="127">
        <v>6.9361632808888878</v>
      </c>
      <c r="R59" s="127">
        <v>5.7161246051119692</v>
      </c>
      <c r="S59" s="127">
        <v>5.9204127657473116</v>
      </c>
      <c r="T59" s="127">
        <v>6.2718421151689485</v>
      </c>
      <c r="U59" s="127">
        <v>6.8119065906767862</v>
      </c>
      <c r="V59" s="127">
        <v>7.2705217744521615</v>
      </c>
      <c r="W59" s="127">
        <v>7.2783182589952258</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78.825230199999993</v>
      </c>
      <c r="E61" s="127">
        <v>86.501238000000001</v>
      </c>
      <c r="F61" s="127">
        <v>70.078076999999993</v>
      </c>
      <c r="G61" s="127">
        <v>78.861937999999995</v>
      </c>
      <c r="H61" s="127">
        <v>120.42525400000001</v>
      </c>
      <c r="I61" s="127">
        <v>142.115601</v>
      </c>
      <c r="J61" s="127">
        <v>75.188062000000016</v>
      </c>
      <c r="K61" s="127">
        <v>103.91174654164286</v>
      </c>
      <c r="L61" s="127">
        <v>117.69497471158004</v>
      </c>
      <c r="M61" s="127">
        <v>105.08982712372475</v>
      </c>
      <c r="N61" s="127">
        <v>168.47970105064499</v>
      </c>
      <c r="O61" s="127">
        <v>194.35874680373996</v>
      </c>
      <c r="P61" s="127">
        <v>126.05557691251312</v>
      </c>
      <c r="Q61" s="127">
        <v>130.76647790870192</v>
      </c>
      <c r="R61" s="127">
        <v>178.40388549739214</v>
      </c>
      <c r="S61" s="127">
        <v>193.81050303479614</v>
      </c>
      <c r="T61" s="127">
        <v>230.61967893901226</v>
      </c>
      <c r="U61" s="127">
        <v>259.47443612490713</v>
      </c>
      <c r="V61" s="127">
        <v>296.98700847266178</v>
      </c>
      <c r="W61" s="127">
        <v>300.1141138636408</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80.925348428396475</v>
      </c>
      <c r="E63" s="127">
        <v>47.671024674545137</v>
      </c>
      <c r="F63" s="127">
        <v>65.239088899999999</v>
      </c>
      <c r="G63" s="127">
        <v>72.829790500000016</v>
      </c>
      <c r="H63" s="127">
        <v>69.243618807900006</v>
      </c>
      <c r="I63" s="127">
        <v>48.714117500000008</v>
      </c>
      <c r="J63" s="127">
        <v>37.923039500000002</v>
      </c>
      <c r="K63" s="127">
        <v>46.515863000000003</v>
      </c>
      <c r="L63" s="127">
        <v>58.106777830366838</v>
      </c>
      <c r="M63" s="127">
        <v>26.381124351010104</v>
      </c>
      <c r="N63" s="127">
        <v>30.947667829292932</v>
      </c>
      <c r="O63" s="127">
        <v>29.875706265656568</v>
      </c>
      <c r="P63" s="127">
        <v>18.964827204568948</v>
      </c>
      <c r="Q63" s="127">
        <v>14.882208955050507</v>
      </c>
      <c r="R63" s="127">
        <v>17.083171556413177</v>
      </c>
      <c r="S63" s="127">
        <v>17.455897856804025</v>
      </c>
      <c r="T63" s="127">
        <v>17.922436912579805</v>
      </c>
      <c r="U63" s="127">
        <v>18.437626813395255</v>
      </c>
      <c r="V63" s="127">
        <v>17.942811855771669</v>
      </c>
      <c r="W63" s="127">
        <v>18.349815621895608</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377.87921779999999</v>
      </c>
      <c r="E116" s="123">
        <f>SUMIF($A118:$A$211,LEFT($C116,LEN($C116)-6),E118:E$211)</f>
        <v>389.95007444999999</v>
      </c>
      <c r="F116" s="123">
        <f>SUMIF($A118:$A$211,LEFT($C116,LEN($C116)-6),F118:F$211)</f>
        <v>376.38213529999996</v>
      </c>
      <c r="G116" s="123">
        <f>SUMIF($A118:$A$211,LEFT($C116,LEN($C116)-6),G118:G$211)</f>
        <v>387.30532261000002</v>
      </c>
      <c r="H116" s="123">
        <f>SUMIF($A118:$A$211,LEFT($C116,LEN($C116)-6),H118:H$211)</f>
        <v>390.55343342000003</v>
      </c>
      <c r="I116" s="123">
        <f>SUMIF($A118:$A$211,LEFT($C116,LEN($C116)-6),I118:I$211)</f>
        <v>357.42095667000001</v>
      </c>
      <c r="J116" s="123">
        <f>SUMIF($A118:$A$211,LEFT($C116,LEN($C116)-6),J118:J$211)</f>
        <v>326.89020123</v>
      </c>
      <c r="K116" s="123">
        <f>SUMIF($A118:$A$211,LEFT($C116,LEN($C116)-6),K118:K$211)</f>
        <v>334.08399807000001</v>
      </c>
      <c r="L116" s="123">
        <f>SUMIF($A118:$A$211,LEFT($C116,LEN($C116)-6),L118:L$211)</f>
        <v>349.45801749999998</v>
      </c>
      <c r="M116" s="123">
        <f>SUMIF($A118:$A$211,LEFT($C116,LEN($C116)-6),M118:M$211)</f>
        <v>331.26246559999998</v>
      </c>
      <c r="N116" s="123">
        <f>SUMIF($A118:$A$211,LEFT($C116,LEN($C116)-6),N118:N$211)</f>
        <v>336.65340609999998</v>
      </c>
      <c r="O116" s="123">
        <f>SUMIF($A118:$A$211,LEFT($C116,LEN($C116)-6),O118:O$211)</f>
        <v>363.71523999999999</v>
      </c>
      <c r="P116" s="123">
        <f>SUMIF($A118:$A$211,LEFT($C116,LEN($C116)-6),P118:P$211)</f>
        <v>300.50767999999999</v>
      </c>
      <c r="Q116" s="123">
        <f>SUMIF($A118:$A$211,LEFT($C116,LEN($C116)-6),Q118:Q$211)</f>
        <v>272.77206000000001</v>
      </c>
      <c r="R116" s="123">
        <f>SUMIF($A118:$A$211,LEFT($C116,LEN($C116)-6),R118:R$211)</f>
        <v>305.23096811120132</v>
      </c>
      <c r="S116" s="123">
        <f>SUMIF($A118:$A$211,LEFT($C116,LEN($C116)-6),S118:S$211)</f>
        <v>310.01115255905893</v>
      </c>
      <c r="T116" s="123">
        <f>SUMIF($A118:$A$211,LEFT($C116,LEN($C116)-6),T118:T$211)</f>
        <v>314.98561131945723</v>
      </c>
      <c r="U116" s="123">
        <f>SUMIF($A118:$A$211,LEFT($C116,LEN($C116)-6),U118:U$211)</f>
        <v>320.23316853307847</v>
      </c>
      <c r="V116" s="123">
        <f>SUMIF($A118:$A$211,LEFT($C116,LEN($C116)-6),V118:V$211)</f>
        <v>325.11766790438793</v>
      </c>
      <c r="W116" s="123">
        <f>SUMIF($A118:$A$211,LEFT($C116,LEN($C116)-6),W118:W$211)</f>
        <v>330.76549240589748</v>
      </c>
    </row>
    <row r="117" spans="1:23" s="88" customFormat="1" x14ac:dyDescent="0.3">
      <c r="A117" s="124" t="s">
        <v>452</v>
      </c>
      <c r="B117" s="124" t="s">
        <v>452</v>
      </c>
      <c r="C117" s="124" t="s">
        <v>452</v>
      </c>
      <c r="D117" s="125">
        <f>SUMIF($B118:$B$211,LEFT($C117,LEN($C117)-6),D118:D$211)</f>
        <v>377.87921779999999</v>
      </c>
      <c r="E117" s="125">
        <f>SUMIF($B118:$B$211,LEFT($C117,LEN($C117)-6),E118:E$211)</f>
        <v>389.95007444999999</v>
      </c>
      <c r="F117" s="125">
        <f>SUMIF($B118:$B$211,LEFT($C117,LEN($C117)-6),F118:F$211)</f>
        <v>376.38213529999996</v>
      </c>
      <c r="G117" s="125">
        <f>SUMIF($B118:$B$211,LEFT($C117,LEN($C117)-6),G118:G$211)</f>
        <v>387.30532261000002</v>
      </c>
      <c r="H117" s="125">
        <f>SUMIF($B118:$B$211,LEFT($C117,LEN($C117)-6),H118:H$211)</f>
        <v>390.55343342000003</v>
      </c>
      <c r="I117" s="125">
        <f>SUMIF($B118:$B$211,LEFT($C117,LEN($C117)-6),I118:I$211)</f>
        <v>357.42095667000001</v>
      </c>
      <c r="J117" s="125">
        <f>SUMIF($B118:$B$211,LEFT($C117,LEN($C117)-6),J118:J$211)</f>
        <v>326.89020123</v>
      </c>
      <c r="K117" s="125">
        <f>SUMIF($B118:$B$211,LEFT($C117,LEN($C117)-6),K118:K$211)</f>
        <v>334.08399807000001</v>
      </c>
      <c r="L117" s="125">
        <f>SUMIF($B118:$B$211,LEFT($C117,LEN($C117)-6),L118:L$211)</f>
        <v>349.45801749999998</v>
      </c>
      <c r="M117" s="125">
        <f>SUMIF($B118:$B$211,LEFT($C117,LEN($C117)-6),M118:M$211)</f>
        <v>331.26246559999998</v>
      </c>
      <c r="N117" s="125">
        <f>SUMIF($B118:$B$211,LEFT($C117,LEN($C117)-6),N118:N$211)</f>
        <v>336.65340609999998</v>
      </c>
      <c r="O117" s="125">
        <f>SUMIF($B118:$B$211,LEFT($C117,LEN($C117)-6),O118:O$211)</f>
        <v>363.71523999999999</v>
      </c>
      <c r="P117" s="125">
        <f>SUMIF($B118:$B$211,LEFT($C117,LEN($C117)-6),P118:P$211)</f>
        <v>300.50767999999999</v>
      </c>
      <c r="Q117" s="125">
        <f>SUMIF($B118:$B$211,LEFT($C117,LEN($C117)-6),Q118:Q$211)</f>
        <v>272.77206000000001</v>
      </c>
      <c r="R117" s="125">
        <f>SUMIF($B118:$B$211,LEFT($C117,LEN($C117)-6),R118:R$211)</f>
        <v>305.23096811120132</v>
      </c>
      <c r="S117" s="125">
        <f>SUMIF($B118:$B$211,LEFT($C117,LEN($C117)-6),S118:S$211)</f>
        <v>310.01115255905893</v>
      </c>
      <c r="T117" s="125">
        <f>SUMIF($B118:$B$211,LEFT($C117,LEN($C117)-6),T118:T$211)</f>
        <v>314.98561131945723</v>
      </c>
      <c r="U117" s="125">
        <f>SUMIF($B118:$B$211,LEFT($C117,LEN($C117)-6),U118:U$211)</f>
        <v>320.23316853307847</v>
      </c>
      <c r="V117" s="125">
        <f>SUMIF($B118:$B$211,LEFT($C117,LEN($C117)-6),V118:V$211)</f>
        <v>325.11766790438793</v>
      </c>
      <c r="W117" s="125">
        <f>SUMIF($B118:$B$211,LEFT($C117,LEN($C117)-6),W118:W$211)</f>
        <v>330.76549240589748</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377.87921779999999</v>
      </c>
      <c r="E119" s="127">
        <v>389.95007444999999</v>
      </c>
      <c r="F119" s="127">
        <v>376.38213529999996</v>
      </c>
      <c r="G119" s="127">
        <v>387.30532261000002</v>
      </c>
      <c r="H119" s="127">
        <v>390.55343342000003</v>
      </c>
      <c r="I119" s="127">
        <v>357.42095667000001</v>
      </c>
      <c r="J119" s="127">
        <v>326.89020123</v>
      </c>
      <c r="K119" s="127">
        <v>334.08399807000001</v>
      </c>
      <c r="L119" s="127">
        <v>349.45801749999998</v>
      </c>
      <c r="M119" s="127">
        <v>331.26246559999998</v>
      </c>
      <c r="N119" s="127">
        <v>336.65340609999998</v>
      </c>
      <c r="O119" s="127">
        <v>363.71523999999999</v>
      </c>
      <c r="P119" s="127">
        <v>300.50767999999999</v>
      </c>
      <c r="Q119" s="127">
        <v>272.77206000000001</v>
      </c>
      <c r="R119" s="127">
        <v>305.23096811120132</v>
      </c>
      <c r="S119" s="127">
        <v>310.01115255905893</v>
      </c>
      <c r="T119" s="127">
        <v>314.98561131945723</v>
      </c>
      <c r="U119" s="127">
        <v>320.23316853307847</v>
      </c>
      <c r="V119" s="127">
        <v>325.11766790438793</v>
      </c>
      <c r="W119" s="127">
        <v>330.76549240589748</v>
      </c>
    </row>
    <row r="120" spans="1:23" s="88" customFormat="1" x14ac:dyDescent="0.3">
      <c r="A120" s="122" t="s">
        <v>453</v>
      </c>
      <c r="B120" s="122" t="s">
        <v>453</v>
      </c>
      <c r="C120" s="122" t="s">
        <v>453</v>
      </c>
      <c r="D120" s="123">
        <f>SUMIF($A122:$A$211,LEFT($C120,LEN($C120)-6),D122:D$211)</f>
        <v>269.3085939325</v>
      </c>
      <c r="E120" s="123">
        <f>SUMIF($A122:$A$211,LEFT($C120,LEN($C120)-6),E122:E$211)</f>
        <v>226.36362609010013</v>
      </c>
      <c r="F120" s="123">
        <f>SUMIF($A122:$A$211,LEFT($C120,LEN($C120)-6),F122:F$211)</f>
        <v>217.37535999379998</v>
      </c>
      <c r="G120" s="123">
        <f>SUMIF($A122:$A$211,LEFT($C120,LEN($C120)-6),G122:G$211)</f>
        <v>214.68155879910006</v>
      </c>
      <c r="H120" s="123">
        <f>SUMIF($A122:$A$211,LEFT($C120,LEN($C120)-6),H122:H$211)</f>
        <v>218.63112579860012</v>
      </c>
      <c r="I120" s="123">
        <f>SUMIF($A122:$A$211,LEFT($C120,LEN($C120)-6),I122:I$211)</f>
        <v>146.77143197290002</v>
      </c>
      <c r="J120" s="123">
        <f>SUMIF($A122:$A$211,LEFT($C120,LEN($C120)-6),J122:J$211)</f>
        <v>145.43516271910002</v>
      </c>
      <c r="K120" s="123">
        <f>SUMIF($A122:$A$211,LEFT($C120,LEN($C120)-6),K122:K$211)</f>
        <v>225.97603059381709</v>
      </c>
      <c r="L120" s="123">
        <f>SUMIF($A122:$A$211,LEFT($C120,LEN($C120)-6),L122:L$211)</f>
        <v>215.35881294087878</v>
      </c>
      <c r="M120" s="123">
        <f>SUMIF($A122:$A$211,LEFT($C120,LEN($C120)-6),M122:M$211)</f>
        <v>210.28925162301744</v>
      </c>
      <c r="N120" s="123">
        <f>SUMIF($A122:$A$211,LEFT($C120,LEN($C120)-6),N122:N$211)</f>
        <v>239.96704815795542</v>
      </c>
      <c r="O120" s="123">
        <f>SUMIF($A122:$A$211,LEFT($C120,LEN($C120)-6),O122:O$211)</f>
        <v>257.10540690257483</v>
      </c>
      <c r="P120" s="123">
        <f>SUMIF($A122:$A$211,LEFT($C120,LEN($C120)-6),P122:P$211)</f>
        <v>255.4500627807185</v>
      </c>
      <c r="Q120" s="123">
        <f>SUMIF($A122:$A$211,LEFT($C120,LEN($C120)-6),Q122:Q$211)</f>
        <v>253.17543641505637</v>
      </c>
      <c r="R120" s="123">
        <f>SUMIF($A122:$A$211,LEFT($C120,LEN($C120)-6),R122:R$211)</f>
        <v>237.57503383106888</v>
      </c>
      <c r="S120" s="123">
        <f>SUMIF($A122:$A$211,LEFT($C120,LEN($C120)-6),S122:S$211)</f>
        <v>240.76039802681711</v>
      </c>
      <c r="T120" s="123">
        <f>SUMIF($A122:$A$211,LEFT($C120,LEN($C120)-6),T122:T$211)</f>
        <v>239.14889692893217</v>
      </c>
      <c r="U120" s="123">
        <f>SUMIF($A122:$A$211,LEFT($C120,LEN($C120)-6),U122:U$211)</f>
        <v>243.10655960758683</v>
      </c>
      <c r="V120" s="123">
        <f>SUMIF($A122:$A$211,LEFT($C120,LEN($C120)-6),V122:V$211)</f>
        <v>248.32793379437254</v>
      </c>
      <c r="W120" s="123">
        <f>SUMIF($A122:$A$211,LEFT($C120,LEN($C120)-6),W122:W$211)</f>
        <v>248.94596033419953</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219.21720327089997</v>
      </c>
      <c r="E130" s="125">
        <f>SUMIF($B131:$B$211,LEFT($C130,LEN($C130)-6),E131:E$211)</f>
        <v>186.27318489530012</v>
      </c>
      <c r="F130" s="125">
        <f>SUMIF($B131:$B$211,LEFT($C130,LEN($C130)-6),F131:F$211)</f>
        <v>182.98368719269996</v>
      </c>
      <c r="G130" s="125">
        <f>SUMIF($B131:$B$211,LEFT($C130,LEN($C130)-6),G131:G$211)</f>
        <v>183.40026914610004</v>
      </c>
      <c r="H130" s="125">
        <f>SUMIF($B131:$B$211,LEFT($C130,LEN($C130)-6),H131:H$211)</f>
        <v>189.77984484350011</v>
      </c>
      <c r="I130" s="125">
        <f>SUMIF($B131:$B$211,LEFT($C130,LEN($C130)-6),I131:I$211)</f>
        <v>121.81532025410002</v>
      </c>
      <c r="J130" s="125">
        <f>SUMIF($B131:$B$211,LEFT($C130,LEN($C130)-6),J131:J$211)</f>
        <v>130.92164866590002</v>
      </c>
      <c r="K130" s="125">
        <f>SUMIF($B131:$B$211,LEFT($C130,LEN($C130)-6),K131:K$211)</f>
        <v>189.48261964624109</v>
      </c>
      <c r="L130" s="125">
        <f>SUMIF($B131:$B$211,LEFT($C130,LEN($C130)-6),L131:L$211)</f>
        <v>207.46744158000001</v>
      </c>
      <c r="M130" s="125">
        <f>SUMIF($B131:$B$211,LEFT($C130,LEN($C130)-6),M131:M$211)</f>
        <v>207.14672193942448</v>
      </c>
      <c r="N130" s="125">
        <f>SUMIF($B131:$B$211,LEFT($C130,LEN($C130)-6),N131:N$211)</f>
        <v>232.02566467479357</v>
      </c>
      <c r="O130" s="125">
        <f>SUMIF($B131:$B$211,LEFT($C130,LEN($C130)-6),O131:O$211)</f>
        <v>238.85282999999987</v>
      </c>
      <c r="P130" s="125">
        <f>SUMIF($B131:$B$211,LEFT($C130,LEN($C130)-6),P131:P$211)</f>
        <v>244.33044000000001</v>
      </c>
      <c r="Q130" s="125">
        <f>SUMIF($B131:$B$211,LEFT($C130,LEN($C130)-6),Q131:Q$211)</f>
        <v>248.85543845426901</v>
      </c>
      <c r="R130" s="125">
        <f>SUMIF($B131:$B$211,LEFT($C130,LEN($C130)-6),R131:R$211)</f>
        <v>225.11309499635277</v>
      </c>
      <c r="S130" s="125">
        <f>SUMIF($B131:$B$211,LEFT($C130,LEN($C130)-6),S131:S$211)</f>
        <v>228.22018109743948</v>
      </c>
      <c r="T130" s="125">
        <f>SUMIF($B131:$B$211,LEFT($C130,LEN($C130)-6),T131:T$211)</f>
        <v>226.61246489089558</v>
      </c>
      <c r="U130" s="125">
        <f>SUMIF($B131:$B$211,LEFT($C130,LEN($C130)-6),U131:U$211)</f>
        <v>230.5730903833923</v>
      </c>
      <c r="V130" s="125">
        <f>SUMIF($B131:$B$211,LEFT($C130,LEN($C130)-6),V131:V$211)</f>
        <v>235.87958359486112</v>
      </c>
      <c r="W130" s="125">
        <f>SUMIF($B131:$B$211,LEFT($C130,LEN($C130)-6),W131:W$211)</f>
        <v>241.44351329437293</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219.21720327089997</v>
      </c>
      <c r="E136" s="127">
        <v>186.27318489530012</v>
      </c>
      <c r="F136" s="127">
        <v>182.98368719269996</v>
      </c>
      <c r="G136" s="127">
        <v>183.40026914610004</v>
      </c>
      <c r="H136" s="127">
        <v>189.77984484350011</v>
      </c>
      <c r="I136" s="127">
        <v>121.81532025410002</v>
      </c>
      <c r="J136" s="127">
        <v>130.92164866590002</v>
      </c>
      <c r="K136" s="127">
        <v>189.48261964624109</v>
      </c>
      <c r="L136" s="127">
        <v>207.46744158000001</v>
      </c>
      <c r="M136" s="127">
        <v>207.14672193942448</v>
      </c>
      <c r="N136" s="127">
        <v>232.02566467479357</v>
      </c>
      <c r="O136" s="127">
        <v>238.85282999999987</v>
      </c>
      <c r="P136" s="127">
        <v>244.33044000000001</v>
      </c>
      <c r="Q136" s="127">
        <v>248.85543845426901</v>
      </c>
      <c r="R136" s="127">
        <v>225.11309499635277</v>
      </c>
      <c r="S136" s="127">
        <v>228.22018109743948</v>
      </c>
      <c r="T136" s="127">
        <v>226.61246489089558</v>
      </c>
      <c r="U136" s="127">
        <v>230.5730903833923</v>
      </c>
      <c r="V136" s="127">
        <v>235.87958359486112</v>
      </c>
      <c r="W136" s="127">
        <v>241.44351329437293</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50.091390661600002</v>
      </c>
      <c r="E139" s="125">
        <f>SUMIF($B140:$B$211,LEFT($C139,LEN($C139)-6),E140:E$211)</f>
        <v>40.0904411948</v>
      </c>
      <c r="F139" s="125">
        <f>SUMIF($B140:$B$211,LEFT($C139,LEN($C139)-6),F140:F$211)</f>
        <v>34.3916728011</v>
      </c>
      <c r="G139" s="125">
        <f>SUMIF($B140:$B$211,LEFT($C139,LEN($C139)-6),G140:G$211)</f>
        <v>31.281289653000005</v>
      </c>
      <c r="H139" s="125">
        <f>SUMIF($B140:$B$211,LEFT($C139,LEN($C139)-6),H140:H$211)</f>
        <v>28.851280955100002</v>
      </c>
      <c r="I139" s="125">
        <f>SUMIF($B140:$B$211,LEFT($C139,LEN($C139)-6),I140:I$211)</f>
        <v>24.956111718800003</v>
      </c>
      <c r="J139" s="125">
        <f>SUMIF($B140:$B$211,LEFT($C139,LEN($C139)-6),J140:J$211)</f>
        <v>14.5135140532</v>
      </c>
      <c r="K139" s="125">
        <f>SUMIF($B140:$B$211,LEFT($C139,LEN($C139)-6),K140:K$211)</f>
        <v>36.49341094757601</v>
      </c>
      <c r="L139" s="125">
        <f>SUMIF($B140:$B$211,LEFT($C139,LEN($C139)-6),L140:L$211)</f>
        <v>7.8913713608787575</v>
      </c>
      <c r="M139" s="125">
        <f>SUMIF($B140:$B$211,LEFT($C139,LEN($C139)-6),M140:M$211)</f>
        <v>3.1425296835929601</v>
      </c>
      <c r="N139" s="125">
        <f>SUMIF($B140:$B$211,LEFT($C139,LEN($C139)-6),N140:N$211)</f>
        <v>7.9413834831618351</v>
      </c>
      <c r="O139" s="125">
        <f>SUMIF($B140:$B$211,LEFT($C139,LEN($C139)-6),O140:O$211)</f>
        <v>18.252576902574969</v>
      </c>
      <c r="P139" s="125">
        <f>SUMIF($B140:$B$211,LEFT($C139,LEN($C139)-6),P140:P$211)</f>
        <v>11.119622780718499</v>
      </c>
      <c r="Q139" s="125">
        <f>SUMIF($B140:$B$211,LEFT($C139,LEN($C139)-6),Q140:Q$211)</f>
        <v>4.3199979607873686</v>
      </c>
      <c r="R139" s="125">
        <f>SUMIF($B140:$B$211,LEFT($C139,LEN($C139)-6),R140:R$211)</f>
        <v>12.461938834716097</v>
      </c>
      <c r="S139" s="125">
        <f>SUMIF($B140:$B$211,LEFT($C139,LEN($C139)-6),S140:S$211)</f>
        <v>12.540216929377626</v>
      </c>
      <c r="T139" s="125">
        <f>SUMIF($B140:$B$211,LEFT($C139,LEN($C139)-6),T140:T$211)</f>
        <v>12.536432038036583</v>
      </c>
      <c r="U139" s="125">
        <f>SUMIF($B140:$B$211,LEFT($C139,LEN($C139)-6),U140:U$211)</f>
        <v>12.533469224194521</v>
      </c>
      <c r="V139" s="125">
        <f>SUMIF($B140:$B$211,LEFT($C139,LEN($C139)-6),V140:V$211)</f>
        <v>12.448350199511427</v>
      </c>
      <c r="W139" s="125">
        <f>SUMIF($B140:$B$211,LEFT($C139,LEN($C139)-6),W140:W$211)</f>
        <v>7.5024470398265972</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50.091390661600002</v>
      </c>
      <c r="E142" s="127">
        <v>40.0904411948</v>
      </c>
      <c r="F142" s="127">
        <v>34.3916728011</v>
      </c>
      <c r="G142" s="127">
        <v>31.281289653000005</v>
      </c>
      <c r="H142" s="127">
        <v>28.851280955100002</v>
      </c>
      <c r="I142" s="127">
        <v>24.956111718800003</v>
      </c>
      <c r="J142" s="127">
        <v>14.5135140532</v>
      </c>
      <c r="K142" s="127">
        <v>36.49341094757601</v>
      </c>
      <c r="L142" s="127">
        <v>7.8913713608787575</v>
      </c>
      <c r="M142" s="127">
        <v>3.1425296835929601</v>
      </c>
      <c r="N142" s="127">
        <v>7.9413834831618351</v>
      </c>
      <c r="O142" s="127">
        <v>18.252576902574969</v>
      </c>
      <c r="P142" s="127">
        <v>11.119622780718499</v>
      </c>
      <c r="Q142" s="127">
        <v>4.3199979607873686</v>
      </c>
      <c r="R142" s="127">
        <v>12.461938834716097</v>
      </c>
      <c r="S142" s="127">
        <v>12.540216929377626</v>
      </c>
      <c r="T142" s="127">
        <v>12.536432038036583</v>
      </c>
      <c r="U142" s="127">
        <v>12.533469224194521</v>
      </c>
      <c r="V142" s="127">
        <v>12.448350199511427</v>
      </c>
      <c r="W142" s="127">
        <v>7.5024470398265972</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1169.39431145</v>
      </c>
      <c r="E153" s="123">
        <f>SUMIF($A155:$A$211,LEFT($C153,LEN($C153)-6),E155:E$211)</f>
        <v>1312.6527597520001</v>
      </c>
      <c r="F153" s="123">
        <f>SUMIF($A155:$A$211,LEFT($C153,LEN($C153)-6),F155:F$211)</f>
        <v>1341.5911826170002</v>
      </c>
      <c r="G153" s="123">
        <f>SUMIF($A155:$A$211,LEFT($C153,LEN($C153)-6),G155:G$211)</f>
        <v>1334.4669833950002</v>
      </c>
      <c r="H153" s="123">
        <f>SUMIF($A155:$A$211,LEFT($C153,LEN($C153)-6),H155:H$211)</f>
        <v>1352.9242267157499</v>
      </c>
      <c r="I153" s="123">
        <f>SUMIF($A155:$A$211,LEFT($C153,LEN($C153)-6),I155:I$211)</f>
        <v>1247.2088470634999</v>
      </c>
      <c r="J153" s="123">
        <f>SUMIF($A155:$A$211,LEFT($C153,LEN($C153)-6),J155:J$211)</f>
        <v>1301.0683465204997</v>
      </c>
      <c r="K153" s="123">
        <f>SUMIF($A155:$A$211,LEFT($C153,LEN($C153)-6),K155:K$211)</f>
        <v>1339.0809898494638</v>
      </c>
      <c r="L153" s="123">
        <f>SUMIF($A155:$A$211,LEFT($C153,LEN($C153)-6),L155:L$211)</f>
        <v>1306.5836186552881</v>
      </c>
      <c r="M153" s="123">
        <f>SUMIF($A155:$A$211,LEFT($C153,LEN($C153)-6),M155:M$211)</f>
        <v>1295.5533012168669</v>
      </c>
      <c r="N153" s="123">
        <f>SUMIF($A155:$A$211,LEFT($C153,LEN($C153)-6),N155:N$211)</f>
        <v>1351.3940342913193</v>
      </c>
      <c r="O153" s="123">
        <f>SUMIF($A155:$A$211,LEFT($C153,LEN($C153)-6),O155:O$211)</f>
        <v>1338.2857187612917</v>
      </c>
      <c r="P153" s="123">
        <f>SUMIF($A155:$A$211,LEFT($C153,LEN($C153)-6),P155:P$211)</f>
        <v>1565.4355209495361</v>
      </c>
      <c r="Q153" s="123">
        <f>SUMIF($A155:$A$211,LEFT($C153,LEN($C153)-6),Q155:Q$211)</f>
        <v>1978.1953699439737</v>
      </c>
      <c r="R153" s="123">
        <f>SUMIF($A155:$A$211,LEFT($C153,LEN($C153)-6),R155:R$211)</f>
        <v>2282.4651258283852</v>
      </c>
      <c r="S153" s="123">
        <f>SUMIF($A155:$A$211,LEFT($C153,LEN($C153)-6),S155:S$211)</f>
        <v>2430.5904998683686</v>
      </c>
      <c r="T153" s="123">
        <f>SUMIF($A155:$A$211,LEFT($C153,LEN($C153)-6),T155:T$211)</f>
        <v>2512.4414199972362</v>
      </c>
      <c r="U153" s="123">
        <f>SUMIF($A155:$A$211,LEFT($C153,LEN($C153)-6),U155:U$211)</f>
        <v>2690.8352001502381</v>
      </c>
      <c r="V153" s="123">
        <f>SUMIF($A155:$A$211,LEFT($C153,LEN($C153)-6),V155:V$211)</f>
        <v>2763.5077950636301</v>
      </c>
      <c r="W153" s="123">
        <f>SUMIF($A155:$A$211,LEFT($C153,LEN($C153)-6),W155:W$211)</f>
        <v>2894.469066167077</v>
      </c>
    </row>
    <row r="154" spans="1:23" s="88" customFormat="1" x14ac:dyDescent="0.3">
      <c r="A154" s="124" t="s">
        <v>485</v>
      </c>
      <c r="B154" s="124" t="s">
        <v>485</v>
      </c>
      <c r="C154" s="124" t="s">
        <v>485</v>
      </c>
      <c r="D154" s="125">
        <f>SUMIF($B155:$B$211,LEFT($C154,LEN($C154)-6),D155:D$211)</f>
        <v>72.836017674999994</v>
      </c>
      <c r="E154" s="125">
        <f>SUMIF($B155:$B$211,LEFT($C154,LEN($C154)-6),E155:E$211)</f>
        <v>93.145892000000003</v>
      </c>
      <c r="F154" s="125">
        <f>SUMIF($B155:$B$211,LEFT($C154,LEN($C154)-6),F155:F$211)</f>
        <v>70.946403849999996</v>
      </c>
      <c r="G154" s="125">
        <f>SUMIF($B155:$B$211,LEFT($C154,LEN($C154)-6),G155:G$211)</f>
        <v>39.672017399999994</v>
      </c>
      <c r="H154" s="125">
        <f>SUMIF($B155:$B$211,LEFT($C154,LEN($C154)-6),H155:H$211)</f>
        <v>41.50436244374999</v>
      </c>
      <c r="I154" s="125">
        <f>SUMIF($B155:$B$211,LEFT($C154,LEN($C154)-6),I155:I$211)</f>
        <v>67.309561437499994</v>
      </c>
      <c r="J154" s="125">
        <f>SUMIF($B155:$B$211,LEFT($C154,LEN($C154)-6),J155:J$211)</f>
        <v>115.90600748749999</v>
      </c>
      <c r="K154" s="125">
        <f>SUMIF($B155:$B$211,LEFT($C154,LEN($C154)-6),K155:K$211)</f>
        <v>148.40378142846396</v>
      </c>
      <c r="L154" s="125">
        <f>SUMIF($B155:$B$211,LEFT($C154,LEN($C154)-6),L155:L$211)</f>
        <v>115.06297693528815</v>
      </c>
      <c r="M154" s="125">
        <f>SUMIF($B155:$B$211,LEFT($C154,LEN($C154)-6),M155:M$211)</f>
        <v>150.68058461311682</v>
      </c>
      <c r="N154" s="125">
        <f>SUMIF($B155:$B$211,LEFT($C154,LEN($C154)-6),N155:N$211)</f>
        <v>171.10543425663204</v>
      </c>
      <c r="O154" s="125">
        <f>SUMIF($B155:$B$211,LEFT($C154,LEN($C154)-6),O155:O$211)</f>
        <v>160.32933240660469</v>
      </c>
      <c r="P154" s="125">
        <f>SUMIF($B155:$B$211,LEFT($C154,LEN($C154)-6),P155:P$211)</f>
        <v>171.68002994953599</v>
      </c>
      <c r="Q154" s="125">
        <f>SUMIF($B155:$B$211,LEFT($C154,LEN($C154)-6),Q155:Q$211)</f>
        <v>167.67375594397379</v>
      </c>
      <c r="R154" s="125">
        <f>SUMIF($B155:$B$211,LEFT($C154,LEN($C154)-6),R155:R$211)</f>
        <v>158.77219604338904</v>
      </c>
      <c r="S154" s="125">
        <f>SUMIF($B155:$B$211,LEFT($C154,LEN($C154)-6),S155:S$211)</f>
        <v>165.07161888889587</v>
      </c>
      <c r="T154" s="125">
        <f>SUMIF($B155:$B$211,LEFT($C154,LEN($C154)-6),T155:T$211)</f>
        <v>167.1199274298211</v>
      </c>
      <c r="U154" s="125">
        <f>SUMIF($B155:$B$211,LEFT($C154,LEN($C154)-6),U155:U$211)</f>
        <v>172.47724273795276</v>
      </c>
      <c r="V154" s="125">
        <f>SUMIF($B155:$B$211,LEFT($C154,LEN($C154)-6),V155:V$211)</f>
        <v>176.83678293143845</v>
      </c>
      <c r="W154" s="125">
        <f>SUMIF($B155:$B$211,LEFT($C154,LEN($C154)-6),W155:W$211)</f>
        <v>181.94608797835812</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72.836017674999994</v>
      </c>
      <c r="E158" s="127">
        <v>93.145892000000003</v>
      </c>
      <c r="F158" s="127">
        <v>70.946403849999996</v>
      </c>
      <c r="G158" s="127">
        <v>39.672017399999994</v>
      </c>
      <c r="H158" s="127">
        <v>41.50436244374999</v>
      </c>
      <c r="I158" s="127">
        <v>67.309561437499994</v>
      </c>
      <c r="J158" s="127">
        <v>115.90600748749999</v>
      </c>
      <c r="K158" s="127">
        <v>148.40378142846396</v>
      </c>
      <c r="L158" s="127">
        <v>115.06297693528815</v>
      </c>
      <c r="M158" s="127">
        <v>150.68058461311682</v>
      </c>
      <c r="N158" s="127">
        <v>171.10543425663204</v>
      </c>
      <c r="O158" s="127">
        <v>160.32933240660469</v>
      </c>
      <c r="P158" s="127">
        <v>171.68002994953599</v>
      </c>
      <c r="Q158" s="127">
        <v>167.67375594397379</v>
      </c>
      <c r="R158" s="127">
        <v>158.77219604338904</v>
      </c>
      <c r="S158" s="127">
        <v>165.07161888889587</v>
      </c>
      <c r="T158" s="127">
        <v>167.1199274298211</v>
      </c>
      <c r="U158" s="127">
        <v>172.47724273795276</v>
      </c>
      <c r="V158" s="127">
        <v>176.83678293143845</v>
      </c>
      <c r="W158" s="127">
        <v>181.94608797835812</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1096.558293775</v>
      </c>
      <c r="E190" s="125">
        <f>SUMIF($B191:$B$211,LEFT($C190,LEN($C190)-6),E191:E$211)</f>
        <v>1219.5068677520001</v>
      </c>
      <c r="F190" s="125">
        <f>SUMIF($B191:$B$211,LEFT($C190,LEN($C190)-6),F191:F$211)</f>
        <v>1270.6447787670002</v>
      </c>
      <c r="G190" s="125">
        <f>SUMIF($B191:$B$211,LEFT($C190,LEN($C190)-6),G191:G$211)</f>
        <v>1294.7949659950002</v>
      </c>
      <c r="H190" s="125">
        <f>SUMIF($B191:$B$211,LEFT($C190,LEN($C190)-6),H191:H$211)</f>
        <v>1311.4198642719998</v>
      </c>
      <c r="I190" s="125">
        <f>SUMIF($B191:$B$211,LEFT($C190,LEN($C190)-6),I191:I$211)</f>
        <v>1179.8992856259999</v>
      </c>
      <c r="J190" s="125">
        <f>SUMIF($B191:$B$211,LEFT($C190,LEN($C190)-6),J191:J$211)</f>
        <v>1185.1623390329999</v>
      </c>
      <c r="K190" s="125">
        <f>SUMIF($B191:$B$211,LEFT($C190,LEN($C190)-6),K191:K$211)</f>
        <v>1190.6772084209999</v>
      </c>
      <c r="L190" s="125">
        <f>SUMIF($B191:$B$211,LEFT($C190,LEN($C190)-6),L191:L$211)</f>
        <v>1191.52064172</v>
      </c>
      <c r="M190" s="125">
        <f>SUMIF($B191:$B$211,LEFT($C190,LEN($C190)-6),M191:M$211)</f>
        <v>1144.87271660375</v>
      </c>
      <c r="N190" s="125">
        <f>SUMIF($B191:$B$211,LEFT($C190,LEN($C190)-6),N191:N$211)</f>
        <v>1180.2886000346873</v>
      </c>
      <c r="O190" s="125">
        <f>SUMIF($B191:$B$211,LEFT($C190,LEN($C190)-6),O191:O$211)</f>
        <v>1177.9563863546871</v>
      </c>
      <c r="P190" s="125">
        <f>SUMIF($B191:$B$211,LEFT($C190,LEN($C190)-6),P191:P$211)</f>
        <v>1393.7554910000001</v>
      </c>
      <c r="Q190" s="125">
        <f>SUMIF($B191:$B$211,LEFT($C190,LEN($C190)-6),Q191:Q$211)</f>
        <v>1810.5216139999998</v>
      </c>
      <c r="R190" s="125">
        <f>SUMIF($B191:$B$211,LEFT($C190,LEN($C190)-6),R191:R$211)</f>
        <v>2123.6929297849961</v>
      </c>
      <c r="S190" s="125">
        <f>SUMIF($B191:$B$211,LEFT($C190,LEN($C190)-6),S191:S$211)</f>
        <v>2265.5188809794727</v>
      </c>
      <c r="T190" s="125">
        <f>SUMIF($B191:$B$211,LEFT($C190,LEN($C190)-6),T191:T$211)</f>
        <v>2345.3214925674151</v>
      </c>
      <c r="U190" s="125">
        <f>SUMIF($B191:$B$211,LEFT($C190,LEN($C190)-6),U191:U$211)</f>
        <v>2518.3579574122855</v>
      </c>
      <c r="V190" s="125">
        <f>SUMIF($B191:$B$211,LEFT($C190,LEN($C190)-6),V191:V$211)</f>
        <v>2586.6710121321917</v>
      </c>
      <c r="W190" s="125">
        <f>SUMIF($B191:$B$211,LEFT($C190,LEN($C190)-6),W191:W$211)</f>
        <v>2712.5229781887188</v>
      </c>
    </row>
    <row r="191" spans="1:23" s="88" customFormat="1" x14ac:dyDescent="0.3">
      <c r="A191" s="126" t="s">
        <v>240</v>
      </c>
      <c r="B191" s="126" t="s">
        <v>518</v>
      </c>
      <c r="C191" s="126" t="s">
        <v>291</v>
      </c>
      <c r="D191" s="127">
        <v>1046.69</v>
      </c>
      <c r="E191" s="127">
        <v>1177.1500000000001</v>
      </c>
      <c r="F191" s="127">
        <v>1231.79</v>
      </c>
      <c r="G191" s="127">
        <v>1259.5050000000001</v>
      </c>
      <c r="H191" s="127">
        <v>1272.93175</v>
      </c>
      <c r="I191" s="127">
        <v>1139.0450000000001</v>
      </c>
      <c r="J191" s="127">
        <v>1142.5204374999998</v>
      </c>
      <c r="K191" s="127">
        <v>1139.8310562500001</v>
      </c>
      <c r="L191" s="127">
        <v>1130.88580875</v>
      </c>
      <c r="M191" s="127">
        <v>1088.1722730937499</v>
      </c>
      <c r="N191" s="127">
        <v>1122.8881653546873</v>
      </c>
      <c r="O191" s="127">
        <v>1113.1381653546873</v>
      </c>
      <c r="P191" s="127">
        <v>1323.7550000000001</v>
      </c>
      <c r="Q191" s="127">
        <v>1754.7449999999999</v>
      </c>
      <c r="R191" s="127">
        <v>2080.9121352396592</v>
      </c>
      <c r="S191" s="127">
        <v>2221.8420312890908</v>
      </c>
      <c r="T191" s="127">
        <v>2301.1905690653743</v>
      </c>
      <c r="U191" s="127">
        <v>2473.8158446635448</v>
      </c>
      <c r="V191" s="127">
        <v>2541.8530529609334</v>
      </c>
      <c r="W191" s="127">
        <v>2667.1791717125252</v>
      </c>
    </row>
    <row r="192" spans="1:23" s="88" customFormat="1" x14ac:dyDescent="0.3">
      <c r="A192" s="126" t="s">
        <v>240</v>
      </c>
      <c r="B192" s="126" t="s">
        <v>518</v>
      </c>
      <c r="C192" s="126" t="s">
        <v>276</v>
      </c>
      <c r="D192" s="127">
        <v>44.466816959999996</v>
      </c>
      <c r="E192" s="127">
        <v>37.880747648000003</v>
      </c>
      <c r="F192" s="127">
        <v>33.443544719999998</v>
      </c>
      <c r="G192" s="127">
        <v>29.873104960000003</v>
      </c>
      <c r="H192" s="127">
        <v>32.559049624000004</v>
      </c>
      <c r="I192" s="127">
        <v>34.019972528000004</v>
      </c>
      <c r="J192" s="127">
        <v>34.732246799999999</v>
      </c>
      <c r="K192" s="127">
        <v>38.928387839999999</v>
      </c>
      <c r="L192" s="127">
        <v>43.780824560000013</v>
      </c>
      <c r="M192" s="127">
        <v>43.99980352</v>
      </c>
      <c r="N192" s="127">
        <v>42.141001359999997</v>
      </c>
      <c r="O192" s="127">
        <v>47.967256000000006</v>
      </c>
      <c r="P192" s="127">
        <v>49.927496000000005</v>
      </c>
      <c r="Q192" s="127">
        <v>37.028384000000003</v>
      </c>
      <c r="R192" s="127">
        <v>40.152389970156847</v>
      </c>
      <c r="S192" s="127">
        <v>40.992765472915991</v>
      </c>
      <c r="T192" s="127">
        <v>41.407326674077176</v>
      </c>
      <c r="U192" s="127">
        <v>41.77912440295875</v>
      </c>
      <c r="V192" s="127">
        <v>42.019234307348405</v>
      </c>
      <c r="W192" s="127">
        <v>42.513057950368733</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3.4312982150000004</v>
      </c>
      <c r="E195" s="127">
        <v>2.7790821700000006</v>
      </c>
      <c r="F195" s="127">
        <v>3.5010836750000007</v>
      </c>
      <c r="G195" s="127">
        <v>3.5909570149999999</v>
      </c>
      <c r="H195" s="127">
        <v>3.8693900999999995</v>
      </c>
      <c r="I195" s="127">
        <v>4.7041248700000002</v>
      </c>
      <c r="J195" s="127">
        <v>5.3643788150000002</v>
      </c>
      <c r="K195" s="127">
        <v>8.9451052550000014</v>
      </c>
      <c r="L195" s="127">
        <v>14.259543750000004</v>
      </c>
      <c r="M195" s="127">
        <v>10.03618835</v>
      </c>
      <c r="N195" s="127">
        <v>11.9600288</v>
      </c>
      <c r="O195" s="127">
        <v>13.544205000000003</v>
      </c>
      <c r="P195" s="127">
        <v>15.809015000000002</v>
      </c>
      <c r="Q195" s="127">
        <v>16.089540000000003</v>
      </c>
      <c r="R195" s="127">
        <v>0</v>
      </c>
      <c r="S195" s="127">
        <v>0</v>
      </c>
      <c r="T195" s="127">
        <v>0</v>
      </c>
      <c r="U195" s="127">
        <v>0</v>
      </c>
      <c r="V195" s="127">
        <v>0</v>
      </c>
      <c r="W195" s="127">
        <v>0</v>
      </c>
    </row>
    <row r="196" spans="1:23" s="88" customFormat="1" x14ac:dyDescent="0.3">
      <c r="A196" s="126" t="s">
        <v>240</v>
      </c>
      <c r="B196" s="126" t="s">
        <v>518</v>
      </c>
      <c r="C196" s="126" t="s">
        <v>288</v>
      </c>
      <c r="D196" s="127">
        <v>1.9701786000000003</v>
      </c>
      <c r="E196" s="127">
        <v>1.6970379340000001</v>
      </c>
      <c r="F196" s="127">
        <v>1.9101503720000004</v>
      </c>
      <c r="G196" s="127">
        <v>1.8259040200000003</v>
      </c>
      <c r="H196" s="127">
        <v>2.0596745479999998</v>
      </c>
      <c r="I196" s="127">
        <v>2.1301882280000002</v>
      </c>
      <c r="J196" s="127">
        <v>2.5452759180000006</v>
      </c>
      <c r="K196" s="127">
        <v>2.9726590760000002</v>
      </c>
      <c r="L196" s="127">
        <v>2.5944646599999999</v>
      </c>
      <c r="M196" s="127">
        <v>2.6644516400000007</v>
      </c>
      <c r="N196" s="127">
        <v>3.2994045200000004</v>
      </c>
      <c r="O196" s="127">
        <v>3.3067600000000006</v>
      </c>
      <c r="P196" s="127">
        <v>4.2639799999999992</v>
      </c>
      <c r="Q196" s="127">
        <v>2.65869</v>
      </c>
      <c r="R196" s="127">
        <v>2.6284045751797436</v>
      </c>
      <c r="S196" s="127">
        <v>2.6840842174660651</v>
      </c>
      <c r="T196" s="127">
        <v>2.7235968279639167</v>
      </c>
      <c r="U196" s="127">
        <v>2.7629883457820128</v>
      </c>
      <c r="V196" s="127">
        <v>2.7987248639097011</v>
      </c>
      <c r="W196" s="127">
        <v>2.8307485258248022</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5D01C-E9A5-43C5-9782-52457C99D344}">
  <sheetPr codeName="Sheet41"/>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536</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2515.1724375189633</v>
      </c>
      <c r="E4" s="5">
        <f t="shared" si="0"/>
        <v>2476.9661412136243</v>
      </c>
      <c r="F4" s="5">
        <f t="shared" si="0"/>
        <v>2496.643725761749</v>
      </c>
      <c r="G4" s="5">
        <f t="shared" si="0"/>
        <v>2512.3456060616777</v>
      </c>
      <c r="H4" s="5">
        <f t="shared" si="0"/>
        <v>2584.7541931721867</v>
      </c>
      <c r="I4" s="5">
        <f t="shared" si="0"/>
        <v>2335.7360835037289</v>
      </c>
      <c r="J4" s="5">
        <f t="shared" si="0"/>
        <v>2273.4986104944783</v>
      </c>
      <c r="K4" s="5">
        <f t="shared" si="0"/>
        <v>2459.5477093705213</v>
      </c>
      <c r="L4" s="5">
        <f t="shared" si="0"/>
        <v>2508.8651014678385</v>
      </c>
      <c r="M4" s="5">
        <f t="shared" si="0"/>
        <v>2447.5545338439119</v>
      </c>
      <c r="N4" s="5">
        <f t="shared" si="0"/>
        <v>2645.7520825676947</v>
      </c>
      <c r="O4" s="5">
        <f t="shared" si="0"/>
        <v>2778.2700211183674</v>
      </c>
      <c r="P4" s="5">
        <f t="shared" si="0"/>
        <v>2794.6256048060977</v>
      </c>
      <c r="Q4" s="5">
        <f t="shared" si="0"/>
        <v>3094.3312945061248</v>
      </c>
      <c r="R4" s="5">
        <f t="shared" si="0"/>
        <v>3470.0765855550289</v>
      </c>
      <c r="S4" s="5">
        <f t="shared" si="0"/>
        <v>3649.7805464497083</v>
      </c>
      <c r="T4" s="5">
        <f>T5+T56+T116+T120+T153+T197+T209</f>
        <v>3801.8579999935937</v>
      </c>
      <c r="U4" s="5">
        <f t="shared" ref="U4:V4" si="1">U5+U56+U116+U120+U153+U197+U209</f>
        <v>4033.9237749455219</v>
      </c>
      <c r="V4" s="5">
        <f t="shared" si="1"/>
        <v>4174.5149729197246</v>
      </c>
      <c r="W4" s="5">
        <f t="shared" ref="W4" si="2">W5+W56+W116+W120+W153+W197+W209</f>
        <v>4326.6757131875038</v>
      </c>
    </row>
    <row r="5" spans="1:23" s="88" customFormat="1" x14ac:dyDescent="0.3">
      <c r="A5" s="122" t="s">
        <v>349</v>
      </c>
      <c r="B5" s="122" t="s">
        <v>349</v>
      </c>
      <c r="C5" s="122" t="s">
        <v>349</v>
      </c>
      <c r="D5" s="123">
        <f>SUMIF($A7:$A$211,LEFT($C5,LEN($C5)-6),D7:D$211)</f>
        <v>686.10112790204084</v>
      </c>
      <c r="E5" s="123">
        <f>SUMIF($A7:$A$211,LEFT($C5,LEN($C5)-6),E7:E$211)</f>
        <v>594.65413812849715</v>
      </c>
      <c r="F5" s="123">
        <f>SUMIF($A7:$A$211,LEFT($C5,LEN($C5)-6),F7:F$211)</f>
        <v>553.4378842138276</v>
      </c>
      <c r="G5" s="123">
        <f>SUMIF($A7:$A$211,LEFT($C5,LEN($C5)-6),G7:G$211)</f>
        <v>536.52854906974005</v>
      </c>
      <c r="H5" s="123">
        <f>SUMIF($A7:$A$211,LEFT($C5,LEN($C5)-6),H7:H$211)</f>
        <v>596.24073112406722</v>
      </c>
      <c r="I5" s="123">
        <f>SUMIF($A7:$A$211,LEFT($C5,LEN($C5)-6),I7:I$211)</f>
        <v>588.30338537764226</v>
      </c>
      <c r="J5" s="123">
        <f>SUMIF($A7:$A$211,LEFT($C5,LEN($C5)-6),J7:J$211)</f>
        <v>549.60100681926042</v>
      </c>
      <c r="K5" s="123">
        <f>SUMIF($A7:$A$211,LEFT($C5,LEN($C5)-6),K7:K$211)</f>
        <v>516.48634575575977</v>
      </c>
      <c r="L5" s="123">
        <f>SUMIF($A7:$A$211,LEFT($C5,LEN($C5)-6),L7:L$211)</f>
        <v>570.95209218595278</v>
      </c>
      <c r="M5" s="123">
        <f>SUMIF($A7:$A$211,LEFT($C5,LEN($C5)-6),M7:M$211)</f>
        <v>596.00977198510964</v>
      </c>
      <c r="N5" s="123">
        <f>SUMIF($A7:$A$211,LEFT($C5,LEN($C5)-6),N7:N$211)</f>
        <v>629.14707287506963</v>
      </c>
      <c r="O5" s="123">
        <f>SUMIF($A7:$A$211,LEFT($C5,LEN($C5)-6),O7:O$211)</f>
        <v>690.83967668643163</v>
      </c>
      <c r="P5" s="123">
        <f>SUMIF($A7:$A$211,LEFT($C5,LEN($C5)-6),P7:P$211)</f>
        <v>652.81374082717309</v>
      </c>
      <c r="Q5" s="123">
        <f>SUMIF($A7:$A$211,LEFT($C5,LEN($C5)-6),Q7:Q$211)</f>
        <v>534.84078743521036</v>
      </c>
      <c r="R5" s="123">
        <f>SUMIF($A7:$A$211,LEFT($C5,LEN($C5)-6),R7:R$211)</f>
        <v>538.30540047767454</v>
      </c>
      <c r="S5" s="123">
        <f>SUMIF($A7:$A$211,LEFT($C5,LEN($C5)-6),S7:S$211)</f>
        <v>546.56915308648252</v>
      </c>
      <c r="T5" s="123">
        <f>SUMIF($A7:$A$211,LEFT($C5,LEN($C5)-6),T7:T$211)</f>
        <v>578.64172952018873</v>
      </c>
      <c r="U5" s="123">
        <f>SUMIF($A7:$A$211,LEFT($C5,LEN($C5)-6),U7:U$211)</f>
        <v>603.72096134600883</v>
      </c>
      <c r="V5" s="123">
        <f>SUMIF($A7:$A$211,LEFT($C5,LEN($C5)-6),V7:V$211)</f>
        <v>628.08659251044116</v>
      </c>
      <c r="W5" s="123">
        <f>SUMIF($A7:$A$211,LEFT($C5,LEN($C5)-6),W7:W$211)</f>
        <v>641.05547049378686</v>
      </c>
    </row>
    <row r="6" spans="1:23" s="88" customFormat="1" x14ac:dyDescent="0.3">
      <c r="A6" s="124" t="s">
        <v>350</v>
      </c>
      <c r="B6" s="124" t="s">
        <v>350</v>
      </c>
      <c r="C6" s="124" t="s">
        <v>350</v>
      </c>
      <c r="D6" s="125">
        <f>SUMIF($B7:$B$211,LEFT($C6,LEN($C6)-6),D7:D$211)</f>
        <v>496.15857290696027</v>
      </c>
      <c r="E6" s="125">
        <f>SUMIF($B7:$B$211,LEFT($C6,LEN($C6)-6),E7:E$211)</f>
        <v>406.89080787722827</v>
      </c>
      <c r="F6" s="125">
        <f>SUMIF($B7:$B$211,LEFT($C6,LEN($C6)-6),F7:F$211)</f>
        <v>369.68520430961667</v>
      </c>
      <c r="G6" s="125">
        <f>SUMIF($B7:$B$211,LEFT($C6,LEN($C6)-6),G7:G$211)</f>
        <v>324.31864534212866</v>
      </c>
      <c r="H6" s="125">
        <f>SUMIF($B7:$B$211,LEFT($C6,LEN($C6)-6),H7:H$211)</f>
        <v>368.13451114876199</v>
      </c>
      <c r="I6" s="125">
        <f>SUMIF($B7:$B$211,LEFT($C6,LEN($C6)-6),I7:I$211)</f>
        <v>387.59179593180517</v>
      </c>
      <c r="J6" s="125">
        <f>SUMIF($B7:$B$211,LEFT($C6,LEN($C6)-6),J7:J$211)</f>
        <v>352.24529968332666</v>
      </c>
      <c r="K6" s="125">
        <f>SUMIF($B7:$B$211,LEFT($C6,LEN($C6)-6),K7:K$211)</f>
        <v>296.78975943272513</v>
      </c>
      <c r="L6" s="125">
        <f>SUMIF($B7:$B$211,LEFT($C6,LEN($C6)-6),L7:L$211)</f>
        <v>360.77291312121508</v>
      </c>
      <c r="M6" s="125">
        <f>SUMIF($B7:$B$211,LEFT($C6,LEN($C6)-6),M7:M$211)</f>
        <v>361.5838563563068</v>
      </c>
      <c r="N6" s="125">
        <f>SUMIF($B7:$B$211,LEFT($C6,LEN($C6)-6),N7:N$211)</f>
        <v>394.44954682245566</v>
      </c>
      <c r="O6" s="125">
        <f>SUMIF($B7:$B$211,LEFT($C6,LEN($C6)-6),O7:O$211)</f>
        <v>420.17825173743574</v>
      </c>
      <c r="P6" s="125">
        <f>SUMIF($B7:$B$211,LEFT($C6,LEN($C6)-6),P7:P$211)</f>
        <v>405.92118136544957</v>
      </c>
      <c r="Q6" s="125">
        <f>SUMIF($B7:$B$211,LEFT($C6,LEN($C6)-6),Q7:Q$211)</f>
        <v>319.57774557594257</v>
      </c>
      <c r="R6" s="125">
        <f>SUMIF($B7:$B$211,LEFT($C6,LEN($C6)-6),R7:R$211)</f>
        <v>318.15808193281055</v>
      </c>
      <c r="S6" s="125">
        <f>SUMIF($B7:$B$211,LEFT($C6,LEN($C6)-6),S7:S$211)</f>
        <v>317.03960680321069</v>
      </c>
      <c r="T6" s="125">
        <f>SUMIF($B7:$B$211,LEFT($C6,LEN($C6)-6),T7:T$211)</f>
        <v>325.59059294308094</v>
      </c>
      <c r="U6" s="125">
        <f>SUMIF($B7:$B$211,LEFT($C6,LEN($C6)-6),U7:U$211)</f>
        <v>334.8700296207877</v>
      </c>
      <c r="V6" s="125">
        <f>SUMIF($B7:$B$211,LEFT($C6,LEN($C6)-6),V7:V$211)</f>
        <v>341.17031797661076</v>
      </c>
      <c r="W6" s="125">
        <f>SUMIF($B7:$B$211,LEFT($C6,LEN($C6)-6),W7:W$211)</f>
        <v>347.90510652077279</v>
      </c>
    </row>
    <row r="7" spans="1:23" s="88" customFormat="1" x14ac:dyDescent="0.3">
      <c r="A7" s="126" t="s">
        <v>144</v>
      </c>
      <c r="B7" s="126" t="s">
        <v>351</v>
      </c>
      <c r="C7" s="126" t="s">
        <v>352</v>
      </c>
      <c r="D7" s="127">
        <v>1.1725610000000002</v>
      </c>
      <c r="E7" s="127">
        <v>2.0634390000000002</v>
      </c>
      <c r="F7" s="127">
        <v>1.772249</v>
      </c>
      <c r="G7" s="127">
        <v>1.5170170000000001</v>
      </c>
      <c r="H7" s="127">
        <v>1.5777001834</v>
      </c>
      <c r="I7" s="127">
        <v>1.1997059999999999</v>
      </c>
      <c r="J7" s="127">
        <v>0.73772199999999999</v>
      </c>
      <c r="K7" s="127">
        <v>1.4244136673528376</v>
      </c>
      <c r="L7" s="127">
        <v>2.4212405227842013</v>
      </c>
      <c r="M7" s="127">
        <v>2.2410427448996999</v>
      </c>
      <c r="N7" s="127">
        <v>1.8550493243382682</v>
      </c>
      <c r="O7" s="127">
        <v>2.0491870008227617</v>
      </c>
      <c r="P7" s="127">
        <v>1.1892558320765909</v>
      </c>
      <c r="Q7" s="127">
        <v>1.302055946937714</v>
      </c>
      <c r="R7" s="127">
        <v>1.2728954732886937</v>
      </c>
      <c r="S7" s="127">
        <v>1.2813540137190012</v>
      </c>
      <c r="T7" s="127">
        <v>1.2989938037072071</v>
      </c>
      <c r="U7" s="127">
        <v>1.322295521013634</v>
      </c>
      <c r="V7" s="127">
        <v>1.3459987692975037</v>
      </c>
      <c r="W7" s="127">
        <v>1.369795565307848</v>
      </c>
    </row>
    <row r="8" spans="1:23" s="88" customFormat="1" x14ac:dyDescent="0.3">
      <c r="A8" s="126" t="s">
        <v>144</v>
      </c>
      <c r="B8" s="126" t="s">
        <v>351</v>
      </c>
      <c r="C8" s="126" t="s">
        <v>145</v>
      </c>
      <c r="D8" s="127">
        <v>103.35272439035553</v>
      </c>
      <c r="E8" s="127">
        <v>102.49135764111111</v>
      </c>
      <c r="F8" s="127">
        <v>110.56180403888891</v>
      </c>
      <c r="G8" s="127">
        <v>114.16768111511109</v>
      </c>
      <c r="H8" s="127">
        <v>93.921468742944484</v>
      </c>
      <c r="I8" s="127">
        <v>97.728870860444431</v>
      </c>
      <c r="J8" s="127">
        <v>106.48538740333336</v>
      </c>
      <c r="K8" s="127">
        <v>102.63329685448326</v>
      </c>
      <c r="L8" s="127">
        <v>106.195878415452</v>
      </c>
      <c r="M8" s="127">
        <v>102.36111598519392</v>
      </c>
      <c r="N8" s="127">
        <v>115.68470937215093</v>
      </c>
      <c r="O8" s="127">
        <v>117.52795697902837</v>
      </c>
      <c r="P8" s="127">
        <v>110.03217855809831</v>
      </c>
      <c r="Q8" s="127">
        <v>84.738552087260075</v>
      </c>
      <c r="R8" s="127">
        <v>89.311493941446216</v>
      </c>
      <c r="S8" s="127">
        <v>86.029062027593341</v>
      </c>
      <c r="T8" s="127">
        <v>92.482774288394637</v>
      </c>
      <c r="U8" s="127">
        <v>99.621455218553081</v>
      </c>
      <c r="V8" s="127">
        <v>104.05701220415943</v>
      </c>
      <c r="W8" s="127">
        <v>109.57474036174146</v>
      </c>
    </row>
    <row r="9" spans="1:23" s="88" customFormat="1" x14ac:dyDescent="0.3">
      <c r="A9" s="126" t="s">
        <v>144</v>
      </c>
      <c r="B9" s="126" t="s">
        <v>351</v>
      </c>
      <c r="C9" s="126" t="s">
        <v>353</v>
      </c>
      <c r="D9" s="127">
        <v>2.0400000000000001E-2</v>
      </c>
      <c r="E9" s="127">
        <v>1.4325849999999999E-2</v>
      </c>
      <c r="F9" s="127">
        <v>3.1079499999999999E-2</v>
      </c>
      <c r="G9" s="127">
        <v>3.1451599999999996E-2</v>
      </c>
      <c r="H9" s="127">
        <v>4.7311599999999995E-2</v>
      </c>
      <c r="I9" s="127">
        <v>3.1719999999999998E-2</v>
      </c>
      <c r="J9" s="127">
        <v>6.38243E-2</v>
      </c>
      <c r="K9" s="127">
        <v>6.3823640909090901E-2</v>
      </c>
      <c r="L9" s="127">
        <v>0.10419538787878788</v>
      </c>
      <c r="M9" s="127">
        <v>8.1325137352657006E-2</v>
      </c>
      <c r="N9" s="127">
        <v>0.10764750046296295</v>
      </c>
      <c r="O9" s="127">
        <v>2.4632011574074068E-2</v>
      </c>
      <c r="P9" s="127">
        <v>9.719273777777776E-2</v>
      </c>
      <c r="Q9" s="127">
        <v>7.6259999999999994E-2</v>
      </c>
      <c r="R9" s="127">
        <v>7.6393784828213893E-2</v>
      </c>
      <c r="S9" s="127">
        <v>7.6548720555873556E-2</v>
      </c>
      <c r="T9" s="127">
        <v>7.6725316628964729E-2</v>
      </c>
      <c r="U9" s="127">
        <v>7.6905605293298332E-2</v>
      </c>
      <c r="V9" s="127">
        <v>7.7079772233646579E-2</v>
      </c>
      <c r="W9" s="127">
        <v>7.7259283926517958E-2</v>
      </c>
    </row>
    <row r="10" spans="1:23" s="88" customFormat="1" x14ac:dyDescent="0.3">
      <c r="A10" s="126" t="s">
        <v>144</v>
      </c>
      <c r="B10" s="126" t="s">
        <v>351</v>
      </c>
      <c r="C10" s="126" t="s">
        <v>354</v>
      </c>
      <c r="D10" s="127">
        <v>6.8062999999999999E-2</v>
      </c>
      <c r="E10" s="127">
        <v>0.20330079999999998</v>
      </c>
      <c r="F10" s="127">
        <v>6.5170000000000006E-2</v>
      </c>
      <c r="G10" s="127">
        <v>0.290852</v>
      </c>
      <c r="H10" s="127">
        <v>0.49912099999999998</v>
      </c>
      <c r="I10" s="127">
        <v>9.1466999999999993E-2</v>
      </c>
      <c r="J10" s="127">
        <v>0.30882600000000004</v>
      </c>
      <c r="K10" s="127">
        <v>0.78897836619882455</v>
      </c>
      <c r="L10" s="127">
        <v>2.8781729203290283</v>
      </c>
      <c r="M10" s="127">
        <v>3.2976351634227874</v>
      </c>
      <c r="N10" s="127">
        <v>2.7962585180711264</v>
      </c>
      <c r="O10" s="127">
        <v>2.1705349143242576</v>
      </c>
      <c r="P10" s="127">
        <v>1.5882849626205424</v>
      </c>
      <c r="Q10" s="127">
        <v>2.011195812169178</v>
      </c>
      <c r="R10" s="127">
        <v>2.1544669854470664</v>
      </c>
      <c r="S10" s="127">
        <v>2.2204238059294332</v>
      </c>
      <c r="T10" s="127">
        <v>2.2927913582285679</v>
      </c>
      <c r="U10" s="127">
        <v>2.3387501426224206</v>
      </c>
      <c r="V10" s="127">
        <v>2.372782763952733</v>
      </c>
      <c r="W10" s="127">
        <v>2.4026947215901289</v>
      </c>
    </row>
    <row r="11" spans="1:23" s="88" customFormat="1" x14ac:dyDescent="0.3">
      <c r="A11" s="126" t="s">
        <v>144</v>
      </c>
      <c r="B11" s="126" t="s">
        <v>351</v>
      </c>
      <c r="C11" s="126" t="s">
        <v>355</v>
      </c>
      <c r="D11" s="127">
        <v>0.51780949999999992</v>
      </c>
      <c r="E11" s="127">
        <v>0.73577400000000004</v>
      </c>
      <c r="F11" s="127">
        <v>0.274204</v>
      </c>
      <c r="G11" s="127">
        <v>0.48847600000000002</v>
      </c>
      <c r="H11" s="127">
        <v>0.43572699999999998</v>
      </c>
      <c r="I11" s="127">
        <v>0.38200600000000001</v>
      </c>
      <c r="J11" s="127">
        <v>0.54921500000000001</v>
      </c>
      <c r="K11" s="127">
        <v>0.83232212386831272</v>
      </c>
      <c r="L11" s="127">
        <v>0.89187900000000009</v>
      </c>
      <c r="M11" s="127">
        <v>1.0303346380952381</v>
      </c>
      <c r="N11" s="127">
        <v>0.87860477599999998</v>
      </c>
      <c r="O11" s="127">
        <v>0.51746917470085463</v>
      </c>
      <c r="P11" s="127">
        <v>0.47431179146851526</v>
      </c>
      <c r="Q11" s="127">
        <v>0.31287000000000004</v>
      </c>
      <c r="R11" s="127">
        <v>0.31081876361227079</v>
      </c>
      <c r="S11" s="127">
        <v>0.3128532485269841</v>
      </c>
      <c r="T11" s="127">
        <v>0.31928921277460098</v>
      </c>
      <c r="U11" s="127">
        <v>0.32416693256763124</v>
      </c>
      <c r="V11" s="127">
        <v>0.32634832720792945</v>
      </c>
      <c r="W11" s="127">
        <v>0.32821101407158837</v>
      </c>
    </row>
    <row r="12" spans="1:23" s="88" customFormat="1" x14ac:dyDescent="0.3">
      <c r="A12" s="126" t="s">
        <v>144</v>
      </c>
      <c r="B12" s="126" t="s">
        <v>351</v>
      </c>
      <c r="C12" s="126" t="s">
        <v>356</v>
      </c>
      <c r="D12" s="127">
        <v>85.711184399999993</v>
      </c>
      <c r="E12" s="127">
        <v>81.410946249999995</v>
      </c>
      <c r="F12" s="127">
        <v>66.855618399999997</v>
      </c>
      <c r="G12" s="127">
        <v>75.603864110000004</v>
      </c>
      <c r="H12" s="127">
        <v>108.13427397</v>
      </c>
      <c r="I12" s="127">
        <v>129.02055984999998</v>
      </c>
      <c r="J12" s="127">
        <v>67.84604988000001</v>
      </c>
      <c r="K12" s="127">
        <v>29.665345686586477</v>
      </c>
      <c r="L12" s="127">
        <v>34.57085878686307</v>
      </c>
      <c r="M12" s="127">
        <v>41.031277431066634</v>
      </c>
      <c r="N12" s="127">
        <v>37.539143119390602</v>
      </c>
      <c r="O12" s="127">
        <v>34.279927665701408</v>
      </c>
      <c r="P12" s="127">
        <v>28.0249588322264</v>
      </c>
      <c r="Q12" s="127">
        <v>23.798652620308001</v>
      </c>
      <c r="R12" s="127">
        <v>21.136068866204276</v>
      </c>
      <c r="S12" s="127">
        <v>21.335032355126373</v>
      </c>
      <c r="T12" s="127">
        <v>21.652096140075486</v>
      </c>
      <c r="U12" s="127">
        <v>21.985807847921237</v>
      </c>
      <c r="V12" s="127">
        <v>22.306596242854557</v>
      </c>
      <c r="W12" s="127">
        <v>22.540307143464808</v>
      </c>
    </row>
    <row r="13" spans="1:23" s="88" customFormat="1" x14ac:dyDescent="0.3">
      <c r="A13" s="126" t="s">
        <v>144</v>
      </c>
      <c r="B13" s="126" t="s">
        <v>351</v>
      </c>
      <c r="C13" s="126" t="s">
        <v>151</v>
      </c>
      <c r="D13" s="127">
        <v>109.41928854799347</v>
      </c>
      <c r="E13" s="127">
        <v>138.26887054228592</v>
      </c>
      <c r="F13" s="127">
        <v>112.72314773715516</v>
      </c>
      <c r="G13" s="127">
        <v>95.349117777809141</v>
      </c>
      <c r="H13" s="127">
        <v>105.43211448022782</v>
      </c>
      <c r="I13" s="127">
        <v>116.96509206930443</v>
      </c>
      <c r="J13" s="127">
        <v>138.37351270941951</v>
      </c>
      <c r="K13" s="127">
        <v>68.207526988654479</v>
      </c>
      <c r="L13" s="127">
        <v>78.516673808641301</v>
      </c>
      <c r="M13" s="127">
        <v>114.83875727980136</v>
      </c>
      <c r="N13" s="127">
        <v>81.940689009495173</v>
      </c>
      <c r="O13" s="127">
        <v>109.75760723368245</v>
      </c>
      <c r="P13" s="127">
        <v>87.449946403750118</v>
      </c>
      <c r="Q13" s="127">
        <v>85.134616688669624</v>
      </c>
      <c r="R13" s="127">
        <v>82.247947424701934</v>
      </c>
      <c r="S13" s="127">
        <v>82.529448889704369</v>
      </c>
      <c r="T13" s="127">
        <v>82.818041874298288</v>
      </c>
      <c r="U13" s="127">
        <v>83.320149408751163</v>
      </c>
      <c r="V13" s="127">
        <v>83.669253904964165</v>
      </c>
      <c r="W13" s="127">
        <v>83.632847296066501</v>
      </c>
    </row>
    <row r="14" spans="1:23" s="88" customFormat="1" x14ac:dyDescent="0.3">
      <c r="A14" s="126" t="s">
        <v>144</v>
      </c>
      <c r="B14" s="126" t="s">
        <v>351</v>
      </c>
      <c r="C14" s="126" t="s">
        <v>357</v>
      </c>
      <c r="D14" s="127">
        <v>0.25795430000000003</v>
      </c>
      <c r="E14" s="127">
        <v>0.42701529999999999</v>
      </c>
      <c r="F14" s="127">
        <v>0.1471325</v>
      </c>
      <c r="G14" s="127">
        <v>0.207679</v>
      </c>
      <c r="H14" s="127">
        <v>0.42825025</v>
      </c>
      <c r="I14" s="127">
        <v>0.32973840000000004</v>
      </c>
      <c r="J14" s="127">
        <v>0.65880539999999999</v>
      </c>
      <c r="K14" s="127">
        <v>1.5622949917874398</v>
      </c>
      <c r="L14" s="127">
        <v>2.7360619372169404</v>
      </c>
      <c r="M14" s="127">
        <v>1.7281339658639914</v>
      </c>
      <c r="N14" s="127">
        <v>2.1773579166666668</v>
      </c>
      <c r="O14" s="127">
        <v>1.0977990684965184</v>
      </c>
      <c r="P14" s="127">
        <v>1.5892565246684387</v>
      </c>
      <c r="Q14" s="127">
        <v>2.241210622127821</v>
      </c>
      <c r="R14" s="127">
        <v>2.3428262781892748</v>
      </c>
      <c r="S14" s="127">
        <v>2.3864179918122148</v>
      </c>
      <c r="T14" s="127">
        <v>2.4344789934895492</v>
      </c>
      <c r="U14" s="127">
        <v>2.4716880184545462</v>
      </c>
      <c r="V14" s="127">
        <v>2.4919007185893984</v>
      </c>
      <c r="W14" s="127">
        <v>2.5120213617752531</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0.10545</v>
      </c>
      <c r="E16" s="127">
        <v>2.7750000000000004E-2</v>
      </c>
      <c r="F16" s="127">
        <v>3.8850000000000003E-2</v>
      </c>
      <c r="G16" s="127">
        <v>2.3398610000000004E-2</v>
      </c>
      <c r="H16" s="127">
        <v>2.48651553E-2</v>
      </c>
      <c r="I16" s="127">
        <v>7.4925000000000005E-2</v>
      </c>
      <c r="J16" s="127">
        <v>0.165488</v>
      </c>
      <c r="K16" s="127">
        <v>3.5934139576061477</v>
      </c>
      <c r="L16" s="127">
        <v>1.9530197262773157</v>
      </c>
      <c r="M16" s="127">
        <v>2.8160453287600369</v>
      </c>
      <c r="N16" s="127">
        <v>10.437233142687152</v>
      </c>
      <c r="O16" s="127">
        <v>17.91325508440708</v>
      </c>
      <c r="P16" s="127">
        <v>19.278416522137181</v>
      </c>
      <c r="Q16" s="127">
        <v>12.370474236889109</v>
      </c>
      <c r="R16" s="127">
        <v>12.060501149733369</v>
      </c>
      <c r="S16" s="127">
        <v>12.920334513224351</v>
      </c>
      <c r="T16" s="127">
        <v>13.35544852033251</v>
      </c>
      <c r="U16" s="127">
        <v>13.764398641094148</v>
      </c>
      <c r="V16" s="127">
        <v>14.120426466610997</v>
      </c>
      <c r="W16" s="127">
        <v>14.408640416754691</v>
      </c>
    </row>
    <row r="17" spans="1:23" s="88" customFormat="1" x14ac:dyDescent="0.3">
      <c r="A17" s="126" t="s">
        <v>144</v>
      </c>
      <c r="B17" s="126" t="s">
        <v>351</v>
      </c>
      <c r="C17" s="126" t="s">
        <v>360</v>
      </c>
      <c r="D17" s="127">
        <v>13.285481519999999</v>
      </c>
      <c r="E17" s="127">
        <v>8.0272292600000004</v>
      </c>
      <c r="F17" s="127">
        <v>6.7067835500000008</v>
      </c>
      <c r="G17" s="127">
        <v>5.4908522</v>
      </c>
      <c r="H17" s="127">
        <v>6.5322583999999999</v>
      </c>
      <c r="I17" s="127">
        <v>4.9238760000000008</v>
      </c>
      <c r="J17" s="127">
        <v>6.2736642000000007</v>
      </c>
      <c r="K17" s="127">
        <v>11.914547848088755</v>
      </c>
      <c r="L17" s="127">
        <v>16.334756607262392</v>
      </c>
      <c r="M17" s="127">
        <v>16.808460465754131</v>
      </c>
      <c r="N17" s="127">
        <v>14.623644690782552</v>
      </c>
      <c r="O17" s="127">
        <v>14.513474026239816</v>
      </c>
      <c r="P17" s="127">
        <v>13.975318606352177</v>
      </c>
      <c r="Q17" s="127">
        <v>12.543560212536043</v>
      </c>
      <c r="R17" s="127">
        <v>12.268858330660757</v>
      </c>
      <c r="S17" s="127">
        <v>12.388822946939316</v>
      </c>
      <c r="T17" s="127">
        <v>12.576092178576788</v>
      </c>
      <c r="U17" s="127">
        <v>12.73438975582101</v>
      </c>
      <c r="V17" s="127">
        <v>12.884172260244663</v>
      </c>
      <c r="W17" s="127">
        <v>13.041100723511128</v>
      </c>
    </row>
    <row r="18" spans="1:23" s="88" customFormat="1" x14ac:dyDescent="0.3">
      <c r="A18" s="126" t="s">
        <v>144</v>
      </c>
      <c r="B18" s="126" t="s">
        <v>351</v>
      </c>
      <c r="C18" s="126" t="s">
        <v>361</v>
      </c>
      <c r="D18" s="127">
        <v>0</v>
      </c>
      <c r="E18" s="127">
        <v>0</v>
      </c>
      <c r="F18" s="127">
        <v>0</v>
      </c>
      <c r="G18" s="127">
        <v>0</v>
      </c>
      <c r="H18" s="127">
        <v>0</v>
      </c>
      <c r="I18" s="127">
        <v>0</v>
      </c>
      <c r="J18" s="127">
        <v>1.5713600000000001E-2</v>
      </c>
      <c r="K18" s="127">
        <v>2.2818999999999999E-2</v>
      </c>
      <c r="L18" s="127">
        <v>1.6119999999999999E-2</v>
      </c>
      <c r="M18" s="127">
        <v>6.2982999999999997E-2</v>
      </c>
      <c r="N18" s="127">
        <v>3.5425999999999999E-2</v>
      </c>
      <c r="O18" s="127">
        <v>2.6999999999999999E-5</v>
      </c>
      <c r="P18" s="127">
        <v>0</v>
      </c>
      <c r="Q18" s="127">
        <v>1.3639999999999999E-2</v>
      </c>
      <c r="R18" s="127">
        <v>1.3644133591882253E-2</v>
      </c>
      <c r="S18" s="127">
        <v>1.3648729694982067E-2</v>
      </c>
      <c r="T18" s="127">
        <v>1.3653656456428022E-2</v>
      </c>
      <c r="U18" s="127">
        <v>1.3658337104678933E-2</v>
      </c>
      <c r="V18" s="127">
        <v>1.3662550038762865E-2</v>
      </c>
      <c r="W18" s="127">
        <v>1.3666657653348421E-2</v>
      </c>
    </row>
    <row r="19" spans="1:23" s="88" customFormat="1" x14ac:dyDescent="0.3">
      <c r="A19" s="126" t="s">
        <v>144</v>
      </c>
      <c r="B19" s="126" t="s">
        <v>351</v>
      </c>
      <c r="C19" s="126" t="s">
        <v>155</v>
      </c>
      <c r="D19" s="127">
        <v>64.842102054373626</v>
      </c>
      <c r="E19" s="127">
        <v>42.627488199716922</v>
      </c>
      <c r="F19" s="127">
        <v>42.6141133425945</v>
      </c>
      <c r="G19" s="127">
        <v>5.3349051768043374</v>
      </c>
      <c r="H19" s="127">
        <v>16.417699523683989</v>
      </c>
      <c r="I19" s="127">
        <v>3.5887130640137794</v>
      </c>
      <c r="J19" s="127">
        <v>3.7779176009033506</v>
      </c>
      <c r="K19" s="127">
        <v>8.2769467769415179</v>
      </c>
      <c r="L19" s="127">
        <v>42.930553317985058</v>
      </c>
      <c r="M19" s="127">
        <v>8.8164407284997335</v>
      </c>
      <c r="N19" s="127">
        <v>48.278146476065324</v>
      </c>
      <c r="O19" s="127">
        <v>39.337185023126928</v>
      </c>
      <c r="P19" s="127">
        <v>70.998022728405459</v>
      </c>
      <c r="Q19" s="127">
        <v>41.301088811267284</v>
      </c>
      <c r="R19" s="127">
        <v>41.346240085119298</v>
      </c>
      <c r="S19" s="127">
        <v>41.383333730639237</v>
      </c>
      <c r="T19" s="127">
        <v>41.416371760233638</v>
      </c>
      <c r="U19" s="127">
        <v>41.44451349383008</v>
      </c>
      <c r="V19" s="127">
        <v>41.470069675281096</v>
      </c>
      <c r="W19" s="127">
        <v>41.481814684856232</v>
      </c>
    </row>
    <row r="20" spans="1:23" s="88" customFormat="1" x14ac:dyDescent="0.3">
      <c r="A20" s="126" t="s">
        <v>144</v>
      </c>
      <c r="B20" s="126" t="s">
        <v>351</v>
      </c>
      <c r="C20" s="126" t="s">
        <v>362</v>
      </c>
      <c r="D20" s="127">
        <v>0.22401179999999998</v>
      </c>
      <c r="E20" s="127">
        <v>0.21654219999999999</v>
      </c>
      <c r="F20" s="127">
        <v>0.18675140000000001</v>
      </c>
      <c r="G20" s="127">
        <v>0.77855000000000008</v>
      </c>
      <c r="H20" s="127">
        <v>0.74743682569999992</v>
      </c>
      <c r="I20" s="127">
        <v>0.77350199999999991</v>
      </c>
      <c r="J20" s="127">
        <v>0.68162259999999997</v>
      </c>
      <c r="K20" s="127">
        <v>9.7203574260149167E-2</v>
      </c>
      <c r="L20" s="127">
        <v>0.22118871047991209</v>
      </c>
      <c r="M20" s="127">
        <v>0.65341430535817691</v>
      </c>
      <c r="N20" s="127">
        <v>0.40260116739281138</v>
      </c>
      <c r="O20" s="127">
        <v>9.6099601750815195E-2</v>
      </c>
      <c r="P20" s="127">
        <v>0.27554485405677531</v>
      </c>
      <c r="Q20" s="127">
        <v>0.16014928290039232</v>
      </c>
      <c r="R20" s="127">
        <v>0.16752179248770899</v>
      </c>
      <c r="S20" s="127">
        <v>0.16925836602042416</v>
      </c>
      <c r="T20" s="127">
        <v>0.16945288084382001</v>
      </c>
      <c r="U20" s="127">
        <v>0.16958965036171664</v>
      </c>
      <c r="V20" s="127">
        <v>0.16912785522571325</v>
      </c>
      <c r="W20" s="127">
        <v>0.16790843513595527</v>
      </c>
    </row>
    <row r="21" spans="1:23" s="88" customFormat="1" x14ac:dyDescent="0.3">
      <c r="A21" s="126" t="s">
        <v>144</v>
      </c>
      <c r="B21" s="126" t="s">
        <v>351</v>
      </c>
      <c r="C21" s="126" t="s">
        <v>363</v>
      </c>
      <c r="D21" s="127">
        <v>18.086491200000001</v>
      </c>
      <c r="E21" s="127">
        <v>0.12548779999999998</v>
      </c>
      <c r="F21" s="127">
        <v>0.7953614</v>
      </c>
      <c r="G21" s="127">
        <v>0.1595452</v>
      </c>
      <c r="H21" s="127">
        <v>0.1367216</v>
      </c>
      <c r="I21" s="127">
        <v>0.10655285</v>
      </c>
      <c r="J21" s="127">
        <v>4.8388199999999999E-2</v>
      </c>
      <c r="K21" s="127">
        <v>0.30177661519556909</v>
      </c>
      <c r="L21" s="127">
        <v>3.8524471851851851</v>
      </c>
      <c r="M21" s="127">
        <v>0.12025648580277762</v>
      </c>
      <c r="N21" s="127">
        <v>3.2239999999999998E-2</v>
      </c>
      <c r="O21" s="127">
        <v>0.14310103603309574</v>
      </c>
      <c r="P21" s="127">
        <v>9.423999999999999E-2</v>
      </c>
      <c r="Q21" s="127">
        <v>0.22587981388888717</v>
      </c>
      <c r="R21" s="127">
        <v>0.22687587465964845</v>
      </c>
      <c r="S21" s="127">
        <v>0.23082870776211209</v>
      </c>
      <c r="T21" s="127">
        <v>0.2364224763170982</v>
      </c>
      <c r="U21" s="127">
        <v>0.24138616554781889</v>
      </c>
      <c r="V21" s="127">
        <v>0.24567098198545761</v>
      </c>
      <c r="W21" s="127">
        <v>0.24999547886149714</v>
      </c>
    </row>
    <row r="22" spans="1:23" s="88" customFormat="1" x14ac:dyDescent="0.3">
      <c r="A22" s="126" t="s">
        <v>144</v>
      </c>
      <c r="B22" s="126" t="s">
        <v>351</v>
      </c>
      <c r="C22" s="126" t="s">
        <v>159</v>
      </c>
      <c r="D22" s="127">
        <v>79.553402320455092</v>
      </c>
      <c r="E22" s="127">
        <v>7.4949306900000003</v>
      </c>
      <c r="F22" s="127">
        <v>1.1475366</v>
      </c>
      <c r="G22" s="127">
        <v>1.5599849254</v>
      </c>
      <c r="H22" s="127">
        <v>3.4876696799999998</v>
      </c>
      <c r="I22" s="127">
        <v>4.4107312052999994</v>
      </c>
      <c r="J22" s="127">
        <v>3.7871265799999994</v>
      </c>
      <c r="K22" s="127">
        <v>31.324568438920579</v>
      </c>
      <c r="L22" s="127">
        <v>25.032035611341414</v>
      </c>
      <c r="M22" s="127">
        <v>26.39545326252626</v>
      </c>
      <c r="N22" s="127">
        <v>28.427153775613824</v>
      </c>
      <c r="O22" s="127">
        <v>41.790598781985352</v>
      </c>
      <c r="P22" s="127">
        <v>30.016218785370576</v>
      </c>
      <c r="Q22" s="127">
        <v>19.566200072863161</v>
      </c>
      <c r="R22" s="127">
        <v>19.590493650314031</v>
      </c>
      <c r="S22" s="127">
        <v>19.852510811232321</v>
      </c>
      <c r="T22" s="127">
        <v>20.214112240434964</v>
      </c>
      <c r="U22" s="127">
        <v>20.532859477342051</v>
      </c>
      <c r="V22" s="127">
        <v>20.861175675080716</v>
      </c>
      <c r="W22" s="127">
        <v>21.182188857035591</v>
      </c>
    </row>
    <row r="23" spans="1:23" s="88" customFormat="1" x14ac:dyDescent="0.3">
      <c r="A23" s="126" t="s">
        <v>144</v>
      </c>
      <c r="B23" s="126" t="s">
        <v>351</v>
      </c>
      <c r="C23" s="126" t="s">
        <v>364</v>
      </c>
      <c r="D23" s="127">
        <v>1.0538002937824613</v>
      </c>
      <c r="E23" s="127">
        <v>0.9260977141143103</v>
      </c>
      <c r="F23" s="127">
        <v>0.80255710417805126</v>
      </c>
      <c r="G23" s="127">
        <v>1.3454324170040848</v>
      </c>
      <c r="H23" s="127">
        <v>0.49562467090564477</v>
      </c>
      <c r="I23" s="127">
        <v>0.41964635704249736</v>
      </c>
      <c r="J23" s="127">
        <v>0.30666728297042889</v>
      </c>
      <c r="K23" s="127">
        <v>0.13470947658730159</v>
      </c>
      <c r="L23" s="127">
        <v>0.62663499999999994</v>
      </c>
      <c r="M23" s="127">
        <v>0.56635000000000002</v>
      </c>
      <c r="N23" s="127">
        <v>0.77902800000000005</v>
      </c>
      <c r="O23" s="127">
        <v>1.2164439999999999</v>
      </c>
      <c r="P23" s="127">
        <v>0.71955383177730847</v>
      </c>
      <c r="Q23" s="127">
        <v>0.47763434201388888</v>
      </c>
      <c r="R23" s="127">
        <v>0.47642274424759501</v>
      </c>
      <c r="S23" s="127">
        <v>0.49006598825727521</v>
      </c>
      <c r="T23" s="127">
        <v>0.50284862700845878</v>
      </c>
      <c r="U23" s="127">
        <v>0.51021432162692648</v>
      </c>
      <c r="V23" s="127">
        <v>0.52120019020679886</v>
      </c>
      <c r="W23" s="127">
        <v>0.52513153018570524</v>
      </c>
    </row>
    <row r="24" spans="1:23" s="88" customFormat="1" x14ac:dyDescent="0.3">
      <c r="A24" s="126" t="s">
        <v>144</v>
      </c>
      <c r="B24" s="126" t="s">
        <v>351</v>
      </c>
      <c r="C24" s="126" t="s">
        <v>365</v>
      </c>
      <c r="D24" s="127">
        <v>0.56232680000000002</v>
      </c>
      <c r="E24" s="127">
        <v>0.28033140000000001</v>
      </c>
      <c r="F24" s="127">
        <v>0.37660080000000007</v>
      </c>
      <c r="G24" s="127">
        <v>0.33209959999999999</v>
      </c>
      <c r="H24" s="127">
        <v>0.49500154189999995</v>
      </c>
      <c r="I24" s="127">
        <v>0.30499480000000001</v>
      </c>
      <c r="J24" s="127">
        <v>0.16493099999999999</v>
      </c>
      <c r="K24" s="127">
        <v>0.1150490591111111</v>
      </c>
      <c r="L24" s="127">
        <v>0.42939100000000002</v>
      </c>
      <c r="M24" s="127">
        <v>0.28636022276105533</v>
      </c>
      <c r="N24" s="127">
        <v>0.65359329016714995</v>
      </c>
      <c r="O24" s="127">
        <v>0.54203933481494793</v>
      </c>
      <c r="P24" s="127">
        <v>0.35000540165615679</v>
      </c>
      <c r="Q24" s="127">
        <v>0.33084907692985616</v>
      </c>
      <c r="R24" s="127">
        <v>0.33219298631567817</v>
      </c>
      <c r="S24" s="127">
        <v>0.33353160361361517</v>
      </c>
      <c r="T24" s="127">
        <v>0.33486485064641097</v>
      </c>
      <c r="U24" s="127">
        <v>0.33618669608211593</v>
      </c>
      <c r="V24" s="127">
        <v>0.33749239700492506</v>
      </c>
      <c r="W24" s="127">
        <v>0.33813095353318057</v>
      </c>
    </row>
    <row r="25" spans="1:23" s="88" customFormat="1" x14ac:dyDescent="0.3">
      <c r="A25" s="126" t="s">
        <v>144</v>
      </c>
      <c r="B25" s="126" t="s">
        <v>351</v>
      </c>
      <c r="C25" s="126" t="s">
        <v>162</v>
      </c>
      <c r="D25" s="127">
        <v>17.92552178</v>
      </c>
      <c r="E25" s="127">
        <v>21.549921229999999</v>
      </c>
      <c r="F25" s="127">
        <v>24.5862449368</v>
      </c>
      <c r="G25" s="127">
        <v>21.63773861</v>
      </c>
      <c r="H25" s="127">
        <v>29.3212665247</v>
      </c>
      <c r="I25" s="127">
        <v>27.239694475699999</v>
      </c>
      <c r="J25" s="127">
        <v>22.000437926699998</v>
      </c>
      <c r="K25" s="127">
        <v>35.830722366173234</v>
      </c>
      <c r="L25" s="127">
        <v>41.061805183518402</v>
      </c>
      <c r="M25" s="127">
        <v>38.44847021114834</v>
      </c>
      <c r="N25" s="127">
        <v>47.801020743171257</v>
      </c>
      <c r="O25" s="127">
        <v>37.200913800747017</v>
      </c>
      <c r="P25" s="127">
        <v>39.768474993007125</v>
      </c>
      <c r="Q25" s="127">
        <v>32.972855949181429</v>
      </c>
      <c r="R25" s="127">
        <v>32.822419667962549</v>
      </c>
      <c r="S25" s="127">
        <v>33.086130352859477</v>
      </c>
      <c r="T25" s="127">
        <v>33.396134764633473</v>
      </c>
      <c r="U25" s="127">
        <v>33.661614386800103</v>
      </c>
      <c r="V25" s="127">
        <v>33.900347221672256</v>
      </c>
      <c r="W25" s="127">
        <v>34.058652035301414</v>
      </c>
    </row>
    <row r="26" spans="1:23" s="88" customFormat="1" x14ac:dyDescent="0.3">
      <c r="A26" s="124" t="s">
        <v>366</v>
      </c>
      <c r="B26" s="124" t="s">
        <v>366</v>
      </c>
      <c r="C26" s="124" t="s">
        <v>366</v>
      </c>
      <c r="D26" s="125">
        <f>SUMIF($B27:$B$211,LEFT($C26,LEN($C26)-6),D27:D$211)</f>
        <v>65.35728167080515</v>
      </c>
      <c r="E26" s="125">
        <f>SUMIF($B27:$B$211,LEFT($C26,LEN($C26)-6),E27:E$211)</f>
        <v>58.297639604238327</v>
      </c>
      <c r="F26" s="125">
        <f>SUMIF($B27:$B$211,LEFT($C26,LEN($C26)-6),F27:F$211)</f>
        <v>66.023297294170888</v>
      </c>
      <c r="G26" s="125">
        <f>SUMIF($B27:$B$211,LEFT($C26,LEN($C26)-6),G27:G$211)</f>
        <v>85.719736301556864</v>
      </c>
      <c r="H26" s="125">
        <f>SUMIF($B27:$B$211,LEFT($C26,LEN($C26)-6),H27:H$211)</f>
        <v>114.00952412301717</v>
      </c>
      <c r="I26" s="125">
        <f>SUMIF($B27:$B$211,LEFT($C26,LEN($C26)-6),I27:I$211)</f>
        <v>102.39498412761074</v>
      </c>
      <c r="J26" s="125">
        <f>SUMIF($B27:$B$211,LEFT($C26,LEN($C26)-6),J27:J$211)</f>
        <v>93.860524607303674</v>
      </c>
      <c r="K26" s="125">
        <f>SUMIF($B27:$B$211,LEFT($C26,LEN($C26)-6),K27:K$211)</f>
        <v>97.426954348693755</v>
      </c>
      <c r="L26" s="125">
        <f>SUMIF($B27:$B$211,LEFT($C26,LEN($C26)-6),L27:L$211)</f>
        <v>98.010478064737683</v>
      </c>
      <c r="M26" s="125">
        <f>SUMIF($B27:$B$211,LEFT($C26,LEN($C26)-6),M27:M$211)</f>
        <v>93.325233442265002</v>
      </c>
      <c r="N26" s="125">
        <f>SUMIF($B27:$B$211,LEFT($C26,LEN($C26)-6),N27:N$211)</f>
        <v>97.928719629190638</v>
      </c>
      <c r="O26" s="125">
        <f>SUMIF($B27:$B$211,LEFT($C26,LEN($C26)-6),O27:O$211)</f>
        <v>113.70029479777619</v>
      </c>
      <c r="P26" s="125">
        <f>SUMIF($B27:$B$211,LEFT($C26,LEN($C26)-6),P27:P$211)</f>
        <v>119.98647946172352</v>
      </c>
      <c r="Q26" s="125">
        <f>SUMIF($B27:$B$211,LEFT($C26,LEN($C26)-6),Q27:Q$211)</f>
        <v>72.690021859267816</v>
      </c>
      <c r="R26" s="125">
        <f>SUMIF($B27:$B$211,LEFT($C26,LEN($C26)-6),R27:R$211)</f>
        <v>84.003494672085097</v>
      </c>
      <c r="S26" s="125">
        <f>SUMIF($B27:$B$211,LEFT($C26,LEN($C26)-6),S27:S$211)</f>
        <v>90.861273994886531</v>
      </c>
      <c r="T26" s="125">
        <f>SUMIF($B27:$B$211,LEFT($C26,LEN($C26)-6),T27:T$211)</f>
        <v>104.24532903736471</v>
      </c>
      <c r="U26" s="125">
        <f>SUMIF($B27:$B$211,LEFT($C26,LEN($C26)-6),U27:U$211)</f>
        <v>113.78047774570257</v>
      </c>
      <c r="V26" s="125">
        <f>SUMIF($B27:$B$211,LEFT($C26,LEN($C26)-6),V27:V$211)</f>
        <v>121.4707107558594</v>
      </c>
      <c r="W26" s="125">
        <f>SUMIF($B27:$B$211,LEFT($C26,LEN($C26)-6),W27:W$211)</f>
        <v>127.22206169538454</v>
      </c>
    </row>
    <row r="27" spans="1:23" s="88" customFormat="1" x14ac:dyDescent="0.3">
      <c r="A27" s="126" t="s">
        <v>144</v>
      </c>
      <c r="B27" s="126" t="s">
        <v>367</v>
      </c>
      <c r="C27" s="126" t="s">
        <v>368</v>
      </c>
      <c r="D27" s="127">
        <v>0</v>
      </c>
      <c r="E27" s="127">
        <v>5.5500000000000005E-4</v>
      </c>
      <c r="F27" s="127">
        <v>0</v>
      </c>
      <c r="G27" s="127">
        <v>1.6104E-2</v>
      </c>
      <c r="H27" s="127">
        <v>0</v>
      </c>
      <c r="I27" s="127">
        <v>1.5799000000000001E-2</v>
      </c>
      <c r="J27" s="127">
        <v>4.7213999999999999E-2</v>
      </c>
      <c r="K27" s="127">
        <v>3.2239999999999998E-2</v>
      </c>
      <c r="L27" s="127">
        <v>3.3700000000000002E-3</v>
      </c>
      <c r="M27" s="127">
        <v>1.4319999999999999E-3</v>
      </c>
      <c r="N27" s="127">
        <v>5.7800000000000004E-3</v>
      </c>
      <c r="O27" s="127">
        <v>0</v>
      </c>
      <c r="P27" s="127">
        <v>2.8779999999999999E-3</v>
      </c>
      <c r="Q27" s="127">
        <v>0</v>
      </c>
      <c r="R27" s="127">
        <v>0</v>
      </c>
      <c r="S27" s="127">
        <v>0</v>
      </c>
      <c r="T27" s="127">
        <v>0</v>
      </c>
      <c r="U27" s="127">
        <v>0</v>
      </c>
      <c r="V27" s="127">
        <v>0</v>
      </c>
      <c r="W27" s="127">
        <v>0</v>
      </c>
    </row>
    <row r="28" spans="1:23" s="88" customFormat="1" x14ac:dyDescent="0.3">
      <c r="A28" s="126" t="s">
        <v>144</v>
      </c>
      <c r="B28" s="126" t="s">
        <v>367</v>
      </c>
      <c r="C28" s="126" t="s">
        <v>369</v>
      </c>
      <c r="D28" s="127">
        <v>3.8015000000000007E-2</v>
      </c>
      <c r="E28" s="127">
        <v>3.6435999999999996E-2</v>
      </c>
      <c r="F28" s="127">
        <v>1.2103000000000001E-2</v>
      </c>
      <c r="G28" s="127">
        <v>9.1000000000000003E-5</v>
      </c>
      <c r="H28" s="127">
        <v>1.2435999999999999E-2</v>
      </c>
      <c r="I28" s="127">
        <v>2.4892000000000001E-2</v>
      </c>
      <c r="J28" s="127">
        <v>5.5000000000000009E-5</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0.26342379999999993</v>
      </c>
      <c r="E29" s="127">
        <v>0.38951794999999995</v>
      </c>
      <c r="F29" s="127">
        <v>0.20044100000000001</v>
      </c>
      <c r="G29" s="127">
        <v>0.57531709999999991</v>
      </c>
      <c r="H29" s="127">
        <v>0.94629704999999997</v>
      </c>
      <c r="I29" s="127">
        <v>0.72942807999999992</v>
      </c>
      <c r="J29" s="127">
        <v>0.87085500000000005</v>
      </c>
      <c r="K29" s="127">
        <v>0.64720142893518517</v>
      </c>
      <c r="L29" s="127">
        <v>0.52157879351851855</v>
      </c>
      <c r="M29" s="127">
        <v>0.50787386668822532</v>
      </c>
      <c r="N29" s="127">
        <v>0.59000393851578481</v>
      </c>
      <c r="O29" s="127">
        <v>0.82246571392788725</v>
      </c>
      <c r="P29" s="127">
        <v>0.72158568762985897</v>
      </c>
      <c r="Q29" s="127">
        <v>0.44838673786515387</v>
      </c>
      <c r="R29" s="127">
        <v>0.44783916453017458</v>
      </c>
      <c r="S29" s="127">
        <v>0.44744552925354397</v>
      </c>
      <c r="T29" s="127">
        <v>0.44713146214450228</v>
      </c>
      <c r="U29" s="127">
        <v>0.44685475199700486</v>
      </c>
      <c r="V29" s="127">
        <v>0.44658755566833014</v>
      </c>
      <c r="W29" s="127">
        <v>0.44690603983585631</v>
      </c>
    </row>
    <row r="30" spans="1:23" s="88" customFormat="1" x14ac:dyDescent="0.3">
      <c r="A30" s="126" t="s">
        <v>144</v>
      </c>
      <c r="B30" s="126" t="s">
        <v>367</v>
      </c>
      <c r="C30" s="126" t="s">
        <v>371</v>
      </c>
      <c r="D30" s="127">
        <v>0.1059808</v>
      </c>
      <c r="E30" s="127">
        <v>0.21237094999999998</v>
      </c>
      <c r="F30" s="127">
        <v>3.7372200000000001E-2</v>
      </c>
      <c r="G30" s="127">
        <v>0.18940725</v>
      </c>
      <c r="H30" s="127">
        <v>0.22966914999999999</v>
      </c>
      <c r="I30" s="127">
        <v>0.19239599999999998</v>
      </c>
      <c r="J30" s="127">
        <v>0.61442530000000006</v>
      </c>
      <c r="K30" s="127">
        <v>0.14421600000000001</v>
      </c>
      <c r="L30" s="127">
        <v>0.37375700000000001</v>
      </c>
      <c r="M30" s="127">
        <v>0.38063399999999997</v>
      </c>
      <c r="N30" s="127">
        <v>0.33075599999999994</v>
      </c>
      <c r="O30" s="127">
        <v>0.35694999999999999</v>
      </c>
      <c r="P30" s="127">
        <v>0.424653</v>
      </c>
      <c r="Q30" s="127">
        <v>0.32494800000000001</v>
      </c>
      <c r="R30" s="127">
        <v>0.32100054466534567</v>
      </c>
      <c r="S30" s="127">
        <v>0.32792393628327843</v>
      </c>
      <c r="T30" s="127">
        <v>0.33487370507102787</v>
      </c>
      <c r="U30" s="127">
        <v>0.34287994868925192</v>
      </c>
      <c r="V30" s="127">
        <v>0.35068092982378057</v>
      </c>
      <c r="W30" s="127">
        <v>0.35892194201857092</v>
      </c>
    </row>
    <row r="31" spans="1:23" s="88" customFormat="1" x14ac:dyDescent="0.3">
      <c r="A31" s="126" t="s">
        <v>144</v>
      </c>
      <c r="B31" s="126" t="s">
        <v>367</v>
      </c>
      <c r="C31" s="126" t="s">
        <v>165</v>
      </c>
      <c r="D31" s="127">
        <v>27.662358877399676</v>
      </c>
      <c r="E31" s="127">
        <v>23.506176612749812</v>
      </c>
      <c r="F31" s="127">
        <v>25.695962948987834</v>
      </c>
      <c r="G31" s="127">
        <v>29.644362981283695</v>
      </c>
      <c r="H31" s="127">
        <v>46.916743265079262</v>
      </c>
      <c r="I31" s="127">
        <v>35.12219446807768</v>
      </c>
      <c r="J31" s="127">
        <v>25.174261936334538</v>
      </c>
      <c r="K31" s="127">
        <v>17.793084380431047</v>
      </c>
      <c r="L31" s="127">
        <v>17.514801785913416</v>
      </c>
      <c r="M31" s="127">
        <v>19.585019974628644</v>
      </c>
      <c r="N31" s="127">
        <v>18.004539129365082</v>
      </c>
      <c r="O31" s="127">
        <v>14.056520189877716</v>
      </c>
      <c r="P31" s="127">
        <v>20.720329774124096</v>
      </c>
      <c r="Q31" s="127">
        <v>13.604320470227922</v>
      </c>
      <c r="R31" s="127">
        <v>5.6116498122135656</v>
      </c>
      <c r="S31" s="127">
        <v>5.6079473257665047</v>
      </c>
      <c r="T31" s="127">
        <v>9.6039519496464614</v>
      </c>
      <c r="U31" s="127">
        <v>9.5988164284665913</v>
      </c>
      <c r="V31" s="127">
        <v>9.593255658827994</v>
      </c>
      <c r="W31" s="127">
        <v>9.5873693379438514</v>
      </c>
    </row>
    <row r="32" spans="1:23" s="88" customFormat="1" x14ac:dyDescent="0.3">
      <c r="A32" s="126" t="s">
        <v>144</v>
      </c>
      <c r="B32" s="126" t="s">
        <v>367</v>
      </c>
      <c r="C32" s="126" t="s">
        <v>372</v>
      </c>
      <c r="D32" s="127">
        <v>9.7374999999999989E-2</v>
      </c>
      <c r="E32" s="127">
        <v>0.117718</v>
      </c>
      <c r="F32" s="127">
        <v>0.10366199999999999</v>
      </c>
      <c r="G32" s="127">
        <v>0.16100299999999998</v>
      </c>
      <c r="H32" s="127">
        <v>0.52625100000000002</v>
      </c>
      <c r="I32" s="127">
        <v>0.404393</v>
      </c>
      <c r="J32" s="127">
        <v>1.04982</v>
      </c>
      <c r="K32" s="127">
        <v>0.81837399999999993</v>
      </c>
      <c r="L32" s="127">
        <v>0.358236</v>
      </c>
      <c r="M32" s="127">
        <v>0.48979200000000001</v>
      </c>
      <c r="N32" s="127">
        <v>0.144514</v>
      </c>
      <c r="O32" s="127">
        <v>4.0982000000000005E-2</v>
      </c>
      <c r="P32" s="127">
        <v>0.71404999999999996</v>
      </c>
      <c r="Q32" s="127">
        <v>0.36890000000000001</v>
      </c>
      <c r="R32" s="127">
        <v>0.36833436001168851</v>
      </c>
      <c r="S32" s="127">
        <v>0.36754231734783582</v>
      </c>
      <c r="T32" s="127">
        <v>0.36670357153062233</v>
      </c>
      <c r="U32" s="127">
        <v>0.36588376475500795</v>
      </c>
      <c r="V32" s="127">
        <v>0.36509049186687337</v>
      </c>
      <c r="W32" s="127">
        <v>0.36419833962834713</v>
      </c>
    </row>
    <row r="33" spans="1:23" s="88" customFormat="1" x14ac:dyDescent="0.3">
      <c r="A33" s="126" t="s">
        <v>144</v>
      </c>
      <c r="B33" s="126" t="s">
        <v>367</v>
      </c>
      <c r="C33" s="126" t="s">
        <v>373</v>
      </c>
      <c r="D33" s="127">
        <v>1.5372E-2</v>
      </c>
      <c r="E33" s="127">
        <v>1.5372E-2</v>
      </c>
      <c r="F33" s="127">
        <v>1.5756300000000001E-2</v>
      </c>
      <c r="G33" s="127">
        <v>1.5756300000000001E-2</v>
      </c>
      <c r="H33" s="127">
        <v>3.3882450000000001E-2</v>
      </c>
      <c r="I33" s="127">
        <v>4.1101800000000001E-2</v>
      </c>
      <c r="J33" s="127">
        <v>0</v>
      </c>
      <c r="K33" s="127">
        <v>1.302E-2</v>
      </c>
      <c r="L33" s="127">
        <v>1.5512E-2</v>
      </c>
      <c r="M33" s="127">
        <v>7.9371999999999998E-2</v>
      </c>
      <c r="N33" s="127">
        <v>4.9603000000000008E-2</v>
      </c>
      <c r="O33" s="127">
        <v>8.1000000000000004E-5</v>
      </c>
      <c r="P33" s="127">
        <v>3.3501000000000003E-2</v>
      </c>
      <c r="Q33" s="127">
        <v>6.2054999999999999E-2</v>
      </c>
      <c r="R33" s="127">
        <v>6.4290006710697706E-2</v>
      </c>
      <c r="S33" s="127">
        <v>6.6851794208121734E-2</v>
      </c>
      <c r="T33" s="127">
        <v>6.9110205974294084E-2</v>
      </c>
      <c r="U33" s="127">
        <v>7.1265126181780672E-2</v>
      </c>
      <c r="V33" s="127">
        <v>7.3422679445531644E-2</v>
      </c>
      <c r="W33" s="127">
        <v>7.5506976558224456E-2</v>
      </c>
    </row>
    <row r="34" spans="1:23" s="88" customFormat="1" x14ac:dyDescent="0.3">
      <c r="A34" s="126" t="s">
        <v>144</v>
      </c>
      <c r="B34" s="126" t="s">
        <v>367</v>
      </c>
      <c r="C34" s="126" t="s">
        <v>167</v>
      </c>
      <c r="D34" s="127">
        <v>2.0054820000000002</v>
      </c>
      <c r="E34" s="127">
        <v>2.0864569999999998</v>
      </c>
      <c r="F34" s="127">
        <v>1.942893</v>
      </c>
      <c r="G34" s="127">
        <v>1.7829379999999999</v>
      </c>
      <c r="H34" s="127">
        <v>1.5182580000000001</v>
      </c>
      <c r="I34" s="127">
        <v>1.566465</v>
      </c>
      <c r="J34" s="127">
        <v>1.2869280000000001</v>
      </c>
      <c r="K34" s="127">
        <v>1.8617239999999997</v>
      </c>
      <c r="L34" s="127">
        <v>1.895607</v>
      </c>
      <c r="M34" s="127">
        <v>1.586841901111111</v>
      </c>
      <c r="N34" s="127">
        <v>1.7887239850427346</v>
      </c>
      <c r="O34" s="127">
        <v>2.114742637037037</v>
      </c>
      <c r="P34" s="127">
        <v>0.81677627914457329</v>
      </c>
      <c r="Q34" s="127">
        <v>0.92025500000000005</v>
      </c>
      <c r="R34" s="127">
        <v>0.91603453520642297</v>
      </c>
      <c r="S34" s="127">
        <v>0.91139929295415023</v>
      </c>
      <c r="T34" s="127">
        <v>0.90685591088512496</v>
      </c>
      <c r="U34" s="127">
        <v>0.9024845003612415</v>
      </c>
      <c r="V34" s="127">
        <v>0.89826763360686213</v>
      </c>
      <c r="W34" s="127">
        <v>0.89396746991508147</v>
      </c>
    </row>
    <row r="35" spans="1:23" s="88" customFormat="1" x14ac:dyDescent="0.3">
      <c r="A35" s="126" t="s">
        <v>144</v>
      </c>
      <c r="B35" s="126" t="s">
        <v>367</v>
      </c>
      <c r="C35" s="126" t="s">
        <v>374</v>
      </c>
      <c r="D35" s="127">
        <v>0.17137726654159871</v>
      </c>
      <c r="E35" s="127">
        <v>0.22045569064881168</v>
      </c>
      <c r="F35" s="127">
        <v>3.0180355282866236E-2</v>
      </c>
      <c r="G35" s="127">
        <v>3.2289364352178558E-2</v>
      </c>
      <c r="H35" s="127">
        <v>0.17236047583570638</v>
      </c>
      <c r="I35" s="127">
        <v>0.15223920280525455</v>
      </c>
      <c r="J35" s="127">
        <v>5.5051111243953336E-2</v>
      </c>
      <c r="K35" s="127">
        <v>7.5639999999999999E-2</v>
      </c>
      <c r="L35" s="127">
        <v>0.10478000000000001</v>
      </c>
      <c r="M35" s="127">
        <v>5.8904999999999999E-2</v>
      </c>
      <c r="N35" s="127">
        <v>3.1E-2</v>
      </c>
      <c r="O35" s="127">
        <v>9.0181999999999984E-2</v>
      </c>
      <c r="P35" s="127">
        <v>0.22381999999999999</v>
      </c>
      <c r="Q35" s="127">
        <v>4.8979999999999996E-2</v>
      </c>
      <c r="R35" s="127">
        <v>4.885721459939725E-2</v>
      </c>
      <c r="S35" s="127">
        <v>4.8776614838245871E-2</v>
      </c>
      <c r="T35" s="127">
        <v>4.8730540154594049E-2</v>
      </c>
      <c r="U35" s="127">
        <v>4.8675394477576434E-2</v>
      </c>
      <c r="V35" s="127">
        <v>4.861743633295932E-2</v>
      </c>
      <c r="W35" s="127">
        <v>4.8673789993255973E-2</v>
      </c>
    </row>
    <row r="36" spans="1:23" s="88" customFormat="1" x14ac:dyDescent="0.3">
      <c r="A36" s="126" t="s">
        <v>144</v>
      </c>
      <c r="B36" s="126" t="s">
        <v>367</v>
      </c>
      <c r="C36" s="126" t="s">
        <v>375</v>
      </c>
      <c r="D36" s="127">
        <v>0.63711394999999993</v>
      </c>
      <c r="E36" s="127">
        <v>0.92657049999999996</v>
      </c>
      <c r="F36" s="127">
        <v>1.104247</v>
      </c>
      <c r="G36" s="127">
        <v>0.98580489999999998</v>
      </c>
      <c r="H36" s="127">
        <v>1.1219380999999999</v>
      </c>
      <c r="I36" s="127">
        <v>0.76643150000000004</v>
      </c>
      <c r="J36" s="127">
        <v>0.83062239999999998</v>
      </c>
      <c r="K36" s="127">
        <v>5.2649947222222231</v>
      </c>
      <c r="L36" s="127">
        <v>20.764908333333334</v>
      </c>
      <c r="M36" s="127">
        <v>22.973006666666663</v>
      </c>
      <c r="N36" s="127">
        <v>23.192335555555552</v>
      </c>
      <c r="O36" s="127">
        <v>51.250844444444454</v>
      </c>
      <c r="P36" s="127">
        <v>42.250633333333333</v>
      </c>
      <c r="Q36" s="127">
        <v>23.848288888888895</v>
      </c>
      <c r="R36" s="127">
        <v>36.401789493969865</v>
      </c>
      <c r="S36" s="127">
        <v>43.470937158529516</v>
      </c>
      <c r="T36" s="127">
        <v>46.798592390374182</v>
      </c>
      <c r="U36" s="127">
        <v>51.732198566441461</v>
      </c>
      <c r="V36" s="127">
        <v>56.057789107668491</v>
      </c>
      <c r="W36" s="127">
        <v>61.745846141427243</v>
      </c>
    </row>
    <row r="37" spans="1:23" s="88" customFormat="1" x14ac:dyDescent="0.3">
      <c r="A37" s="126" t="s">
        <v>144</v>
      </c>
      <c r="B37" s="126" t="s">
        <v>367</v>
      </c>
      <c r="C37" s="126" t="s">
        <v>376</v>
      </c>
      <c r="D37" s="127">
        <v>0</v>
      </c>
      <c r="E37" s="127">
        <v>0</v>
      </c>
      <c r="F37" s="127">
        <v>0</v>
      </c>
      <c r="G37" s="127">
        <v>0</v>
      </c>
      <c r="H37" s="127">
        <v>0</v>
      </c>
      <c r="I37" s="127">
        <v>0</v>
      </c>
      <c r="J37" s="127">
        <v>1.5616E-2</v>
      </c>
      <c r="K37" s="127">
        <v>6.2101000000000003E-2</v>
      </c>
      <c r="L37" s="127">
        <v>0.112455</v>
      </c>
      <c r="M37" s="127">
        <v>0.15135440666666666</v>
      </c>
      <c r="N37" s="127">
        <v>0.11614600000000001</v>
      </c>
      <c r="O37" s="127">
        <v>0.13342399999999996</v>
      </c>
      <c r="P37" s="127">
        <v>6.0301E-2</v>
      </c>
      <c r="Q37" s="127">
        <v>8.8102000000000014E-2</v>
      </c>
      <c r="R37" s="127">
        <v>8.8274584145523596E-2</v>
      </c>
      <c r="S37" s="127">
        <v>8.8426050097990413E-2</v>
      </c>
      <c r="T37" s="127">
        <v>8.8562295339751129E-2</v>
      </c>
      <c r="U37" s="127">
        <v>8.8697038168284628E-2</v>
      </c>
      <c r="V37" s="127">
        <v>8.8825739880537977E-2</v>
      </c>
      <c r="W37" s="127">
        <v>8.8956058911601119E-2</v>
      </c>
    </row>
    <row r="38" spans="1:23" s="88" customFormat="1" x14ac:dyDescent="0.3">
      <c r="A38" s="126" t="s">
        <v>144</v>
      </c>
      <c r="B38" s="126" t="s">
        <v>367</v>
      </c>
      <c r="C38" s="126" t="s">
        <v>377</v>
      </c>
      <c r="D38" s="127">
        <v>2.4499999999999999E-4</v>
      </c>
      <c r="E38" s="127">
        <v>0</v>
      </c>
      <c r="F38" s="127">
        <v>0</v>
      </c>
      <c r="G38" s="127">
        <v>3.6750000000000003E-3</v>
      </c>
      <c r="H38" s="127">
        <v>9.3634999999999996E-2</v>
      </c>
      <c r="I38" s="127">
        <v>1.9999999999999999E-6</v>
      </c>
      <c r="J38" s="127">
        <v>3.0000000000000001E-6</v>
      </c>
      <c r="K38" s="127">
        <v>0</v>
      </c>
      <c r="L38" s="127">
        <v>2.0459999999999999E-2</v>
      </c>
      <c r="M38" s="127">
        <v>7.4400000000000004E-3</v>
      </c>
      <c r="N38" s="127">
        <v>6.1999999999999998E-3</v>
      </c>
      <c r="O38" s="127">
        <v>4.7744000000000009E-2</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1.402695E-2</v>
      </c>
      <c r="G39" s="127">
        <v>0</v>
      </c>
      <c r="H39" s="127">
        <v>0</v>
      </c>
      <c r="I39" s="127">
        <v>0</v>
      </c>
      <c r="J39" s="127">
        <v>1.4090999999999999E-2</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19.991505199999995</v>
      </c>
      <c r="E40" s="127">
        <v>13.392894200000001</v>
      </c>
      <c r="F40" s="127">
        <v>19.146553400000002</v>
      </c>
      <c r="G40" s="127">
        <v>32.567605399999998</v>
      </c>
      <c r="H40" s="127">
        <v>37.591121600000008</v>
      </c>
      <c r="I40" s="127">
        <v>37.887884700000001</v>
      </c>
      <c r="J40" s="127">
        <v>35.680142050000001</v>
      </c>
      <c r="K40" s="127">
        <v>40.747807113683123</v>
      </c>
      <c r="L40" s="127">
        <v>23.931246223931627</v>
      </c>
      <c r="M40" s="127">
        <v>9.528569707264964</v>
      </c>
      <c r="N40" s="127">
        <v>21.919532353999998</v>
      </c>
      <c r="O40" s="127">
        <v>17.10769330752283</v>
      </c>
      <c r="P40" s="127">
        <v>19.424754087850545</v>
      </c>
      <c r="Q40" s="127">
        <v>3.627143262445168</v>
      </c>
      <c r="R40" s="127">
        <v>3.6249677171110397</v>
      </c>
      <c r="S40" s="127">
        <v>3.6223257680029097</v>
      </c>
      <c r="T40" s="127">
        <v>3.6197477878198683</v>
      </c>
      <c r="U40" s="127">
        <v>3.6172454783433783</v>
      </c>
      <c r="V40" s="127">
        <v>3.6147820843675449</v>
      </c>
      <c r="W40" s="127">
        <v>3.6126391201751478</v>
      </c>
    </row>
    <row r="41" spans="1:23" s="88" customFormat="1" x14ac:dyDescent="0.3">
      <c r="A41" s="126" t="s">
        <v>144</v>
      </c>
      <c r="B41" s="126" t="s">
        <v>367</v>
      </c>
      <c r="C41" s="126" t="s">
        <v>379</v>
      </c>
      <c r="D41" s="127">
        <v>0.42367160000000004</v>
      </c>
      <c r="E41" s="127">
        <v>0.65783974999999995</v>
      </c>
      <c r="F41" s="127">
        <v>0.44019469999999999</v>
      </c>
      <c r="G41" s="127">
        <v>0.46495779999999998</v>
      </c>
      <c r="H41" s="127">
        <v>0.56958670000000011</v>
      </c>
      <c r="I41" s="127">
        <v>0.6001160499999999</v>
      </c>
      <c r="J41" s="127">
        <v>0.67627110000000001</v>
      </c>
      <c r="K41" s="127">
        <v>0.6312765046591805</v>
      </c>
      <c r="L41" s="127">
        <v>0.74586860416666656</v>
      </c>
      <c r="M41" s="127">
        <v>0.84332077845117848</v>
      </c>
      <c r="N41" s="127">
        <v>0.98652557604580204</v>
      </c>
      <c r="O41" s="127">
        <v>1.032989047066414</v>
      </c>
      <c r="P41" s="127">
        <v>0.97651959125130416</v>
      </c>
      <c r="Q41" s="127">
        <v>0.61633156712962944</v>
      </c>
      <c r="R41" s="127">
        <v>0.61697862405305426</v>
      </c>
      <c r="S41" s="127">
        <v>0.6179075620386435</v>
      </c>
      <c r="T41" s="127">
        <v>0.61887385722253918</v>
      </c>
      <c r="U41" s="127">
        <v>0.61977638885467323</v>
      </c>
      <c r="V41" s="127">
        <v>0.62061761045822628</v>
      </c>
      <c r="W41" s="127">
        <v>0.62204233684514132</v>
      </c>
    </row>
    <row r="42" spans="1:23" s="88" customFormat="1" x14ac:dyDescent="0.3">
      <c r="A42" s="126" t="s">
        <v>144</v>
      </c>
      <c r="B42" s="126" t="s">
        <v>367</v>
      </c>
      <c r="C42" s="126" t="s">
        <v>173</v>
      </c>
      <c r="D42" s="127">
        <v>6.6495799999999994E-2</v>
      </c>
      <c r="E42" s="127">
        <v>0.17865200000000001</v>
      </c>
      <c r="F42" s="127">
        <v>0.56388100000000008</v>
      </c>
      <c r="G42" s="127">
        <v>0.34843860000000004</v>
      </c>
      <c r="H42" s="127">
        <v>0.31954959999999999</v>
      </c>
      <c r="I42" s="127">
        <v>0.10392800000000001</v>
      </c>
      <c r="J42" s="127">
        <v>0.109056</v>
      </c>
      <c r="K42" s="127">
        <v>0.19971651768943047</v>
      </c>
      <c r="L42" s="127">
        <v>0.48530449504216805</v>
      </c>
      <c r="M42" s="127">
        <v>0.2899070685185185</v>
      </c>
      <c r="N42" s="127">
        <v>0.26881644629629625</v>
      </c>
      <c r="O42" s="127">
        <v>0.51299137832939312</v>
      </c>
      <c r="P42" s="127">
        <v>0.13503481090909092</v>
      </c>
      <c r="Q42" s="127">
        <v>8.0799746917471822</v>
      </c>
      <c r="R42" s="127">
        <v>10.119041075578085</v>
      </c>
      <c r="S42" s="127">
        <v>10.153516665182284</v>
      </c>
      <c r="T42" s="127">
        <v>15.183480896043996</v>
      </c>
      <c r="U42" s="127">
        <v>18.210397658324908</v>
      </c>
      <c r="V42" s="127">
        <v>20.234564981637853</v>
      </c>
      <c r="W42" s="127">
        <v>20.256836818855259</v>
      </c>
    </row>
    <row r="43" spans="1:23" s="88" customFormat="1" x14ac:dyDescent="0.3">
      <c r="A43" s="126" t="s">
        <v>144</v>
      </c>
      <c r="B43" s="126" t="s">
        <v>367</v>
      </c>
      <c r="C43" s="126" t="s">
        <v>380</v>
      </c>
      <c r="D43" s="127">
        <v>1.1816941999999999</v>
      </c>
      <c r="E43" s="127">
        <v>0.98014539999999994</v>
      </c>
      <c r="F43" s="127">
        <v>1.5535097999999998</v>
      </c>
      <c r="G43" s="127">
        <v>1.2947439999999999</v>
      </c>
      <c r="H43" s="127">
        <v>1.1262028000000002</v>
      </c>
      <c r="I43" s="127">
        <v>1.1334682</v>
      </c>
      <c r="J43" s="127">
        <v>0.39261479999999999</v>
      </c>
      <c r="K43" s="127">
        <v>0.53029999999999999</v>
      </c>
      <c r="L43" s="127">
        <v>0.47101300000000001</v>
      </c>
      <c r="M43" s="127">
        <v>0.434143</v>
      </c>
      <c r="N43" s="127">
        <v>0.45503184444444444</v>
      </c>
      <c r="O43" s="127">
        <v>0.460787</v>
      </c>
      <c r="P43" s="127">
        <v>0.39982200000000012</v>
      </c>
      <c r="Q43" s="127">
        <v>0.22279900000000002</v>
      </c>
      <c r="R43" s="127">
        <v>0.22257220980174486</v>
      </c>
      <c r="S43" s="127">
        <v>0.2222356691186165</v>
      </c>
      <c r="T43" s="127">
        <v>0.22194600717077392</v>
      </c>
      <c r="U43" s="127">
        <v>0.22167229312653849</v>
      </c>
      <c r="V43" s="127">
        <v>0.22140263441136526</v>
      </c>
      <c r="W43" s="127">
        <v>0.22110285343936359</v>
      </c>
    </row>
    <row r="44" spans="1:23" s="88" customFormat="1" x14ac:dyDescent="0.3">
      <c r="A44" s="126" t="s">
        <v>144</v>
      </c>
      <c r="B44" s="126" t="s">
        <v>367</v>
      </c>
      <c r="C44" s="126" t="s">
        <v>177</v>
      </c>
      <c r="D44" s="127">
        <v>11.255337176863891</v>
      </c>
      <c r="E44" s="127">
        <v>13.329698250839709</v>
      </c>
      <c r="F44" s="127">
        <v>13.456667439900187</v>
      </c>
      <c r="G44" s="127">
        <v>15.698679955921008</v>
      </c>
      <c r="H44" s="127">
        <v>21.103657482102182</v>
      </c>
      <c r="I44" s="127">
        <v>21.796655526727822</v>
      </c>
      <c r="J44" s="127">
        <v>24.804456709725187</v>
      </c>
      <c r="K44" s="127">
        <v>26.664729449047439</v>
      </c>
      <c r="L44" s="127">
        <v>26.857200828831957</v>
      </c>
      <c r="M44" s="127">
        <v>32.521043072269023</v>
      </c>
      <c r="N44" s="127">
        <v>25.147055799924942</v>
      </c>
      <c r="O44" s="127">
        <v>21.105736329146428</v>
      </c>
      <c r="P44" s="127">
        <v>31.9938419678511</v>
      </c>
      <c r="Q44" s="127">
        <v>19.967740240963856</v>
      </c>
      <c r="R44" s="127">
        <v>24.687292347665871</v>
      </c>
      <c r="S44" s="127">
        <v>24.441301563317445</v>
      </c>
      <c r="T44" s="127">
        <v>25.468911490850708</v>
      </c>
      <c r="U44" s="127">
        <v>27.045522873949718</v>
      </c>
      <c r="V44" s="127">
        <v>28.388889694647148</v>
      </c>
      <c r="W44" s="127">
        <v>28.431510797983904</v>
      </c>
    </row>
    <row r="45" spans="1:23" s="88" customFormat="1" x14ac:dyDescent="0.3">
      <c r="A45" s="126" t="s">
        <v>144</v>
      </c>
      <c r="B45" s="126" t="s">
        <v>367</v>
      </c>
      <c r="C45" s="126" t="s">
        <v>180</v>
      </c>
      <c r="D45" s="127">
        <v>1.4418339999999998</v>
      </c>
      <c r="E45" s="127">
        <v>2.2467802999999993</v>
      </c>
      <c r="F45" s="127">
        <v>1.7058461999999999</v>
      </c>
      <c r="G45" s="127">
        <v>1.93856165</v>
      </c>
      <c r="H45" s="127">
        <v>1.7279354500000002</v>
      </c>
      <c r="I45" s="127">
        <v>1.8575895999999998</v>
      </c>
      <c r="J45" s="127">
        <v>2.2390412</v>
      </c>
      <c r="K45" s="127">
        <v>1.9405292320261434</v>
      </c>
      <c r="L45" s="127">
        <v>3.8343789999999993</v>
      </c>
      <c r="M45" s="127">
        <v>3.8865779999999996</v>
      </c>
      <c r="N45" s="127">
        <v>4.8921559999999991</v>
      </c>
      <c r="O45" s="127">
        <v>4.5661617504240475</v>
      </c>
      <c r="P45" s="127">
        <v>1.0879789296296296</v>
      </c>
      <c r="Q45" s="127">
        <v>0.46179700000000001</v>
      </c>
      <c r="R45" s="127">
        <v>0.46457298182262213</v>
      </c>
      <c r="S45" s="127">
        <v>0.46673674794744457</v>
      </c>
      <c r="T45" s="127">
        <v>0.46785696713626856</v>
      </c>
      <c r="U45" s="127">
        <v>0.46810753356513163</v>
      </c>
      <c r="V45" s="127">
        <v>0.46791651721590916</v>
      </c>
      <c r="W45" s="127">
        <v>0.46758367185369032</v>
      </c>
    </row>
    <row r="46" spans="1:23" s="88" customFormat="1" x14ac:dyDescent="0.3">
      <c r="A46" s="124" t="s">
        <v>381</v>
      </c>
      <c r="B46" s="124" t="s">
        <v>381</v>
      </c>
      <c r="C46" s="124" t="s">
        <v>381</v>
      </c>
      <c r="D46" s="125">
        <f>SUMIF($B47:$B$211,LEFT($C46,LEN($C46)-6),D47:D$211)</f>
        <v>124.58527332427529</v>
      </c>
      <c r="E46" s="125">
        <f>SUMIF($B47:$B$211,LEFT($C46,LEN($C46)-6),E47:E$211)</f>
        <v>129.46569064703044</v>
      </c>
      <c r="F46" s="125">
        <f>SUMIF($B47:$B$211,LEFT($C46,LEN($C46)-6),F47:F$211)</f>
        <v>117.72938261004005</v>
      </c>
      <c r="G46" s="125">
        <f>SUMIF($B47:$B$211,LEFT($C46,LEN($C46)-6),G47:G$211)</f>
        <v>126.49016742605453</v>
      </c>
      <c r="H46" s="125">
        <f>SUMIF($B47:$B$211,LEFT($C46,LEN($C46)-6),H47:H$211)</f>
        <v>114.09669585228805</v>
      </c>
      <c r="I46" s="125">
        <f>SUMIF($B47:$B$211,LEFT($C46,LEN($C46)-6),I47:I$211)</f>
        <v>98.316605318226266</v>
      </c>
      <c r="J46" s="125">
        <f>SUMIF($B47:$B$211,LEFT($C46,LEN($C46)-6),J47:J$211)</f>
        <v>103.4951825286302</v>
      </c>
      <c r="K46" s="125">
        <f>SUMIF($B47:$B$211,LEFT($C46,LEN($C46)-6),K47:K$211)</f>
        <v>122.26963197434088</v>
      </c>
      <c r="L46" s="125">
        <f>SUMIF($B47:$B$211,LEFT($C46,LEN($C46)-6),L47:L$211)</f>
        <v>112.16870100000003</v>
      </c>
      <c r="M46" s="125">
        <f>SUMIF($B47:$B$211,LEFT($C46,LEN($C46)-6),M47:M$211)</f>
        <v>141.10068218653794</v>
      </c>
      <c r="N46" s="125">
        <f>SUMIF($B47:$B$211,LEFT($C46,LEN($C46)-6),N47:N$211)</f>
        <v>136.76880642342343</v>
      </c>
      <c r="O46" s="125">
        <f>SUMIF($B47:$B$211,LEFT($C46,LEN($C46)-6),O47:O$211)</f>
        <v>156.96113015121949</v>
      </c>
      <c r="P46" s="125">
        <f>SUMIF($B47:$B$211,LEFT($C46,LEN($C46)-6),P47:P$211)</f>
        <v>126.90608000000002</v>
      </c>
      <c r="Q46" s="125">
        <f>SUMIF($B47:$B$211,LEFT($C46,LEN($C46)-6),Q47:Q$211)</f>
        <v>142.57302000000001</v>
      </c>
      <c r="R46" s="125">
        <f>SUMIF($B47:$B$211,LEFT($C46,LEN($C46)-6),R47:R$211)</f>
        <v>136.14382387277877</v>
      </c>
      <c r="S46" s="125">
        <f>SUMIF($B47:$B$211,LEFT($C46,LEN($C46)-6),S47:S$211)</f>
        <v>138.66827228838537</v>
      </c>
      <c r="T46" s="125">
        <f>SUMIF($B47:$B$211,LEFT($C46,LEN($C46)-6),T47:T$211)</f>
        <v>148.80580753974317</v>
      </c>
      <c r="U46" s="125">
        <f>SUMIF($B47:$B$211,LEFT($C46,LEN($C46)-6),U47:U$211)</f>
        <v>155.07045397951856</v>
      </c>
      <c r="V46" s="125">
        <f>SUMIF($B47:$B$211,LEFT($C46,LEN($C46)-6),V47:V$211)</f>
        <v>165.44556377797096</v>
      </c>
      <c r="W46" s="125">
        <f>SUMIF($B47:$B$211,LEFT($C46,LEN($C46)-6),W47:W$211)</f>
        <v>165.92830227762946</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3.0000000000000001E-6</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5.5500000000000005E-4</v>
      </c>
      <c r="I48" s="127">
        <v>1.4639999999999999E-2</v>
      </c>
      <c r="J48" s="127">
        <v>3.5502000000000003E-3</v>
      </c>
      <c r="K48" s="127">
        <v>1.2560013888888893E-2</v>
      </c>
      <c r="L48" s="127">
        <v>9.9999999999999995E-7</v>
      </c>
      <c r="M48" s="127">
        <v>9.9999999999999995E-7</v>
      </c>
      <c r="N48" s="127">
        <v>1.1340000000000001E-2</v>
      </c>
      <c r="O48" s="127">
        <v>2.7060151219512146E-2</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0.18499812543805308</v>
      </c>
      <c r="E49" s="127">
        <v>6.9962620286234484E-2</v>
      </c>
      <c r="F49" s="127">
        <v>7.6537493760958891E-2</v>
      </c>
      <c r="G49" s="127">
        <v>5.3489521403344724E-2</v>
      </c>
      <c r="H49" s="127">
        <v>8.0067054613628452E-2</v>
      </c>
      <c r="I49" s="127">
        <v>7.6027006598372596E-2</v>
      </c>
      <c r="J49" s="127">
        <v>5.2114437858059477E-2</v>
      </c>
      <c r="K49" s="127">
        <v>5.7661000000000004E-2</v>
      </c>
      <c r="L49" s="127">
        <v>6.0759999999999995E-2</v>
      </c>
      <c r="M49" s="127">
        <v>9.2999999999999992E-3</v>
      </c>
      <c r="N49" s="127">
        <v>0.11950000000000001</v>
      </c>
      <c r="O49" s="127">
        <v>0.5173350000000001</v>
      </c>
      <c r="P49" s="127">
        <v>0.13894000000000001</v>
      </c>
      <c r="Q49" s="127">
        <v>6.386E-2</v>
      </c>
      <c r="R49" s="127">
        <v>6.4296724504449218E-2</v>
      </c>
      <c r="S49" s="127">
        <v>6.4461892431599638E-2</v>
      </c>
      <c r="T49" s="127">
        <v>6.4375681872454585E-2</v>
      </c>
      <c r="U49" s="127">
        <v>6.4119511581384694E-2</v>
      </c>
      <c r="V49" s="127">
        <v>6.3817172655667775E-2</v>
      </c>
      <c r="W49" s="127">
        <v>6.3489292164652142E-2</v>
      </c>
    </row>
    <row r="50" spans="1:23" s="88" customFormat="1" x14ac:dyDescent="0.3">
      <c r="A50" s="126" t="s">
        <v>144</v>
      </c>
      <c r="B50" s="126" t="s">
        <v>382</v>
      </c>
      <c r="C50" s="126" t="s">
        <v>184</v>
      </c>
      <c r="D50" s="127">
        <v>25.820999999999994</v>
      </c>
      <c r="E50" s="127">
        <v>49.305</v>
      </c>
      <c r="F50" s="127">
        <v>34.419000000000004</v>
      </c>
      <c r="G50" s="127">
        <v>30.429000000000006</v>
      </c>
      <c r="H50" s="127">
        <v>23.646000000000004</v>
      </c>
      <c r="I50" s="127">
        <v>13.043999999999997</v>
      </c>
      <c r="J50" s="127">
        <v>8.9139999999999979</v>
      </c>
      <c r="K50" s="127">
        <v>9.2249999999999996</v>
      </c>
      <c r="L50" s="127">
        <v>16.498200000000004</v>
      </c>
      <c r="M50" s="127">
        <v>17.567961165048544</v>
      </c>
      <c r="N50" s="127">
        <v>18.032</v>
      </c>
      <c r="O50" s="127">
        <v>18.032</v>
      </c>
      <c r="P50" s="127">
        <v>10.384640000000001</v>
      </c>
      <c r="Q50" s="127">
        <v>7.588000000000001</v>
      </c>
      <c r="R50" s="127">
        <v>7.8324163005927279</v>
      </c>
      <c r="S50" s="127">
        <v>8.1188693828758201</v>
      </c>
      <c r="T50" s="127">
        <v>8.3828379622732356</v>
      </c>
      <c r="U50" s="127">
        <v>8.6366943064286197</v>
      </c>
      <c r="V50" s="127">
        <v>8.8904957704593777</v>
      </c>
      <c r="W50" s="127">
        <v>9.1356753752807549</v>
      </c>
    </row>
    <row r="51" spans="1:23" s="88" customFormat="1" x14ac:dyDescent="0.3">
      <c r="A51" s="126" t="s">
        <v>144</v>
      </c>
      <c r="B51" s="126" t="s">
        <v>382</v>
      </c>
      <c r="C51" s="126" t="s">
        <v>386</v>
      </c>
      <c r="D51" s="127">
        <v>1.219085E-2</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98.525360348837239</v>
      </c>
      <c r="E52" s="127">
        <v>80.051196976744208</v>
      </c>
      <c r="F52" s="127">
        <v>83.229575116279079</v>
      </c>
      <c r="G52" s="127">
        <v>95.973418604651172</v>
      </c>
      <c r="H52" s="127">
        <v>90.351790697674417</v>
      </c>
      <c r="I52" s="127">
        <v>85.057046511627902</v>
      </c>
      <c r="J52" s="127">
        <v>94.525517890772136</v>
      </c>
      <c r="K52" s="127">
        <v>112.94279096045199</v>
      </c>
      <c r="L52" s="127">
        <v>95.432000000000016</v>
      </c>
      <c r="M52" s="127">
        <v>123.24626002148938</v>
      </c>
      <c r="N52" s="127">
        <v>118.43142342342341</v>
      </c>
      <c r="O52" s="127">
        <v>138.113</v>
      </c>
      <c r="P52" s="127">
        <v>115.82110000000003</v>
      </c>
      <c r="Q52" s="127">
        <v>134.58200000000002</v>
      </c>
      <c r="R52" s="127">
        <v>127.89661985325102</v>
      </c>
      <c r="S52" s="127">
        <v>130.1216052480375</v>
      </c>
      <c r="T52" s="127">
        <v>139.98355094029901</v>
      </c>
      <c r="U52" s="127">
        <v>145.98326181821466</v>
      </c>
      <c r="V52" s="127">
        <v>156.09345937194064</v>
      </c>
      <c r="W52" s="127">
        <v>156.32017614454108</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9.7199999999999995E-3</v>
      </c>
      <c r="P53" s="127">
        <v>1.566E-2</v>
      </c>
      <c r="Q53" s="127">
        <v>1.512E-2</v>
      </c>
      <c r="R53" s="127">
        <v>1.5617479559016822E-2</v>
      </c>
      <c r="S53" s="127">
        <v>1.6188123502779247E-2</v>
      </c>
      <c r="T53" s="127">
        <v>1.6717531855964592E-2</v>
      </c>
      <c r="U53" s="127">
        <v>1.7235382871937578E-2</v>
      </c>
      <c r="V53" s="127">
        <v>1.7758004720080191E-2</v>
      </c>
      <c r="W53" s="127">
        <v>1.8268423799035101E-2</v>
      </c>
    </row>
    <row r="54" spans="1:23" s="88" customFormat="1" x14ac:dyDescent="0.3">
      <c r="A54" s="126" t="s">
        <v>144</v>
      </c>
      <c r="B54" s="126" t="s">
        <v>382</v>
      </c>
      <c r="C54" s="126" t="s">
        <v>388</v>
      </c>
      <c r="D54" s="127">
        <v>0</v>
      </c>
      <c r="E54" s="127">
        <v>0</v>
      </c>
      <c r="F54" s="127">
        <v>0</v>
      </c>
      <c r="G54" s="127">
        <v>0</v>
      </c>
      <c r="H54" s="127">
        <v>0</v>
      </c>
      <c r="I54" s="127">
        <v>1.5799000000000001E-2</v>
      </c>
      <c r="J54" s="127">
        <v>0</v>
      </c>
      <c r="K54" s="127">
        <v>1.6119999999999999E-2</v>
      </c>
      <c r="L54" s="127">
        <v>0</v>
      </c>
      <c r="M54" s="127">
        <v>0</v>
      </c>
      <c r="N54" s="127">
        <v>0</v>
      </c>
      <c r="O54" s="127">
        <v>0</v>
      </c>
      <c r="P54" s="127">
        <v>1.6119999999999999E-2</v>
      </c>
      <c r="Q54" s="127">
        <v>0</v>
      </c>
      <c r="R54" s="127">
        <v>0</v>
      </c>
      <c r="S54" s="127">
        <v>0</v>
      </c>
      <c r="T54" s="127">
        <v>0</v>
      </c>
      <c r="U54" s="127">
        <v>0</v>
      </c>
      <c r="V54" s="127">
        <v>0</v>
      </c>
      <c r="W54" s="127">
        <v>0</v>
      </c>
    </row>
    <row r="55" spans="1:23" s="88" customFormat="1" x14ac:dyDescent="0.3">
      <c r="A55" s="126" t="s">
        <v>144</v>
      </c>
      <c r="B55" s="126" t="s">
        <v>382</v>
      </c>
      <c r="C55" s="126" t="s">
        <v>389</v>
      </c>
      <c r="D55" s="127">
        <v>4.1723999999999997E-2</v>
      </c>
      <c r="E55" s="127">
        <v>3.9531049999999998E-2</v>
      </c>
      <c r="F55" s="127">
        <v>4.2699999999999995E-3</v>
      </c>
      <c r="G55" s="127">
        <v>3.4259299999999999E-2</v>
      </c>
      <c r="H55" s="127">
        <v>1.82831E-2</v>
      </c>
      <c r="I55" s="127">
        <v>0.10909279999999999</v>
      </c>
      <c r="J55" s="127">
        <v>0</v>
      </c>
      <c r="K55" s="127">
        <v>1.55E-2</v>
      </c>
      <c r="L55" s="127">
        <v>0.17773999999999998</v>
      </c>
      <c r="M55" s="127">
        <v>0.27716000000000002</v>
      </c>
      <c r="N55" s="127">
        <v>0.17453999999999997</v>
      </c>
      <c r="O55" s="127">
        <v>0.26201500000000005</v>
      </c>
      <c r="P55" s="127">
        <v>0.52961999999999998</v>
      </c>
      <c r="Q55" s="127">
        <v>0.32403999999999999</v>
      </c>
      <c r="R55" s="127">
        <v>0.33487351487155492</v>
      </c>
      <c r="S55" s="127">
        <v>0.34714764153767064</v>
      </c>
      <c r="T55" s="127">
        <v>0.35832542344248919</v>
      </c>
      <c r="U55" s="127">
        <v>0.36914296042193967</v>
      </c>
      <c r="V55" s="127">
        <v>0.38003345819517514</v>
      </c>
      <c r="W55" s="127">
        <v>0.3906930418439199</v>
      </c>
    </row>
    <row r="56" spans="1:23" s="88" customFormat="1" x14ac:dyDescent="0.3">
      <c r="A56" s="122" t="s">
        <v>390</v>
      </c>
      <c r="B56" s="122" t="s">
        <v>390</v>
      </c>
      <c r="C56" s="122" t="s">
        <v>390</v>
      </c>
      <c r="D56" s="123">
        <f>SUMIF($A58:$A$211,LEFT($C56,LEN($C56)-6),D58:D$211)</f>
        <v>100.31313626839646</v>
      </c>
      <c r="E56" s="123">
        <f>SUMIF($A58:$A$211,LEFT($C56,LEN($C56)-6),E58:E$211)</f>
        <v>65.79226410454514</v>
      </c>
      <c r="F56" s="123">
        <f>SUMIF($A58:$A$211,LEFT($C56,LEN($C56)-6),F58:F$211)</f>
        <v>81.105690654545469</v>
      </c>
      <c r="G56" s="123">
        <f>SUMIF($A58:$A$211,LEFT($C56,LEN($C56)-6),G58:G$211)</f>
        <v>88.873017084363639</v>
      </c>
      <c r="H56" s="123">
        <f>SUMIF($A58:$A$211,LEFT($C56,LEN($C56)-6),H58:H$211)</f>
        <v>88.433587819999971</v>
      </c>
      <c r="I56" s="123">
        <f>SUMIF($A58:$A$211,LEFT($C56,LEN($C56)-6),I58:I$211)</f>
        <v>67.590944655000015</v>
      </c>
      <c r="J56" s="123">
        <f>SUMIF($A58:$A$211,LEFT($C56,LEN($C56)-6),J58:J$211)</f>
        <v>58.238240999999988</v>
      </c>
      <c r="K56" s="123">
        <f>SUMIF($A58:$A$211,LEFT($C56,LEN($C56)-6),K58:K$211)</f>
        <v>71.003687449385623</v>
      </c>
      <c r="L56" s="123">
        <f>SUMIF($A58:$A$211,LEFT($C56,LEN($C56)-6),L58:L$211)</f>
        <v>78.068056888496258</v>
      </c>
      <c r="M56" s="123">
        <f>SUMIF($A58:$A$211,LEFT($C56,LEN($C56)-6),M58:M$211)</f>
        <v>47.603158247292541</v>
      </c>
      <c r="N56" s="123">
        <f>SUMIF($A58:$A$211,LEFT($C56,LEN($C56)-6),N58:N$211)</f>
        <v>78.345261228257513</v>
      </c>
      <c r="O56" s="123">
        <f>SUMIF($A58:$A$211,LEFT($C56,LEN($C56)-6),O58:O$211)</f>
        <v>91.497800289722107</v>
      </c>
      <c r="P56" s="123">
        <f>SUMIF($A58:$A$211,LEFT($C56,LEN($C56)-6),P58:P$211)</f>
        <v>83.94074664065586</v>
      </c>
      <c r="Q56" s="123">
        <f>SUMIF($A58:$A$211,LEFT($C56,LEN($C56)-6),Q58:Q$211)</f>
        <v>80.145501550890856</v>
      </c>
      <c r="R56" s="123">
        <f>SUMIF($A58:$A$211,LEFT($C56,LEN($C56)-6),R58:R$211)</f>
        <v>89.86302385136247</v>
      </c>
      <c r="S56" s="123">
        <f>SUMIF($A58:$A$211,LEFT($C56,LEN($C56)-6),S58:S$211)</f>
        <v>92.361625876378639</v>
      </c>
      <c r="T56" s="123">
        <f>SUMIF($A58:$A$211,LEFT($C56,LEN($C56)-6),T58:T$211)</f>
        <v>97.381530313797185</v>
      </c>
      <c r="U56" s="123">
        <f>SUMIF($A58:$A$211,LEFT($C56,LEN($C56)-6),U58:U$211)</f>
        <v>120.97274536516704</v>
      </c>
      <c r="V56" s="123">
        <f>SUMIF($A58:$A$211,LEFT($C56,LEN($C56)-6),V58:V$211)</f>
        <v>137.71879015154343</v>
      </c>
      <c r="W56" s="123">
        <f>SUMIF($A58:$A$211,LEFT($C56,LEN($C56)-6),W58:W$211)</f>
        <v>137.62414261944903</v>
      </c>
    </row>
    <row r="57" spans="1:23" s="88" customFormat="1" x14ac:dyDescent="0.3">
      <c r="A57" s="124" t="s">
        <v>391</v>
      </c>
      <c r="B57" s="124" t="s">
        <v>391</v>
      </c>
      <c r="C57" s="124" t="s">
        <v>391</v>
      </c>
      <c r="D57" s="125">
        <f>SUMIF($B58:$B$211,LEFT($C57,LEN($C57)-6),D58:D$211)</f>
        <v>94.56369334839647</v>
      </c>
      <c r="E57" s="125">
        <f>SUMIF($B58:$B$211,LEFT($C57,LEN($C57)-6),E58:E$211)</f>
        <v>58.635268674545138</v>
      </c>
      <c r="F57" s="125">
        <f>SUMIF($B58:$B$211,LEFT($C57,LEN($C57)-6),F58:F$211)</f>
        <v>74.25133406454546</v>
      </c>
      <c r="G57" s="125">
        <f>SUMIF($B58:$B$211,LEFT($C57,LEN($C57)-6),G58:G$211)</f>
        <v>80.327287114363642</v>
      </c>
      <c r="H57" s="125">
        <f>SUMIF($B58:$B$211,LEFT($C57,LEN($C57)-6),H58:H$211)</f>
        <v>79.156706170000007</v>
      </c>
      <c r="I57" s="125">
        <f>SUMIF($B58:$B$211,LEFT($C57,LEN($C57)-6),I58:I$211)</f>
        <v>58.301537500000009</v>
      </c>
      <c r="J57" s="125">
        <f>SUMIF($B58:$B$211,LEFT($C57,LEN($C57)-6),J58:J$211)</f>
        <v>48.282612499999999</v>
      </c>
      <c r="K57" s="125">
        <f>SUMIF($B58:$B$211,LEFT($C57,LEN($C57)-6),K58:K$211)</f>
        <v>59.841132810000005</v>
      </c>
      <c r="L57" s="125">
        <f>SUMIF($B58:$B$211,LEFT($C57,LEN($C57)-6),L58:L$211)</f>
        <v>68.181622811073908</v>
      </c>
      <c r="M57" s="125">
        <f>SUMIF($B58:$B$211,LEFT($C57,LEN($C57)-6),M58:M$211)</f>
        <v>36.403697657859993</v>
      </c>
      <c r="N57" s="125">
        <f>SUMIF($B58:$B$211,LEFT($C57,LEN($C57)-6),N58:N$211)</f>
        <v>63.173876653413132</v>
      </c>
      <c r="O57" s="125">
        <f>SUMIF($B58:$B$211,LEFT($C57,LEN($C57)-6),O58:O$211)</f>
        <v>79.195606751111114</v>
      </c>
      <c r="P57" s="125">
        <f>SUMIF($B58:$B$211,LEFT($C57,LEN($C57)-6),P58:P$211)</f>
        <v>69.109652154216676</v>
      </c>
      <c r="Q57" s="125">
        <f>SUMIF($B58:$B$211,LEFT($C57,LEN($C57)-6),Q58:Q$211)</f>
        <v>68.097901139320939</v>
      </c>
      <c r="R57" s="125">
        <f>SUMIF($B58:$B$211,LEFT($C57,LEN($C57)-6),R58:R$211)</f>
        <v>77.736191575538115</v>
      </c>
      <c r="S57" s="125">
        <f>SUMIF($B58:$B$211,LEFT($C57,LEN($C57)-6),S58:S$211)</f>
        <v>79.930279423312925</v>
      </c>
      <c r="T57" s="125">
        <f>SUMIF($B58:$B$211,LEFT($C57,LEN($C57)-6),T58:T$211)</f>
        <v>84.725475406383921</v>
      </c>
      <c r="U57" s="125">
        <f>SUMIF($B58:$B$211,LEFT($C57,LEN($C57)-6),U58:U$211)</f>
        <v>108.07783114615337</v>
      </c>
      <c r="V57" s="125">
        <f>SUMIF($B58:$B$211,LEFT($C57,LEN($C57)-6),V58:V$211)</f>
        <v>124.57492987006368</v>
      </c>
      <c r="W57" s="125">
        <f>SUMIF($B58:$B$211,LEFT($C57,LEN($C57)-6),W58:W$211)</f>
        <v>124.24273863551308</v>
      </c>
    </row>
    <row r="58" spans="1:23" s="88" customFormat="1" x14ac:dyDescent="0.3">
      <c r="A58" s="126" t="s">
        <v>196</v>
      </c>
      <c r="B58" s="126" t="s">
        <v>392</v>
      </c>
      <c r="C58" s="126" t="s">
        <v>393</v>
      </c>
      <c r="D58" s="127">
        <v>0.19373500000000002</v>
      </c>
      <c r="E58" s="127">
        <v>0.17062920000000001</v>
      </c>
      <c r="F58" s="127">
        <v>0.14671719999999999</v>
      </c>
      <c r="G58" s="127">
        <v>0.17631039999999998</v>
      </c>
      <c r="H58" s="127">
        <v>0.18787999999999999</v>
      </c>
      <c r="I58" s="127">
        <v>0.17088539999999999</v>
      </c>
      <c r="J58" s="127">
        <v>0.30405019999999999</v>
      </c>
      <c r="K58" s="127">
        <v>3.2848928100000001</v>
      </c>
      <c r="L58" s="127">
        <v>7.1691448099999997</v>
      </c>
      <c r="M58" s="127">
        <v>6.1964913959595957</v>
      </c>
      <c r="N58" s="127">
        <v>0.35933679191919188</v>
      </c>
      <c r="O58" s="127">
        <v>0.46960675111111105</v>
      </c>
      <c r="P58" s="127">
        <v>0.53737215421667661</v>
      </c>
      <c r="Q58" s="127">
        <v>0.68074113932094049</v>
      </c>
      <c r="R58" s="127">
        <v>0.69706168707630822</v>
      </c>
      <c r="S58" s="127">
        <v>0.71871636080992785</v>
      </c>
      <c r="T58" s="127">
        <v>0.73034559681304956</v>
      </c>
      <c r="U58" s="127">
        <v>0.74778584157870209</v>
      </c>
      <c r="V58" s="127">
        <v>0.76234608080713495</v>
      </c>
      <c r="W58" s="127">
        <v>0.77644752374127723</v>
      </c>
    </row>
    <row r="59" spans="1:23" s="88" customFormat="1" x14ac:dyDescent="0.3">
      <c r="A59" s="126" t="s">
        <v>196</v>
      </c>
      <c r="B59" s="126" t="s">
        <v>392</v>
      </c>
      <c r="C59" s="126" t="s">
        <v>197</v>
      </c>
      <c r="D59" s="127">
        <v>12.378129120000002</v>
      </c>
      <c r="E59" s="127">
        <v>10.007272950000001</v>
      </c>
      <c r="F59" s="127">
        <v>7.8827356145454575</v>
      </c>
      <c r="G59" s="127">
        <v>6.2879277643636362</v>
      </c>
      <c r="H59" s="127">
        <v>9.2480617699999996</v>
      </c>
      <c r="I59" s="127">
        <v>9.2080000000000002</v>
      </c>
      <c r="J59" s="127">
        <v>9.2080000000000002</v>
      </c>
      <c r="K59" s="127">
        <v>9.2080000000000002</v>
      </c>
      <c r="L59" s="127">
        <v>2.3269079999999995</v>
      </c>
      <c r="M59" s="127">
        <v>3.0129262619003945</v>
      </c>
      <c r="N59" s="127">
        <v>4.4396798614939357</v>
      </c>
      <c r="O59" s="127">
        <v>6.7099999999999991</v>
      </c>
      <c r="P59" s="127">
        <v>15.25</v>
      </c>
      <c r="Q59" s="127">
        <v>12.2</v>
      </c>
      <c r="R59" s="127">
        <v>12.34251528975879</v>
      </c>
      <c r="S59" s="127">
        <v>12.783623544100111</v>
      </c>
      <c r="T59" s="127">
        <v>13.542445721389154</v>
      </c>
      <c r="U59" s="127">
        <v>14.708577411459348</v>
      </c>
      <c r="V59" s="127">
        <v>15.698840099715117</v>
      </c>
      <c r="W59" s="127">
        <v>15.715674622460313</v>
      </c>
    </row>
    <row r="60" spans="1:23" s="88" customFormat="1" x14ac:dyDescent="0.3">
      <c r="A60" s="126" t="s">
        <v>196</v>
      </c>
      <c r="B60" s="126" t="s">
        <v>392</v>
      </c>
      <c r="C60" s="126" t="s">
        <v>394</v>
      </c>
      <c r="D60" s="127">
        <v>4.5689E-2</v>
      </c>
      <c r="E60" s="127">
        <v>0</v>
      </c>
      <c r="F60" s="127">
        <v>4.7332949999999999E-2</v>
      </c>
      <c r="G60" s="127">
        <v>6.3879199999999997E-2</v>
      </c>
      <c r="H60" s="127">
        <v>0</v>
      </c>
      <c r="I60" s="127">
        <v>3.0744E-2</v>
      </c>
      <c r="J60" s="127">
        <v>1.5799000000000001E-2</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27</v>
      </c>
      <c r="O61" s="127">
        <v>42</v>
      </c>
      <c r="P61" s="127">
        <v>34</v>
      </c>
      <c r="Q61" s="127">
        <v>40</v>
      </c>
      <c r="R61" s="127">
        <v>47.276966347968241</v>
      </c>
      <c r="S61" s="127">
        <v>48.628680880829897</v>
      </c>
      <c r="T61" s="127">
        <v>52.179737264777707</v>
      </c>
      <c r="U61" s="127">
        <v>73.825460703269002</v>
      </c>
      <c r="V61" s="127">
        <v>89.815357689282408</v>
      </c>
      <c r="W61" s="127">
        <v>89.038634714023388</v>
      </c>
    </row>
    <row r="62" spans="1:23" s="88" customFormat="1" x14ac:dyDescent="0.3">
      <c r="A62" s="126" t="s">
        <v>196</v>
      </c>
      <c r="B62" s="126" t="s">
        <v>392</v>
      </c>
      <c r="C62" s="126" t="s">
        <v>395</v>
      </c>
      <c r="D62" s="127">
        <v>0.92202720000000005</v>
      </c>
      <c r="E62" s="127">
        <v>0.73911565000000001</v>
      </c>
      <c r="F62" s="127">
        <v>0.82534830000000003</v>
      </c>
      <c r="G62" s="127">
        <v>0.85916974999999995</v>
      </c>
      <c r="H62" s="127">
        <v>0.28916439999999999</v>
      </c>
      <c r="I62" s="127">
        <v>5.9908099999999999E-2</v>
      </c>
      <c r="J62" s="127">
        <v>0.68596330000000005</v>
      </c>
      <c r="K62" s="127">
        <v>0.45943999999999996</v>
      </c>
      <c r="L62" s="127">
        <v>0.19653999999999999</v>
      </c>
      <c r="M62" s="127">
        <v>0.50468000000000002</v>
      </c>
      <c r="N62" s="127">
        <v>0.19405999999999998</v>
      </c>
      <c r="O62" s="127">
        <v>0</v>
      </c>
      <c r="P62" s="127">
        <v>1.6119999999999999E-2</v>
      </c>
      <c r="Q62" s="127">
        <v>0.15686</v>
      </c>
      <c r="R62" s="127">
        <v>0.15670059808881423</v>
      </c>
      <c r="S62" s="127">
        <v>0.1596622700696303</v>
      </c>
      <c r="T62" s="127">
        <v>0.16190173976638564</v>
      </c>
      <c r="U62" s="127">
        <v>0.16435056404982701</v>
      </c>
      <c r="V62" s="127">
        <v>0.16675155611624295</v>
      </c>
      <c r="W62" s="127">
        <v>0.16906042895471646</v>
      </c>
    </row>
    <row r="63" spans="1:23" s="88" customFormat="1" x14ac:dyDescent="0.3">
      <c r="A63" s="126" t="s">
        <v>196</v>
      </c>
      <c r="B63" s="126" t="s">
        <v>392</v>
      </c>
      <c r="C63" s="126" t="s">
        <v>206</v>
      </c>
      <c r="D63" s="127">
        <v>81.024113028396471</v>
      </c>
      <c r="E63" s="127">
        <v>47.718250874545134</v>
      </c>
      <c r="F63" s="127">
        <v>65.349199999999996</v>
      </c>
      <c r="G63" s="127">
        <v>72.940000000000012</v>
      </c>
      <c r="H63" s="127">
        <v>69.431600000000003</v>
      </c>
      <c r="I63" s="127">
        <v>48.832000000000008</v>
      </c>
      <c r="J63" s="127">
        <v>38.068800000000003</v>
      </c>
      <c r="K63" s="127">
        <v>46.888800000000003</v>
      </c>
      <c r="L63" s="127">
        <v>58.489030001073907</v>
      </c>
      <c r="M63" s="127">
        <v>26.689600000000002</v>
      </c>
      <c r="N63" s="127">
        <v>31.180800000000001</v>
      </c>
      <c r="O63" s="127">
        <v>30.016000000000002</v>
      </c>
      <c r="P63" s="127">
        <v>19.306160000000002</v>
      </c>
      <c r="Q63" s="127">
        <v>15.060300000000002</v>
      </c>
      <c r="R63" s="127">
        <v>17.262947652645959</v>
      </c>
      <c r="S63" s="127">
        <v>17.639596367503366</v>
      </c>
      <c r="T63" s="127">
        <v>18.111045083637617</v>
      </c>
      <c r="U63" s="127">
        <v>18.631656625796499</v>
      </c>
      <c r="V63" s="127">
        <v>18.131634444142794</v>
      </c>
      <c r="W63" s="127">
        <v>18.542921346333369</v>
      </c>
    </row>
    <row r="64" spans="1:23" s="88" customFormat="1" x14ac:dyDescent="0.3">
      <c r="A64" s="124" t="s">
        <v>396</v>
      </c>
      <c r="B64" s="124" t="s">
        <v>396</v>
      </c>
      <c r="C64" s="124" t="s">
        <v>396</v>
      </c>
      <c r="D64" s="125">
        <f>SUMIF($B65:$B$211,LEFT($C64,LEN($C64)-6),D65:D$211)</f>
        <v>1.2525434999999998</v>
      </c>
      <c r="E64" s="125">
        <f>SUMIF($B65:$B$211,LEFT($C64,LEN($C64)-6),E65:E$211)</f>
        <v>2.1197776500000001</v>
      </c>
      <c r="F64" s="125">
        <f>SUMIF($B65:$B$211,LEFT($C64,LEN($C64)-6),F65:F$211)</f>
        <v>1.9146863000000001</v>
      </c>
      <c r="G64" s="125">
        <f>SUMIF($B65:$B$211,LEFT($C64,LEN($C64)-6),G65:G$211)</f>
        <v>1.6323217000000001</v>
      </c>
      <c r="H64" s="125">
        <f>SUMIF($B65:$B$211,LEFT($C64,LEN($C64)-6),H65:H$211)</f>
        <v>2.5512162000000003</v>
      </c>
      <c r="I64" s="125">
        <f>SUMIF($B65:$B$211,LEFT($C64,LEN($C64)-6),I65:I$211)</f>
        <v>1.9830368</v>
      </c>
      <c r="J64" s="125">
        <f>SUMIF($B65:$B$211,LEFT($C64,LEN($C64)-6),J65:J$211)</f>
        <v>2.5737652</v>
      </c>
      <c r="K64" s="125">
        <f>SUMIF($B65:$B$211,LEFT($C64,LEN($C64)-6),K65:K$211)</f>
        <v>2.8975690000000003</v>
      </c>
      <c r="L64" s="125">
        <f>SUMIF($B65:$B$211,LEFT($C64,LEN($C64)-6),L65:L$211)</f>
        <v>2.9740439999999992</v>
      </c>
      <c r="M64" s="125">
        <f>SUMIF($B65:$B$211,LEFT($C64,LEN($C64)-6),M65:M$211)</f>
        <v>2.3605329999999993</v>
      </c>
      <c r="N64" s="125">
        <f>SUMIF($B65:$B$211,LEFT($C64,LEN($C64)-6),N65:N$211)</f>
        <v>3.1485451532879813</v>
      </c>
      <c r="O64" s="125">
        <f>SUMIF($B65:$B$211,LEFT($C64,LEN($C64)-6),O65:O$211)</f>
        <v>3.0346557764705882</v>
      </c>
      <c r="P64" s="125">
        <f>SUMIF($B65:$B$211,LEFT($C64,LEN($C64)-6),P65:P$211)</f>
        <v>2.5643980450937947</v>
      </c>
      <c r="Q64" s="125">
        <f>SUMIF($B65:$B$211,LEFT($C64,LEN($C64)-6),Q65:Q$211)</f>
        <v>2.9599999459948312</v>
      </c>
      <c r="R64" s="125">
        <f>SUMIF($B65:$B$211,LEFT($C64,LEN($C64)-6),R65:R$211)</f>
        <v>2.9822480447403072</v>
      </c>
      <c r="S64" s="125">
        <f>SUMIF($B65:$B$211,LEFT($C64,LEN($C64)-6),S65:S$211)</f>
        <v>3.0640280979692665</v>
      </c>
      <c r="T64" s="125">
        <f>SUMIF($B65:$B$211,LEFT($C64,LEN($C64)-6),T65:T$211)</f>
        <v>3.1333046426442244</v>
      </c>
      <c r="U64" s="125">
        <f>SUMIF($B65:$B$211,LEFT($C64,LEN($C64)-6),U65:U$211)</f>
        <v>3.2076374681277833</v>
      </c>
      <c r="V64" s="125">
        <f>SUMIF($B65:$B$211,LEFT($C64,LEN($C64)-6),V65:V$211)</f>
        <v>3.2820096978763416</v>
      </c>
      <c r="W64" s="125">
        <f>SUMIF($B65:$B$211,LEFT($C64,LEN($C64)-6),W65:W$211)</f>
        <v>3.3555923168940125</v>
      </c>
    </row>
    <row r="65" spans="1:23" s="88" customFormat="1" x14ac:dyDescent="0.3">
      <c r="A65" s="126" t="s">
        <v>196</v>
      </c>
      <c r="B65" s="126" t="s">
        <v>397</v>
      </c>
      <c r="C65" s="126" t="s">
        <v>398</v>
      </c>
      <c r="D65" s="127">
        <v>0</v>
      </c>
      <c r="E65" s="127">
        <v>0</v>
      </c>
      <c r="F65" s="127">
        <v>0</v>
      </c>
      <c r="G65" s="127">
        <v>0</v>
      </c>
      <c r="H65" s="127">
        <v>0</v>
      </c>
      <c r="I65" s="127">
        <v>0</v>
      </c>
      <c r="J65" s="127">
        <v>0</v>
      </c>
      <c r="K65" s="127">
        <v>8.9180999999999996E-2</v>
      </c>
      <c r="L65" s="127">
        <v>4.0000000000000001E-3</v>
      </c>
      <c r="M65" s="127">
        <v>0</v>
      </c>
      <c r="N65" s="127">
        <v>0</v>
      </c>
      <c r="O65" s="127">
        <v>3.286E-2</v>
      </c>
      <c r="P65" s="127">
        <v>2.7130000000000001E-2</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0.10760400000000001</v>
      </c>
      <c r="E67" s="127">
        <v>8.5741599999999987E-2</v>
      </c>
      <c r="F67" s="127">
        <v>4.6969999999999998E-2</v>
      </c>
      <c r="G67" s="127">
        <v>4.6969999999999998E-2</v>
      </c>
      <c r="H67" s="127">
        <v>0.13591409999999998</v>
      </c>
      <c r="I67" s="127">
        <v>0.1351455</v>
      </c>
      <c r="J67" s="127">
        <v>0.32637745000000001</v>
      </c>
      <c r="K67" s="127">
        <v>0.31123999999999996</v>
      </c>
      <c r="L67" s="127">
        <v>0.35216000000000003</v>
      </c>
      <c r="M67" s="127">
        <v>0.15043999999999999</v>
      </c>
      <c r="N67" s="127">
        <v>0.14694000000000002</v>
      </c>
      <c r="O67" s="127">
        <v>0.10539999999999999</v>
      </c>
      <c r="P67" s="127">
        <v>0</v>
      </c>
      <c r="Q67" s="127">
        <v>8.9279999999999998E-2</v>
      </c>
      <c r="R67" s="127">
        <v>8.9189273220510859E-2</v>
      </c>
      <c r="S67" s="127">
        <v>9.0874967944769805E-2</v>
      </c>
      <c r="T67" s="127">
        <v>9.2149606823555455E-2</v>
      </c>
      <c r="U67" s="127">
        <v>9.3543404044170303E-2</v>
      </c>
      <c r="V67" s="127">
        <v>9.4909976603711407E-2</v>
      </c>
      <c r="W67" s="127">
        <v>9.6224117665925576E-2</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4.68236E-2</v>
      </c>
      <c r="E69" s="127">
        <v>0</v>
      </c>
      <c r="F69" s="127">
        <v>9.2594949999999995E-2</v>
      </c>
      <c r="G69" s="127">
        <v>0</v>
      </c>
      <c r="H69" s="127">
        <v>8.9029499999999998E-2</v>
      </c>
      <c r="I69" s="127">
        <v>6.2903199999999992E-2</v>
      </c>
      <c r="J69" s="127">
        <v>0</v>
      </c>
      <c r="K69" s="127">
        <v>0.250108</v>
      </c>
      <c r="L69" s="127">
        <v>0.15800399999999998</v>
      </c>
      <c r="M69" s="127">
        <v>6.1869999999999994E-2</v>
      </c>
      <c r="N69" s="127">
        <v>0.18090215328798182</v>
      </c>
      <c r="O69" s="127">
        <v>0.23607700000000001</v>
      </c>
      <c r="P69" s="127">
        <v>8.1224045093795008E-2</v>
      </c>
      <c r="Q69" s="127">
        <v>0.29367994599483205</v>
      </c>
      <c r="R69" s="127">
        <v>0.29709425871035017</v>
      </c>
      <c r="S69" s="127">
        <v>0.30640576711764084</v>
      </c>
      <c r="T69" s="127">
        <v>0.31451979453832563</v>
      </c>
      <c r="U69" s="127">
        <v>0.32318584547272194</v>
      </c>
      <c r="V69" s="127">
        <v>0.33190161980575955</v>
      </c>
      <c r="W69" s="127">
        <v>0.34059529322105142</v>
      </c>
    </row>
    <row r="70" spans="1:23" s="88" customFormat="1" x14ac:dyDescent="0.3">
      <c r="A70" s="126" t="s">
        <v>196</v>
      </c>
      <c r="B70" s="126" t="s">
        <v>397</v>
      </c>
      <c r="C70" s="126" t="s">
        <v>403</v>
      </c>
      <c r="D70" s="127">
        <v>0.73089589999999993</v>
      </c>
      <c r="E70" s="127">
        <v>1.3166971999999999</v>
      </c>
      <c r="F70" s="127">
        <v>1.00581985</v>
      </c>
      <c r="G70" s="127">
        <v>1.1053993</v>
      </c>
      <c r="H70" s="127">
        <v>1.59455525</v>
      </c>
      <c r="I70" s="127">
        <v>1.30814195</v>
      </c>
      <c r="J70" s="127">
        <v>1.6159784499999998</v>
      </c>
      <c r="K70" s="127">
        <v>1.5177600000000002</v>
      </c>
      <c r="L70" s="127">
        <v>1.8682999999999996</v>
      </c>
      <c r="M70" s="127">
        <v>1.3739199999999996</v>
      </c>
      <c r="N70" s="127">
        <v>1.4739</v>
      </c>
      <c r="O70" s="127">
        <v>1.2712919999999999</v>
      </c>
      <c r="P70" s="127">
        <v>1.2082999999999999</v>
      </c>
      <c r="Q70" s="127">
        <v>0.97029999999999972</v>
      </c>
      <c r="R70" s="127">
        <v>0.97805382591904622</v>
      </c>
      <c r="S70" s="127">
        <v>1.0053874838515224</v>
      </c>
      <c r="T70" s="127">
        <v>1.0287273685579921</v>
      </c>
      <c r="U70" s="127">
        <v>1.0538495500154417</v>
      </c>
      <c r="V70" s="127">
        <v>1.0791133605631671</v>
      </c>
      <c r="W70" s="127">
        <v>1.104256728584466</v>
      </c>
    </row>
    <row r="71" spans="1:23" s="88" customFormat="1" x14ac:dyDescent="0.3">
      <c r="A71" s="126" t="s">
        <v>196</v>
      </c>
      <c r="B71" s="126" t="s">
        <v>397</v>
      </c>
      <c r="C71" s="126" t="s">
        <v>404</v>
      </c>
      <c r="D71" s="127">
        <v>3.1171000000000001E-2</v>
      </c>
      <c r="E71" s="127">
        <v>2.4680599999999997E-2</v>
      </c>
      <c r="F71" s="127">
        <v>3.9710999999999996E-2</v>
      </c>
      <c r="G71" s="127">
        <v>1.21695E-2</v>
      </c>
      <c r="H71" s="127">
        <v>5.5125699999999993E-2</v>
      </c>
      <c r="I71" s="127">
        <v>1.5799000000000001E-2</v>
      </c>
      <c r="J71" s="127">
        <v>4.7213999999999999E-2</v>
      </c>
      <c r="K71" s="127">
        <v>1.6740000000000001E-2</v>
      </c>
      <c r="L71" s="127">
        <v>4.9600000000000005E-2</v>
      </c>
      <c r="M71" s="127">
        <v>4.5259999999999995E-2</v>
      </c>
      <c r="N71" s="127">
        <v>4.0919999999999998E-2</v>
      </c>
      <c r="O71" s="127">
        <v>4.8979999999999996E-2</v>
      </c>
      <c r="P71" s="127">
        <v>4.5880000000000004E-2</v>
      </c>
      <c r="Q71" s="127">
        <v>7.8120000000000009E-2</v>
      </c>
      <c r="R71" s="127">
        <v>7.8959157928293444E-2</v>
      </c>
      <c r="S71" s="127">
        <v>8.1376072632325241E-2</v>
      </c>
      <c r="T71" s="127">
        <v>8.3495806381768581E-2</v>
      </c>
      <c r="U71" s="127">
        <v>8.577608104669282E-2</v>
      </c>
      <c r="V71" s="127">
        <v>8.8077780380155096E-2</v>
      </c>
      <c r="W71" s="127">
        <v>9.0384320828144904E-2</v>
      </c>
    </row>
    <row r="72" spans="1:23" s="88" customFormat="1" x14ac:dyDescent="0.3">
      <c r="A72" s="126" t="s">
        <v>196</v>
      </c>
      <c r="B72" s="126" t="s">
        <v>397</v>
      </c>
      <c r="C72" s="126" t="s">
        <v>405</v>
      </c>
      <c r="D72" s="127">
        <v>0</v>
      </c>
      <c r="E72" s="127">
        <v>0</v>
      </c>
      <c r="F72" s="127">
        <v>0</v>
      </c>
      <c r="G72" s="127">
        <v>0</v>
      </c>
      <c r="H72" s="127">
        <v>0</v>
      </c>
      <c r="I72" s="127">
        <v>0</v>
      </c>
      <c r="J72" s="127">
        <v>0</v>
      </c>
      <c r="K72" s="127">
        <v>1.6119999999999999E-2</v>
      </c>
      <c r="L72" s="127">
        <v>0</v>
      </c>
      <c r="M72" s="127">
        <v>1.426E-2</v>
      </c>
      <c r="N72" s="127">
        <v>1.6119999999999999E-2</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9.2198449999999987E-2</v>
      </c>
      <c r="E73" s="127">
        <v>0.31626994999999997</v>
      </c>
      <c r="F73" s="127">
        <v>0.45859495</v>
      </c>
      <c r="G73" s="127">
        <v>0.16906589999999999</v>
      </c>
      <c r="H73" s="127">
        <v>0.32115280000000002</v>
      </c>
      <c r="I73" s="127">
        <v>0.1076955</v>
      </c>
      <c r="J73" s="127">
        <v>0.24783824999999998</v>
      </c>
      <c r="K73" s="127">
        <v>0.33355999999999997</v>
      </c>
      <c r="L73" s="127">
        <v>0.32239999999999996</v>
      </c>
      <c r="M73" s="127">
        <v>0.33914000000000005</v>
      </c>
      <c r="N73" s="127">
        <v>0.37138000000000004</v>
      </c>
      <c r="O73" s="127">
        <v>0.24399600000000002</v>
      </c>
      <c r="P73" s="127">
        <v>0.22993999999999998</v>
      </c>
      <c r="Q73" s="127">
        <v>0.1802</v>
      </c>
      <c r="R73" s="127">
        <v>0.18151366424154611</v>
      </c>
      <c r="S73" s="127">
        <v>0.18652800735037775</v>
      </c>
      <c r="T73" s="127">
        <v>0.19089461114008816</v>
      </c>
      <c r="U73" s="127">
        <v>0.19564508461373517</v>
      </c>
      <c r="V73" s="127">
        <v>0.20044660733478831</v>
      </c>
      <c r="W73" s="127">
        <v>0.20525401876550192</v>
      </c>
    </row>
    <row r="74" spans="1:23" s="88" customFormat="1" x14ac:dyDescent="0.3">
      <c r="A74" s="126" t="s">
        <v>196</v>
      </c>
      <c r="B74" s="126" t="s">
        <v>397</v>
      </c>
      <c r="C74" s="126" t="s">
        <v>407</v>
      </c>
      <c r="D74" s="127">
        <v>4.5103400000000002E-2</v>
      </c>
      <c r="E74" s="127">
        <v>4.7299399999999998E-2</v>
      </c>
      <c r="F74" s="127">
        <v>4.0863900000000002E-2</v>
      </c>
      <c r="G74" s="127">
        <v>5.9511599999999991E-2</v>
      </c>
      <c r="H74" s="127">
        <v>5.3504099999999999E-2</v>
      </c>
      <c r="I74" s="127">
        <v>3.1598000000000001E-2</v>
      </c>
      <c r="J74" s="127">
        <v>1.5799000000000001E-2</v>
      </c>
      <c r="K74" s="127">
        <v>0</v>
      </c>
      <c r="L74" s="127">
        <v>3.49E-2</v>
      </c>
      <c r="M74" s="127">
        <v>3.5443000000000002E-2</v>
      </c>
      <c r="N74" s="127">
        <v>8.3080000000000015E-2</v>
      </c>
      <c r="O74" s="127">
        <v>0.13880200000000001</v>
      </c>
      <c r="P74" s="127">
        <v>0.23064000000000001</v>
      </c>
      <c r="Q74" s="127">
        <v>0.16678000000000001</v>
      </c>
      <c r="R74" s="127">
        <v>0.16796239987372247</v>
      </c>
      <c r="S74" s="127">
        <v>0.17249564166345721</v>
      </c>
      <c r="T74" s="127">
        <v>0.17634419024437939</v>
      </c>
      <c r="U74" s="127">
        <v>0.18046811346478181</v>
      </c>
      <c r="V74" s="127">
        <v>0.18457560363367076</v>
      </c>
      <c r="W74" s="127">
        <v>0.1886304640449819</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1.1940000000000001E-2</v>
      </c>
      <c r="L76" s="127">
        <v>2.01E-2</v>
      </c>
      <c r="M76" s="127">
        <v>1.47E-2</v>
      </c>
      <c r="N76" s="127">
        <v>2.3362999999999998E-2</v>
      </c>
      <c r="O76" s="127">
        <v>1.5004376470588223E-2</v>
      </c>
      <c r="P76" s="127">
        <v>3.0983999999999998E-2</v>
      </c>
      <c r="Q76" s="127">
        <v>1.4279999999999999E-2</v>
      </c>
      <c r="R76" s="127">
        <v>1.4451393131031604E-2</v>
      </c>
      <c r="S76" s="127">
        <v>1.4909130382390513E-2</v>
      </c>
      <c r="T76" s="127">
        <v>1.5307096466682411E-2</v>
      </c>
      <c r="U76" s="127">
        <v>1.5730588805358152E-2</v>
      </c>
      <c r="V76" s="127">
        <v>1.6155361721805213E-2</v>
      </c>
      <c r="W76" s="127">
        <v>1.6577563438277883E-2</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4.4439999999999974E-4</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0.18480559999999999</v>
      </c>
      <c r="E79" s="127">
        <v>0.25859120000000002</v>
      </c>
      <c r="F79" s="127">
        <v>0.1845067</v>
      </c>
      <c r="G79" s="127">
        <v>0.16633785000000001</v>
      </c>
      <c r="H79" s="127">
        <v>0.28790779999999999</v>
      </c>
      <c r="I79" s="127">
        <v>0.2503379</v>
      </c>
      <c r="J79" s="127">
        <v>0.24899284999999999</v>
      </c>
      <c r="K79" s="127">
        <v>0.30565999999999999</v>
      </c>
      <c r="L79" s="127">
        <v>0.13578000000000001</v>
      </c>
      <c r="M79" s="127">
        <v>0.29573999999999995</v>
      </c>
      <c r="N79" s="127">
        <v>0.73506000000000016</v>
      </c>
      <c r="O79" s="127">
        <v>0.90956000000000015</v>
      </c>
      <c r="P79" s="127">
        <v>0.68853999999999993</v>
      </c>
      <c r="Q79" s="127">
        <v>1.1196199999999998</v>
      </c>
      <c r="R79" s="127">
        <v>1.1269297431214198</v>
      </c>
      <c r="S79" s="127">
        <v>1.1566346494098261</v>
      </c>
      <c r="T79" s="127">
        <v>1.1813073114073283</v>
      </c>
      <c r="U79" s="127">
        <v>1.2076452708550629</v>
      </c>
      <c r="V79" s="127">
        <v>1.2337960606777691</v>
      </c>
      <c r="W79" s="127">
        <v>1.2594006036869547</v>
      </c>
    </row>
    <row r="80" spans="1:23" s="88" customFormat="1" x14ac:dyDescent="0.3">
      <c r="A80" s="126" t="s">
        <v>196</v>
      </c>
      <c r="B80" s="126" t="s">
        <v>397</v>
      </c>
      <c r="C80" s="126" t="s">
        <v>413</v>
      </c>
      <c r="D80" s="127">
        <v>0</v>
      </c>
      <c r="E80" s="127">
        <v>1.58417E-2</v>
      </c>
      <c r="F80" s="127">
        <v>0</v>
      </c>
      <c r="G80" s="127">
        <v>3.1085599999999998E-2</v>
      </c>
      <c r="H80" s="127">
        <v>0</v>
      </c>
      <c r="I80" s="127">
        <v>1.5243899999999999E-2</v>
      </c>
      <c r="J80" s="127">
        <v>0</v>
      </c>
      <c r="K80" s="127">
        <v>0</v>
      </c>
      <c r="L80" s="127">
        <v>0</v>
      </c>
      <c r="M80" s="127">
        <v>0</v>
      </c>
      <c r="N80" s="127">
        <v>1.4880000000000001E-2</v>
      </c>
      <c r="O80" s="127">
        <v>0</v>
      </c>
      <c r="P80" s="127">
        <v>2.1760000000000002E-2</v>
      </c>
      <c r="Q80" s="127">
        <v>0</v>
      </c>
      <c r="R80" s="127">
        <v>0</v>
      </c>
      <c r="S80" s="127">
        <v>0</v>
      </c>
      <c r="T80" s="127">
        <v>0</v>
      </c>
      <c r="U80" s="127">
        <v>0</v>
      </c>
      <c r="V80" s="127">
        <v>0</v>
      </c>
      <c r="W80" s="127">
        <v>0</v>
      </c>
    </row>
    <row r="81" spans="1:23" s="88" customFormat="1" x14ac:dyDescent="0.3">
      <c r="A81" s="126" t="s">
        <v>196</v>
      </c>
      <c r="B81" s="126" t="s">
        <v>397</v>
      </c>
      <c r="C81" s="126" t="s">
        <v>414</v>
      </c>
      <c r="D81" s="127">
        <v>1.3941549999999999E-2</v>
      </c>
      <c r="E81" s="127">
        <v>0</v>
      </c>
      <c r="F81" s="127">
        <v>1.402695E-2</v>
      </c>
      <c r="G81" s="127">
        <v>4.1781949999999998E-2</v>
      </c>
      <c r="H81" s="127">
        <v>1.402695E-2</v>
      </c>
      <c r="I81" s="127">
        <v>4.2315699999999998E-2</v>
      </c>
      <c r="J81" s="127">
        <v>4.2080849999999996E-2</v>
      </c>
      <c r="K81" s="127">
        <v>1.426E-2</v>
      </c>
      <c r="L81" s="127">
        <v>0</v>
      </c>
      <c r="M81" s="127">
        <v>0</v>
      </c>
      <c r="N81" s="127">
        <v>0</v>
      </c>
      <c r="O81" s="127">
        <v>0</v>
      </c>
      <c r="P81" s="127">
        <v>0</v>
      </c>
      <c r="Q81" s="127">
        <v>1.55E-2</v>
      </c>
      <c r="R81" s="127">
        <v>1.55946613294843E-2</v>
      </c>
      <c r="S81" s="127">
        <v>1.600661958852212E-2</v>
      </c>
      <c r="T81" s="127">
        <v>1.6362192612688023E-2</v>
      </c>
      <c r="U81" s="127">
        <v>1.675066881549064E-2</v>
      </c>
      <c r="V81" s="127">
        <v>1.7144008979117966E-2</v>
      </c>
      <c r="W81" s="127">
        <v>1.7538730575952562E-2</v>
      </c>
    </row>
    <row r="82" spans="1:23" s="88" customFormat="1" x14ac:dyDescent="0.3">
      <c r="A82" s="126" t="s">
        <v>196</v>
      </c>
      <c r="B82" s="126" t="s">
        <v>397</v>
      </c>
      <c r="C82" s="126" t="s">
        <v>415</v>
      </c>
      <c r="D82" s="127">
        <v>0</v>
      </c>
      <c r="E82" s="127">
        <v>5.4655999999999996E-2</v>
      </c>
      <c r="F82" s="127">
        <v>3.1598000000000001E-2</v>
      </c>
      <c r="G82" s="127">
        <v>0</v>
      </c>
      <c r="H82" s="127">
        <v>0</v>
      </c>
      <c r="I82" s="127">
        <v>1.3856149999999999E-2</v>
      </c>
      <c r="J82" s="127">
        <v>2.9484349999999999E-2</v>
      </c>
      <c r="K82" s="127">
        <v>3.1E-2</v>
      </c>
      <c r="L82" s="127">
        <v>2.8799999999999999E-2</v>
      </c>
      <c r="M82" s="127">
        <v>2.9760000000000002E-2</v>
      </c>
      <c r="N82" s="127">
        <v>6.2E-2</v>
      </c>
      <c r="O82" s="127">
        <v>3.2239999999999998E-2</v>
      </c>
      <c r="P82" s="127">
        <v>0</v>
      </c>
      <c r="Q82" s="127">
        <v>3.2239999999999998E-2</v>
      </c>
      <c r="R82" s="127">
        <v>3.2499667264902526E-2</v>
      </c>
      <c r="S82" s="127">
        <v>3.3409758028434496E-2</v>
      </c>
      <c r="T82" s="127">
        <v>3.4196664471416331E-2</v>
      </c>
      <c r="U82" s="127">
        <v>3.5042860994327955E-2</v>
      </c>
      <c r="V82" s="127">
        <v>3.5889318176396748E-2</v>
      </c>
      <c r="W82" s="127">
        <v>3.6730476082755432E-2</v>
      </c>
    </row>
    <row r="83" spans="1:23" s="88" customFormat="1" x14ac:dyDescent="0.3">
      <c r="A83" s="124" t="s">
        <v>416</v>
      </c>
      <c r="B83" s="124" t="s">
        <v>416</v>
      </c>
      <c r="C83" s="124" t="s">
        <v>416</v>
      </c>
      <c r="D83" s="125">
        <f>SUMIF($B84:$B$211,LEFT($C83,LEN($C83)-6),D84:D$211)</f>
        <v>1.5525530000000003</v>
      </c>
      <c r="E83" s="125">
        <f>SUMIF($B84:$B$211,LEFT($C83,LEN($C83)-6),E84:E$211)</f>
        <v>1.9211288000000002</v>
      </c>
      <c r="F83" s="125">
        <f>SUMIF($B84:$B$211,LEFT($C83,LEN($C83)-6),F84:F$211)</f>
        <v>1.3519345</v>
      </c>
      <c r="G83" s="125">
        <f>SUMIF($B84:$B$211,LEFT($C83,LEN($C83)-6),G84:G$211)</f>
        <v>2.7350787300000001</v>
      </c>
      <c r="H83" s="125">
        <f>SUMIF($B84:$B$211,LEFT($C83,LEN($C83)-6),H84:H$211)</f>
        <v>2.7513228500000002</v>
      </c>
      <c r="I83" s="125">
        <f>SUMIF($B84:$B$211,LEFT($C83,LEN($C83)-6),I84:I$211)</f>
        <v>2.0713327499999998</v>
      </c>
      <c r="J83" s="125">
        <f>SUMIF($B84:$B$211,LEFT($C83,LEN($C83)-6),J84:J$211)</f>
        <v>2.68061675</v>
      </c>
      <c r="K83" s="125">
        <f>SUMIF($B84:$B$211,LEFT($C83,LEN($C83)-6),K84:K$211)</f>
        <v>3.0077188241445953</v>
      </c>
      <c r="L83" s="125">
        <f>SUMIF($B84:$B$211,LEFT($C83,LEN($C83)-6),L84:L$211)</f>
        <v>2.8593149319678264</v>
      </c>
      <c r="M83" s="125">
        <f>SUMIF($B84:$B$211,LEFT($C83,LEN($C83)-6),M84:M$211)</f>
        <v>2.9117728399487426</v>
      </c>
      <c r="N83" s="125">
        <f>SUMIF($B84:$B$211,LEFT($C83,LEN($C83)-6),N84:N$211)</f>
        <v>4.9345430422018346</v>
      </c>
      <c r="O83" s="125">
        <f>SUMIF($B84:$B$211,LEFT($C83,LEN($C83)-6),O84:O$211)</f>
        <v>1.6534411249714216</v>
      </c>
      <c r="P83" s="125">
        <f>SUMIF($B84:$B$211,LEFT($C83,LEN($C83)-6),P84:P$211)</f>
        <v>5.9965214951785306</v>
      </c>
      <c r="Q83" s="125">
        <f>SUMIF($B84:$B$211,LEFT($C83,LEN($C83)-6),Q84:Q$211)</f>
        <v>2.2462791866161611</v>
      </c>
      <c r="R83" s="125">
        <f>SUMIF($B84:$B$211,LEFT($C83,LEN($C83)-6),R84:R$211)</f>
        <v>2.2707041565247472</v>
      </c>
      <c r="S83" s="125">
        <f>SUMIF($B84:$B$211,LEFT($C83,LEN($C83)-6),S84:S$211)</f>
        <v>2.3400853884204524</v>
      </c>
      <c r="T83" s="125">
        <f>SUMIF($B84:$B$211,LEFT($C83,LEN($C83)-6),T84:T$211)</f>
        <v>2.3999065249540874</v>
      </c>
      <c r="U83" s="125">
        <f>SUMIF($B84:$B$211,LEFT($C83,LEN($C83)-6),U84:U$211)</f>
        <v>2.4634846264175057</v>
      </c>
      <c r="V83" s="125">
        <f>SUMIF($B84:$B$211,LEFT($C83,LEN($C83)-6),V84:V$211)</f>
        <v>2.5269707203377969</v>
      </c>
      <c r="W83" s="125">
        <f>SUMIF($B84:$B$211,LEFT($C83,LEN($C83)-6),W84:W$211)</f>
        <v>2.5897462298037071</v>
      </c>
    </row>
    <row r="84" spans="1:23" s="88" customFormat="1" x14ac:dyDescent="0.3">
      <c r="A84" s="126" t="s">
        <v>196</v>
      </c>
      <c r="B84" s="126" t="s">
        <v>417</v>
      </c>
      <c r="C84" s="126" t="s">
        <v>418</v>
      </c>
      <c r="D84" s="127">
        <v>1.5372E-2</v>
      </c>
      <c r="E84" s="127">
        <v>0</v>
      </c>
      <c r="F84" s="127">
        <v>2.5619999999999999E-4</v>
      </c>
      <c r="G84" s="127">
        <v>0</v>
      </c>
      <c r="H84" s="127">
        <v>1.8318299999999999E-2</v>
      </c>
      <c r="I84" s="127">
        <v>1.5799000000000001E-2</v>
      </c>
      <c r="J84" s="127">
        <v>0</v>
      </c>
      <c r="K84" s="127">
        <v>6.8199999999999997E-3</v>
      </c>
      <c r="L84" s="127">
        <v>0</v>
      </c>
      <c r="M84" s="127">
        <v>1.24E-2</v>
      </c>
      <c r="N84" s="127">
        <v>0</v>
      </c>
      <c r="O84" s="127">
        <v>0</v>
      </c>
      <c r="P84" s="127">
        <v>0</v>
      </c>
      <c r="Q84" s="127">
        <v>4.0800000000000003E-3</v>
      </c>
      <c r="R84" s="127">
        <v>4.1068048039029229E-3</v>
      </c>
      <c r="S84" s="127">
        <v>4.2160552302571578E-3</v>
      </c>
      <c r="T84" s="127">
        <v>4.3083093562304598E-3</v>
      </c>
      <c r="U84" s="127">
        <v>4.4078553431141556E-3</v>
      </c>
      <c r="V84" s="127">
        <v>4.5078184435028588E-3</v>
      </c>
      <c r="W84" s="127">
        <v>4.6069976824493633E-3</v>
      </c>
    </row>
    <row r="85" spans="1:23" s="88" customFormat="1" x14ac:dyDescent="0.3">
      <c r="A85" s="126" t="s">
        <v>196</v>
      </c>
      <c r="B85" s="126" t="s">
        <v>417</v>
      </c>
      <c r="C85" s="126" t="s">
        <v>419</v>
      </c>
      <c r="D85" s="127">
        <v>0</v>
      </c>
      <c r="E85" s="127">
        <v>0</v>
      </c>
      <c r="F85" s="127">
        <v>0</v>
      </c>
      <c r="G85" s="127">
        <v>0</v>
      </c>
      <c r="H85" s="127">
        <v>0</v>
      </c>
      <c r="I85" s="127">
        <v>0</v>
      </c>
      <c r="J85" s="127">
        <v>0</v>
      </c>
      <c r="K85" s="127">
        <v>1.0800000000000001E-2</v>
      </c>
      <c r="L85" s="127">
        <v>0</v>
      </c>
      <c r="M85" s="127">
        <v>0</v>
      </c>
      <c r="N85" s="127">
        <v>5.5080000000000004E-2</v>
      </c>
      <c r="O85" s="127">
        <v>7.9920000000000005E-2</v>
      </c>
      <c r="P85" s="127">
        <v>4.3200000000000002E-2</v>
      </c>
      <c r="Q85" s="127">
        <v>9.5160853535353508E-3</v>
      </c>
      <c r="R85" s="127">
        <v>9.615275515696747E-3</v>
      </c>
      <c r="S85" s="127">
        <v>9.9069004669282094E-3</v>
      </c>
      <c r="T85" s="127">
        <v>1.016211217268484E-2</v>
      </c>
      <c r="U85" s="127">
        <v>1.0436365798683431E-2</v>
      </c>
      <c r="V85" s="127">
        <v>1.0712694841529135E-2</v>
      </c>
      <c r="W85" s="127">
        <v>1.0989061438986907E-2</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0.70434335000000003</v>
      </c>
      <c r="E87" s="127">
        <v>0.85766080000000011</v>
      </c>
      <c r="F87" s="127">
        <v>0.37843559999999998</v>
      </c>
      <c r="G87" s="127">
        <v>1.0497480000000001</v>
      </c>
      <c r="H87" s="127">
        <v>1.0277363500000001</v>
      </c>
      <c r="I87" s="127">
        <v>1.00831625</v>
      </c>
      <c r="J87" s="127">
        <v>1.1103691</v>
      </c>
      <c r="K87" s="127">
        <v>1.1235800000000002</v>
      </c>
      <c r="L87" s="127">
        <v>1.3629</v>
      </c>
      <c r="M87" s="127">
        <v>1.0123800000000001</v>
      </c>
      <c r="N87" s="127">
        <v>1.5785250422018349</v>
      </c>
      <c r="O87" s="127">
        <v>0.92481413988051242</v>
      </c>
      <c r="P87" s="127">
        <v>1.6943583414141419</v>
      </c>
      <c r="Q87" s="127">
        <v>1.1743313959595958</v>
      </c>
      <c r="R87" s="127">
        <v>1.1879050525932744</v>
      </c>
      <c r="S87" s="127">
        <v>1.2249255787749886</v>
      </c>
      <c r="T87" s="127">
        <v>1.2568213901776557</v>
      </c>
      <c r="U87" s="127">
        <v>1.2906206855133937</v>
      </c>
      <c r="V87" s="127">
        <v>1.3243452312937951</v>
      </c>
      <c r="W87" s="127">
        <v>1.3576488269990097</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8.1797950000000008E-2</v>
      </c>
      <c r="E89" s="127">
        <v>0.10803099999999999</v>
      </c>
      <c r="F89" s="127">
        <v>0.16957999999999998</v>
      </c>
      <c r="G89" s="127">
        <v>0.20404499999999998</v>
      </c>
      <c r="H89" s="127">
        <v>0.17336199999999999</v>
      </c>
      <c r="I89" s="127">
        <v>9.7770799999999991E-2</v>
      </c>
      <c r="J89" s="127">
        <v>0.14225199999999999</v>
      </c>
      <c r="K89" s="127">
        <v>0.19019999999999998</v>
      </c>
      <c r="L89" s="127">
        <v>0.28483099999999995</v>
      </c>
      <c r="M89" s="127">
        <v>0.13081999999999999</v>
      </c>
      <c r="N89" s="127">
        <v>0.24489999999999998</v>
      </c>
      <c r="O89" s="127">
        <v>0.25596703131313137</v>
      </c>
      <c r="P89" s="127">
        <v>0.20920351565656567</v>
      </c>
      <c r="Q89" s="127">
        <v>0.30062000000000005</v>
      </c>
      <c r="R89" s="127">
        <v>0.30353477029464881</v>
      </c>
      <c r="S89" s="127">
        <v>0.31243855190764119</v>
      </c>
      <c r="T89" s="127">
        <v>0.31996336176445017</v>
      </c>
      <c r="U89" s="127">
        <v>0.32791740404243497</v>
      </c>
      <c r="V89" s="127">
        <v>0.33580589094543029</v>
      </c>
      <c r="W89" s="127">
        <v>0.34352705938583716</v>
      </c>
    </row>
    <row r="90" spans="1:23" s="88" customFormat="1" x14ac:dyDescent="0.3">
      <c r="A90" s="126" t="s">
        <v>196</v>
      </c>
      <c r="B90" s="126" t="s">
        <v>417</v>
      </c>
      <c r="C90" s="126" t="s">
        <v>424</v>
      </c>
      <c r="D90" s="127">
        <v>0</v>
      </c>
      <c r="E90" s="127">
        <v>1.4430000000000002E-2</v>
      </c>
      <c r="F90" s="127">
        <v>1.4208000000000002E-2</v>
      </c>
      <c r="G90" s="127">
        <v>0</v>
      </c>
      <c r="H90" s="127">
        <v>0</v>
      </c>
      <c r="I90" s="127">
        <v>0</v>
      </c>
      <c r="J90" s="127">
        <v>0</v>
      </c>
      <c r="K90" s="127">
        <v>4.7690000000000007E-3</v>
      </c>
      <c r="L90" s="127">
        <v>4.3350000000000003E-3</v>
      </c>
      <c r="M90" s="127">
        <v>2.4879999999999999E-2</v>
      </c>
      <c r="N90" s="127">
        <v>3.7799999999999999E-3</v>
      </c>
      <c r="O90" s="127">
        <v>3.6639999999999999E-2</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3.4615999999999994E-2</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1.9999999999999999E-6</v>
      </c>
      <c r="H92" s="127">
        <v>9.9999999999999995E-7</v>
      </c>
      <c r="I92" s="127">
        <v>0</v>
      </c>
      <c r="J92" s="127">
        <v>0</v>
      </c>
      <c r="K92" s="127">
        <v>1.0655E-2</v>
      </c>
      <c r="L92" s="127">
        <v>0</v>
      </c>
      <c r="M92" s="127">
        <v>0</v>
      </c>
      <c r="N92" s="127">
        <v>0</v>
      </c>
      <c r="O92" s="127">
        <v>0</v>
      </c>
      <c r="P92" s="127">
        <v>0</v>
      </c>
      <c r="Q92" s="127">
        <v>1.6740000000000001E-2</v>
      </c>
      <c r="R92" s="127">
        <v>1.6856666207958552E-2</v>
      </c>
      <c r="S92" s="127">
        <v>1.7311647502324487E-2</v>
      </c>
      <c r="T92" s="127">
        <v>1.7698501231578959E-2</v>
      </c>
      <c r="U92" s="127">
        <v>1.8114841151541453E-2</v>
      </c>
      <c r="V92" s="127">
        <v>1.8531436075302627E-2</v>
      </c>
      <c r="W92" s="127">
        <v>1.8943885143480541E-2</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3.6720000000000003E-2</v>
      </c>
      <c r="O93" s="127">
        <v>0</v>
      </c>
      <c r="P93" s="127">
        <v>1.8360000000000001E-2</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5.0000000000000001E-3</v>
      </c>
      <c r="M94" s="127">
        <v>0.01</v>
      </c>
      <c r="N94" s="127">
        <v>1.2E-2</v>
      </c>
      <c r="O94" s="127">
        <v>1.2E-2</v>
      </c>
      <c r="P94" s="127">
        <v>8.0000000000000002E-3</v>
      </c>
      <c r="Q94" s="127">
        <v>4.9000000000000002E-2</v>
      </c>
      <c r="R94" s="127">
        <v>4.9621049888300892E-2</v>
      </c>
      <c r="S94" s="127">
        <v>5.1229634660255118E-2</v>
      </c>
      <c r="T94" s="127">
        <v>5.2635278938058624E-2</v>
      </c>
      <c r="U94" s="127">
        <v>5.4131420712325996E-2</v>
      </c>
      <c r="V94" s="127">
        <v>5.5635331084127743E-2</v>
      </c>
      <c r="W94" s="127">
        <v>5.7132854565192667E-2</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0.73148869999999999</v>
      </c>
      <c r="E96" s="127">
        <v>0.81721699999999997</v>
      </c>
      <c r="F96" s="127">
        <v>0.60318020000000006</v>
      </c>
      <c r="G96" s="127">
        <v>1.3605031299999999</v>
      </c>
      <c r="H96" s="127">
        <v>1.407392</v>
      </c>
      <c r="I96" s="127">
        <v>0.86945740000000005</v>
      </c>
      <c r="J96" s="127">
        <v>0.98494654999999987</v>
      </c>
      <c r="K96" s="127">
        <v>1.3652410000000001</v>
      </c>
      <c r="L96" s="127">
        <v>0.89867753600823053</v>
      </c>
      <c r="M96" s="127">
        <v>1.3253055469072164</v>
      </c>
      <c r="N96" s="127">
        <v>2.3868780000000003</v>
      </c>
      <c r="O96" s="127">
        <v>0.22220995377777777</v>
      </c>
      <c r="P96" s="127">
        <v>3.5019287100775198</v>
      </c>
      <c r="Q96" s="127">
        <v>0.24718999999999999</v>
      </c>
      <c r="R96" s="127">
        <v>0.25092809644422709</v>
      </c>
      <c r="S96" s="127">
        <v>0.25957093701206346</v>
      </c>
      <c r="T96" s="127">
        <v>0.26722845701102454</v>
      </c>
      <c r="U96" s="127">
        <v>0.27533078559062152</v>
      </c>
      <c r="V96" s="127">
        <v>0.28343069377158819</v>
      </c>
      <c r="W96" s="127">
        <v>0.29149034770138754</v>
      </c>
    </row>
    <row r="97" spans="1:23" s="88" customFormat="1" x14ac:dyDescent="0.3">
      <c r="A97" s="126" t="s">
        <v>196</v>
      </c>
      <c r="B97" s="126" t="s">
        <v>417</v>
      </c>
      <c r="C97" s="126" t="s">
        <v>431</v>
      </c>
      <c r="D97" s="127">
        <v>1.9550999999999999E-2</v>
      </c>
      <c r="E97" s="127">
        <v>0.11098000000000002</v>
      </c>
      <c r="F97" s="127">
        <v>0.15787900000000002</v>
      </c>
      <c r="G97" s="127">
        <v>7.8934599999999994E-2</v>
      </c>
      <c r="H97" s="127">
        <v>9.5220999999999986E-2</v>
      </c>
      <c r="I97" s="127">
        <v>4.7964299999999994E-2</v>
      </c>
      <c r="J97" s="127">
        <v>0.42725009999999997</v>
      </c>
      <c r="K97" s="127">
        <v>0.26091382414459519</v>
      </c>
      <c r="L97" s="127">
        <v>0.25443139595959591</v>
      </c>
      <c r="M97" s="127">
        <v>0.34598729304152631</v>
      </c>
      <c r="N97" s="127">
        <v>0.56440000000000001</v>
      </c>
      <c r="O97" s="127">
        <v>5.3733000000000003E-2</v>
      </c>
      <c r="P97" s="127">
        <v>0.45513092803030308</v>
      </c>
      <c r="Q97" s="127">
        <v>0.39975030934343431</v>
      </c>
      <c r="R97" s="127">
        <v>0.40277891942304128</v>
      </c>
      <c r="S97" s="127">
        <v>0.41391531268628173</v>
      </c>
      <c r="T97" s="127">
        <v>0.4234986834194745</v>
      </c>
      <c r="U97" s="127">
        <v>0.43383978085295477</v>
      </c>
      <c r="V97" s="127">
        <v>0.44422076318402681</v>
      </c>
      <c r="W97" s="127">
        <v>0.45454436304567164</v>
      </c>
    </row>
    <row r="98" spans="1:23" s="88" customFormat="1" x14ac:dyDescent="0.3">
      <c r="A98" s="126" t="s">
        <v>196</v>
      </c>
      <c r="B98" s="126" t="s">
        <v>417</v>
      </c>
      <c r="C98" s="126" t="s">
        <v>432</v>
      </c>
      <c r="D98" s="127">
        <v>0</v>
      </c>
      <c r="E98" s="127">
        <v>1.2809999999999998E-2</v>
      </c>
      <c r="F98" s="127">
        <v>1.21695E-2</v>
      </c>
      <c r="G98" s="127">
        <v>2.5619999999999997E-2</v>
      </c>
      <c r="H98" s="127">
        <v>2.9292199999999997E-2</v>
      </c>
      <c r="I98" s="127">
        <v>0</v>
      </c>
      <c r="J98" s="127">
        <v>0</v>
      </c>
      <c r="K98" s="127">
        <v>1.2600000000000001E-3</v>
      </c>
      <c r="L98" s="127">
        <v>0</v>
      </c>
      <c r="M98" s="127">
        <v>3.388E-2</v>
      </c>
      <c r="N98" s="127">
        <v>1.8780000000000002E-2</v>
      </c>
      <c r="O98" s="127">
        <v>1.5044999999999999E-2</v>
      </c>
      <c r="P98" s="127">
        <v>3.286E-2</v>
      </c>
      <c r="Q98" s="127">
        <v>3.49E-2</v>
      </c>
      <c r="R98" s="127">
        <v>3.5122686571098724E-2</v>
      </c>
      <c r="S98" s="127">
        <v>3.6048998543039237E-2</v>
      </c>
      <c r="T98" s="127">
        <v>3.6826112329389246E-2</v>
      </c>
      <c r="U98" s="127">
        <v>3.766228001740636E-2</v>
      </c>
      <c r="V98" s="127">
        <v>3.8499325947374201E-2</v>
      </c>
      <c r="W98" s="127">
        <v>3.932662694970835E-2</v>
      </c>
    </row>
    <row r="99" spans="1:23" s="88" customFormat="1" x14ac:dyDescent="0.3">
      <c r="A99" s="126" t="s">
        <v>196</v>
      </c>
      <c r="B99" s="126" t="s">
        <v>417</v>
      </c>
      <c r="C99" s="126" t="s">
        <v>433</v>
      </c>
      <c r="D99" s="127">
        <v>0</v>
      </c>
      <c r="E99" s="127">
        <v>0</v>
      </c>
      <c r="F99" s="127">
        <v>1.6225999999999997E-2</v>
      </c>
      <c r="G99" s="127">
        <v>1.6225999999999997E-2</v>
      </c>
      <c r="H99" s="127">
        <v>0</v>
      </c>
      <c r="I99" s="127">
        <v>3.2024999999999998E-2</v>
      </c>
      <c r="J99" s="127">
        <v>1.5799000000000001E-2</v>
      </c>
      <c r="K99" s="127">
        <v>3.3480000000000003E-2</v>
      </c>
      <c r="L99" s="127">
        <v>4.9140000000000003E-2</v>
      </c>
      <c r="M99" s="127">
        <v>1.6119999999999999E-2</v>
      </c>
      <c r="N99" s="127">
        <v>3.3480000000000003E-2</v>
      </c>
      <c r="O99" s="127">
        <v>1.8495999999999999E-2</v>
      </c>
      <c r="P99" s="127">
        <v>3.3480000000000003E-2</v>
      </c>
      <c r="Q99" s="127">
        <v>1.0151395959595961E-2</v>
      </c>
      <c r="R99" s="127">
        <v>1.0234834782598077E-2</v>
      </c>
      <c r="S99" s="127">
        <v>1.0521771636673194E-2</v>
      </c>
      <c r="T99" s="127">
        <v>1.0764318553540033E-2</v>
      </c>
      <c r="U99" s="127">
        <v>1.102320739502949E-2</v>
      </c>
      <c r="V99" s="127">
        <v>1.1281534751119987E-2</v>
      </c>
      <c r="W99" s="127">
        <v>1.1536206891983028E-2</v>
      </c>
    </row>
    <row r="100" spans="1:23" s="88" customFormat="1" x14ac:dyDescent="0.3">
      <c r="A100" s="124" t="s">
        <v>434</v>
      </c>
      <c r="B100" s="124" t="s">
        <v>434</v>
      </c>
      <c r="C100" s="124" t="s">
        <v>434</v>
      </c>
      <c r="D100" s="125">
        <f>SUMIF($B101:$B$211,LEFT($C100,LEN($C100)-6),D101:D$211)</f>
        <v>0.24664615000000001</v>
      </c>
      <c r="E100" s="125">
        <f>SUMIF($B101:$B$211,LEFT($C100,LEN($C100)-6),E101:E$211)</f>
        <v>0.25745571</v>
      </c>
      <c r="F100" s="125">
        <f>SUMIF($B101:$B$211,LEFT($C100,LEN($C100)-6),F101:F$211)</f>
        <v>0.14377089999999998</v>
      </c>
      <c r="G100" s="125">
        <f>SUMIF($B101:$B$211,LEFT($C100,LEN($C100)-6),G101:G$211)</f>
        <v>0.11727799999999999</v>
      </c>
      <c r="H100" s="125">
        <f>SUMIF($B101:$B$211,LEFT($C100,LEN($C100)-6),H101:H$211)</f>
        <v>0.16338345500000001</v>
      </c>
      <c r="I100" s="125">
        <f>SUMIF($B101:$B$211,LEFT($C100,LEN($C100)-6),I101:I$211)</f>
        <v>0.23944445500000003</v>
      </c>
      <c r="J100" s="125">
        <f>SUMIF($B101:$B$211,LEFT($C100,LEN($C100)-6),J101:J$211)</f>
        <v>0.39876385000000003</v>
      </c>
      <c r="K100" s="125">
        <f>SUMIF($B101:$B$211,LEFT($C100,LEN($C100)-6),K101:K$211)</f>
        <v>0.67623264000000005</v>
      </c>
      <c r="L100" s="125">
        <f>SUMIF($B101:$B$211,LEFT($C100,LEN($C100)-6),L101:L$211)</f>
        <v>0.58913514545454548</v>
      </c>
      <c r="M100" s="125">
        <f>SUMIF($B101:$B$211,LEFT($C100,LEN($C100)-6),M101:M$211)</f>
        <v>0.32923802091503263</v>
      </c>
      <c r="N100" s="125">
        <f>SUMIF($B101:$B$211,LEFT($C100,LEN($C100)-6),N101:N$211)</f>
        <v>0.60932317020613369</v>
      </c>
      <c r="O100" s="125">
        <f>SUMIF($B101:$B$211,LEFT($C100,LEN($C100)-6),O101:O$211)</f>
        <v>0.41640594919484708</v>
      </c>
      <c r="P100" s="125">
        <f>SUMIF($B101:$B$211,LEFT($C100,LEN($C100)-6),P101:P$211)</f>
        <v>0.82939208926103136</v>
      </c>
      <c r="Q100" s="125">
        <f>SUMIF($B101:$B$211,LEFT($C100,LEN($C100)-6),Q101:Q$211)</f>
        <v>0.45730127895892064</v>
      </c>
      <c r="R100" s="125">
        <f>SUMIF($B101:$B$211,LEFT($C100,LEN($C100)-6),R101:R$211)</f>
        <v>0.4554208535823453</v>
      </c>
      <c r="S100" s="125">
        <f>SUMIF($B101:$B$211,LEFT($C100,LEN($C100)-6),S101:S$211)</f>
        <v>0.46311652319302687</v>
      </c>
      <c r="T100" s="125">
        <f>SUMIF($B101:$B$211,LEFT($C100,LEN($C100)-6),T101:T$211)</f>
        <v>0.4691689352515096</v>
      </c>
      <c r="U100" s="125">
        <f>SUMIF($B101:$B$211,LEFT($C100,LEN($C100)-6),U101:U$211)</f>
        <v>0.47623774671538432</v>
      </c>
      <c r="V100" s="125">
        <f>SUMIF($B101:$B$211,LEFT($C100,LEN($C100)-6),V101:V$211)</f>
        <v>0.48352771929053684</v>
      </c>
      <c r="W100" s="125">
        <f>SUMIF($B101:$B$211,LEFT($C100,LEN($C100)-6),W101:W$211)</f>
        <v>0.49088979483691786</v>
      </c>
    </row>
    <row r="101" spans="1:23" s="88" customFormat="1" x14ac:dyDescent="0.3">
      <c r="A101" s="126" t="s">
        <v>196</v>
      </c>
      <c r="B101" s="126" t="s">
        <v>435</v>
      </c>
      <c r="C101" s="126" t="s">
        <v>436</v>
      </c>
      <c r="D101" s="127">
        <v>1.4430000000000002E-2</v>
      </c>
      <c r="E101" s="127">
        <v>2.8669110000000001E-2</v>
      </c>
      <c r="F101" s="127">
        <v>4.8678000000000003E-3</v>
      </c>
      <c r="G101" s="127">
        <v>0</v>
      </c>
      <c r="H101" s="127">
        <v>2.0903905E-2</v>
      </c>
      <c r="I101" s="127">
        <v>0.128203805</v>
      </c>
      <c r="J101" s="127">
        <v>0.22582885000000003</v>
      </c>
      <c r="K101" s="127">
        <v>0.23449999999999999</v>
      </c>
      <c r="L101" s="127">
        <v>0.3211</v>
      </c>
      <c r="M101" s="127">
        <v>0.13394978888888889</v>
      </c>
      <c r="N101" s="127">
        <v>0.29118970615384615</v>
      </c>
      <c r="O101" s="127">
        <v>0.14200000000000002</v>
      </c>
      <c r="P101" s="127">
        <v>0.17048099999999999</v>
      </c>
      <c r="Q101" s="127">
        <v>0.19723896598543578</v>
      </c>
      <c r="R101" s="127">
        <v>0.19490598389297772</v>
      </c>
      <c r="S101" s="127">
        <v>0.19699148260691121</v>
      </c>
      <c r="T101" s="127">
        <v>0.19864977277520876</v>
      </c>
      <c r="U101" s="127">
        <v>0.20098341784144469</v>
      </c>
      <c r="V101" s="127">
        <v>0.20362364180738154</v>
      </c>
      <c r="W101" s="127">
        <v>0.20650124759503583</v>
      </c>
    </row>
    <row r="102" spans="1:23" s="88" customFormat="1" x14ac:dyDescent="0.3">
      <c r="A102" s="126" t="s">
        <v>196</v>
      </c>
      <c r="B102" s="126" t="s">
        <v>435</v>
      </c>
      <c r="C102" s="126" t="s">
        <v>437</v>
      </c>
      <c r="D102" s="127">
        <v>6.8832399999999988E-2</v>
      </c>
      <c r="E102" s="127">
        <v>4.6543000000000001E-2</v>
      </c>
      <c r="F102" s="127">
        <v>3.1598000000000001E-2</v>
      </c>
      <c r="G102" s="127">
        <v>4.6659999999999993E-2</v>
      </c>
      <c r="H102" s="127">
        <v>8.0190600000000001E-2</v>
      </c>
      <c r="I102" s="127">
        <v>6.4477000000000007E-2</v>
      </c>
      <c r="J102" s="127">
        <v>6.3622999999999999E-2</v>
      </c>
      <c r="K102" s="127">
        <v>0.212397</v>
      </c>
      <c r="L102" s="127">
        <v>0.11331214545454549</v>
      </c>
      <c r="M102" s="127">
        <v>8.4122000000000002E-2</v>
      </c>
      <c r="N102" s="127">
        <v>0.18671299999999999</v>
      </c>
      <c r="O102" s="127">
        <v>0.13266205845410628</v>
      </c>
      <c r="P102" s="127">
        <v>0.26273721464646466</v>
      </c>
      <c r="Q102" s="127">
        <v>3.6080000000000001E-2</v>
      </c>
      <c r="R102" s="127">
        <v>3.6109955044602168E-2</v>
      </c>
      <c r="S102" s="127">
        <v>3.6828784830051704E-2</v>
      </c>
      <c r="T102" s="127">
        <v>3.7355019923930949E-2</v>
      </c>
      <c r="U102" s="127">
        <v>3.7902432337135056E-2</v>
      </c>
      <c r="V102" s="127">
        <v>3.8410651128793522E-2</v>
      </c>
      <c r="W102" s="127">
        <v>3.8869612751624052E-2</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3.699E-3</v>
      </c>
      <c r="R103" s="127">
        <v>3.7237244352175307E-3</v>
      </c>
      <c r="S103" s="127">
        <v>3.8234636400070058E-3</v>
      </c>
      <c r="T103" s="127">
        <v>3.9079884974056837E-3</v>
      </c>
      <c r="U103" s="127">
        <v>3.999335865275816E-3</v>
      </c>
      <c r="V103" s="127">
        <v>4.0913012449921172E-3</v>
      </c>
      <c r="W103" s="127">
        <v>4.1827930862355783E-3</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3.157139595959596E-2</v>
      </c>
      <c r="R104" s="127">
        <v>3.1716212996945277E-2</v>
      </c>
      <c r="S104" s="127">
        <v>3.2498409342959257E-2</v>
      </c>
      <c r="T104" s="127">
        <v>3.3131065586770418E-2</v>
      </c>
      <c r="U104" s="127">
        <v>3.3814096950275756E-2</v>
      </c>
      <c r="V104" s="127">
        <v>3.4499343857221011E-2</v>
      </c>
      <c r="W104" s="127">
        <v>3.5171306557547001E-2</v>
      </c>
    </row>
    <row r="105" spans="1:23" s="88" customFormat="1" x14ac:dyDescent="0.3">
      <c r="A105" s="126" t="s">
        <v>196</v>
      </c>
      <c r="B105" s="126" t="s">
        <v>435</v>
      </c>
      <c r="C105" s="126" t="s">
        <v>440</v>
      </c>
      <c r="D105" s="127">
        <v>7.9528749999999995E-2</v>
      </c>
      <c r="E105" s="127">
        <v>0.1216096</v>
      </c>
      <c r="F105" s="127">
        <v>4.5390099999999996E-2</v>
      </c>
      <c r="G105" s="127">
        <v>3.0439000000000001E-2</v>
      </c>
      <c r="H105" s="127">
        <v>3.1414999999999998E-2</v>
      </c>
      <c r="I105" s="127">
        <v>3.0957499999999999E-2</v>
      </c>
      <c r="J105" s="127">
        <v>7.7286999999999995E-2</v>
      </c>
      <c r="K105" s="127">
        <v>6.3660000000000008E-2</v>
      </c>
      <c r="L105" s="127">
        <v>3.8972E-2</v>
      </c>
      <c r="M105" s="127">
        <v>3.0719232026143795E-2</v>
      </c>
      <c r="N105" s="127">
        <v>3.0601000000000003E-2</v>
      </c>
      <c r="O105" s="127">
        <v>7.4033000000000002E-2</v>
      </c>
      <c r="P105" s="127">
        <v>8.0682000000000004E-2</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8.9653999999999998E-2</v>
      </c>
      <c r="L106" s="127">
        <v>6.3131000000000007E-2</v>
      </c>
      <c r="M106" s="127">
        <v>4.3804999999999997E-2</v>
      </c>
      <c r="N106" s="127">
        <v>4.4098464052287581E-2</v>
      </c>
      <c r="O106" s="127">
        <v>6.1190000000000001E-2</v>
      </c>
      <c r="P106" s="127">
        <v>0.24915187461456673</v>
      </c>
      <c r="Q106" s="127">
        <v>0.15361191701388888</v>
      </c>
      <c r="R106" s="127">
        <v>0.15345581582076809</v>
      </c>
      <c r="S106" s="127">
        <v>0.15635616078149409</v>
      </c>
      <c r="T106" s="127">
        <v>0.15854925802242931</v>
      </c>
      <c r="U106" s="127">
        <v>0.16094737476735849</v>
      </c>
      <c r="V106" s="127">
        <v>0.16329864975178596</v>
      </c>
      <c r="W106" s="127">
        <v>0.16555971301112049</v>
      </c>
    </row>
    <row r="107" spans="1:23" s="88" customFormat="1" x14ac:dyDescent="0.3">
      <c r="A107" s="126" t="s">
        <v>196</v>
      </c>
      <c r="B107" s="126" t="s">
        <v>435</v>
      </c>
      <c r="C107" s="126" t="s">
        <v>442</v>
      </c>
      <c r="D107" s="127">
        <v>0</v>
      </c>
      <c r="E107" s="127">
        <v>0</v>
      </c>
      <c r="F107" s="127">
        <v>0</v>
      </c>
      <c r="G107" s="127">
        <v>9.4350000000000007E-3</v>
      </c>
      <c r="H107" s="127">
        <v>5.5695000000000007E-4</v>
      </c>
      <c r="I107" s="127">
        <v>7.150000000000001E-6</v>
      </c>
      <c r="J107" s="127">
        <v>0</v>
      </c>
      <c r="K107" s="127">
        <v>2.2199999999999998E-3</v>
      </c>
      <c r="L107" s="127">
        <v>1.0200000000000001E-3</v>
      </c>
      <c r="M107" s="127">
        <v>2.0400000000000001E-3</v>
      </c>
      <c r="N107" s="127">
        <v>5.5009999999999998E-3</v>
      </c>
      <c r="O107" s="127">
        <v>2.3999999999999998E-3</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8.3855000000000013E-2</v>
      </c>
      <c r="E108" s="127">
        <v>6.0634E-2</v>
      </c>
      <c r="F108" s="127">
        <v>6.1914999999999998E-2</v>
      </c>
      <c r="G108" s="127">
        <v>3.0744E-2</v>
      </c>
      <c r="H108" s="127">
        <v>3.0317E-2</v>
      </c>
      <c r="I108" s="127">
        <v>1.5799000000000001E-2</v>
      </c>
      <c r="J108" s="127">
        <v>3.2024999999999998E-2</v>
      </c>
      <c r="K108" s="127">
        <v>7.3801640000000002E-2</v>
      </c>
      <c r="L108" s="127">
        <v>5.16E-2</v>
      </c>
      <c r="M108" s="127">
        <v>3.4601999999999994E-2</v>
      </c>
      <c r="N108" s="127">
        <v>5.1220000000000002E-2</v>
      </c>
      <c r="O108" s="127">
        <v>4.1208907407407416E-3</v>
      </c>
      <c r="P108" s="127">
        <v>6.634000000000001E-2</v>
      </c>
      <c r="Q108" s="127">
        <v>3.5100000000000006E-2</v>
      </c>
      <c r="R108" s="127">
        <v>3.5509161391834486E-2</v>
      </c>
      <c r="S108" s="127">
        <v>3.6618221991603604E-2</v>
      </c>
      <c r="T108" s="127">
        <v>3.7575830445764527E-2</v>
      </c>
      <c r="U108" s="127">
        <v>3.8591088953894521E-2</v>
      </c>
      <c r="V108" s="127">
        <v>3.9604131500362676E-2</v>
      </c>
      <c r="W108" s="127">
        <v>4.0605121835354883E-2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2.6977002699999995</v>
      </c>
      <c r="E110" s="125">
        <f>SUMIF($B111:$B$211,LEFT($C110,LEN($C110)-6),E111:E$211)</f>
        <v>2.8586332700000003</v>
      </c>
      <c r="F110" s="125">
        <f>SUMIF($B111:$B$211,LEFT($C110,LEN($C110)-6),F111:F$211)</f>
        <v>3.4439648900000002</v>
      </c>
      <c r="G110" s="125">
        <f>SUMIF($B111:$B$211,LEFT($C110,LEN($C110)-6),G111:G$211)</f>
        <v>4.0610515399999993</v>
      </c>
      <c r="H110" s="125">
        <f>SUMIF($B111:$B$211,LEFT($C110,LEN($C110)-6),H111:H$211)</f>
        <v>3.810959145</v>
      </c>
      <c r="I110" s="125">
        <f>SUMIF($B111:$B$211,LEFT($C110,LEN($C110)-6),I111:I$211)</f>
        <v>4.9955931499999995</v>
      </c>
      <c r="J110" s="125">
        <f>SUMIF($B111:$B$211,LEFT($C110,LEN($C110)-6),J111:J$211)</f>
        <v>4.3024826999999997</v>
      </c>
      <c r="K110" s="125">
        <f>SUMIF($B111:$B$211,LEFT($C110,LEN($C110)-6),K111:K$211)</f>
        <v>4.5810341752410473</v>
      </c>
      <c r="L110" s="125">
        <f>SUMIF($B111:$B$211,LEFT($C110,LEN($C110)-6),L111:L$211)</f>
        <v>3.4639399999999991</v>
      </c>
      <c r="M110" s="125">
        <f>SUMIF($B111:$B$211,LEFT($C110,LEN($C110)-6),M111:M$211)</f>
        <v>5.5979167285687623</v>
      </c>
      <c r="N110" s="125">
        <f>SUMIF($B111:$B$211,LEFT($C110,LEN($C110)-6),N111:N$211)</f>
        <v>6.4789732091484202</v>
      </c>
      <c r="O110" s="125">
        <f>SUMIF($B111:$B$211,LEFT($C110,LEN($C110)-6),O111:O$211)</f>
        <v>7.1976906879741529</v>
      </c>
      <c r="P110" s="125">
        <f>SUMIF($B111:$B$211,LEFT($C110,LEN($C110)-6),P111:P$211)</f>
        <v>5.4407828569058623</v>
      </c>
      <c r="Q110" s="125">
        <f>SUMIF($B111:$B$211,LEFT($C110,LEN($C110)-6),Q111:Q$211)</f>
        <v>6.3840199999999996</v>
      </c>
      <c r="R110" s="125">
        <f>SUMIF($B111:$B$211,LEFT($C110,LEN($C110)-6),R111:R$211)</f>
        <v>6.4184592209769695</v>
      </c>
      <c r="S110" s="125">
        <f>SUMIF($B111:$B$211,LEFT($C110,LEN($C110)-6),S111:S$211)</f>
        <v>6.5641164434829546</v>
      </c>
      <c r="T110" s="125">
        <f>SUMIF($B111:$B$211,LEFT($C110,LEN($C110)-6),T111:T$211)</f>
        <v>6.653674804563428</v>
      </c>
      <c r="U110" s="125">
        <f>SUMIF($B111:$B$211,LEFT($C110,LEN($C110)-6),U111:U$211)</f>
        <v>6.7475543777530254</v>
      </c>
      <c r="V110" s="125">
        <f>SUMIF($B111:$B$211,LEFT($C110,LEN($C110)-6),V111:V$211)</f>
        <v>6.8513521439750402</v>
      </c>
      <c r="W110" s="125">
        <f>SUMIF($B111:$B$211,LEFT($C110,LEN($C110)-6),W111:W$211)</f>
        <v>6.9451756424013151</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5.8584399999999995E-2</v>
      </c>
      <c r="E113" s="127">
        <v>4.7183499999999996E-2</v>
      </c>
      <c r="F113" s="127">
        <v>1.5756300000000001E-2</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2.6391158699999995</v>
      </c>
      <c r="E114" s="127">
        <v>2.8114497700000003</v>
      </c>
      <c r="F114" s="127">
        <v>3.3993485900000002</v>
      </c>
      <c r="G114" s="127">
        <v>3.7724509299999998</v>
      </c>
      <c r="H114" s="127">
        <v>3.5656479249999999</v>
      </c>
      <c r="I114" s="127">
        <v>4.9955931499999995</v>
      </c>
      <c r="J114" s="127">
        <v>4.2736226999999998</v>
      </c>
      <c r="K114" s="127">
        <v>4.4528400000000001</v>
      </c>
      <c r="L114" s="127">
        <v>3.4639399999999991</v>
      </c>
      <c r="M114" s="127">
        <v>5.3854799999999994</v>
      </c>
      <c r="N114" s="127">
        <v>6.3938407814675635</v>
      </c>
      <c r="O114" s="127">
        <v>6.9539233390022668</v>
      </c>
      <c r="P114" s="127">
        <v>3.924719999999998</v>
      </c>
      <c r="Q114" s="127">
        <v>4.5570199999999996</v>
      </c>
      <c r="R114" s="127">
        <v>4.5784726821741923</v>
      </c>
      <c r="S114" s="127">
        <v>4.6745856624214781</v>
      </c>
      <c r="T114" s="127">
        <v>4.7225115457457791</v>
      </c>
      <c r="U114" s="127">
        <v>4.7718845916656605</v>
      </c>
      <c r="V114" s="127">
        <v>4.8313972190924241</v>
      </c>
      <c r="W114" s="127">
        <v>4.8816572983513735</v>
      </c>
    </row>
    <row r="115" spans="1:23" s="88" customFormat="1" x14ac:dyDescent="0.3">
      <c r="A115" s="126" t="s">
        <v>196</v>
      </c>
      <c r="B115" s="126" t="s">
        <v>446</v>
      </c>
      <c r="C115" s="126" t="s">
        <v>451</v>
      </c>
      <c r="D115" s="127">
        <v>0</v>
      </c>
      <c r="E115" s="127">
        <v>0</v>
      </c>
      <c r="F115" s="127">
        <v>2.8860000000000004E-2</v>
      </c>
      <c r="G115" s="127">
        <v>0.28860061000000004</v>
      </c>
      <c r="H115" s="127">
        <v>0.24531122000000002</v>
      </c>
      <c r="I115" s="127">
        <v>0</v>
      </c>
      <c r="J115" s="127">
        <v>2.8860000000000004E-2</v>
      </c>
      <c r="K115" s="127">
        <v>0.12819417524104687</v>
      </c>
      <c r="L115" s="127">
        <v>0</v>
      </c>
      <c r="M115" s="127">
        <v>0.21243672856876336</v>
      </c>
      <c r="N115" s="127">
        <v>8.5132427680857131E-2</v>
      </c>
      <c r="O115" s="127">
        <v>0.24376734897188576</v>
      </c>
      <c r="P115" s="127">
        <v>1.5160628569058645</v>
      </c>
      <c r="Q115" s="127">
        <v>1.827</v>
      </c>
      <c r="R115" s="127">
        <v>1.8399865388027774</v>
      </c>
      <c r="S115" s="127">
        <v>1.8895307810614763</v>
      </c>
      <c r="T115" s="127">
        <v>1.9311632588176488</v>
      </c>
      <c r="U115" s="127">
        <v>1.9756697860873647</v>
      </c>
      <c r="V115" s="127">
        <v>2.0199549248826165</v>
      </c>
      <c r="W115" s="127">
        <v>2.0635183440499412</v>
      </c>
    </row>
    <row r="116" spans="1:23" s="88" customFormat="1" x14ac:dyDescent="0.3">
      <c r="A116" s="122" t="s">
        <v>452</v>
      </c>
      <c r="B116" s="122" t="s">
        <v>452</v>
      </c>
      <c r="C116" s="122" t="s">
        <v>452</v>
      </c>
      <c r="D116" s="123">
        <f>SUMIF($A118:$A$211,LEFT($C116,LEN($C116)-6),D118:D$211)</f>
        <v>400.51670233589994</v>
      </c>
      <c r="E116" s="123">
        <f>SUMIF($A118:$A$211,LEFT($C116,LEN($C116)-6),E118:E$211)</f>
        <v>428.37808712999998</v>
      </c>
      <c r="F116" s="123">
        <f>SUMIF($A118:$A$211,LEFT($C116,LEN($C116)-6),F118:F$211)</f>
        <v>413.36333582669999</v>
      </c>
      <c r="G116" s="123">
        <f>SUMIF($A118:$A$211,LEFT($C116,LEN($C116)-6),G118:G$211)</f>
        <v>426.93074906999999</v>
      </c>
      <c r="H116" s="123">
        <f>SUMIF($A118:$A$211,LEFT($C116,LEN($C116)-6),H118:H$211)</f>
        <v>451.65283036000005</v>
      </c>
      <c r="I116" s="123">
        <f>SUMIF($A118:$A$211,LEFT($C116,LEN($C116)-6),I118:I$211)</f>
        <v>413.9083571155</v>
      </c>
      <c r="J116" s="123">
        <f>SUMIF($A118:$A$211,LEFT($C116,LEN($C116)-6),J118:J$211)</f>
        <v>394.31699961999999</v>
      </c>
      <c r="K116" s="123">
        <f>SUMIF($A118:$A$211,LEFT($C116,LEN($C116)-6),K118:K$211)</f>
        <v>419.24032458333335</v>
      </c>
      <c r="L116" s="123">
        <f>SUMIF($A118:$A$211,LEFT($C116,LEN($C116)-6),L118:L$211)</f>
        <v>454.51361849999995</v>
      </c>
      <c r="M116" s="123">
        <f>SUMIF($A118:$A$211,LEFT($C116,LEN($C116)-6),M118:M$211)</f>
        <v>500.85956780679254</v>
      </c>
      <c r="N116" s="123">
        <f>SUMIF($A118:$A$211,LEFT($C116,LEN($C116)-6),N118:N$211)</f>
        <v>515.94444332469129</v>
      </c>
      <c r="O116" s="123">
        <f>SUMIF($A118:$A$211,LEFT($C116,LEN($C116)-6),O118:O$211)</f>
        <v>552.98708923202605</v>
      </c>
      <c r="P116" s="123">
        <f>SUMIF($A118:$A$211,LEFT($C116,LEN($C116)-6),P118:P$211)</f>
        <v>517.09881691241833</v>
      </c>
      <c r="Q116" s="123">
        <f>SUMIF($A118:$A$211,LEFT($C116,LEN($C116)-6),Q118:Q$211)</f>
        <v>468.97090923202614</v>
      </c>
      <c r="R116" s="123">
        <f>SUMIF($A118:$A$211,LEFT($C116,LEN($C116)-6),R118:R$211)</f>
        <v>468.94794082529677</v>
      </c>
      <c r="S116" s="123">
        <f>SUMIF($A118:$A$211,LEFT($C116,LEN($C116)-6),S118:S$211)</f>
        <v>483.73405210949193</v>
      </c>
      <c r="T116" s="123">
        <f>SUMIF($A118:$A$211,LEFT($C116,LEN($C116)-6),T118:T$211)</f>
        <v>494.79543214739414</v>
      </c>
      <c r="U116" s="123">
        <f>SUMIF($A118:$A$211,LEFT($C116,LEN($C116)-6),U118:U$211)</f>
        <v>506.24159912416815</v>
      </c>
      <c r="V116" s="123">
        <f>SUMIF($A118:$A$211,LEFT($C116,LEN($C116)-6),V118:V$211)</f>
        <v>512.78805555810197</v>
      </c>
      <c r="W116" s="123">
        <f>SUMIF($A118:$A$211,LEFT($C116,LEN($C116)-6),W118:W$211)</f>
        <v>519.54695211770218</v>
      </c>
    </row>
    <row r="117" spans="1:23" s="88" customFormat="1" x14ac:dyDescent="0.3">
      <c r="A117" s="124" t="s">
        <v>452</v>
      </c>
      <c r="B117" s="124" t="s">
        <v>452</v>
      </c>
      <c r="C117" s="124" t="s">
        <v>452</v>
      </c>
      <c r="D117" s="125">
        <f>SUMIF($B118:$B$211,LEFT($C117,LEN($C117)-6),D118:D$211)</f>
        <v>400.51670233589994</v>
      </c>
      <c r="E117" s="125">
        <f>SUMIF($B118:$B$211,LEFT($C117,LEN($C117)-6),E118:E$211)</f>
        <v>428.37808712999998</v>
      </c>
      <c r="F117" s="125">
        <f>SUMIF($B118:$B$211,LEFT($C117,LEN($C117)-6),F118:F$211)</f>
        <v>413.36333582669999</v>
      </c>
      <c r="G117" s="125">
        <f>SUMIF($B118:$B$211,LEFT($C117,LEN($C117)-6),G118:G$211)</f>
        <v>426.93074906999999</v>
      </c>
      <c r="H117" s="125">
        <f>SUMIF($B118:$B$211,LEFT($C117,LEN($C117)-6),H118:H$211)</f>
        <v>451.65283036000005</v>
      </c>
      <c r="I117" s="125">
        <f>SUMIF($B118:$B$211,LEFT($C117,LEN($C117)-6),I118:I$211)</f>
        <v>413.9083571155</v>
      </c>
      <c r="J117" s="125">
        <f>SUMIF($B118:$B$211,LEFT($C117,LEN($C117)-6),J118:J$211)</f>
        <v>394.31699961999999</v>
      </c>
      <c r="K117" s="125">
        <f>SUMIF($B118:$B$211,LEFT($C117,LEN($C117)-6),K118:K$211)</f>
        <v>419.24032458333335</v>
      </c>
      <c r="L117" s="125">
        <f>SUMIF($B118:$B$211,LEFT($C117,LEN($C117)-6),L118:L$211)</f>
        <v>454.51361849999995</v>
      </c>
      <c r="M117" s="125">
        <f>SUMIF($B118:$B$211,LEFT($C117,LEN($C117)-6),M118:M$211)</f>
        <v>500.85956780679254</v>
      </c>
      <c r="N117" s="125">
        <f>SUMIF($B118:$B$211,LEFT($C117,LEN($C117)-6),N118:N$211)</f>
        <v>515.94444332469129</v>
      </c>
      <c r="O117" s="125">
        <f>SUMIF($B118:$B$211,LEFT($C117,LEN($C117)-6),O118:O$211)</f>
        <v>552.98708923202605</v>
      </c>
      <c r="P117" s="125">
        <f>SUMIF($B118:$B$211,LEFT($C117,LEN($C117)-6),P118:P$211)</f>
        <v>517.09881691241833</v>
      </c>
      <c r="Q117" s="125">
        <f>SUMIF($B118:$B$211,LEFT($C117,LEN($C117)-6),Q118:Q$211)</f>
        <v>468.97090923202614</v>
      </c>
      <c r="R117" s="125">
        <f>SUMIF($B118:$B$211,LEFT($C117,LEN($C117)-6),R118:R$211)</f>
        <v>468.94794082529677</v>
      </c>
      <c r="S117" s="125">
        <f>SUMIF($B118:$B$211,LEFT($C117,LEN($C117)-6),S118:S$211)</f>
        <v>483.73405210949193</v>
      </c>
      <c r="T117" s="125">
        <f>SUMIF($B118:$B$211,LEFT($C117,LEN($C117)-6),T118:T$211)</f>
        <v>494.79543214739414</v>
      </c>
      <c r="U117" s="125">
        <f>SUMIF($B118:$B$211,LEFT($C117,LEN($C117)-6),U118:U$211)</f>
        <v>506.24159912416815</v>
      </c>
      <c r="V117" s="125">
        <f>SUMIF($B118:$B$211,LEFT($C117,LEN($C117)-6),V118:V$211)</f>
        <v>512.78805555810197</v>
      </c>
      <c r="W117" s="125">
        <f>SUMIF($B118:$B$211,LEFT($C117,LEN($C117)-6),W118:W$211)</f>
        <v>519.54695211770218</v>
      </c>
    </row>
    <row r="118" spans="1:23" s="88" customFormat="1" x14ac:dyDescent="0.3">
      <c r="A118" s="126" t="s">
        <v>209</v>
      </c>
      <c r="B118" s="126" t="s">
        <v>209</v>
      </c>
      <c r="C118" s="126" t="s">
        <v>210</v>
      </c>
      <c r="D118" s="127">
        <v>29.265849535900003</v>
      </c>
      <c r="E118" s="127">
        <v>30.654682680000001</v>
      </c>
      <c r="F118" s="127">
        <v>38.918705526700009</v>
      </c>
      <c r="G118" s="127">
        <v>60.279751460000014</v>
      </c>
      <c r="H118" s="127">
        <v>61.633306940000011</v>
      </c>
      <c r="I118" s="127">
        <v>63.674650445499999</v>
      </c>
      <c r="J118" s="127">
        <v>57.168178390000001</v>
      </c>
      <c r="K118" s="127">
        <v>63.23498651333334</v>
      </c>
      <c r="L118" s="127">
        <v>70.459601000000006</v>
      </c>
      <c r="M118" s="127">
        <v>72.708462206792618</v>
      </c>
      <c r="N118" s="127">
        <v>85.578037224691329</v>
      </c>
      <c r="O118" s="127">
        <v>86.647589232026149</v>
      </c>
      <c r="P118" s="127">
        <v>87.484196912418312</v>
      </c>
      <c r="Q118" s="127">
        <v>44.676429232026138</v>
      </c>
      <c r="R118" s="127">
        <v>44.916898374503425</v>
      </c>
      <c r="S118" s="127">
        <v>55.500647017181052</v>
      </c>
      <c r="T118" s="127">
        <v>61.189498891392908</v>
      </c>
      <c r="U118" s="127">
        <v>66.830099939459089</v>
      </c>
      <c r="V118" s="127">
        <v>67.46055161259747</v>
      </c>
      <c r="W118" s="127">
        <v>68.307657317321372</v>
      </c>
    </row>
    <row r="119" spans="1:23" s="88" customFormat="1" x14ac:dyDescent="0.3">
      <c r="A119" s="126" t="s">
        <v>209</v>
      </c>
      <c r="B119" s="126" t="s">
        <v>209</v>
      </c>
      <c r="C119" s="126" t="s">
        <v>213</v>
      </c>
      <c r="D119" s="127">
        <v>371.25085279999996</v>
      </c>
      <c r="E119" s="127">
        <v>397.72340444999998</v>
      </c>
      <c r="F119" s="127">
        <v>374.44463029999997</v>
      </c>
      <c r="G119" s="127">
        <v>366.65099760999999</v>
      </c>
      <c r="H119" s="127">
        <v>390.01952342000004</v>
      </c>
      <c r="I119" s="127">
        <v>350.23370667</v>
      </c>
      <c r="J119" s="127">
        <v>337.14882123000001</v>
      </c>
      <c r="K119" s="127">
        <v>356.00533806999999</v>
      </c>
      <c r="L119" s="127">
        <v>384.05401749999993</v>
      </c>
      <c r="M119" s="127">
        <v>428.15110559999994</v>
      </c>
      <c r="N119" s="127">
        <v>430.36640610000001</v>
      </c>
      <c r="O119" s="127">
        <v>466.33949999999993</v>
      </c>
      <c r="P119" s="127">
        <v>429.61462</v>
      </c>
      <c r="Q119" s="127">
        <v>424.29448000000002</v>
      </c>
      <c r="R119" s="127">
        <v>424.03104245079334</v>
      </c>
      <c r="S119" s="127">
        <v>428.23340509231087</v>
      </c>
      <c r="T119" s="127">
        <v>433.60593325600121</v>
      </c>
      <c r="U119" s="127">
        <v>439.41149918470904</v>
      </c>
      <c r="V119" s="127">
        <v>445.32750394550447</v>
      </c>
      <c r="W119" s="127">
        <v>451.23929480038078</v>
      </c>
    </row>
    <row r="120" spans="1:23" s="88" customFormat="1" x14ac:dyDescent="0.3">
      <c r="A120" s="122" t="s">
        <v>453</v>
      </c>
      <c r="B120" s="122" t="s">
        <v>453</v>
      </c>
      <c r="C120" s="122" t="s">
        <v>453</v>
      </c>
      <c r="D120" s="123">
        <f>SUMIF($A122:$A$211,LEFT($C120,LEN($C120)-6),D122:D$211)</f>
        <v>289.17689210169999</v>
      </c>
      <c r="E120" s="123">
        <f>SUMIF($A122:$A$211,LEFT($C120,LEN($C120)-6),E122:E$211)</f>
        <v>246.7477204700001</v>
      </c>
      <c r="F120" s="123">
        <f>SUMIF($A122:$A$211,LEFT($C120,LEN($C120)-6),F122:F$211)</f>
        <v>236.03335362689998</v>
      </c>
      <c r="G120" s="123">
        <f>SUMIF($A122:$A$211,LEFT($C120,LEN($C120)-6),G122:G$211)</f>
        <v>241.85298677670005</v>
      </c>
      <c r="H120" s="123">
        <f>SUMIF($A122:$A$211,LEFT($C120,LEN($C120)-6),H122:H$211)</f>
        <v>238.39676284140018</v>
      </c>
      <c r="I120" s="123">
        <f>SUMIF($A122:$A$211,LEFT($C120,LEN($C120)-6),I122:I$211)</f>
        <v>181.17792367910005</v>
      </c>
      <c r="J120" s="123">
        <f>SUMIF($A122:$A$211,LEFT($C120,LEN($C120)-6),J122:J$211)</f>
        <v>175.94686946730005</v>
      </c>
      <c r="K120" s="123">
        <f>SUMIF($A122:$A$211,LEFT($C120,LEN($C120)-6),K122:K$211)</f>
        <v>238.58444625117991</v>
      </c>
      <c r="L120" s="123">
        <f>SUMIF($A122:$A$211,LEFT($C120,LEN($C120)-6),L122:L$211)</f>
        <v>233.77619924432764</v>
      </c>
      <c r="M120" s="123">
        <f>SUMIF($A122:$A$211,LEFT($C120,LEN($C120)-6),M122:M$211)</f>
        <v>190.35952987221822</v>
      </c>
      <c r="N120" s="123">
        <f>SUMIF($A122:$A$211,LEFT($C120,LEN($C120)-6),N122:N$211)</f>
        <v>227.73559757076001</v>
      </c>
      <c r="O120" s="123">
        <f>SUMIF($A122:$A$211,LEFT($C120,LEN($C120)-6),O122:O$211)</f>
        <v>215.86355665030197</v>
      </c>
      <c r="P120" s="123">
        <f>SUMIF($A122:$A$211,LEFT($C120,LEN($C120)-6),P122:P$211)</f>
        <v>211.40709245442287</v>
      </c>
      <c r="Q120" s="123">
        <f>SUMIF($A122:$A$211,LEFT($C120,LEN($C120)-6),Q122:Q$211)</f>
        <v>202.68084457023778</v>
      </c>
      <c r="R120" s="123">
        <f>SUMIF($A122:$A$211,LEFT($C120,LEN($C120)-6),R122:R$211)</f>
        <v>191.18042859568499</v>
      </c>
      <c r="S120" s="123">
        <f>SUMIF($A122:$A$211,LEFT($C120,LEN($C120)-6),S122:S$211)</f>
        <v>194.82688861237608</v>
      </c>
      <c r="T120" s="123">
        <f>SUMIF($A122:$A$211,LEFT($C120,LEN($C120)-6),T122:T$211)</f>
        <v>199.02290257502617</v>
      </c>
      <c r="U120" s="123">
        <f>SUMIF($A122:$A$211,LEFT($C120,LEN($C120)-6),U122:U$211)</f>
        <v>203.72896200435397</v>
      </c>
      <c r="V120" s="123">
        <f>SUMIF($A122:$A$211,LEFT($C120,LEN($C120)-6),V122:V$211)</f>
        <v>208.25530142711253</v>
      </c>
      <c r="W120" s="123">
        <f>SUMIF($A122:$A$211,LEFT($C120,LEN($C120)-6),W122:W$211)</f>
        <v>211.98199065327236</v>
      </c>
    </row>
    <row r="121" spans="1:23" s="88" customFormat="1" x14ac:dyDescent="0.3">
      <c r="A121" s="124" t="s">
        <v>454</v>
      </c>
      <c r="B121" s="124" t="s">
        <v>454</v>
      </c>
      <c r="C121" s="124" t="s">
        <v>454</v>
      </c>
      <c r="D121" s="125">
        <f>SUMIF($B122:$B$211,LEFT($C121,LEN($C121)-6),D122:D$211)</f>
        <v>2.1669933714999998</v>
      </c>
      <c r="E121" s="125">
        <f>SUMIF($B122:$B$211,LEFT($C121,LEN($C121)-6),E122:E$211)</f>
        <v>1.8455741637</v>
      </c>
      <c r="F121" s="125">
        <f>SUMIF($B122:$B$211,LEFT($C121,LEN($C121)-6),F122:F$211)</f>
        <v>2.1229262021999999</v>
      </c>
      <c r="G121" s="125">
        <f>SUMIF($B122:$B$211,LEFT($C121,LEN($C121)-6),G122:G$211)</f>
        <v>1.3349027419999997</v>
      </c>
      <c r="H121" s="125">
        <f>SUMIF($B122:$B$211,LEFT($C121,LEN($C121)-6),H122:H$211)</f>
        <v>1.9620574919000002</v>
      </c>
      <c r="I121" s="125">
        <f>SUMIF($B122:$B$211,LEFT($C121,LEN($C121)-6),I122:I$211)</f>
        <v>2.6609141461000001</v>
      </c>
      <c r="J121" s="125">
        <f>SUMIF($B122:$B$211,LEFT($C121,LEN($C121)-6),J122:J$211)</f>
        <v>2.1904777258000001</v>
      </c>
      <c r="K121" s="125">
        <f>SUMIF($B122:$B$211,LEFT($C121,LEN($C121)-6),K122:K$211)</f>
        <v>1.845251395959596</v>
      </c>
      <c r="L121" s="125">
        <f>SUMIF($B122:$B$211,LEFT($C121,LEN($C121)-6),L122:L$211)</f>
        <v>1.3049027919191916</v>
      </c>
      <c r="M121" s="125">
        <f>SUMIF($B122:$B$211,LEFT($C121,LEN($C121)-6),M122:M$211)</f>
        <v>1.07464</v>
      </c>
      <c r="N121" s="125">
        <f>SUMIF($B122:$B$211,LEFT($C121,LEN($C121)-6),N122:N$211)</f>
        <v>0.94665999999999995</v>
      </c>
      <c r="O121" s="125">
        <f>SUMIF($B122:$B$211,LEFT($C121,LEN($C121)-6),O122:O$211)</f>
        <v>0.77315999999999996</v>
      </c>
      <c r="P121" s="125">
        <f>SUMIF($B122:$B$211,LEFT($C121,LEN($C121)-6),P122:P$211)</f>
        <v>1.3742600000000003</v>
      </c>
      <c r="Q121" s="125">
        <f>SUMIF($B122:$B$211,LEFT($C121,LEN($C121)-6),Q122:Q$211)</f>
        <v>5.1539399999999995</v>
      </c>
      <c r="R121" s="125">
        <f>SUMIF($B122:$B$211,LEFT($C121,LEN($C121)-6),R122:R$211)</f>
        <v>5.1956664995117077</v>
      </c>
      <c r="S121" s="125">
        <f>SUMIF($B122:$B$211,LEFT($C121,LEN($C121)-6),S122:S$211)</f>
        <v>5.3261970546986364</v>
      </c>
      <c r="T121" s="125">
        <f>SUMIF($B122:$B$211,LEFT($C121,LEN($C121)-6),T122:T$211)</f>
        <v>5.431888700495116</v>
      </c>
      <c r="U121" s="125">
        <f>SUMIF($B122:$B$211,LEFT($C121,LEN($C121)-6),U122:U$211)</f>
        <v>5.5335327722714522</v>
      </c>
      <c r="V121" s="125">
        <f>SUMIF($B122:$B$211,LEFT($C121,LEN($C121)-6),V122:V$211)</f>
        <v>5.631526691817613</v>
      </c>
      <c r="W121" s="125">
        <f>SUMIF($B122:$B$211,LEFT($C121,LEN($C121)-6),W122:W$211)</f>
        <v>5.7293004191134216</v>
      </c>
    </row>
    <row r="122" spans="1:23" s="88" customFormat="1" x14ac:dyDescent="0.3">
      <c r="A122" s="126" t="s">
        <v>224</v>
      </c>
      <c r="B122" s="126" t="s">
        <v>455</v>
      </c>
      <c r="C122" s="126" t="s">
        <v>456</v>
      </c>
      <c r="D122" s="127">
        <v>5.5500000000000005E-4</v>
      </c>
      <c r="E122" s="127">
        <v>3.4410000000000003E-2</v>
      </c>
      <c r="F122" s="127">
        <v>7.7700000000000009E-3</v>
      </c>
      <c r="G122" s="127">
        <v>4.9950000000000003E-3</v>
      </c>
      <c r="H122" s="127">
        <v>2.7750000000000006E-3</v>
      </c>
      <c r="I122" s="127">
        <v>3.3300000000000001E-3</v>
      </c>
      <c r="J122" s="127">
        <v>1.665E-3</v>
      </c>
      <c r="K122" s="127">
        <v>0</v>
      </c>
      <c r="L122" s="127">
        <v>1.6999999999999999E-3</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0.82333509849999997</v>
      </c>
      <c r="E123" s="127">
        <v>0.33208400519999998</v>
      </c>
      <c r="F123" s="127">
        <v>0.42885906639999999</v>
      </c>
      <c r="G123" s="127">
        <v>0.22463432999999999</v>
      </c>
      <c r="H123" s="127">
        <v>0.30584364800000002</v>
      </c>
      <c r="I123" s="127">
        <v>0.59748273870000002</v>
      </c>
      <c r="J123" s="127">
        <v>0.71671523979999996</v>
      </c>
      <c r="K123" s="127">
        <v>0.95169999999999999</v>
      </c>
      <c r="L123" s="127">
        <v>0.43585999999999991</v>
      </c>
      <c r="M123" s="127">
        <v>0.31433999999999995</v>
      </c>
      <c r="N123" s="127">
        <v>0.23621999999999999</v>
      </c>
      <c r="O123" s="127">
        <v>4.7739999999999991E-2</v>
      </c>
      <c r="P123" s="127">
        <v>0.1767</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0.91177869099999997</v>
      </c>
      <c r="E124" s="127">
        <v>0.40563013449999996</v>
      </c>
      <c r="F124" s="127">
        <v>0.51718708570000005</v>
      </c>
      <c r="G124" s="127">
        <v>0.59132375999999998</v>
      </c>
      <c r="H124" s="127">
        <v>0.7553265522</v>
      </c>
      <c r="I124" s="127">
        <v>0.65656658140000013</v>
      </c>
      <c r="J124" s="127">
        <v>0.71737221000000007</v>
      </c>
      <c r="K124" s="127">
        <v>0.78319139595959586</v>
      </c>
      <c r="L124" s="127">
        <v>0.69126279191919193</v>
      </c>
      <c r="M124" s="127">
        <v>0.67970000000000008</v>
      </c>
      <c r="N124" s="127">
        <v>0.58085999999999993</v>
      </c>
      <c r="O124" s="127">
        <v>0.69191999999999987</v>
      </c>
      <c r="P124" s="127">
        <v>1.05186</v>
      </c>
      <c r="Q124" s="127">
        <v>0.57289999999999996</v>
      </c>
      <c r="R124" s="127">
        <v>0.57665646409083138</v>
      </c>
      <c r="S124" s="127">
        <v>0.5904724367265195</v>
      </c>
      <c r="T124" s="127">
        <v>0.60166854598438302</v>
      </c>
      <c r="U124" s="127">
        <v>0.61253513425534145</v>
      </c>
      <c r="V124" s="127">
        <v>0.6230941373108142</v>
      </c>
      <c r="W124" s="127">
        <v>0.63370258147759806</v>
      </c>
    </row>
    <row r="125" spans="1:23" s="88" customFormat="1" x14ac:dyDescent="0.3">
      <c r="A125" s="126" t="s">
        <v>224</v>
      </c>
      <c r="B125" s="126" t="s">
        <v>455</v>
      </c>
      <c r="C125" s="126" t="s">
        <v>459</v>
      </c>
      <c r="D125" s="127">
        <v>1.5201099999999999E-2</v>
      </c>
      <c r="E125" s="127">
        <v>1.665E-3</v>
      </c>
      <c r="F125" s="127">
        <v>8.3250000000000008E-3</v>
      </c>
      <c r="G125" s="127">
        <v>3.8850000000000004E-3</v>
      </c>
      <c r="H125" s="127">
        <v>2.2200000000000002E-3</v>
      </c>
      <c r="I125" s="127">
        <v>1.5372E-2</v>
      </c>
      <c r="J125" s="127">
        <v>4.6969999999999998E-2</v>
      </c>
      <c r="K125" s="127">
        <v>3.1E-2</v>
      </c>
      <c r="L125" s="127">
        <v>4.836E-2</v>
      </c>
      <c r="M125" s="127">
        <v>0</v>
      </c>
      <c r="N125" s="127">
        <v>0</v>
      </c>
      <c r="O125" s="127">
        <v>1.6119999999999999E-2</v>
      </c>
      <c r="P125" s="127">
        <v>3.2239999999999998E-2</v>
      </c>
      <c r="Q125" s="127">
        <v>1.6119999999999999E-2</v>
      </c>
      <c r="R125" s="127">
        <v>1.6157064590290631E-2</v>
      </c>
      <c r="S125" s="127">
        <v>1.645924773381097E-2</v>
      </c>
      <c r="T125" s="127">
        <v>1.665765980024321E-2</v>
      </c>
      <c r="U125" s="127">
        <v>1.6832857339346956E-2</v>
      </c>
      <c r="V125" s="127">
        <v>1.6994391308367419E-2</v>
      </c>
      <c r="W125" s="127">
        <v>1.7149321100543027E-2</v>
      </c>
    </row>
    <row r="126" spans="1:23" s="88" customFormat="1" x14ac:dyDescent="0.3">
      <c r="A126" s="126" t="s">
        <v>224</v>
      </c>
      <c r="B126" s="126" t="s">
        <v>455</v>
      </c>
      <c r="C126" s="126" t="s">
        <v>460</v>
      </c>
      <c r="D126" s="127">
        <v>9.5647356000000003E-2</v>
      </c>
      <c r="E126" s="127">
        <v>0.32453964000000002</v>
      </c>
      <c r="F126" s="127">
        <v>0.17425200000000002</v>
      </c>
      <c r="G126" s="127">
        <v>0.18288610599999999</v>
      </c>
      <c r="H126" s="127">
        <v>8.2908656000000011E-2</v>
      </c>
      <c r="I126" s="127">
        <v>8.8696527999999997E-2</v>
      </c>
      <c r="J126" s="127">
        <v>8.3671056000000008E-2</v>
      </c>
      <c r="K126" s="127">
        <v>0</v>
      </c>
      <c r="L126" s="127">
        <v>1.6119999999999999E-2</v>
      </c>
      <c r="M126" s="127">
        <v>1.6119999999999999E-2</v>
      </c>
      <c r="N126" s="127">
        <v>8.1839999999999996E-2</v>
      </c>
      <c r="O126" s="127">
        <v>0</v>
      </c>
      <c r="P126" s="127">
        <v>3.2239999999999998E-2</v>
      </c>
      <c r="Q126" s="127">
        <v>5.4559999999999997E-2</v>
      </c>
      <c r="R126" s="127">
        <v>5.523335424611623E-2</v>
      </c>
      <c r="S126" s="127">
        <v>5.6909438161748552E-2</v>
      </c>
      <c r="T126" s="127">
        <v>5.8433486473901772E-2</v>
      </c>
      <c r="U126" s="127">
        <v>5.9929286917222151E-2</v>
      </c>
      <c r="V126" s="127">
        <v>6.1367107432301379E-2</v>
      </c>
      <c r="W126" s="127">
        <v>6.2812836008138043E-2</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3.2239999999999998E-2</v>
      </c>
      <c r="N127" s="127">
        <v>1.55E-2</v>
      </c>
      <c r="O127" s="127">
        <v>1.2600000000000001E-3</v>
      </c>
      <c r="P127" s="127">
        <v>1.6740000000000001E-2</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0.27015827000000003</v>
      </c>
      <c r="E128" s="127">
        <v>0.68319032800000001</v>
      </c>
      <c r="F128" s="127">
        <v>0.88165926610000001</v>
      </c>
      <c r="G128" s="127">
        <v>0.20601469000000003</v>
      </c>
      <c r="H128" s="127">
        <v>0.61322445170000006</v>
      </c>
      <c r="I128" s="127">
        <v>1.15583977</v>
      </c>
      <c r="J128" s="127">
        <v>0.54560527999999997</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5.0317855999999994E-2</v>
      </c>
      <c r="E129" s="127">
        <v>6.4055055999999999E-2</v>
      </c>
      <c r="F129" s="127">
        <v>0.104873784</v>
      </c>
      <c r="G129" s="127">
        <v>0.121163856</v>
      </c>
      <c r="H129" s="127">
        <v>0.19975918399999998</v>
      </c>
      <c r="I129" s="127">
        <v>0.143626528</v>
      </c>
      <c r="J129" s="127">
        <v>7.8478939999999997E-2</v>
      </c>
      <c r="K129" s="127">
        <v>7.936E-2</v>
      </c>
      <c r="L129" s="127">
        <v>0.11159999999999999</v>
      </c>
      <c r="M129" s="127">
        <v>3.2239999999999998E-2</v>
      </c>
      <c r="N129" s="127">
        <v>3.2239999999999998E-2</v>
      </c>
      <c r="O129" s="127">
        <v>1.6119999999999999E-2</v>
      </c>
      <c r="P129" s="127">
        <v>6.4479999999999996E-2</v>
      </c>
      <c r="Q129" s="127">
        <v>4.5103599999999995</v>
      </c>
      <c r="R129" s="127">
        <v>4.5476196165844698</v>
      </c>
      <c r="S129" s="127">
        <v>4.6623559320765571</v>
      </c>
      <c r="T129" s="127">
        <v>4.7551290082365876</v>
      </c>
      <c r="U129" s="127">
        <v>4.844235493759542</v>
      </c>
      <c r="V129" s="127">
        <v>4.9300710557661303</v>
      </c>
      <c r="W129" s="127">
        <v>5.0156356805271427</v>
      </c>
    </row>
    <row r="130" spans="1:23" s="88" customFormat="1" x14ac:dyDescent="0.3">
      <c r="A130" s="124" t="s">
        <v>464</v>
      </c>
      <c r="B130" s="124" t="s">
        <v>464</v>
      </c>
      <c r="C130" s="124" t="s">
        <v>464</v>
      </c>
      <c r="D130" s="125">
        <f>SUMIF($B131:$B$211,LEFT($C130,LEN($C130)-6),D131:D$211)</f>
        <v>215.26995284589998</v>
      </c>
      <c r="E130" s="125">
        <f>SUMIF($B131:$B$211,LEFT($C130,LEN($C130)-6),E131:E$211)</f>
        <v>177.1605810951001</v>
      </c>
      <c r="F130" s="125">
        <f>SUMIF($B131:$B$211,LEFT($C130,LEN($C130)-6),F131:F$211)</f>
        <v>177.17967354519996</v>
      </c>
      <c r="G130" s="125">
        <f>SUMIF($B131:$B$211,LEFT($C130,LEN($C130)-6),G131:G$211)</f>
        <v>181.32451499620004</v>
      </c>
      <c r="H130" s="125">
        <f>SUMIF($B131:$B$211,LEFT($C130,LEN($C130)-6),H131:H$211)</f>
        <v>175.26563802620012</v>
      </c>
      <c r="I130" s="125">
        <f>SUMIF($B131:$B$211,LEFT($C130,LEN($C130)-6),I131:I$211)</f>
        <v>117.01222026750001</v>
      </c>
      <c r="J130" s="125">
        <f>SUMIF($B131:$B$211,LEFT($C130,LEN($C130)-6),J131:J$211)</f>
        <v>108.44547778790005</v>
      </c>
      <c r="K130" s="125">
        <f>SUMIF($B131:$B$211,LEFT($C130,LEN($C130)-6),K131:K$211)</f>
        <v>173.1143245301389</v>
      </c>
      <c r="L130" s="125">
        <f>SUMIF($B131:$B$211,LEFT($C130,LEN($C130)-6),L131:L$211)</f>
        <v>189.31491097595961</v>
      </c>
      <c r="M130" s="125">
        <f>SUMIF($B131:$B$211,LEFT($C130,LEN($C130)-6),M131:M$211)</f>
        <v>148.71288919781074</v>
      </c>
      <c r="N130" s="125">
        <f>SUMIF($B131:$B$211,LEFT($C130,LEN($C130)-6),N131:N$211)</f>
        <v>180.58005377820783</v>
      </c>
      <c r="O130" s="125">
        <f>SUMIF($B131:$B$211,LEFT($C130,LEN($C130)-6),O131:O$211)</f>
        <v>169.84033605212241</v>
      </c>
      <c r="P130" s="125">
        <f>SUMIF($B131:$B$211,LEFT($C130,LEN($C130)-6),P131:P$211)</f>
        <v>151.07263684503027</v>
      </c>
      <c r="Q130" s="125">
        <f>SUMIF($B131:$B$211,LEFT($C130,LEN($C130)-6),Q131:Q$211)</f>
        <v>150.77752472230148</v>
      </c>
      <c r="R130" s="125">
        <f>SUMIF($B131:$B$211,LEFT($C130,LEN($C130)-6),R131:R$211)</f>
        <v>149.2460320937715</v>
      </c>
      <c r="S130" s="125">
        <f>SUMIF($B131:$B$211,LEFT($C130,LEN($C130)-6),S131:S$211)</f>
        <v>151.44277392247463</v>
      </c>
      <c r="T130" s="125">
        <f>SUMIF($B131:$B$211,LEFT($C130,LEN($C130)-6),T131:T$211)</f>
        <v>154.56565456860798</v>
      </c>
      <c r="U130" s="125">
        <f>SUMIF($B131:$B$211,LEFT($C130,LEN($C130)-6),U131:U$211)</f>
        <v>158.24605262287326</v>
      </c>
      <c r="V130" s="125">
        <f>SUMIF($B131:$B$211,LEFT($C130,LEN($C130)-6),V131:V$211)</f>
        <v>161.82311357086073</v>
      </c>
      <c r="W130" s="125">
        <f>SUMIF($B131:$B$211,LEFT($C130,LEN($C130)-6),W131:W$211)</f>
        <v>164.60859818708937</v>
      </c>
    </row>
    <row r="131" spans="1:23" s="88" customFormat="1" x14ac:dyDescent="0.3">
      <c r="A131" s="126" t="s">
        <v>224</v>
      </c>
      <c r="B131" s="126" t="s">
        <v>465</v>
      </c>
      <c r="C131" s="126" t="s">
        <v>466</v>
      </c>
      <c r="D131" s="127">
        <v>1.0545000000000002E-2</v>
      </c>
      <c r="E131" s="127">
        <v>2.1146120000000004E-2</v>
      </c>
      <c r="F131" s="127">
        <v>5.5500000000000011E-3</v>
      </c>
      <c r="G131" s="127">
        <v>1.21736E-3</v>
      </c>
      <c r="H131" s="127">
        <v>1.11976E-3</v>
      </c>
      <c r="I131" s="127">
        <v>5.605510000000001E-3</v>
      </c>
      <c r="J131" s="127">
        <v>9.7599999999999997E-6</v>
      </c>
      <c r="K131" s="127">
        <v>0</v>
      </c>
      <c r="L131" s="127">
        <v>1.6119999999999999E-2</v>
      </c>
      <c r="M131" s="127">
        <v>1.6119999999999999E-2</v>
      </c>
      <c r="N131" s="127">
        <v>1.6119999999999999E-2</v>
      </c>
      <c r="O131" s="127">
        <v>0.17364000000000002</v>
      </c>
      <c r="P131" s="127">
        <v>0.13435139595959597</v>
      </c>
      <c r="Q131" s="127">
        <v>3.642279191919192E-2</v>
      </c>
      <c r="R131" s="127">
        <v>3.6429528667626727E-2</v>
      </c>
      <c r="S131" s="127">
        <v>3.7091055642579022E-2</v>
      </c>
      <c r="T131" s="127">
        <v>3.7616521220509326E-2</v>
      </c>
      <c r="U131" s="127">
        <v>3.8111356929830878E-2</v>
      </c>
      <c r="V131" s="127">
        <v>3.8575235121425765E-2</v>
      </c>
      <c r="W131" s="127">
        <v>3.9050224820341775E-2</v>
      </c>
    </row>
    <row r="132" spans="1:23" s="88" customFormat="1" x14ac:dyDescent="0.3">
      <c r="A132" s="126" t="s">
        <v>224</v>
      </c>
      <c r="B132" s="126" t="s">
        <v>465</v>
      </c>
      <c r="C132" s="126" t="s">
        <v>467</v>
      </c>
      <c r="D132" s="127">
        <v>0.99398042340000015</v>
      </c>
      <c r="E132" s="127">
        <v>1.0190018813999999</v>
      </c>
      <c r="F132" s="127">
        <v>0.90471950160000003</v>
      </c>
      <c r="G132" s="127">
        <v>0.74941998249999997</v>
      </c>
      <c r="H132" s="127">
        <v>0.73792926650000013</v>
      </c>
      <c r="I132" s="127">
        <v>0.91176911630000013</v>
      </c>
      <c r="J132" s="127">
        <v>0.99838797749999997</v>
      </c>
      <c r="K132" s="127">
        <v>1.4384773901388888</v>
      </c>
      <c r="L132" s="127">
        <v>1.3801200000000002</v>
      </c>
      <c r="M132" s="127">
        <v>1.186116003966132</v>
      </c>
      <c r="N132" s="127">
        <v>1.446060531290394</v>
      </c>
      <c r="O132" s="127">
        <v>1.963379988373914</v>
      </c>
      <c r="P132" s="127">
        <v>2.5261542170445077</v>
      </c>
      <c r="Q132" s="127">
        <v>1.5829717272053871</v>
      </c>
      <c r="R132" s="127">
        <v>1.5993881885574324</v>
      </c>
      <c r="S132" s="127">
        <v>1.6443527588800471</v>
      </c>
      <c r="T132" s="127">
        <v>1.6836878961914756</v>
      </c>
      <c r="U132" s="127">
        <v>1.7223365933025945</v>
      </c>
      <c r="V132" s="127">
        <v>1.7597883612960046</v>
      </c>
      <c r="W132" s="127">
        <v>1.7974388969080159</v>
      </c>
    </row>
    <row r="133" spans="1:23" s="88" customFormat="1" x14ac:dyDescent="0.3">
      <c r="A133" s="126" t="s">
        <v>224</v>
      </c>
      <c r="B133" s="126" t="s">
        <v>465</v>
      </c>
      <c r="C133" s="126" t="s">
        <v>468</v>
      </c>
      <c r="D133" s="127">
        <v>0.17072624350000001</v>
      </c>
      <c r="E133" s="127">
        <v>0.28403830969999999</v>
      </c>
      <c r="F133" s="127">
        <v>0.23549333319999999</v>
      </c>
      <c r="G133" s="127">
        <v>0.35993413230000004</v>
      </c>
      <c r="H133" s="127">
        <v>0.27900065699999999</v>
      </c>
      <c r="I133" s="127">
        <v>0.19206290870000003</v>
      </c>
      <c r="J133" s="127">
        <v>0.32908707370000001</v>
      </c>
      <c r="K133" s="127">
        <v>0.233541</v>
      </c>
      <c r="L133" s="127">
        <v>0.42025800000000002</v>
      </c>
      <c r="M133" s="127">
        <v>0.31265999999999999</v>
      </c>
      <c r="N133" s="127">
        <v>0.20081700000000002</v>
      </c>
      <c r="O133" s="127">
        <v>0.34364099999999997</v>
      </c>
      <c r="P133" s="127">
        <v>0.77075700000000003</v>
      </c>
      <c r="Q133" s="127">
        <v>0.23066799999999998</v>
      </c>
      <c r="R133" s="127">
        <v>0.23312482849289037</v>
      </c>
      <c r="S133" s="127">
        <v>0.23970203883675381</v>
      </c>
      <c r="T133" s="127">
        <v>0.24538077951123174</v>
      </c>
      <c r="U133" s="127">
        <v>0.25099450706492671</v>
      </c>
      <c r="V133" s="127">
        <v>0.25650393989755027</v>
      </c>
      <c r="W133" s="127">
        <v>0.26207506945401238</v>
      </c>
    </row>
    <row r="134" spans="1:23" s="88" customFormat="1" x14ac:dyDescent="0.3">
      <c r="A134" s="126" t="s">
        <v>224</v>
      </c>
      <c r="B134" s="126" t="s">
        <v>465</v>
      </c>
      <c r="C134" s="126" t="s">
        <v>469</v>
      </c>
      <c r="D134" s="127">
        <v>1.4596324173999999</v>
      </c>
      <c r="E134" s="127">
        <v>1.8222117131</v>
      </c>
      <c r="F134" s="127">
        <v>1.5890462199000002</v>
      </c>
      <c r="G134" s="127">
        <v>2.0817244154000001</v>
      </c>
      <c r="H134" s="127">
        <v>1.9368270897000002</v>
      </c>
      <c r="I134" s="127">
        <v>2.4102651456000004</v>
      </c>
      <c r="J134" s="127">
        <v>2.8303724168999995</v>
      </c>
      <c r="K134" s="127">
        <v>2.3794399999999998</v>
      </c>
      <c r="L134" s="127">
        <v>2.8580800000000002</v>
      </c>
      <c r="M134" s="127">
        <v>1.2443061440087146</v>
      </c>
      <c r="N134" s="127">
        <v>2.0070339840397438</v>
      </c>
      <c r="O134" s="127">
        <v>1.9961350637485968</v>
      </c>
      <c r="P134" s="127">
        <v>2.7131850000000002</v>
      </c>
      <c r="Q134" s="127">
        <v>2.2053598458914294</v>
      </c>
      <c r="R134" s="127">
        <v>2.228116872395983</v>
      </c>
      <c r="S134" s="127">
        <v>2.2890554417899005</v>
      </c>
      <c r="T134" s="127">
        <v>2.3395955111307107</v>
      </c>
      <c r="U134" s="127">
        <v>2.3886567835257559</v>
      </c>
      <c r="V134" s="127">
        <v>2.436410943590833</v>
      </c>
      <c r="W134" s="127">
        <v>2.4843277854575212</v>
      </c>
    </row>
    <row r="135" spans="1:23" s="88" customFormat="1" x14ac:dyDescent="0.3">
      <c r="A135" s="126" t="s">
        <v>224</v>
      </c>
      <c r="B135" s="126" t="s">
        <v>465</v>
      </c>
      <c r="C135" s="126" t="s">
        <v>470</v>
      </c>
      <c r="D135" s="127">
        <v>0.30557099070000004</v>
      </c>
      <c r="E135" s="127">
        <v>0.40020931300000001</v>
      </c>
      <c r="F135" s="127">
        <v>0.62196422669999996</v>
      </c>
      <c r="G135" s="127">
        <v>0.80512376399999996</v>
      </c>
      <c r="H135" s="127">
        <v>0.85216901639999998</v>
      </c>
      <c r="I135" s="127">
        <v>0.78575301109999995</v>
      </c>
      <c r="J135" s="127">
        <v>0.82149119260000003</v>
      </c>
      <c r="K135" s="127">
        <v>1.1356599999999999</v>
      </c>
      <c r="L135" s="127">
        <v>1.3856713959595961</v>
      </c>
      <c r="M135" s="127">
        <v>0.69967139595959604</v>
      </c>
      <c r="N135" s="127">
        <v>1.0003055838383839</v>
      </c>
      <c r="O135" s="127">
        <v>0.68022000000000005</v>
      </c>
      <c r="P135" s="127">
        <v>1.1431892320261439</v>
      </c>
      <c r="Q135" s="127">
        <v>0.58111956363636375</v>
      </c>
      <c r="R135" s="127">
        <v>0.58933022703058957</v>
      </c>
      <c r="S135" s="127">
        <v>0.60749257996969253</v>
      </c>
      <c r="T135" s="127">
        <v>0.62275250404934024</v>
      </c>
      <c r="U135" s="127">
        <v>0.63761800098506882</v>
      </c>
      <c r="V135" s="127">
        <v>0.65220848780382645</v>
      </c>
      <c r="W135" s="127">
        <v>0.66688825398140772</v>
      </c>
    </row>
    <row r="136" spans="1:23" s="88" customFormat="1" x14ac:dyDescent="0.3">
      <c r="A136" s="126" t="s">
        <v>224</v>
      </c>
      <c r="B136" s="126" t="s">
        <v>465</v>
      </c>
      <c r="C136" s="126" t="s">
        <v>225</v>
      </c>
      <c r="D136" s="127">
        <v>212.14</v>
      </c>
      <c r="E136" s="127">
        <v>173.2102000000001</v>
      </c>
      <c r="F136" s="127">
        <v>173.19541999999996</v>
      </c>
      <c r="G136" s="127">
        <v>176.88972900000005</v>
      </c>
      <c r="H136" s="127">
        <v>170.7829220000001</v>
      </c>
      <c r="I136" s="127">
        <v>111.99067058000001</v>
      </c>
      <c r="J136" s="127">
        <v>102.62159524000003</v>
      </c>
      <c r="K136" s="127">
        <v>166.41812614000003</v>
      </c>
      <c r="L136" s="127">
        <v>181.94774158000001</v>
      </c>
      <c r="M136" s="127">
        <v>144.69149333538408</v>
      </c>
      <c r="N136" s="127">
        <v>175.20091823100009</v>
      </c>
      <c r="O136" s="127">
        <v>164.01349999999988</v>
      </c>
      <c r="P136" s="127">
        <v>142.93560000000002</v>
      </c>
      <c r="Q136" s="127">
        <v>145.51308599999999</v>
      </c>
      <c r="R136" s="127">
        <v>143.92445951376584</v>
      </c>
      <c r="S136" s="127">
        <v>145.97150477034754</v>
      </c>
      <c r="T136" s="127">
        <v>148.96720176727453</v>
      </c>
      <c r="U136" s="127">
        <v>152.52336725818401</v>
      </c>
      <c r="V136" s="127">
        <v>155.97947501903164</v>
      </c>
      <c r="W136" s="127">
        <v>158.64335645009498</v>
      </c>
    </row>
    <row r="137" spans="1:23" s="88" customFormat="1" x14ac:dyDescent="0.3">
      <c r="A137" s="126" t="s">
        <v>224</v>
      </c>
      <c r="B137" s="126" t="s">
        <v>465</v>
      </c>
      <c r="C137" s="126" t="s">
        <v>471</v>
      </c>
      <c r="D137" s="127">
        <v>9.5049108899999984E-2</v>
      </c>
      <c r="E137" s="127">
        <v>0.25765379249999998</v>
      </c>
      <c r="F137" s="127">
        <v>0.49068801379999999</v>
      </c>
      <c r="G137" s="127">
        <v>0.31698214459999996</v>
      </c>
      <c r="H137" s="127">
        <v>0.52823686879999998</v>
      </c>
      <c r="I137" s="127">
        <v>0.46506493329999998</v>
      </c>
      <c r="J137" s="127">
        <v>0.62560451229999992</v>
      </c>
      <c r="K137" s="127">
        <v>1.24434</v>
      </c>
      <c r="L137" s="127">
        <v>0.90764</v>
      </c>
      <c r="M137" s="127">
        <v>0.33994231849222456</v>
      </c>
      <c r="N137" s="127">
        <v>0.43661844803921573</v>
      </c>
      <c r="O137" s="127">
        <v>0.50985999999999998</v>
      </c>
      <c r="P137" s="127">
        <v>0.62558000000000002</v>
      </c>
      <c r="Q137" s="127">
        <v>0.54481679364911051</v>
      </c>
      <c r="R137" s="127">
        <v>0.55148251912411728</v>
      </c>
      <c r="S137" s="127">
        <v>0.56781764149790825</v>
      </c>
      <c r="T137" s="127">
        <v>0.58199821956736508</v>
      </c>
      <c r="U137" s="127">
        <v>0.59599367748854759</v>
      </c>
      <c r="V137" s="127">
        <v>0.6097185505600714</v>
      </c>
      <c r="W137" s="127">
        <v>0.62358103546732191</v>
      </c>
    </row>
    <row r="138" spans="1:23" s="88" customFormat="1" x14ac:dyDescent="0.3">
      <c r="A138" s="126" t="s">
        <v>224</v>
      </c>
      <c r="B138" s="126" t="s">
        <v>465</v>
      </c>
      <c r="C138" s="126" t="s">
        <v>472</v>
      </c>
      <c r="D138" s="127">
        <v>9.4448662000000003E-2</v>
      </c>
      <c r="E138" s="127">
        <v>0.1461199654</v>
      </c>
      <c r="F138" s="127">
        <v>0.13679225</v>
      </c>
      <c r="G138" s="127">
        <v>0.1203841974</v>
      </c>
      <c r="H138" s="127">
        <v>0.14743336780000002</v>
      </c>
      <c r="I138" s="127">
        <v>0.25102906250000001</v>
      </c>
      <c r="J138" s="127">
        <v>0.21892961489999999</v>
      </c>
      <c r="K138" s="127">
        <v>0.26473999999999998</v>
      </c>
      <c r="L138" s="127">
        <v>0.39927999999999997</v>
      </c>
      <c r="M138" s="127">
        <v>0.22258</v>
      </c>
      <c r="N138" s="127">
        <v>0.27218000000000003</v>
      </c>
      <c r="O138" s="127">
        <v>0.15995999999999999</v>
      </c>
      <c r="P138" s="127">
        <v>0.22382000000000002</v>
      </c>
      <c r="Q138" s="127">
        <v>8.3080000000000001E-2</v>
      </c>
      <c r="R138" s="127">
        <v>8.3700415737027856E-2</v>
      </c>
      <c r="S138" s="127">
        <v>8.5757635510205474E-2</v>
      </c>
      <c r="T138" s="127">
        <v>8.7421369662830678E-2</v>
      </c>
      <c r="U138" s="127">
        <v>8.8974445392541679E-2</v>
      </c>
      <c r="V138" s="127">
        <v>9.0433033559381454E-2</v>
      </c>
      <c r="W138" s="127">
        <v>9.1880470905779235E-2</v>
      </c>
    </row>
    <row r="139" spans="1:23" s="88" customFormat="1" x14ac:dyDescent="0.3">
      <c r="A139" s="124" t="s">
        <v>473</v>
      </c>
      <c r="B139" s="124" t="s">
        <v>473</v>
      </c>
      <c r="C139" s="124" t="s">
        <v>473</v>
      </c>
      <c r="D139" s="125">
        <f>SUMIF($B140:$B$211,LEFT($C139,LEN($C139)-6),D140:D$211)</f>
        <v>71.739945884299999</v>
      </c>
      <c r="E139" s="125">
        <f>SUMIF($B140:$B$211,LEFT($C139,LEN($C139)-6),E140:E$211)</f>
        <v>67.741565211199983</v>
      </c>
      <c r="F139" s="125">
        <f>SUMIF($B140:$B$211,LEFT($C139,LEN($C139)-6),F140:F$211)</f>
        <v>56.7307538795</v>
      </c>
      <c r="G139" s="125">
        <f>SUMIF($B140:$B$211,LEFT($C139,LEN($C139)-6),G140:G$211)</f>
        <v>59.193569038500002</v>
      </c>
      <c r="H139" s="125">
        <f>SUMIF($B140:$B$211,LEFT($C139,LEN($C139)-6),H140:H$211)</f>
        <v>61.169067323299991</v>
      </c>
      <c r="I139" s="125">
        <f>SUMIF($B140:$B$211,LEFT($C139,LEN($C139)-6),I140:I$211)</f>
        <v>61.504789265500001</v>
      </c>
      <c r="J139" s="125">
        <f>SUMIF($B140:$B$211,LEFT($C139,LEN($C139)-6),J140:J$211)</f>
        <v>65.310913953599993</v>
      </c>
      <c r="K139" s="125">
        <f>SUMIF($B140:$B$211,LEFT($C139,LEN($C139)-6),K140:K$211)</f>
        <v>63.624870325081417</v>
      </c>
      <c r="L139" s="125">
        <f>SUMIF($B140:$B$211,LEFT($C139,LEN($C139)-6),L140:L$211)</f>
        <v>43.156385476448833</v>
      </c>
      <c r="M139" s="125">
        <f>SUMIF($B140:$B$211,LEFT($C139,LEN($C139)-6),M140:M$211)</f>
        <v>40.572000674407448</v>
      </c>
      <c r="N139" s="125">
        <f>SUMIF($B140:$B$211,LEFT($C139,LEN($C139)-6),N140:N$211)</f>
        <v>46.208883792552172</v>
      </c>
      <c r="O139" s="125">
        <f>SUMIF($B140:$B$211,LEFT($C139,LEN($C139)-6),O140:O$211)</f>
        <v>45.250060598179537</v>
      </c>
      <c r="P139" s="125">
        <f>SUMIF($B140:$B$211,LEFT($C139,LEN($C139)-6),P140:P$211)</f>
        <v>58.960195609392585</v>
      </c>
      <c r="Q139" s="125">
        <f>SUMIF($B140:$B$211,LEFT($C139,LEN($C139)-6),Q140:Q$211)</f>
        <v>46.749379847936261</v>
      </c>
      <c r="R139" s="125">
        <f>SUMIF($B140:$B$211,LEFT($C139,LEN($C139)-6),R140:R$211)</f>
        <v>36.738730002401795</v>
      </c>
      <c r="S139" s="125">
        <f>SUMIF($B140:$B$211,LEFT($C139,LEN($C139)-6),S140:S$211)</f>
        <v>38.057917635202855</v>
      </c>
      <c r="T139" s="125">
        <f>SUMIF($B140:$B$211,LEFT($C139,LEN($C139)-6),T140:T$211)</f>
        <v>39.025359305923068</v>
      </c>
      <c r="U139" s="125">
        <f>SUMIF($B140:$B$211,LEFT($C139,LEN($C139)-6),U140:U$211)</f>
        <v>39.949376609209224</v>
      </c>
      <c r="V139" s="125">
        <f>SUMIF($B140:$B$211,LEFT($C139,LEN($C139)-6),V140:V$211)</f>
        <v>40.800661164434196</v>
      </c>
      <c r="W139" s="125">
        <f>SUMIF($B140:$B$211,LEFT($C139,LEN($C139)-6),W140:W$211)</f>
        <v>41.644092047069577</v>
      </c>
    </row>
    <row r="140" spans="1:23" s="88" customFormat="1" x14ac:dyDescent="0.3">
      <c r="A140" s="126" t="s">
        <v>224</v>
      </c>
      <c r="B140" s="126" t="s">
        <v>474</v>
      </c>
      <c r="C140" s="126" t="s">
        <v>229</v>
      </c>
      <c r="D140" s="127">
        <v>9.2875972038000008</v>
      </c>
      <c r="E140" s="127">
        <v>6.8266228887000002</v>
      </c>
      <c r="F140" s="127">
        <v>5.4020836429999992</v>
      </c>
      <c r="G140" s="127">
        <v>12.421370099000001</v>
      </c>
      <c r="H140" s="127">
        <v>9.2004894985999996</v>
      </c>
      <c r="I140" s="127">
        <v>9.5982064087999994</v>
      </c>
      <c r="J140" s="127">
        <v>12.199927090899999</v>
      </c>
      <c r="K140" s="127">
        <v>8.8967892320261441</v>
      </c>
      <c r="L140" s="127">
        <v>11.793171395959595</v>
      </c>
      <c r="M140" s="127">
        <v>9.7224627919191935</v>
      </c>
      <c r="N140" s="127">
        <v>12.210539999999996</v>
      </c>
      <c r="O140" s="127">
        <v>11.160279999999998</v>
      </c>
      <c r="P140" s="127">
        <v>12.409115304145939</v>
      </c>
      <c r="Q140" s="127">
        <v>8.7494000000000032</v>
      </c>
      <c r="R140" s="127">
        <v>8.3292050902932964</v>
      </c>
      <c r="S140" s="127">
        <v>8.8151030697524764</v>
      </c>
      <c r="T140" s="127">
        <v>9.0195459661301527</v>
      </c>
      <c r="U140" s="127">
        <v>9.166827155772852</v>
      </c>
      <c r="V140" s="127">
        <v>9.28764738791347</v>
      </c>
      <c r="W140" s="127">
        <v>9.4069275187245349</v>
      </c>
    </row>
    <row r="141" spans="1:23" s="88" customFormat="1" x14ac:dyDescent="0.3">
      <c r="A141" s="126" t="s">
        <v>224</v>
      </c>
      <c r="B141" s="126" t="s">
        <v>474</v>
      </c>
      <c r="C141" s="126" t="s">
        <v>475</v>
      </c>
      <c r="D141" s="127">
        <v>0.27181842500000003</v>
      </c>
      <c r="E141" s="127">
        <v>0.15895157000000001</v>
      </c>
      <c r="F141" s="127">
        <v>0.29872740000000003</v>
      </c>
      <c r="G141" s="127">
        <v>0.34838539280000008</v>
      </c>
      <c r="H141" s="127">
        <v>0.34081240000000002</v>
      </c>
      <c r="I141" s="127">
        <v>0.39065304500000003</v>
      </c>
      <c r="J141" s="127">
        <v>0.35026702170000001</v>
      </c>
      <c r="K141" s="127">
        <v>0.404671395959596</v>
      </c>
      <c r="L141" s="127">
        <v>0.37452000000000008</v>
      </c>
      <c r="M141" s="127">
        <v>0.4215227919191919</v>
      </c>
      <c r="N141" s="127">
        <v>0.57551139595959588</v>
      </c>
      <c r="O141" s="127">
        <v>0.54964000000000002</v>
      </c>
      <c r="P141" s="127">
        <v>0.31271139595959602</v>
      </c>
      <c r="Q141" s="127">
        <v>0.53290000000000004</v>
      </c>
      <c r="R141" s="127">
        <v>0.53896256245668039</v>
      </c>
      <c r="S141" s="127">
        <v>0.55481443888088211</v>
      </c>
      <c r="T141" s="127">
        <v>0.56903909309174894</v>
      </c>
      <c r="U141" s="127">
        <v>0.5832623042093954</v>
      </c>
      <c r="V141" s="127">
        <v>0.59724974959329635</v>
      </c>
      <c r="W141" s="127">
        <v>0.61145275255790577</v>
      </c>
    </row>
    <row r="142" spans="1:23" s="88" customFormat="1" x14ac:dyDescent="0.3">
      <c r="A142" s="126" t="s">
        <v>224</v>
      </c>
      <c r="B142" s="126" t="s">
        <v>474</v>
      </c>
      <c r="C142" s="126" t="s">
        <v>232</v>
      </c>
      <c r="D142" s="127">
        <v>37.517177600000004</v>
      </c>
      <c r="E142" s="127">
        <v>30.554864199999997</v>
      </c>
      <c r="F142" s="127">
        <v>23.592550799999998</v>
      </c>
      <c r="G142" s="127">
        <v>16.835280000000001</v>
      </c>
      <c r="H142" s="127">
        <v>17</v>
      </c>
      <c r="I142" s="127">
        <v>18</v>
      </c>
      <c r="J142" s="127">
        <v>20.428574879999999</v>
      </c>
      <c r="K142" s="127">
        <v>24.185544320000005</v>
      </c>
      <c r="L142" s="127">
        <v>1.3547083200000003</v>
      </c>
      <c r="M142" s="127">
        <v>0.77440327999999958</v>
      </c>
      <c r="N142" s="127">
        <v>1.6161616800000012</v>
      </c>
      <c r="O142" s="127">
        <v>2.1153608000000013</v>
      </c>
      <c r="P142" s="127">
        <v>12.318399999999999</v>
      </c>
      <c r="Q142" s="127">
        <v>13</v>
      </c>
      <c r="R142" s="127">
        <v>3.2635412676900568</v>
      </c>
      <c r="S142" s="127">
        <v>3.5152943473435307</v>
      </c>
      <c r="T142" s="127">
        <v>3.7642323885013571</v>
      </c>
      <c r="U142" s="127">
        <v>4.0162653758587386</v>
      </c>
      <c r="V142" s="127">
        <v>4.2706579002703986</v>
      </c>
      <c r="W142" s="127">
        <v>4.5267464256434913</v>
      </c>
    </row>
    <row r="143" spans="1:23" s="88" customFormat="1" x14ac:dyDescent="0.3">
      <c r="A143" s="126" t="s">
        <v>224</v>
      </c>
      <c r="B143" s="126" t="s">
        <v>474</v>
      </c>
      <c r="C143" s="126" t="s">
        <v>476</v>
      </c>
      <c r="D143" s="127">
        <v>5.7332273857000002</v>
      </c>
      <c r="E143" s="127">
        <v>5.0552347535999997</v>
      </c>
      <c r="F143" s="127">
        <v>5.7515171636000009</v>
      </c>
      <c r="G143" s="127">
        <v>6.6933557559999999</v>
      </c>
      <c r="H143" s="127">
        <v>5.5774501550000002</v>
      </c>
      <c r="I143" s="127">
        <v>5.7104731028</v>
      </c>
      <c r="J143" s="127">
        <v>7.3319508985000006</v>
      </c>
      <c r="K143" s="127">
        <v>8.872787337204711</v>
      </c>
      <c r="L143" s="127">
        <v>7.9204988318540135</v>
      </c>
      <c r="M143" s="127">
        <v>8.3017414875294513</v>
      </c>
      <c r="N143" s="127">
        <v>9.2529594148433265</v>
      </c>
      <c r="O143" s="127">
        <v>8.7875639797300558</v>
      </c>
      <c r="P143" s="127">
        <v>8.1910103133020957</v>
      </c>
      <c r="Q143" s="127">
        <v>8.2493213095840403</v>
      </c>
      <c r="R143" s="127">
        <v>8.3970705616302226</v>
      </c>
      <c r="S143" s="127">
        <v>8.5485691217413358</v>
      </c>
      <c r="T143" s="127">
        <v>8.7197863761569323</v>
      </c>
      <c r="U143" s="127">
        <v>8.9034883745942128</v>
      </c>
      <c r="V143" s="127">
        <v>9.0806988917637472</v>
      </c>
      <c r="W143" s="127">
        <v>9.2464803417710613</v>
      </c>
    </row>
    <row r="144" spans="1:23" s="88" customFormat="1" x14ac:dyDescent="0.3">
      <c r="A144" s="126" t="s">
        <v>224</v>
      </c>
      <c r="B144" s="126" t="s">
        <v>474</v>
      </c>
      <c r="C144" s="126" t="s">
        <v>234</v>
      </c>
      <c r="D144" s="127">
        <v>8.4171275228999995</v>
      </c>
      <c r="E144" s="127">
        <v>11.7997081834</v>
      </c>
      <c r="F144" s="127">
        <v>9.2811657474000011</v>
      </c>
      <c r="G144" s="127">
        <v>7.7307890573</v>
      </c>
      <c r="H144" s="127">
        <v>14.5534290727</v>
      </c>
      <c r="I144" s="127">
        <v>13.502345758300001</v>
      </c>
      <c r="J144" s="127">
        <v>9.0265375026000001</v>
      </c>
      <c r="K144" s="127">
        <v>3.3668184640522871</v>
      </c>
      <c r="L144" s="127">
        <v>3.286</v>
      </c>
      <c r="M144" s="127">
        <v>3.7038400000000005</v>
      </c>
      <c r="N144" s="127">
        <v>3.3725799999999992</v>
      </c>
      <c r="O144" s="127">
        <v>3.5296650000000001</v>
      </c>
      <c r="P144" s="127">
        <v>4.6812199999999988</v>
      </c>
      <c r="Q144" s="127">
        <v>5.0295399999999999</v>
      </c>
      <c r="R144" s="127">
        <v>4.9798386291161165</v>
      </c>
      <c r="S144" s="127">
        <v>5.1343633639061661</v>
      </c>
      <c r="T144" s="127">
        <v>5.2690655515598541</v>
      </c>
      <c r="U144" s="127">
        <v>5.4192715513487615</v>
      </c>
      <c r="V144" s="127">
        <v>5.5387388574185401</v>
      </c>
      <c r="W144" s="127">
        <v>5.6575881427155306</v>
      </c>
    </row>
    <row r="145" spans="1:23" s="88" customFormat="1" x14ac:dyDescent="0.3">
      <c r="A145" s="126" t="s">
        <v>224</v>
      </c>
      <c r="B145" s="126" t="s">
        <v>474</v>
      </c>
      <c r="C145" s="126" t="s">
        <v>477</v>
      </c>
      <c r="D145" s="127">
        <v>1.6872864225000002</v>
      </c>
      <c r="E145" s="127">
        <v>1.4006860484999999</v>
      </c>
      <c r="F145" s="127">
        <v>1.8393020411000003</v>
      </c>
      <c r="G145" s="127">
        <v>2.1887263373999999</v>
      </c>
      <c r="H145" s="127">
        <v>2.1325542291000001</v>
      </c>
      <c r="I145" s="127">
        <v>1.7769647083</v>
      </c>
      <c r="J145" s="127">
        <v>1.8132469956000001</v>
      </c>
      <c r="K145" s="127">
        <v>1.5164958931818182</v>
      </c>
      <c r="L145" s="127">
        <v>1.3871000000000002</v>
      </c>
      <c r="M145" s="127">
        <v>1.477110928030303</v>
      </c>
      <c r="N145" s="127">
        <v>1.2219732520202022</v>
      </c>
      <c r="O145" s="127">
        <v>1.5164829280303029</v>
      </c>
      <c r="P145" s="127">
        <v>1.8685303093434349</v>
      </c>
      <c r="Q145" s="127">
        <v>1.0875303093434343</v>
      </c>
      <c r="R145" s="127">
        <v>1.0951812224960593</v>
      </c>
      <c r="S145" s="127">
        <v>1.1059818463383946</v>
      </c>
      <c r="T145" s="127">
        <v>1.13059178006671</v>
      </c>
      <c r="U145" s="127">
        <v>1.1556655878313593</v>
      </c>
      <c r="V145" s="127">
        <v>1.1800839325971493</v>
      </c>
      <c r="W145" s="127">
        <v>1.2074515138104898</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3.3300000000000001E-3</v>
      </c>
      <c r="E147" s="127">
        <v>8.8800000000000007E-3</v>
      </c>
      <c r="F147" s="127">
        <v>2.7750000000000006E-3</v>
      </c>
      <c r="G147" s="127">
        <v>1.1100000000000001E-3</v>
      </c>
      <c r="H147" s="127">
        <v>2.7750000000000006E-3</v>
      </c>
      <c r="I147" s="127">
        <v>0</v>
      </c>
      <c r="J147" s="127">
        <v>0</v>
      </c>
      <c r="K147" s="127">
        <v>0</v>
      </c>
      <c r="L147" s="127">
        <v>6.0000000000000001E-3</v>
      </c>
      <c r="M147" s="127">
        <v>2.198E-2</v>
      </c>
      <c r="N147" s="127">
        <v>2.3999999999999998E-3</v>
      </c>
      <c r="O147" s="127">
        <v>1.913E-3</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0.36428043500000001</v>
      </c>
      <c r="E148" s="127">
        <v>0.32969620000000005</v>
      </c>
      <c r="F148" s="127">
        <v>0.44574072570000001</v>
      </c>
      <c r="G148" s="127">
        <v>0.37744757500000004</v>
      </c>
      <c r="H148" s="127">
        <v>0.478444851</v>
      </c>
      <c r="I148" s="127">
        <v>0.37030617900000001</v>
      </c>
      <c r="J148" s="127">
        <v>0.41901541800000008</v>
      </c>
      <c r="K148" s="127">
        <v>0.35525999999999996</v>
      </c>
      <c r="L148" s="127">
        <v>0.36146</v>
      </c>
      <c r="M148" s="127">
        <v>0.34615139595959599</v>
      </c>
      <c r="N148" s="127">
        <v>0.37884279191919196</v>
      </c>
      <c r="O148" s="127">
        <v>0.38461217070707071</v>
      </c>
      <c r="P148" s="127">
        <v>0.58564923202614383</v>
      </c>
      <c r="Q148" s="127">
        <v>0.366956</v>
      </c>
      <c r="R148" s="127">
        <v>0.37149872100872061</v>
      </c>
      <c r="S148" s="127">
        <v>0.38240302412966654</v>
      </c>
      <c r="T148" s="127">
        <v>0.39160835407134731</v>
      </c>
      <c r="U148" s="127">
        <v>0.40062059006527578</v>
      </c>
      <c r="V148" s="127">
        <v>0.40947094053258098</v>
      </c>
      <c r="W148" s="127">
        <v>0.41840171232213325</v>
      </c>
    </row>
    <row r="149" spans="1:23" s="88" customFormat="1" x14ac:dyDescent="0.3">
      <c r="A149" s="126" t="s">
        <v>224</v>
      </c>
      <c r="B149" s="126" t="s">
        <v>474</v>
      </c>
      <c r="C149" s="126" t="s">
        <v>481</v>
      </c>
      <c r="D149" s="127">
        <v>6.4699817117</v>
      </c>
      <c r="E149" s="127">
        <v>8.4382608710999989</v>
      </c>
      <c r="F149" s="127">
        <v>7.3034237507000004</v>
      </c>
      <c r="G149" s="127">
        <v>8.9754241932000003</v>
      </c>
      <c r="H149" s="127">
        <v>9.4938557580999987</v>
      </c>
      <c r="I149" s="127">
        <v>9.9257393674000003</v>
      </c>
      <c r="J149" s="127">
        <v>11.075407009899999</v>
      </c>
      <c r="K149" s="127">
        <v>14.460801478169671</v>
      </c>
      <c r="L149" s="127">
        <v>14.790680000000002</v>
      </c>
      <c r="M149" s="127">
        <v>13.883261993992734</v>
      </c>
      <c r="N149" s="127">
        <v>15.595915031100455</v>
      </c>
      <c r="O149" s="127">
        <v>15.273082286186467</v>
      </c>
      <c r="P149" s="127">
        <v>15.510556223760682</v>
      </c>
      <c r="Q149" s="127">
        <v>7.5536120146464629</v>
      </c>
      <c r="R149" s="127">
        <v>7.588817100329738</v>
      </c>
      <c r="S149" s="127">
        <v>7.7480784382014232</v>
      </c>
      <c r="T149" s="127">
        <v>7.8613093091385498</v>
      </c>
      <c r="U149" s="127">
        <v>7.9623345387734767</v>
      </c>
      <c r="V149" s="127">
        <v>8.0542130108567296</v>
      </c>
      <c r="W149" s="127">
        <v>8.1385735695766233</v>
      </c>
    </row>
    <row r="150" spans="1:23" s="88" customFormat="1" x14ac:dyDescent="0.3">
      <c r="A150" s="126" t="s">
        <v>224</v>
      </c>
      <c r="B150" s="126" t="s">
        <v>474</v>
      </c>
      <c r="C150" s="126" t="s">
        <v>482</v>
      </c>
      <c r="D150" s="127">
        <v>0</v>
      </c>
      <c r="E150" s="127">
        <v>0</v>
      </c>
      <c r="F150" s="127">
        <v>5.8499999999999991E-4</v>
      </c>
      <c r="G150" s="127">
        <v>0</v>
      </c>
      <c r="H150" s="127">
        <v>5.5500000000000005E-4</v>
      </c>
      <c r="I150" s="127">
        <v>0</v>
      </c>
      <c r="J150" s="127">
        <v>0</v>
      </c>
      <c r="K150" s="127">
        <v>1.4760000000000001E-3</v>
      </c>
      <c r="L150" s="127">
        <v>0.11098</v>
      </c>
      <c r="M150" s="127">
        <v>0</v>
      </c>
      <c r="N150" s="127">
        <v>0</v>
      </c>
      <c r="O150" s="127">
        <v>0</v>
      </c>
      <c r="P150" s="127">
        <v>0</v>
      </c>
      <c r="Q150" s="127">
        <v>1.338E-3</v>
      </c>
      <c r="R150" s="127">
        <v>1.3392641998961235E-3</v>
      </c>
      <c r="S150" s="127">
        <v>1.3628785863850038E-3</v>
      </c>
      <c r="T150" s="127">
        <v>1.3788969086717419E-3</v>
      </c>
      <c r="U150" s="127">
        <v>1.3934064246644527E-3</v>
      </c>
      <c r="V150" s="127">
        <v>1.4068975413888364E-3</v>
      </c>
      <c r="W150" s="127">
        <v>1.4201641493548375E-3</v>
      </c>
    </row>
    <row r="151" spans="1:23" s="88" customFormat="1" x14ac:dyDescent="0.3">
      <c r="A151" s="126" t="s">
        <v>224</v>
      </c>
      <c r="B151" s="126" t="s">
        <v>474</v>
      </c>
      <c r="C151" s="126" t="s">
        <v>483</v>
      </c>
      <c r="D151" s="127">
        <v>0.8127111507</v>
      </c>
      <c r="E151" s="127">
        <v>1.2940874017000001</v>
      </c>
      <c r="F151" s="127">
        <v>1.0741835205000001</v>
      </c>
      <c r="G151" s="127">
        <v>1.2532768358999999</v>
      </c>
      <c r="H151" s="127">
        <v>1.0430583850000001</v>
      </c>
      <c r="I151" s="127">
        <v>1.1671532979000001</v>
      </c>
      <c r="J151" s="127">
        <v>1.3595696524000001</v>
      </c>
      <c r="K151" s="127">
        <v>1.1192620439316237</v>
      </c>
      <c r="L151" s="127">
        <v>1.3579227680796644</v>
      </c>
      <c r="M151" s="127">
        <v>1.5314060050569802</v>
      </c>
      <c r="N151" s="127">
        <v>1.5833402267094014</v>
      </c>
      <c r="O151" s="127">
        <v>1.6309962729700853</v>
      </c>
      <c r="P151" s="127">
        <v>1.9218428308547004</v>
      </c>
      <c r="Q151" s="127">
        <v>1.7452929823361825</v>
      </c>
      <c r="R151" s="127">
        <v>1.7326764993882484</v>
      </c>
      <c r="S151" s="127">
        <v>1.7964757026794957</v>
      </c>
      <c r="T151" s="127">
        <v>1.8300564763034757</v>
      </c>
      <c r="U151" s="127">
        <v>1.8585061033169319</v>
      </c>
      <c r="V151" s="127">
        <v>1.8861584261121489</v>
      </c>
      <c r="W151" s="127">
        <v>1.9230699464704377</v>
      </c>
    </row>
    <row r="152" spans="1:23" s="88" customFormat="1" x14ac:dyDescent="0.3">
      <c r="A152" s="126" t="s">
        <v>224</v>
      </c>
      <c r="B152" s="126" t="s">
        <v>474</v>
      </c>
      <c r="C152" s="126" t="s">
        <v>237</v>
      </c>
      <c r="D152" s="127">
        <v>1.1754080270000002</v>
      </c>
      <c r="E152" s="127">
        <v>1.8745730942000001</v>
      </c>
      <c r="F152" s="127">
        <v>1.7386990875000001</v>
      </c>
      <c r="G152" s="127">
        <v>2.3684037918999996</v>
      </c>
      <c r="H152" s="127">
        <v>1.3456429738</v>
      </c>
      <c r="I152" s="127">
        <v>1.0629473979999999</v>
      </c>
      <c r="J152" s="127">
        <v>1.3064174839999998</v>
      </c>
      <c r="K152" s="127">
        <v>0.44496416055555554</v>
      </c>
      <c r="L152" s="127">
        <v>0.41334416055555551</v>
      </c>
      <c r="M152" s="127">
        <v>0.38811999999999991</v>
      </c>
      <c r="N152" s="127">
        <v>0.39865999999999996</v>
      </c>
      <c r="O152" s="127">
        <v>0.30046416055555553</v>
      </c>
      <c r="P152" s="127">
        <v>1.1611600000000002</v>
      </c>
      <c r="Q152" s="127">
        <v>0.43348923202614381</v>
      </c>
      <c r="R152" s="127">
        <v>0.44059908379275947</v>
      </c>
      <c r="S152" s="127">
        <v>0.45547140364310151</v>
      </c>
      <c r="T152" s="127">
        <v>0.46874511399426988</v>
      </c>
      <c r="U152" s="127">
        <v>0.48174162101356227</v>
      </c>
      <c r="V152" s="127">
        <v>0.49433516983475062</v>
      </c>
      <c r="W152" s="127">
        <v>0.50597995932801565</v>
      </c>
    </row>
    <row r="153" spans="1:23" s="88" customFormat="1" x14ac:dyDescent="0.3">
      <c r="A153" s="122" t="s">
        <v>484</v>
      </c>
      <c r="B153" s="122" t="s">
        <v>484</v>
      </c>
      <c r="C153" s="122" t="s">
        <v>484</v>
      </c>
      <c r="D153" s="123">
        <f>SUMIF($A155:$A$211,LEFT($C153,LEN($C153)-6),D155:D$211)</f>
        <v>1022.2885929773263</v>
      </c>
      <c r="E153" s="123">
        <f>SUMIF($A155:$A$211,LEFT($C153,LEN($C153)-6),E155:E$211)</f>
        <v>1129.5337883405819</v>
      </c>
      <c r="F153" s="123">
        <f>SUMIF($A155:$A$211,LEFT($C153,LEN($C153)-6),F155:F$211)</f>
        <v>1198.9699888997759</v>
      </c>
      <c r="G153" s="123">
        <f>SUMIF($A155:$A$211,LEFT($C153,LEN($C153)-6),G155:G$211)</f>
        <v>1207.5474249008739</v>
      </c>
      <c r="H153" s="123">
        <f>SUMIF($A155:$A$211,LEFT($C153,LEN($C153)-6),H155:H$211)</f>
        <v>1197.5009441767188</v>
      </c>
      <c r="I153" s="123">
        <f>SUMIF($A155:$A$211,LEFT($C153,LEN($C153)-6),I155:I$211)</f>
        <v>1072.4833763764866</v>
      </c>
      <c r="J153" s="123">
        <f>SUMIF($A155:$A$211,LEFT($C153,LEN($C153)-6),J155:J$211)</f>
        <v>1082.0464494879179</v>
      </c>
      <c r="K153" s="123">
        <f>SUMIF($A155:$A$211,LEFT($C153,LEN($C153)-6),K155:K$211)</f>
        <v>1186.0150052919735</v>
      </c>
      <c r="L153" s="123">
        <f>SUMIF($A155:$A$211,LEFT($C153,LEN($C153)-6),L155:L$211)</f>
        <v>1155.6294142990623</v>
      </c>
      <c r="M153" s="123">
        <f>SUMIF($A155:$A$211,LEFT($C153,LEN($C153)-6),M155:M$211)</f>
        <v>1100.7283179186097</v>
      </c>
      <c r="N153" s="123">
        <f>SUMIF($A155:$A$211,LEFT($C153,LEN($C153)-6),N155:N$211)</f>
        <v>1182.2241858772491</v>
      </c>
      <c r="O153" s="123">
        <f>SUMIF($A155:$A$211,LEFT($C153,LEN($C153)-6),O155:O$211)</f>
        <v>1215.0326825682184</v>
      </c>
      <c r="P153" s="123">
        <f>SUMIF($A155:$A$211,LEFT($C153,LEN($C153)-6),P155:P$211)</f>
        <v>1320.1310129714277</v>
      </c>
      <c r="Q153" s="123">
        <f>SUMIF($A155:$A$211,LEFT($C153,LEN($C153)-6),Q155:Q$211)</f>
        <v>1797.90870671776</v>
      </c>
      <c r="R153" s="123">
        <f>SUMIF($A155:$A$211,LEFT($C153,LEN($C153)-6),R155:R$211)</f>
        <v>2171.9556491045355</v>
      </c>
      <c r="S153" s="123">
        <f>SUMIF($A155:$A$211,LEFT($C153,LEN($C153)-6),S155:S$211)</f>
        <v>2322.4373647279594</v>
      </c>
      <c r="T153" s="123">
        <f>SUMIF($A155:$A$211,LEFT($C153,LEN($C153)-6),T155:T$211)</f>
        <v>2422.1416231275107</v>
      </c>
      <c r="U153" s="123">
        <f>SUMIF($A155:$A$211,LEFT($C153,LEN($C153)-6),U155:U$211)</f>
        <v>2589.3643849125301</v>
      </c>
      <c r="V153" s="123">
        <f>SUMIF($A155:$A$211,LEFT($C153,LEN($C153)-6),V155:V$211)</f>
        <v>2677.7525552273596</v>
      </c>
      <c r="W153" s="123">
        <f>SUMIF($A155:$A$211,LEFT($C153,LEN($C153)-6),W155:W$211)</f>
        <v>2806.5324263096068</v>
      </c>
    </row>
    <row r="154" spans="1:23" s="88" customFormat="1" x14ac:dyDescent="0.3">
      <c r="A154" s="124" t="s">
        <v>485</v>
      </c>
      <c r="B154" s="124" t="s">
        <v>485</v>
      </c>
      <c r="C154" s="124" t="s">
        <v>485</v>
      </c>
      <c r="D154" s="125">
        <f>SUMIF($B155:$B$211,LEFT($C154,LEN($C154)-6),D155:D$211)</f>
        <v>24.613452982326262</v>
      </c>
      <c r="E154" s="125">
        <f>SUMIF($B155:$B$211,LEFT($C154,LEN($C154)-6),E155:E$211)</f>
        <v>36.181640838581842</v>
      </c>
      <c r="F154" s="125">
        <f>SUMIF($B155:$B$211,LEFT($C154,LEN($C154)-6),F155:F$211)</f>
        <v>29.603082012775811</v>
      </c>
      <c r="G154" s="125">
        <f>SUMIF($B155:$B$211,LEFT($C154,LEN($C154)-6),G155:G$211)</f>
        <v>16.842143995674032</v>
      </c>
      <c r="H154" s="125">
        <f>SUMIF($B155:$B$211,LEFT($C154,LEN($C154)-6),H155:H$211)</f>
        <v>21.268454509119024</v>
      </c>
      <c r="I154" s="125">
        <f>SUMIF($B155:$B$211,LEFT($C154,LEN($C154)-6),I155:I$211)</f>
        <v>29.253891527086495</v>
      </c>
      <c r="J154" s="125">
        <f>SUMIF($B155:$B$211,LEFT($C154,LEN($C154)-6),J155:J$211)</f>
        <v>39.987605784818037</v>
      </c>
      <c r="K154" s="125">
        <f>SUMIF($B155:$B$211,LEFT($C154,LEN($C154)-6),K155:K$211)</f>
        <v>77.358334287490294</v>
      </c>
      <c r="L154" s="125">
        <f>SUMIF($B155:$B$211,LEFT($C154,LEN($C154)-6),L155:L$211)</f>
        <v>51.489288998199008</v>
      </c>
      <c r="M154" s="125">
        <f>SUMIF($B155:$B$211,LEFT($C154,LEN($C154)-6),M155:M$211)</f>
        <v>57.114499759025712</v>
      </c>
      <c r="N154" s="125">
        <f>SUMIF($B155:$B$211,LEFT($C154,LEN($C154)-6),N155:N$211)</f>
        <v>78.174944701202591</v>
      </c>
      <c r="O154" s="125">
        <f>SUMIF($B155:$B$211,LEFT($C154,LEN($C154)-6),O155:O$211)</f>
        <v>88.493390090151308</v>
      </c>
      <c r="P154" s="125">
        <f>SUMIF($B155:$B$211,LEFT($C154,LEN($C154)-6),P155:P$211)</f>
        <v>72.57462165210093</v>
      </c>
      <c r="Q154" s="125">
        <f>SUMIF($B155:$B$211,LEFT($C154,LEN($C154)-6),Q155:Q$211)</f>
        <v>90.348662988648243</v>
      </c>
      <c r="R154" s="125">
        <f>SUMIF($B155:$B$211,LEFT($C154,LEN($C154)-6),R155:R$211)</f>
        <v>89.663897759520637</v>
      </c>
      <c r="S154" s="125">
        <f>SUMIF($B155:$B$211,LEFT($C154,LEN($C154)-6),S155:S$211)</f>
        <v>92.647872084084625</v>
      </c>
      <c r="T154" s="125">
        <f>SUMIF($B155:$B$211,LEFT($C154,LEN($C154)-6),T155:T$211)</f>
        <v>95.502089935222244</v>
      </c>
      <c r="U154" s="125">
        <f>SUMIF($B155:$B$211,LEFT($C154,LEN($C154)-6),U155:U$211)</f>
        <v>98.187790377340534</v>
      </c>
      <c r="V154" s="125">
        <f>SUMIF($B155:$B$211,LEFT($C154,LEN($C154)-6),V155:V$211)</f>
        <v>100.69468043905113</v>
      </c>
      <c r="W154" s="125">
        <f>SUMIF($B155:$B$211,LEFT($C154,LEN($C154)-6),W155:W$211)</f>
        <v>102.66816663840038</v>
      </c>
    </row>
    <row r="155" spans="1:23" s="88" customFormat="1" x14ac:dyDescent="0.3">
      <c r="A155" s="126" t="s">
        <v>240</v>
      </c>
      <c r="B155" s="126" t="s">
        <v>486</v>
      </c>
      <c r="C155" s="126" t="s">
        <v>487</v>
      </c>
      <c r="D155" s="127">
        <v>2.0209299999999999E-2</v>
      </c>
      <c r="E155" s="127">
        <v>1.5799000000000001E-2</v>
      </c>
      <c r="F155" s="127">
        <v>1.52988E-2</v>
      </c>
      <c r="G155" s="127">
        <v>4.7104199999999999E-2</v>
      </c>
      <c r="H155" s="127">
        <v>1.5372E-2</v>
      </c>
      <c r="I155" s="127">
        <v>6.2146800000000002E-2</v>
      </c>
      <c r="J155" s="127">
        <v>1.5372E-2</v>
      </c>
      <c r="K155" s="127">
        <v>1.55E-2</v>
      </c>
      <c r="L155" s="127">
        <v>0</v>
      </c>
      <c r="M155" s="127">
        <v>1.6119999999999999E-2</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4.0277029999999998</v>
      </c>
      <c r="E156" s="127">
        <v>5.8590249500000002</v>
      </c>
      <c r="F156" s="127">
        <v>4.3467467200000005</v>
      </c>
      <c r="G156" s="127">
        <v>0.87957489999999994</v>
      </c>
      <c r="H156" s="127">
        <v>2.0514771999999999</v>
      </c>
      <c r="I156" s="127">
        <v>3.6279847999999997</v>
      </c>
      <c r="J156" s="127">
        <v>5.3129542849999991</v>
      </c>
      <c r="K156" s="127">
        <v>4.0211759136363634</v>
      </c>
      <c r="L156" s="127">
        <v>4.9828513959595977</v>
      </c>
      <c r="M156" s="127">
        <v>3.0458766848816019</v>
      </c>
      <c r="N156" s="127">
        <v>1.5582995413695779</v>
      </c>
      <c r="O156" s="127">
        <v>0.31985466959994685</v>
      </c>
      <c r="P156" s="127">
        <v>0.27349109310283287</v>
      </c>
      <c r="Q156" s="127">
        <v>0.67243739595959595</v>
      </c>
      <c r="R156" s="127">
        <v>0.67488627700891901</v>
      </c>
      <c r="S156" s="127">
        <v>0.68553954045319965</v>
      </c>
      <c r="T156" s="127">
        <v>0.69827431549226737</v>
      </c>
      <c r="U156" s="127">
        <v>0.70984859506811893</v>
      </c>
      <c r="V156" s="127">
        <v>0.72087573098183766</v>
      </c>
      <c r="W156" s="127">
        <v>0.73384024746438314</v>
      </c>
    </row>
    <row r="157" spans="1:23" s="88" customFormat="1" x14ac:dyDescent="0.3">
      <c r="A157" s="126" t="s">
        <v>240</v>
      </c>
      <c r="B157" s="126" t="s">
        <v>486</v>
      </c>
      <c r="C157" s="126" t="s">
        <v>489</v>
      </c>
      <c r="D157" s="127">
        <v>3.0499999999999999E-2</v>
      </c>
      <c r="E157" s="127">
        <v>3.1622400000000002E-2</v>
      </c>
      <c r="F157" s="127">
        <v>0</v>
      </c>
      <c r="G157" s="127">
        <v>0</v>
      </c>
      <c r="H157" s="127">
        <v>8.0215000000000009E-2</v>
      </c>
      <c r="I157" s="127">
        <v>1.83E-2</v>
      </c>
      <c r="J157" s="127">
        <v>8.539999999999999E-3</v>
      </c>
      <c r="K157" s="127">
        <v>0.2666</v>
      </c>
      <c r="L157" s="127">
        <v>1.6119999999999999E-2</v>
      </c>
      <c r="M157" s="127">
        <v>0.15872</v>
      </c>
      <c r="N157" s="127">
        <v>0.18352000000000002</v>
      </c>
      <c r="O157" s="127">
        <v>7.936E-2</v>
      </c>
      <c r="P157" s="127">
        <v>4.8979999999999996E-2</v>
      </c>
      <c r="Q157" s="127">
        <v>0.44577999999999995</v>
      </c>
      <c r="R157" s="127">
        <v>0.46663884001822531</v>
      </c>
      <c r="S157" s="127">
        <v>0.49260348847001528</v>
      </c>
      <c r="T157" s="127">
        <v>0.52013007595366856</v>
      </c>
      <c r="U157" s="127">
        <v>0.5470006292002132</v>
      </c>
      <c r="V157" s="127">
        <v>0.57361637429889589</v>
      </c>
      <c r="W157" s="127">
        <v>0.59735418004093388</v>
      </c>
    </row>
    <row r="158" spans="1:23" s="88" customFormat="1" x14ac:dyDescent="0.3">
      <c r="A158" s="126" t="s">
        <v>240</v>
      </c>
      <c r="B158" s="126" t="s">
        <v>486</v>
      </c>
      <c r="C158" s="126" t="s">
        <v>241</v>
      </c>
      <c r="D158" s="127">
        <v>14.838511534999995</v>
      </c>
      <c r="E158" s="127">
        <v>19.232511200000005</v>
      </c>
      <c r="F158" s="127">
        <v>14.381572769999991</v>
      </c>
      <c r="G158" s="127">
        <v>8.141895679999994</v>
      </c>
      <c r="H158" s="127">
        <v>8.9665100887499918</v>
      </c>
      <c r="I158" s="127">
        <v>14.243361087499999</v>
      </c>
      <c r="J158" s="127">
        <v>24.030043497500003</v>
      </c>
      <c r="K158" s="127">
        <v>30.848836285692798</v>
      </c>
      <c r="L158" s="127">
        <v>23.416835387057631</v>
      </c>
      <c r="M158" s="127">
        <v>30.632736922623366</v>
      </c>
      <c r="N158" s="127">
        <v>34.666246851326378</v>
      </c>
      <c r="O158" s="127">
        <v>32.113118481320925</v>
      </c>
      <c r="P158" s="127">
        <v>34.684225989907191</v>
      </c>
      <c r="Q158" s="127">
        <v>34.328171188794755</v>
      </c>
      <c r="R158" s="127">
        <v>33.075878115555071</v>
      </c>
      <c r="S158" s="127">
        <v>34.797163179255776</v>
      </c>
      <c r="T158" s="127">
        <v>36.151518023534194</v>
      </c>
      <c r="U158" s="127">
        <v>37.76284212167252</v>
      </c>
      <c r="V158" s="127">
        <v>39.185724406829195</v>
      </c>
      <c r="W158" s="127">
        <v>39.888847763428565</v>
      </c>
    </row>
    <row r="159" spans="1:23" s="88" customFormat="1" x14ac:dyDescent="0.3">
      <c r="A159" s="126" t="s">
        <v>240</v>
      </c>
      <c r="B159" s="126" t="s">
        <v>486</v>
      </c>
      <c r="C159" s="126" t="s">
        <v>490</v>
      </c>
      <c r="D159" s="127">
        <v>0.13086634999999999</v>
      </c>
      <c r="E159" s="127">
        <v>0.26271995000000004</v>
      </c>
      <c r="F159" s="127">
        <v>0.14863565000000001</v>
      </c>
      <c r="G159" s="127">
        <v>0.11885849999999999</v>
      </c>
      <c r="H159" s="127">
        <v>0.14530199999999999</v>
      </c>
      <c r="I159" s="127">
        <v>0.15080724999999998</v>
      </c>
      <c r="J159" s="127">
        <v>0.15348210000000001</v>
      </c>
      <c r="K159" s="127">
        <v>0.11121139595959595</v>
      </c>
      <c r="L159" s="127">
        <v>0.22907999999999998</v>
      </c>
      <c r="M159" s="127">
        <v>0.1443403904040404</v>
      </c>
      <c r="N159" s="127">
        <v>0.11415418787878789</v>
      </c>
      <c r="O159" s="127">
        <v>0.11640279191919192</v>
      </c>
      <c r="P159" s="127">
        <v>0.12077139595959596</v>
      </c>
      <c r="Q159" s="127">
        <v>0.16972279191919196</v>
      </c>
      <c r="R159" s="127">
        <v>0.17162997296948443</v>
      </c>
      <c r="S159" s="127">
        <v>0.1756824033518942</v>
      </c>
      <c r="T159" s="127">
        <v>0.18041153808139518</v>
      </c>
      <c r="U159" s="127">
        <v>0.18498463359784606</v>
      </c>
      <c r="V159" s="127">
        <v>0.18953387284414291</v>
      </c>
      <c r="W159" s="127">
        <v>0.19368821706581474</v>
      </c>
    </row>
    <row r="160" spans="1:23" s="88" customFormat="1" x14ac:dyDescent="0.3">
      <c r="A160" s="126" t="s">
        <v>240</v>
      </c>
      <c r="B160" s="126" t="s">
        <v>486</v>
      </c>
      <c r="C160" s="126" t="s">
        <v>491</v>
      </c>
      <c r="D160" s="127">
        <v>4.6848000000000001E-2</v>
      </c>
      <c r="E160" s="127">
        <v>0.1027179</v>
      </c>
      <c r="F160" s="127">
        <v>8.6278399999999991E-2</v>
      </c>
      <c r="G160" s="127">
        <v>0.22319899999999998</v>
      </c>
      <c r="H160" s="127">
        <v>0.12739239999999999</v>
      </c>
      <c r="I160" s="127">
        <v>0.25891440000000004</v>
      </c>
      <c r="J160" s="127">
        <v>0.21112700000000001</v>
      </c>
      <c r="K160" s="127">
        <v>0.23808000000000004</v>
      </c>
      <c r="L160" s="127">
        <v>0.25172</v>
      </c>
      <c r="M160" s="127">
        <v>0.19592000000000001</v>
      </c>
      <c r="N160" s="127">
        <v>0.21108000000000002</v>
      </c>
      <c r="O160" s="127">
        <v>7.3779999999999998E-2</v>
      </c>
      <c r="P160" s="127">
        <v>0.1767</v>
      </c>
      <c r="Q160" s="127">
        <v>0.15314</v>
      </c>
      <c r="R160" s="127">
        <v>0.15900602404560654</v>
      </c>
      <c r="S160" s="127">
        <v>0.16674295449381057</v>
      </c>
      <c r="T160" s="127">
        <v>0.17169722586375713</v>
      </c>
      <c r="U160" s="127">
        <v>0.17534153161495133</v>
      </c>
      <c r="V160" s="127">
        <v>0.17881379080009066</v>
      </c>
      <c r="W160" s="127">
        <v>0.18239196556352666</v>
      </c>
    </row>
    <row r="161" spans="1:23" s="88" customFormat="1" x14ac:dyDescent="0.3">
      <c r="A161" s="126" t="s">
        <v>240</v>
      </c>
      <c r="B161" s="126" t="s">
        <v>486</v>
      </c>
      <c r="C161" s="126" t="s">
        <v>492</v>
      </c>
      <c r="D161" s="127">
        <v>1.4639999999999999E-2</v>
      </c>
      <c r="E161" s="127">
        <v>3.1491249999999998E-2</v>
      </c>
      <c r="F161" s="127">
        <v>1.7464E-2</v>
      </c>
      <c r="G161" s="127">
        <v>6.6611000000000004E-2</v>
      </c>
      <c r="H161" s="127">
        <v>0.13074659999999999</v>
      </c>
      <c r="I161" s="127">
        <v>1.665E-3</v>
      </c>
      <c r="J161" s="127">
        <v>3.1427200000000002E-2</v>
      </c>
      <c r="K161" s="127">
        <v>0.1932420063443423</v>
      </c>
      <c r="L161" s="127">
        <v>1.7201000000000001E-2</v>
      </c>
      <c r="M161" s="127">
        <v>0.11891511792929296</v>
      </c>
      <c r="N161" s="127">
        <v>4.2371395959595957E-2</v>
      </c>
      <c r="O161" s="127">
        <v>0.1356363251592852</v>
      </c>
      <c r="P161" s="127">
        <v>0.15384558383838384</v>
      </c>
      <c r="Q161" s="127">
        <v>0.10799200202020204</v>
      </c>
      <c r="R161" s="127">
        <v>0.11021772465287159</v>
      </c>
      <c r="S161" s="127">
        <v>0.11275211967147954</v>
      </c>
      <c r="T161" s="127">
        <v>0.11487319441537934</v>
      </c>
      <c r="U161" s="127">
        <v>0.1168282698013068</v>
      </c>
      <c r="V161" s="127">
        <v>0.11874345994318743</v>
      </c>
      <c r="W161" s="127">
        <v>0.12054410896528513</v>
      </c>
    </row>
    <row r="162" spans="1:23" s="88" customFormat="1" x14ac:dyDescent="0.3">
      <c r="A162" s="126" t="s">
        <v>240</v>
      </c>
      <c r="B162" s="126" t="s">
        <v>486</v>
      </c>
      <c r="C162" s="126" t="s">
        <v>493</v>
      </c>
      <c r="D162" s="127">
        <v>5.5500000000000005E-4</v>
      </c>
      <c r="E162" s="127">
        <v>1.4456999999999999E-2</v>
      </c>
      <c r="F162" s="127">
        <v>2.8913999999999999E-2</v>
      </c>
      <c r="G162" s="127">
        <v>3.0132679999999998E-2</v>
      </c>
      <c r="H162" s="127">
        <v>4.2491699999999993E-2</v>
      </c>
      <c r="I162" s="127">
        <v>1.512495E-2</v>
      </c>
      <c r="J162" s="127">
        <v>4.4621499999999995E-2</v>
      </c>
      <c r="K162" s="127">
        <v>5.0656928104575165E-2</v>
      </c>
      <c r="L162" s="127">
        <v>0.10292</v>
      </c>
      <c r="M162" s="127">
        <v>0.10601999999999999</v>
      </c>
      <c r="N162" s="127">
        <v>0.13949999999999999</v>
      </c>
      <c r="O162" s="127">
        <v>1.618E-2</v>
      </c>
      <c r="P162" s="127">
        <v>4.836E-2</v>
      </c>
      <c r="Q162" s="127">
        <v>9.2859999999999998E-2</v>
      </c>
      <c r="R162" s="127">
        <v>9.1969537208241539E-2</v>
      </c>
      <c r="S162" s="127">
        <v>9.1496695308691728E-2</v>
      </c>
      <c r="T162" s="127">
        <v>9.0760996938398106E-2</v>
      </c>
      <c r="U162" s="127">
        <v>9.0310870425309511E-2</v>
      </c>
      <c r="V162" s="127">
        <v>8.9939909541139965E-2</v>
      </c>
      <c r="W162" s="127">
        <v>8.9534916219589561E-2</v>
      </c>
    </row>
    <row r="163" spans="1:23" s="88" customFormat="1" x14ac:dyDescent="0.3">
      <c r="A163" s="126" t="s">
        <v>240</v>
      </c>
      <c r="B163" s="126" t="s">
        <v>486</v>
      </c>
      <c r="C163" s="126" t="s">
        <v>494</v>
      </c>
      <c r="D163" s="127">
        <v>1.3919999999999998E-2</v>
      </c>
      <c r="E163" s="127">
        <v>0</v>
      </c>
      <c r="F163" s="127">
        <v>7.7774999999999997E-2</v>
      </c>
      <c r="G163" s="127">
        <v>1.6104E-2</v>
      </c>
      <c r="H163" s="127">
        <v>1.3663999999999999E-2</v>
      </c>
      <c r="I163" s="127">
        <v>7.0271999999999987E-2</v>
      </c>
      <c r="J163" s="127">
        <v>8.0031999999999992E-2</v>
      </c>
      <c r="K163" s="127">
        <v>4.2781000000000007E-2</v>
      </c>
      <c r="L163" s="127">
        <v>0.10772</v>
      </c>
      <c r="M163" s="127">
        <v>5.7039999999999993E-2</v>
      </c>
      <c r="N163" s="127">
        <v>0.11366</v>
      </c>
      <c r="O163" s="127">
        <v>7.0059999999999997E-2</v>
      </c>
      <c r="P163" s="127">
        <v>1.6119999999999999E-2</v>
      </c>
      <c r="Q163" s="127">
        <v>6.9535778009259239E-2</v>
      </c>
      <c r="R163" s="127">
        <v>6.992797830208948E-2</v>
      </c>
      <c r="S163" s="127">
        <v>7.0573494975357629E-2</v>
      </c>
      <c r="T163" s="127">
        <v>7.1380890699718785E-2</v>
      </c>
      <c r="U163" s="127">
        <v>7.2373371423204685E-2</v>
      </c>
      <c r="V163" s="127">
        <v>7.2923179859902224E-2</v>
      </c>
      <c r="W163" s="127">
        <v>7.3462142837729089E-2</v>
      </c>
    </row>
    <row r="164" spans="1:23" s="88" customFormat="1" x14ac:dyDescent="0.3">
      <c r="A164" s="126" t="s">
        <v>240</v>
      </c>
      <c r="B164" s="126" t="s">
        <v>486</v>
      </c>
      <c r="C164" s="126" t="s">
        <v>495</v>
      </c>
      <c r="D164" s="127">
        <v>0.71434039999999999</v>
      </c>
      <c r="E164" s="127">
        <v>1.1951851999999998</v>
      </c>
      <c r="F164" s="127">
        <v>1.2558249000000001</v>
      </c>
      <c r="G164" s="127">
        <v>0.79987750000000002</v>
      </c>
      <c r="H164" s="127">
        <v>0.85987940000000007</v>
      </c>
      <c r="I164" s="127">
        <v>1.0534638000000001</v>
      </c>
      <c r="J164" s="127">
        <v>1.1485989000000001</v>
      </c>
      <c r="K164" s="127">
        <v>1.317234852427015</v>
      </c>
      <c r="L164" s="127">
        <v>1.1408000000000003</v>
      </c>
      <c r="M164" s="127">
        <v>1.3366259999999994</v>
      </c>
      <c r="N164" s="127">
        <v>1.558576</v>
      </c>
      <c r="O164" s="127">
        <v>1.1498497763797706</v>
      </c>
      <c r="P164" s="127">
        <v>1.6590099999999999</v>
      </c>
      <c r="Q164" s="127">
        <v>1.20886</v>
      </c>
      <c r="R164" s="127">
        <v>1.2216334130986144</v>
      </c>
      <c r="S164" s="127">
        <v>1.2481859081390334</v>
      </c>
      <c r="T164" s="127">
        <v>1.2675990377162503</v>
      </c>
      <c r="U164" s="127">
        <v>1.2830004811282874</v>
      </c>
      <c r="V164" s="127">
        <v>1.2962134466667172</v>
      </c>
      <c r="W164" s="127">
        <v>1.3086144207316965</v>
      </c>
    </row>
    <row r="165" spans="1:23" s="88" customFormat="1" x14ac:dyDescent="0.3">
      <c r="A165" s="126" t="s">
        <v>240</v>
      </c>
      <c r="B165" s="126" t="s">
        <v>486</v>
      </c>
      <c r="C165" s="126" t="s">
        <v>496</v>
      </c>
      <c r="D165" s="127">
        <v>0.13041495</v>
      </c>
      <c r="E165" s="127">
        <v>0.60627107000000002</v>
      </c>
      <c r="F165" s="127">
        <v>0.58296784999999995</v>
      </c>
      <c r="G165" s="127">
        <v>8.0276E-2</v>
      </c>
      <c r="H165" s="127">
        <v>4.8250999999999995E-2</v>
      </c>
      <c r="I165" s="127">
        <v>0.15884399999999999</v>
      </c>
      <c r="J165" s="127">
        <v>0.14432599999999998</v>
      </c>
      <c r="K165" s="127">
        <v>5.8511395959595959E-2</v>
      </c>
      <c r="L165" s="127">
        <v>1.0151395959595961E-2</v>
      </c>
      <c r="M165" s="127">
        <v>0.10153030934343438</v>
      </c>
      <c r="N165" s="127">
        <v>0.11765030934343437</v>
      </c>
      <c r="O165" s="127">
        <v>2.031030934343437E-2</v>
      </c>
      <c r="P165" s="127">
        <v>3.2239999999999998E-2</v>
      </c>
      <c r="Q165" s="127">
        <v>4.9599999999999998E-2</v>
      </c>
      <c r="R165" s="127">
        <v>5.1224631000338597E-2</v>
      </c>
      <c r="S165" s="127">
        <v>5.3003912174130495E-2</v>
      </c>
      <c r="T165" s="127">
        <v>5.4623963721837254E-2</v>
      </c>
      <c r="U165" s="127">
        <v>5.6198194409545238E-2</v>
      </c>
      <c r="V165" s="127">
        <v>5.7782426336939093E-2</v>
      </c>
      <c r="W165" s="127">
        <v>5.9343891853272539E-2</v>
      </c>
    </row>
    <row r="166" spans="1:23" s="88" customFormat="1" x14ac:dyDescent="0.3">
      <c r="A166" s="126" t="s">
        <v>240</v>
      </c>
      <c r="B166" s="126" t="s">
        <v>486</v>
      </c>
      <c r="C166" s="126" t="s">
        <v>245</v>
      </c>
      <c r="D166" s="127">
        <v>4.0611339473262689</v>
      </c>
      <c r="E166" s="127">
        <v>8.2032982185818319</v>
      </c>
      <c r="F166" s="127">
        <v>6.927161972775818</v>
      </c>
      <c r="G166" s="127">
        <v>5.8063865356740392</v>
      </c>
      <c r="H166" s="127">
        <v>8.0182075203690353</v>
      </c>
      <c r="I166" s="127">
        <v>8.7717547395865019</v>
      </c>
      <c r="J166" s="127">
        <v>8.0070747023180306</v>
      </c>
      <c r="K166" s="127">
        <v>39.317345062143794</v>
      </c>
      <c r="L166" s="127">
        <v>20.356006552144002</v>
      </c>
      <c r="M166" s="127">
        <v>18.744588398971441</v>
      </c>
      <c r="N166" s="127">
        <v>36.872508933226044</v>
      </c>
      <c r="O166" s="127">
        <v>49.857056022303858</v>
      </c>
      <c r="P166" s="127">
        <v>30.402487279949497</v>
      </c>
      <c r="Q166" s="127">
        <v>47.259523831945238</v>
      </c>
      <c r="R166" s="127">
        <v>47.570736074208817</v>
      </c>
      <c r="S166" s="127">
        <v>48.474692827648568</v>
      </c>
      <c r="T166" s="127">
        <v>49.71558364859596</v>
      </c>
      <c r="U166" s="127">
        <v>50.593803245019224</v>
      </c>
      <c r="V166" s="127">
        <v>51.495014984074103</v>
      </c>
      <c r="W166" s="127">
        <v>52.575716693643344</v>
      </c>
    </row>
    <row r="167" spans="1:23" s="88" customFormat="1" x14ac:dyDescent="0.3">
      <c r="A167" s="126" t="s">
        <v>240</v>
      </c>
      <c r="B167" s="126" t="s">
        <v>486</v>
      </c>
      <c r="C167" s="126" t="s">
        <v>497</v>
      </c>
      <c r="D167" s="127">
        <v>0.5838104999999999</v>
      </c>
      <c r="E167" s="127">
        <v>0.62654270000000001</v>
      </c>
      <c r="F167" s="127">
        <v>1.7344419500000001</v>
      </c>
      <c r="G167" s="127">
        <v>0.63212399999999991</v>
      </c>
      <c r="H167" s="127">
        <v>0.7689455999999999</v>
      </c>
      <c r="I167" s="127">
        <v>0.82125269999999995</v>
      </c>
      <c r="J167" s="127">
        <v>0.80000660000000001</v>
      </c>
      <c r="K167" s="127">
        <v>0.8771594472222225</v>
      </c>
      <c r="L167" s="127">
        <v>0.85788326707818929</v>
      </c>
      <c r="M167" s="127">
        <v>2.4560659348725342</v>
      </c>
      <c r="N167" s="127">
        <v>2.5973774820987647</v>
      </c>
      <c r="O167" s="127">
        <v>4.5417817141249097</v>
      </c>
      <c r="P167" s="127">
        <v>4.9583903093434332</v>
      </c>
      <c r="Q167" s="127">
        <v>5.7910399999999997</v>
      </c>
      <c r="R167" s="127">
        <v>6.0001491714523603</v>
      </c>
      <c r="S167" s="127">
        <v>6.2794355601426641</v>
      </c>
      <c r="T167" s="127">
        <v>6.4652370242094159</v>
      </c>
      <c r="U167" s="127">
        <v>6.5952584339799953</v>
      </c>
      <c r="V167" s="127">
        <v>6.7154988568749658</v>
      </c>
      <c r="W167" s="127">
        <v>6.844828090586244</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8.5444660500000005</v>
      </c>
      <c r="E169" s="125">
        <f>SUMIF($B170:$B$211,LEFT($C169,LEN($C169)-6),E170:E$211)</f>
        <v>12.529993429999999</v>
      </c>
      <c r="F169" s="125">
        <f>SUMIF($B170:$B$211,LEFT($C169,LEN($C169)-6),F170:F$211)</f>
        <v>12.292093149999999</v>
      </c>
      <c r="G169" s="125">
        <f>SUMIF($B170:$B$211,LEFT($C169,LEN($C169)-6),G170:G$211)</f>
        <v>14.497410969999999</v>
      </c>
      <c r="H169" s="125">
        <f>SUMIF($B170:$B$211,LEFT($C169,LEN($C169)-6),H170:H$211)</f>
        <v>12.144567189999998</v>
      </c>
      <c r="I169" s="125">
        <f>SUMIF($B170:$B$211,LEFT($C169,LEN($C169)-6),I170:I$211)</f>
        <v>7.8452125399999995</v>
      </c>
      <c r="J169" s="125">
        <f>SUMIF($B170:$B$211,LEFT($C169,LEN($C169)-6),J170:J$211)</f>
        <v>20.781100600000002</v>
      </c>
      <c r="K169" s="125">
        <f>SUMIF($B170:$B$211,LEFT($C169,LEN($C169)-6),K170:K$211)</f>
        <v>41.94598559026791</v>
      </c>
      <c r="L169" s="125">
        <f>SUMIF($B170:$B$211,LEFT($C169,LEN($C169)-6),L170:L$211)</f>
        <v>22.493357271824419</v>
      </c>
      <c r="M169" s="125">
        <f>SUMIF($B170:$B$211,LEFT($C169,LEN($C169)-6),M170:M$211)</f>
        <v>14.07336841419132</v>
      </c>
      <c r="N169" s="125">
        <f>SUMIF($B170:$B$211,LEFT($C169,LEN($C169)-6),N170:N$211)</f>
        <v>26.554656072694712</v>
      </c>
      <c r="O169" s="125">
        <f>SUMIF($B170:$B$211,LEFT($C169,LEN($C169)-6),O170:O$211)</f>
        <v>13.407824893037368</v>
      </c>
      <c r="P169" s="125">
        <f>SUMIF($B170:$B$211,LEFT($C169,LEN($C169)-6),P170:P$211)</f>
        <v>9.1727736532445299</v>
      </c>
      <c r="Q169" s="125">
        <f>SUMIF($B170:$B$211,LEFT($C169,LEN($C169)-6),Q170:Q$211)</f>
        <v>15.224744454608231</v>
      </c>
      <c r="R169" s="125">
        <f>SUMIF($B170:$B$211,LEFT($C169,LEN($C169)-6),R170:R$211)</f>
        <v>15.880072730560807</v>
      </c>
      <c r="S169" s="125">
        <f>SUMIF($B170:$B$211,LEFT($C169,LEN($C169)-6),S170:S$211)</f>
        <v>16.555063510026507</v>
      </c>
      <c r="T169" s="125">
        <f>SUMIF($B170:$B$211,LEFT($C169,LEN($C169)-6),T170:T$211)</f>
        <v>17.315236991387426</v>
      </c>
      <c r="U169" s="125">
        <f>SUMIF($B170:$B$211,LEFT($C169,LEN($C169)-6),U170:U$211)</f>
        <v>18.048722427328627</v>
      </c>
      <c r="V169" s="125">
        <f>SUMIF($B170:$B$211,LEFT($C169,LEN($C169)-6),V170:V$211)</f>
        <v>18.817425266912892</v>
      </c>
      <c r="W169" s="125">
        <f>SUMIF($B170:$B$211,LEFT($C169,LEN($C169)-6),W170:W$211)</f>
        <v>19.611753251495994</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1.8495999999999999E-2</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1.3242764499999999</v>
      </c>
      <c r="E171" s="127">
        <v>0.81595430000000002</v>
      </c>
      <c r="F171" s="127">
        <v>1.1400473</v>
      </c>
      <c r="G171" s="127">
        <v>0.83276895000000006</v>
      </c>
      <c r="H171" s="127">
        <v>1.41985735</v>
      </c>
      <c r="I171" s="127">
        <v>0.90604824999999989</v>
      </c>
      <c r="J171" s="127">
        <v>1.7073594999999999</v>
      </c>
      <c r="K171" s="127">
        <v>2.1299140000000003</v>
      </c>
      <c r="L171" s="127">
        <v>1.4716669999999998</v>
      </c>
      <c r="M171" s="127">
        <v>2.1776090396825398</v>
      </c>
      <c r="N171" s="127">
        <v>1.6965879999999998</v>
      </c>
      <c r="O171" s="127">
        <v>1.5884959999999999</v>
      </c>
      <c r="P171" s="127">
        <v>1.5834229999999996</v>
      </c>
      <c r="Q171" s="127">
        <v>3.0385789999999999</v>
      </c>
      <c r="R171" s="127">
        <v>3.146747433954177</v>
      </c>
      <c r="S171" s="127">
        <v>3.2660346328795948</v>
      </c>
      <c r="T171" s="127">
        <v>3.3796536514433888</v>
      </c>
      <c r="U171" s="127">
        <v>3.4932683708732237</v>
      </c>
      <c r="V171" s="127">
        <v>3.6096013102438711</v>
      </c>
      <c r="W171" s="127">
        <v>3.7266182166044337</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4.9902400499999997</v>
      </c>
      <c r="E173" s="127">
        <v>7.5846840799999997</v>
      </c>
      <c r="F173" s="127">
        <v>7.2459077999999995</v>
      </c>
      <c r="G173" s="127">
        <v>9.22574176</v>
      </c>
      <c r="H173" s="127">
        <v>6.4386046199999996</v>
      </c>
      <c r="I173" s="127">
        <v>3.3197415900000005</v>
      </c>
      <c r="J173" s="127">
        <v>14.1100127</v>
      </c>
      <c r="K173" s="127">
        <v>34.30258235035862</v>
      </c>
      <c r="L173" s="127">
        <v>13.937284179941361</v>
      </c>
      <c r="M173" s="127">
        <v>7.2113530619060082</v>
      </c>
      <c r="N173" s="127">
        <v>18.36691056111043</v>
      </c>
      <c r="O173" s="127">
        <v>7.2002660669509222</v>
      </c>
      <c r="P173" s="127">
        <v>3.2197155024310185</v>
      </c>
      <c r="Q173" s="127">
        <v>7.2742949409718669</v>
      </c>
      <c r="R173" s="127">
        <v>7.5918277827051464</v>
      </c>
      <c r="S173" s="127">
        <v>7.9756456712578201</v>
      </c>
      <c r="T173" s="127">
        <v>8.3771788241869931</v>
      </c>
      <c r="U173" s="127">
        <v>8.7990747969815235</v>
      </c>
      <c r="V173" s="127">
        <v>9.2346346104706303</v>
      </c>
      <c r="W173" s="127">
        <v>9.6964693824578507</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1.5372E-2</v>
      </c>
      <c r="E175" s="127">
        <v>0</v>
      </c>
      <c r="F175" s="127">
        <v>0</v>
      </c>
      <c r="G175" s="127">
        <v>6.3196000000000002E-2</v>
      </c>
      <c r="H175" s="127">
        <v>0</v>
      </c>
      <c r="I175" s="127">
        <v>0</v>
      </c>
      <c r="J175" s="127">
        <v>1.6225999999999997E-2</v>
      </c>
      <c r="K175" s="127">
        <v>0</v>
      </c>
      <c r="L175" s="127">
        <v>0</v>
      </c>
      <c r="M175" s="127">
        <v>3.286E-2</v>
      </c>
      <c r="N175" s="127">
        <v>0.17557956363636365</v>
      </c>
      <c r="O175" s="127">
        <v>3.57721707070707E-2</v>
      </c>
      <c r="P175" s="127">
        <v>0</v>
      </c>
      <c r="Q175" s="127">
        <v>1.6740000000000001E-2</v>
      </c>
      <c r="R175" s="127">
        <v>1.7241194601178015E-2</v>
      </c>
      <c r="S175" s="127">
        <v>1.7791324383678482E-2</v>
      </c>
      <c r="T175" s="127">
        <v>1.8282660983821048E-2</v>
      </c>
      <c r="U175" s="127">
        <v>1.8753509223685044E-2</v>
      </c>
      <c r="V175" s="127">
        <v>1.9222914834820276E-2</v>
      </c>
      <c r="W175" s="127">
        <v>1.9678543579480567E-2</v>
      </c>
    </row>
    <row r="176" spans="1:23" s="88" customFormat="1" x14ac:dyDescent="0.3">
      <c r="A176" s="126" t="s">
        <v>240</v>
      </c>
      <c r="B176" s="126" t="s">
        <v>500</v>
      </c>
      <c r="C176" s="126" t="s">
        <v>506</v>
      </c>
      <c r="D176" s="127">
        <v>2.1595158999999997</v>
      </c>
      <c r="E176" s="127">
        <v>4.0820861499999994</v>
      </c>
      <c r="F176" s="127">
        <v>3.8611749499999997</v>
      </c>
      <c r="G176" s="127">
        <v>4.3123588099999992</v>
      </c>
      <c r="H176" s="127">
        <v>4.1592862199999994</v>
      </c>
      <c r="I176" s="127">
        <v>3.4926036999999996</v>
      </c>
      <c r="J176" s="127">
        <v>4.8527084</v>
      </c>
      <c r="K176" s="127">
        <v>5.4204122399092887</v>
      </c>
      <c r="L176" s="127">
        <v>6.9357310918830546</v>
      </c>
      <c r="M176" s="127">
        <v>4.5209763126027722</v>
      </c>
      <c r="N176" s="127">
        <v>6.154107947947919</v>
      </c>
      <c r="O176" s="127">
        <v>4.4679956553793749</v>
      </c>
      <c r="P176" s="127">
        <v>4.2678781508135115</v>
      </c>
      <c r="Q176" s="127">
        <v>4.8431705136363643</v>
      </c>
      <c r="R176" s="127">
        <v>5.0707036154460932</v>
      </c>
      <c r="S176" s="127">
        <v>5.240282635381023</v>
      </c>
      <c r="T176" s="127">
        <v>5.4832206736529692</v>
      </c>
      <c r="U176" s="127">
        <v>5.6791804117453584</v>
      </c>
      <c r="V176" s="127">
        <v>5.8939677065959302</v>
      </c>
      <c r="W176" s="127">
        <v>6.1074643036298655</v>
      </c>
    </row>
    <row r="177" spans="1:23" s="88" customFormat="1" x14ac:dyDescent="0.3">
      <c r="A177" s="126" t="s">
        <v>240</v>
      </c>
      <c r="B177" s="126" t="s">
        <v>500</v>
      </c>
      <c r="C177" s="126" t="s">
        <v>507</v>
      </c>
      <c r="D177" s="127">
        <v>5.5061650000000004E-2</v>
      </c>
      <c r="E177" s="127">
        <v>4.7268899999999996E-2</v>
      </c>
      <c r="F177" s="127">
        <v>4.4963099999999999E-2</v>
      </c>
      <c r="G177" s="127">
        <v>6.3345449999999998E-2</v>
      </c>
      <c r="H177" s="127">
        <v>0.12681899999999999</v>
      </c>
      <c r="I177" s="127">
        <v>0.12681899999999999</v>
      </c>
      <c r="J177" s="127">
        <v>9.4794000000000003E-2</v>
      </c>
      <c r="K177" s="127">
        <v>9.3076999999999993E-2</v>
      </c>
      <c r="L177" s="127">
        <v>0.14867500000000003</v>
      </c>
      <c r="M177" s="127">
        <v>0.13057000000000002</v>
      </c>
      <c r="N177" s="127">
        <v>0.16147</v>
      </c>
      <c r="O177" s="127">
        <v>0.11529499999999999</v>
      </c>
      <c r="P177" s="127">
        <v>8.3260999999999988E-2</v>
      </c>
      <c r="Q177" s="127">
        <v>5.1960000000000006E-2</v>
      </c>
      <c r="R177" s="127">
        <v>5.3552703854210196E-2</v>
      </c>
      <c r="S177" s="127">
        <v>5.5309246124393037E-2</v>
      </c>
      <c r="T177" s="127">
        <v>5.6901181120251686E-2</v>
      </c>
      <c r="U177" s="127">
        <v>5.8445338504834035E-2</v>
      </c>
      <c r="V177" s="127">
        <v>5.9998724767637512E-2</v>
      </c>
      <c r="W177" s="127">
        <v>6.152280522436384E-2</v>
      </c>
    </row>
    <row r="178" spans="1:23" s="88" customFormat="1" x14ac:dyDescent="0.3">
      <c r="A178" s="124" t="s">
        <v>508</v>
      </c>
      <c r="B178" s="124" t="s">
        <v>508</v>
      </c>
      <c r="C178" s="124" t="s">
        <v>508</v>
      </c>
      <c r="D178" s="125">
        <f>SUMIF($B179:$B$211,LEFT($C178,LEN($C178)-6),D179:D$211)</f>
        <v>77.334001373999996</v>
      </c>
      <c r="E178" s="125">
        <f>SUMIF($B179:$B$211,LEFT($C178,LEN($C178)-6),E179:E$211)</f>
        <v>81.475204390000002</v>
      </c>
      <c r="F178" s="125">
        <f>SUMIF($B179:$B$211,LEFT($C178,LEN($C178)-6),F179:F$211)</f>
        <v>91.025432669999987</v>
      </c>
      <c r="G178" s="125">
        <f>SUMIF($B179:$B$211,LEFT($C178,LEN($C178)-6),G179:G$211)</f>
        <v>75.251664003000002</v>
      </c>
      <c r="H178" s="125">
        <f>SUMIF($B179:$B$211,LEFT($C178,LEN($C178)-6),H179:H$211)</f>
        <v>86.271364514799998</v>
      </c>
      <c r="I178" s="125">
        <f>SUMIF($B179:$B$211,LEFT($C178,LEN($C178)-6),I179:I$211)</f>
        <v>94.285803408999996</v>
      </c>
      <c r="J178" s="125">
        <f>SUMIF($B179:$B$211,LEFT($C178,LEN($C178)-6),J179:J$211)</f>
        <v>97.107019455100001</v>
      </c>
      <c r="K178" s="125">
        <f>SUMIF($B179:$B$211,LEFT($C178,LEN($C178)-6),K179:K$211)</f>
        <v>105.11263455968528</v>
      </c>
      <c r="L178" s="125">
        <f>SUMIF($B179:$B$211,LEFT($C178,LEN($C178)-6),L179:L$211)</f>
        <v>128.66610668366269</v>
      </c>
      <c r="M178" s="125">
        <f>SUMIF($B179:$B$211,LEFT($C178,LEN($C178)-6),M179:M$211)</f>
        <v>119.88127999999999</v>
      </c>
      <c r="N178" s="125">
        <f>SUMIF($B179:$B$211,LEFT($C178,LEN($C178)-6),N179:N$211)</f>
        <v>110.57994100555555</v>
      </c>
      <c r="O178" s="125">
        <f>SUMIF($B179:$B$211,LEFT($C178,LEN($C178)-6),O179:O$211)</f>
        <v>109.00429269554395</v>
      </c>
      <c r="P178" s="125">
        <f>SUMIF($B179:$B$211,LEFT($C178,LEN($C178)-6),P179:P$211)</f>
        <v>114.45642648837878</v>
      </c>
      <c r="Q178" s="125">
        <f>SUMIF($B179:$B$211,LEFT($C178,LEN($C178)-6),Q179:Q$211)</f>
        <v>99.947537381095373</v>
      </c>
      <c r="R178" s="125">
        <f>SUMIF($B179:$B$211,LEFT($C178,LEN($C178)-6),R179:R$211)</f>
        <v>102.76858589744867</v>
      </c>
      <c r="S178" s="125">
        <f>SUMIF($B179:$B$211,LEFT($C178,LEN($C178)-6),S179:S$211)</f>
        <v>105.51471705936248</v>
      </c>
      <c r="T178" s="125">
        <f>SUMIF($B179:$B$211,LEFT($C178,LEN($C178)-6),T179:T$211)</f>
        <v>108.25951796014057</v>
      </c>
      <c r="U178" s="125">
        <f>SUMIF($B179:$B$211,LEFT($C178,LEN($C178)-6),U179:U$211)</f>
        <v>111.18657435911658</v>
      </c>
      <c r="V178" s="125">
        <f>SUMIF($B179:$B$211,LEFT($C178,LEN($C178)-6),V179:V$211)</f>
        <v>114.0389311200363</v>
      </c>
      <c r="W178" s="125">
        <f>SUMIF($B179:$B$211,LEFT($C178,LEN($C178)-6),W179:W$211)</f>
        <v>117.20751332604488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4.9104999999999999E-3</v>
      </c>
      <c r="E180" s="127">
        <v>2.28872E-2</v>
      </c>
      <c r="F180" s="127">
        <v>4.2144899999999999E-2</v>
      </c>
      <c r="G180" s="127">
        <v>5.8925999999999992E-2</v>
      </c>
      <c r="H180" s="127">
        <v>6.9399699999999995E-2</v>
      </c>
      <c r="I180" s="127">
        <v>0.10649989999999999</v>
      </c>
      <c r="J180" s="127">
        <v>0.13990349999999999</v>
      </c>
      <c r="K180" s="127">
        <v>4.7119999999999995E-2</v>
      </c>
      <c r="L180" s="127">
        <v>6.8820000000000006E-2</v>
      </c>
      <c r="M180" s="127">
        <v>8.4320000000000006E-2</v>
      </c>
      <c r="N180" s="127">
        <v>0.10540000000000001</v>
      </c>
      <c r="O180" s="127">
        <v>7.5639999999999999E-2</v>
      </c>
      <c r="P180" s="127">
        <v>7.8740000000000004E-2</v>
      </c>
      <c r="Q180" s="127">
        <v>4.0300000000000002E-2</v>
      </c>
      <c r="R180" s="127">
        <v>4.1545878682013003E-2</v>
      </c>
      <c r="S180" s="127">
        <v>4.2978865095591276E-2</v>
      </c>
      <c r="T180" s="127">
        <v>4.4191632343888003E-2</v>
      </c>
      <c r="U180" s="127">
        <v>4.5319806411378609E-2</v>
      </c>
      <c r="V180" s="127">
        <v>4.6434211939492147E-2</v>
      </c>
      <c r="W180" s="127">
        <v>4.7490418130057006E-2</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24.409204599999995</v>
      </c>
      <c r="E182" s="127">
        <v>26.835669619999997</v>
      </c>
      <c r="F182" s="127">
        <v>31.435191309999997</v>
      </c>
      <c r="G182" s="127">
        <v>20.920741190000001</v>
      </c>
      <c r="H182" s="127">
        <v>22.602750430000004</v>
      </c>
      <c r="I182" s="127">
        <v>19.731392130000003</v>
      </c>
      <c r="J182" s="127">
        <v>22.4787076</v>
      </c>
      <c r="K182" s="127">
        <v>24.31082</v>
      </c>
      <c r="L182" s="127">
        <v>38.785939999999997</v>
      </c>
      <c r="M182" s="127">
        <v>35.531000000000006</v>
      </c>
      <c r="N182" s="127">
        <v>26.843499999999995</v>
      </c>
      <c r="O182" s="127">
        <v>26.354820000000004</v>
      </c>
      <c r="P182" s="127">
        <v>33.942239999999998</v>
      </c>
      <c r="Q182" s="127">
        <v>19.578880000000002</v>
      </c>
      <c r="R182" s="127">
        <v>19.910803848536446</v>
      </c>
      <c r="S182" s="127">
        <v>20.725066219367374</v>
      </c>
      <c r="T182" s="127">
        <v>21.525469797368764</v>
      </c>
      <c r="U182" s="127">
        <v>22.370626830867124</v>
      </c>
      <c r="V182" s="127">
        <v>23.241931061724703</v>
      </c>
      <c r="W182" s="127">
        <v>24.117037564284253</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1.5079999999999998E-2</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2.4504588599999995</v>
      </c>
      <c r="E184" s="127">
        <v>2.4149381499999998</v>
      </c>
      <c r="F184" s="127">
        <v>3.5006167599999998</v>
      </c>
      <c r="G184" s="127">
        <v>4.3851266299999994</v>
      </c>
      <c r="H184" s="127">
        <v>4.0119498700000005</v>
      </c>
      <c r="I184" s="127">
        <v>3.5485393799999998</v>
      </c>
      <c r="J184" s="127">
        <v>4.123209329999999</v>
      </c>
      <c r="K184" s="127">
        <v>2.670531854444445</v>
      </c>
      <c r="L184" s="127">
        <v>4.2610399999999995</v>
      </c>
      <c r="M184" s="127">
        <v>5.1565399999999979</v>
      </c>
      <c r="N184" s="127">
        <v>5.3106799999999996</v>
      </c>
      <c r="O184" s="127">
        <v>1.9585969999999995</v>
      </c>
      <c r="P184" s="127">
        <v>3.0943799999999992</v>
      </c>
      <c r="Q184" s="127">
        <v>4.8693199999999974</v>
      </c>
      <c r="R184" s="127">
        <v>5.0647959499461903</v>
      </c>
      <c r="S184" s="127">
        <v>5.2811463834063446</v>
      </c>
      <c r="T184" s="127">
        <v>5.4745874299119235</v>
      </c>
      <c r="U184" s="127">
        <v>5.6565380150215328</v>
      </c>
      <c r="V184" s="127">
        <v>5.831314352945153</v>
      </c>
      <c r="W184" s="127">
        <v>5.9927487773401324</v>
      </c>
    </row>
    <row r="185" spans="1:23" s="88" customFormat="1" x14ac:dyDescent="0.3">
      <c r="A185" s="126" t="s">
        <v>240</v>
      </c>
      <c r="B185" s="126" t="s">
        <v>509</v>
      </c>
      <c r="C185" s="126" t="s">
        <v>514</v>
      </c>
      <c r="D185" s="127">
        <v>4.2699999999999995E-3</v>
      </c>
      <c r="E185" s="127">
        <v>3.2348300000000003E-2</v>
      </c>
      <c r="F185" s="127">
        <v>0.12266490000000001</v>
      </c>
      <c r="G185" s="127">
        <v>0.26151615</v>
      </c>
      <c r="H185" s="127">
        <v>0.18104800000000001</v>
      </c>
      <c r="I185" s="127">
        <v>0.22101519999999999</v>
      </c>
      <c r="J185" s="127">
        <v>0.41019754999999997</v>
      </c>
      <c r="K185" s="127">
        <v>0.46190000000000009</v>
      </c>
      <c r="L185" s="127">
        <v>0.91449999999999987</v>
      </c>
      <c r="M185" s="127">
        <v>0.60883999999999994</v>
      </c>
      <c r="N185" s="127">
        <v>0.54170000000000007</v>
      </c>
      <c r="O185" s="127">
        <v>0.44288</v>
      </c>
      <c r="P185" s="127">
        <v>0.78942000000000001</v>
      </c>
      <c r="Q185" s="127">
        <v>0.40501999999999994</v>
      </c>
      <c r="R185" s="127">
        <v>0.41754123532974946</v>
      </c>
      <c r="S185" s="127">
        <v>0.43194292657608868</v>
      </c>
      <c r="T185" s="127">
        <v>0.44413138788887135</v>
      </c>
      <c r="U185" s="127">
        <v>0.45546967723912063</v>
      </c>
      <c r="V185" s="127">
        <v>0.46666959106037487</v>
      </c>
      <c r="W185" s="127">
        <v>0.4772845943185034</v>
      </c>
    </row>
    <row r="186" spans="1:23" s="88" customFormat="1" x14ac:dyDescent="0.3">
      <c r="A186" s="126" t="s">
        <v>240</v>
      </c>
      <c r="B186" s="126" t="s">
        <v>509</v>
      </c>
      <c r="C186" s="126" t="s">
        <v>267</v>
      </c>
      <c r="D186" s="127">
        <v>3.1364085999999998</v>
      </c>
      <c r="E186" s="127">
        <v>2.5387530000000003</v>
      </c>
      <c r="F186" s="127">
        <v>2.6901548099999997</v>
      </c>
      <c r="G186" s="127">
        <v>2.06852751</v>
      </c>
      <c r="H186" s="127">
        <v>2.2176610000000001</v>
      </c>
      <c r="I186" s="127">
        <v>1.7656394099999999</v>
      </c>
      <c r="J186" s="127">
        <v>2.6933577299999998</v>
      </c>
      <c r="K186" s="127">
        <v>1.9734600000000002</v>
      </c>
      <c r="L186" s="127">
        <v>8.3003360853535355</v>
      </c>
      <c r="M186" s="127">
        <v>2.3962999999999997</v>
      </c>
      <c r="N186" s="127">
        <v>2.2359200000000001</v>
      </c>
      <c r="O186" s="127">
        <v>2.2010680000000002</v>
      </c>
      <c r="P186" s="127">
        <v>2.3139720000000006</v>
      </c>
      <c r="Q186" s="127">
        <v>2.0557399999999997</v>
      </c>
      <c r="R186" s="127">
        <v>2.1375452499803309</v>
      </c>
      <c r="S186" s="127">
        <v>2.2567005536899178</v>
      </c>
      <c r="T186" s="127">
        <v>2.3697623186635863</v>
      </c>
      <c r="U186" s="127">
        <v>2.4845431035303327</v>
      </c>
      <c r="V186" s="127">
        <v>2.5995326180148157</v>
      </c>
      <c r="W186" s="127">
        <v>2.7133608934801923</v>
      </c>
    </row>
    <row r="187" spans="1:23" s="88" customFormat="1" x14ac:dyDescent="0.3">
      <c r="A187" s="126" t="s">
        <v>240</v>
      </c>
      <c r="B187" s="126" t="s">
        <v>509</v>
      </c>
      <c r="C187" s="126" t="s">
        <v>515</v>
      </c>
      <c r="D187" s="127">
        <v>4.7403268440000002</v>
      </c>
      <c r="E187" s="127">
        <v>4.6663546500000006</v>
      </c>
      <c r="F187" s="127">
        <v>4.5680910809999995</v>
      </c>
      <c r="G187" s="127">
        <v>4.9163952470000005</v>
      </c>
      <c r="H187" s="127">
        <v>4.2831475347999994</v>
      </c>
      <c r="I187" s="127">
        <v>4.2511985289999998</v>
      </c>
      <c r="J187" s="127">
        <v>4.5656826000000006</v>
      </c>
      <c r="K187" s="127">
        <v>5.4507227052408229</v>
      </c>
      <c r="L187" s="127">
        <v>5.5939505983091786</v>
      </c>
      <c r="M187" s="127">
        <v>5.7248600000000005</v>
      </c>
      <c r="N187" s="127">
        <v>6.1479610055555556</v>
      </c>
      <c r="O187" s="127">
        <v>5.8869076955439779</v>
      </c>
      <c r="P187" s="127">
        <v>5.6286334883787941</v>
      </c>
      <c r="Q187" s="127">
        <v>5.7991173810953756</v>
      </c>
      <c r="R187" s="127">
        <v>6.3110735969542704</v>
      </c>
      <c r="S187" s="127">
        <v>6.6400361588527774</v>
      </c>
      <c r="T187" s="127">
        <v>6.8635410339700149</v>
      </c>
      <c r="U187" s="127">
        <v>7.0959229828447183</v>
      </c>
      <c r="V187" s="127">
        <v>7.3112832529478711</v>
      </c>
      <c r="W187" s="127">
        <v>7.4994690430092312</v>
      </c>
    </row>
    <row r="188" spans="1:23" s="88" customFormat="1" x14ac:dyDescent="0.3">
      <c r="A188" s="126" t="s">
        <v>240</v>
      </c>
      <c r="B188" s="126" t="s">
        <v>509</v>
      </c>
      <c r="C188" s="126" t="s">
        <v>516</v>
      </c>
      <c r="D188" s="127">
        <v>41.274231969999995</v>
      </c>
      <c r="E188" s="127">
        <v>43.452225730000002</v>
      </c>
      <c r="F188" s="127">
        <v>46.584380879000001</v>
      </c>
      <c r="G188" s="127">
        <v>40.018260875999999</v>
      </c>
      <c r="H188" s="127">
        <v>50.178291959999989</v>
      </c>
      <c r="I188" s="127">
        <v>61.269114879999989</v>
      </c>
      <c r="J188" s="127">
        <v>57.969101645100004</v>
      </c>
      <c r="K188" s="127">
        <v>63.365780000000008</v>
      </c>
      <c r="L188" s="127">
        <v>62.274399999999979</v>
      </c>
      <c r="M188" s="127">
        <v>63.749739999999996</v>
      </c>
      <c r="N188" s="127">
        <v>54.934220000000003</v>
      </c>
      <c r="O188" s="127">
        <v>57.149179999999987</v>
      </c>
      <c r="P188" s="127">
        <v>57.124820999999997</v>
      </c>
      <c r="Q188" s="127">
        <v>53.443219999999997</v>
      </c>
      <c r="R188" s="127">
        <v>53.649645603065352</v>
      </c>
      <c r="S188" s="127">
        <v>54.460706335382746</v>
      </c>
      <c r="T188" s="127">
        <v>55.220648824903144</v>
      </c>
      <c r="U188" s="127">
        <v>55.997051482890384</v>
      </c>
      <c r="V188" s="127">
        <v>56.805697240504962</v>
      </c>
      <c r="W188" s="127">
        <v>57.920834267920085</v>
      </c>
    </row>
    <row r="189" spans="1:23" s="88" customFormat="1" x14ac:dyDescent="0.3">
      <c r="A189" s="126" t="s">
        <v>240</v>
      </c>
      <c r="B189" s="126" t="s">
        <v>509</v>
      </c>
      <c r="C189" s="126" t="s">
        <v>270</v>
      </c>
      <c r="D189" s="127">
        <v>1.31419</v>
      </c>
      <c r="E189" s="127">
        <v>1.51202774</v>
      </c>
      <c r="F189" s="127">
        <v>2.0821880299999997</v>
      </c>
      <c r="G189" s="127">
        <v>2.6221703999999999</v>
      </c>
      <c r="H189" s="127">
        <v>2.72711602</v>
      </c>
      <c r="I189" s="127">
        <v>3.3924039799999997</v>
      </c>
      <c r="J189" s="127">
        <v>4.7268594999999998</v>
      </c>
      <c r="K189" s="127">
        <v>6.8323000000000009</v>
      </c>
      <c r="L189" s="127">
        <v>8.4671199999999995</v>
      </c>
      <c r="M189" s="127">
        <v>6.6145999999999994</v>
      </c>
      <c r="N189" s="127">
        <v>14.460559999999999</v>
      </c>
      <c r="O189" s="127">
        <v>14.9352</v>
      </c>
      <c r="P189" s="127">
        <v>11.484220000000001</v>
      </c>
      <c r="Q189" s="127">
        <v>13.755940000000008</v>
      </c>
      <c r="R189" s="127">
        <v>15.235634534954329</v>
      </c>
      <c r="S189" s="127">
        <v>15.676139616991641</v>
      </c>
      <c r="T189" s="127">
        <v>16.317185535090388</v>
      </c>
      <c r="U189" s="127">
        <v>17.081102460312003</v>
      </c>
      <c r="V189" s="127">
        <v>17.736068790898926</v>
      </c>
      <c r="W189" s="127">
        <v>18.439287767562423</v>
      </c>
    </row>
    <row r="190" spans="1:23" s="88" customFormat="1" x14ac:dyDescent="0.3">
      <c r="A190" s="124" t="s">
        <v>517</v>
      </c>
      <c r="B190" s="124" t="s">
        <v>517</v>
      </c>
      <c r="C190" s="124" t="s">
        <v>517</v>
      </c>
      <c r="D190" s="125">
        <f>SUMIF($B191:$B$211,LEFT($C190,LEN($C190)-6),D191:D$211)</f>
        <v>911.79667257100004</v>
      </c>
      <c r="E190" s="125">
        <f>SUMIF($B191:$B$211,LEFT($C190,LEN($C190)-6),E191:E$211)</f>
        <v>999.34694968200006</v>
      </c>
      <c r="F190" s="125">
        <f>SUMIF($B191:$B$211,LEFT($C190,LEN($C190)-6),F191:F$211)</f>
        <v>1066.049381067</v>
      </c>
      <c r="G190" s="125">
        <f>SUMIF($B191:$B$211,LEFT($C190,LEN($C190)-6),G191:G$211)</f>
        <v>1100.9562059322</v>
      </c>
      <c r="H190" s="125">
        <f>SUMIF($B191:$B$211,LEFT($C190,LEN($C190)-6),H191:H$211)</f>
        <v>1077.8165579628001</v>
      </c>
      <c r="I190" s="125">
        <f>SUMIF($B191:$B$211,LEFT($C190,LEN($C190)-6),I191:I$211)</f>
        <v>941.09846890040012</v>
      </c>
      <c r="J190" s="125">
        <f>SUMIF($B191:$B$211,LEFT($C190,LEN($C190)-6),J191:J$211)</f>
        <v>924.17072364799981</v>
      </c>
      <c r="K190" s="125">
        <f>SUMIF($B191:$B$211,LEFT($C190,LEN($C190)-6),K191:K$211)</f>
        <v>961.59805085453013</v>
      </c>
      <c r="L190" s="125">
        <f>SUMIF($B191:$B$211,LEFT($C190,LEN($C190)-6),L191:L$211)</f>
        <v>952.98066134537612</v>
      </c>
      <c r="M190" s="125">
        <f>SUMIF($B191:$B$211,LEFT($C190,LEN($C190)-6),M191:M$211)</f>
        <v>909.65916974539277</v>
      </c>
      <c r="N190" s="125">
        <f>SUMIF($B191:$B$211,LEFT($C190,LEN($C190)-6),N191:N$211)</f>
        <v>966.91464409779678</v>
      </c>
      <c r="O190" s="125">
        <f>SUMIF($B191:$B$211,LEFT($C190,LEN($C190)-6),O191:O$211)</f>
        <v>1004.1271748894859</v>
      </c>
      <c r="P190" s="125">
        <f>SUMIF($B191:$B$211,LEFT($C190,LEN($C190)-6),P191:P$211)</f>
        <v>1123.9271911777034</v>
      </c>
      <c r="Q190" s="125">
        <f>SUMIF($B191:$B$211,LEFT($C190,LEN($C190)-6),Q191:Q$211)</f>
        <v>1592.3877618934082</v>
      </c>
      <c r="R190" s="125">
        <f>SUMIF($B191:$B$211,LEFT($C190,LEN($C190)-6),R191:R$211)</f>
        <v>1963.6430927170054</v>
      </c>
      <c r="S190" s="125">
        <f>SUMIF($B191:$B$211,LEFT($C190,LEN($C190)-6),S191:S$211)</f>
        <v>2107.7197120744859</v>
      </c>
      <c r="T190" s="125">
        <f>SUMIF($B191:$B$211,LEFT($C190,LEN($C190)-6),T191:T$211)</f>
        <v>2201.0647782407605</v>
      </c>
      <c r="U190" s="125">
        <f>SUMIF($B191:$B$211,LEFT($C190,LEN($C190)-6),U191:U$211)</f>
        <v>2361.9412977487445</v>
      </c>
      <c r="V190" s="125">
        <f>SUMIF($B191:$B$211,LEFT($C190,LEN($C190)-6),V191:V$211)</f>
        <v>2444.2015184013594</v>
      </c>
      <c r="W190" s="125">
        <f>SUMIF($B191:$B$211,LEFT($C190,LEN($C190)-6),W191:W$211)</f>
        <v>2567.0449930936657</v>
      </c>
    </row>
    <row r="191" spans="1:23" s="88" customFormat="1" x14ac:dyDescent="0.3">
      <c r="A191" s="126" t="s">
        <v>240</v>
      </c>
      <c r="B191" s="126" t="s">
        <v>518</v>
      </c>
      <c r="C191" s="126" t="s">
        <v>291</v>
      </c>
      <c r="D191" s="127">
        <v>762.74606915600009</v>
      </c>
      <c r="E191" s="127">
        <v>854.32085127999994</v>
      </c>
      <c r="F191" s="127">
        <v>937.24728387100004</v>
      </c>
      <c r="G191" s="127">
        <v>970.52600411720005</v>
      </c>
      <c r="H191" s="127">
        <v>948.86798074080002</v>
      </c>
      <c r="I191" s="127">
        <v>795.33044004440012</v>
      </c>
      <c r="J191" s="127">
        <v>773.39554530999987</v>
      </c>
      <c r="K191" s="127">
        <v>807.32391625000002</v>
      </c>
      <c r="L191" s="127">
        <v>801.16940875</v>
      </c>
      <c r="M191" s="127">
        <v>772.07587309375003</v>
      </c>
      <c r="N191" s="127">
        <v>839.91868535468734</v>
      </c>
      <c r="O191" s="127">
        <v>865.90857148360988</v>
      </c>
      <c r="P191" s="127">
        <v>1000.6050196710052</v>
      </c>
      <c r="Q191" s="127">
        <v>1477.1240169999996</v>
      </c>
      <c r="R191" s="127">
        <v>1847.4944887303031</v>
      </c>
      <c r="S191" s="127">
        <v>1989.5619049004499</v>
      </c>
      <c r="T191" s="127">
        <v>2081.5903388482957</v>
      </c>
      <c r="U191" s="127">
        <v>2241.2859113345958</v>
      </c>
      <c r="V191" s="127">
        <v>2322.5558709503457</v>
      </c>
      <c r="W191" s="127">
        <v>2444.2637323778727</v>
      </c>
    </row>
    <row r="192" spans="1:23" s="88" customFormat="1" x14ac:dyDescent="0.3">
      <c r="A192" s="126" t="s">
        <v>240</v>
      </c>
      <c r="B192" s="126" t="s">
        <v>518</v>
      </c>
      <c r="C192" s="126" t="s">
        <v>276</v>
      </c>
      <c r="D192" s="127">
        <v>63.587432909999997</v>
      </c>
      <c r="E192" s="127">
        <v>62.12339749800001</v>
      </c>
      <c r="F192" s="127">
        <v>49.556959280000001</v>
      </c>
      <c r="G192" s="127">
        <v>46.930171710000003</v>
      </c>
      <c r="H192" s="127">
        <v>47.536811174000007</v>
      </c>
      <c r="I192" s="127">
        <v>48.618063848000006</v>
      </c>
      <c r="J192" s="127">
        <v>52.571898459999993</v>
      </c>
      <c r="K192" s="127">
        <v>55.648287839999981</v>
      </c>
      <c r="L192" s="127">
        <v>58.820224560000014</v>
      </c>
      <c r="M192" s="127">
        <v>57.918003519999999</v>
      </c>
      <c r="N192" s="127">
        <v>50.197821359999992</v>
      </c>
      <c r="O192" s="127">
        <v>53.131156000000004</v>
      </c>
      <c r="P192" s="127">
        <v>59.610295999999991</v>
      </c>
      <c r="Q192" s="127">
        <v>48.082404000000004</v>
      </c>
      <c r="R192" s="127">
        <v>47.616976745779994</v>
      </c>
      <c r="S192" s="127">
        <v>48.393737729173466</v>
      </c>
      <c r="T192" s="127">
        <v>48.615190832550503</v>
      </c>
      <c r="U192" s="127">
        <v>48.764684303453116</v>
      </c>
      <c r="V192" s="127">
        <v>48.80266433408228</v>
      </c>
      <c r="W192" s="127">
        <v>49.067001570787305</v>
      </c>
    </row>
    <row r="193" spans="1:23" s="88" customFormat="1" x14ac:dyDescent="0.3">
      <c r="A193" s="126" t="s">
        <v>240</v>
      </c>
      <c r="B193" s="126" t="s">
        <v>518</v>
      </c>
      <c r="C193" s="126" t="s">
        <v>519</v>
      </c>
      <c r="D193" s="127">
        <v>3.3306E-3</v>
      </c>
      <c r="E193" s="127">
        <v>1.5371999999999999E-3</v>
      </c>
      <c r="F193" s="127">
        <v>1.8360999999999998E-3</v>
      </c>
      <c r="G193" s="127">
        <v>3.0499999999999998E-3</v>
      </c>
      <c r="H193" s="127">
        <v>6.1060999999999997E-3</v>
      </c>
      <c r="I193" s="127">
        <v>8.235000000000001E-3</v>
      </c>
      <c r="J193" s="127">
        <v>9.7569500000000003E-3</v>
      </c>
      <c r="K193" s="127">
        <v>0.28151999999999999</v>
      </c>
      <c r="L193" s="127">
        <v>8.2335000000000005E-2</v>
      </c>
      <c r="M193" s="127">
        <v>4.5483999999999997E-2</v>
      </c>
      <c r="N193" s="127">
        <v>9.2610000000000001E-3</v>
      </c>
      <c r="O193" s="127">
        <v>4.182E-3</v>
      </c>
      <c r="P193" s="127">
        <v>1.414E-2</v>
      </c>
      <c r="Q193" s="127">
        <v>7.4879999999999999E-3</v>
      </c>
      <c r="R193" s="127">
        <v>7.7255355287140278E-3</v>
      </c>
      <c r="S193" s="127">
        <v>7.973920434496528E-3</v>
      </c>
      <c r="T193" s="127">
        <v>8.1979186714594265E-3</v>
      </c>
      <c r="U193" s="127">
        <v>8.408364309875474E-3</v>
      </c>
      <c r="V193" s="127">
        <v>8.6112339089401396E-3</v>
      </c>
      <c r="W193" s="127">
        <v>8.8037245778579323E-3</v>
      </c>
    </row>
    <row r="194" spans="1:23" s="88" customFormat="1" x14ac:dyDescent="0.3">
      <c r="A194" s="126" t="s">
        <v>240</v>
      </c>
      <c r="B194" s="126" t="s">
        <v>518</v>
      </c>
      <c r="C194" s="126" t="s">
        <v>520</v>
      </c>
      <c r="D194" s="127">
        <v>8.3158250000000003E-2</v>
      </c>
      <c r="E194" s="127">
        <v>0.1061034</v>
      </c>
      <c r="F194" s="127">
        <v>0.1517375</v>
      </c>
      <c r="G194" s="127">
        <v>6.714574999999999E-2</v>
      </c>
      <c r="H194" s="127">
        <v>4.3855949999999998E-2</v>
      </c>
      <c r="I194" s="127">
        <v>5.3823349999999999E-2</v>
      </c>
      <c r="J194" s="127">
        <v>9.5541249999999994E-2</v>
      </c>
      <c r="K194" s="127">
        <v>7.8740000000000004E-2</v>
      </c>
      <c r="L194" s="127">
        <v>9.3619999999999995E-2</v>
      </c>
      <c r="M194" s="127">
        <v>6.0919999999999995E-2</v>
      </c>
      <c r="N194" s="127">
        <v>3.6600000000000001E-2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59.456803104999992</v>
      </c>
      <c r="E195" s="127">
        <v>50.124790969999999</v>
      </c>
      <c r="F195" s="127">
        <v>43.943196300000004</v>
      </c>
      <c r="G195" s="127">
        <v>52.828571135000004</v>
      </c>
      <c r="H195" s="127">
        <v>47.17163871999999</v>
      </c>
      <c r="I195" s="127">
        <v>60.957789939999991</v>
      </c>
      <c r="J195" s="127">
        <v>55.996193449999993</v>
      </c>
      <c r="K195" s="127">
        <v>45.491345254999992</v>
      </c>
      <c r="L195" s="127">
        <v>54.007103750000013</v>
      </c>
      <c r="M195" s="127">
        <v>47.329008349999974</v>
      </c>
      <c r="N195" s="127">
        <v>40.145188799999993</v>
      </c>
      <c r="O195" s="127">
        <v>51.130784999999996</v>
      </c>
      <c r="P195" s="127">
        <v>38.327454999999986</v>
      </c>
      <c r="Q195" s="127">
        <v>46.043820000000011</v>
      </c>
      <c r="R195" s="127">
        <v>46.685092575521715</v>
      </c>
      <c r="S195" s="127">
        <v>47.454657052105034</v>
      </c>
      <c r="T195" s="127">
        <v>48.221310975475816</v>
      </c>
      <c r="U195" s="127">
        <v>48.925259018401448</v>
      </c>
      <c r="V195" s="127">
        <v>49.580410644665278</v>
      </c>
      <c r="W195" s="127">
        <v>50.185416940078653</v>
      </c>
    </row>
    <row r="196" spans="1:23" s="88" customFormat="1" x14ac:dyDescent="0.3">
      <c r="A196" s="126" t="s">
        <v>240</v>
      </c>
      <c r="B196" s="126" t="s">
        <v>518</v>
      </c>
      <c r="C196" s="126" t="s">
        <v>288</v>
      </c>
      <c r="D196" s="127">
        <v>25.91987855</v>
      </c>
      <c r="E196" s="127">
        <v>32.670269333999997</v>
      </c>
      <c r="F196" s="127">
        <v>35.148368015999992</v>
      </c>
      <c r="G196" s="127">
        <v>30.601263219999996</v>
      </c>
      <c r="H196" s="127">
        <v>34.190165277999988</v>
      </c>
      <c r="I196" s="127">
        <v>36.130116717999996</v>
      </c>
      <c r="J196" s="127">
        <v>42.101788227999997</v>
      </c>
      <c r="K196" s="127">
        <v>52.774241509530171</v>
      </c>
      <c r="L196" s="127">
        <v>38.807969285376089</v>
      </c>
      <c r="M196" s="127">
        <v>32.229880781642827</v>
      </c>
      <c r="N196" s="127">
        <v>36.607087583109305</v>
      </c>
      <c r="O196" s="127">
        <v>33.952480405876003</v>
      </c>
      <c r="P196" s="127">
        <v>25.370280506698567</v>
      </c>
      <c r="Q196" s="127">
        <v>21.130032893408448</v>
      </c>
      <c r="R196" s="127">
        <v>21.838809129871855</v>
      </c>
      <c r="S196" s="127">
        <v>22.301438472322797</v>
      </c>
      <c r="T196" s="127">
        <v>22.629739665766959</v>
      </c>
      <c r="U196" s="127">
        <v>22.957034727984112</v>
      </c>
      <c r="V196" s="127">
        <v>23.253961238357206</v>
      </c>
      <c r="W196" s="127">
        <v>23.520038480349378</v>
      </c>
    </row>
    <row r="197" spans="1:23" s="88" customFormat="1" x14ac:dyDescent="0.3">
      <c r="A197" s="122" t="s">
        <v>521</v>
      </c>
      <c r="B197" s="122" t="s">
        <v>521</v>
      </c>
      <c r="C197" s="122" t="s">
        <v>521</v>
      </c>
      <c r="D197" s="123">
        <f>SUMIF($A199:$A$211,LEFT($C197,LEN($C197)-6),D199:D$211)</f>
        <v>16.775985933600001</v>
      </c>
      <c r="E197" s="123">
        <f>SUMIF($A199:$A$211,LEFT($C197,LEN($C197)-6),E199:E$211)</f>
        <v>11.860143039999999</v>
      </c>
      <c r="F197" s="123">
        <f>SUMIF($A199:$A$211,LEFT($C197,LEN($C197)-6),F199:F$211)</f>
        <v>13.733472539999999</v>
      </c>
      <c r="G197" s="123">
        <f>SUMIF($A199:$A$211,LEFT($C197,LEN($C197)-6),G199:G$211)</f>
        <v>10.61287916</v>
      </c>
      <c r="H197" s="123">
        <f>SUMIF($A199:$A$211,LEFT($C197,LEN($C197)-6),H199:H$211)</f>
        <v>12.529336850000002</v>
      </c>
      <c r="I197" s="123">
        <f>SUMIF($A199:$A$211,LEFT($C197,LEN($C197)-6),I199:I$211)</f>
        <v>12.272096300000001</v>
      </c>
      <c r="J197" s="123">
        <f>SUMIF($A199:$A$211,LEFT($C197,LEN($C197)-6),J199:J$211)</f>
        <v>13.349044099999999</v>
      </c>
      <c r="K197" s="123">
        <f>SUMIF($A199:$A$211,LEFT($C197,LEN($C197)-6),K199:K$211)</f>
        <v>13.622194038888889</v>
      </c>
      <c r="L197" s="123">
        <f>SUMIF($A199:$A$211,LEFT($C197,LEN($C197)-6),L199:L$211)</f>
        <v>15.92571935</v>
      </c>
      <c r="M197" s="123">
        <f>SUMIF($A199:$A$211,LEFT($C197,LEN($C197)-6),M199:M$211)</f>
        <v>11.994186013888887</v>
      </c>
      <c r="N197" s="123">
        <f>SUMIF($A199:$A$211,LEFT($C197,LEN($C197)-6),N199:N$211)</f>
        <v>12.35551969166667</v>
      </c>
      <c r="O197" s="123">
        <f>SUMIF($A199:$A$211,LEFT($C197,LEN($C197)-6),O199:O$211)</f>
        <v>12.049213691666665</v>
      </c>
      <c r="P197" s="123">
        <f>SUMIF($A199:$A$211,LEFT($C197,LEN($C197)-6),P199:P$211)</f>
        <v>9.2341929999999994</v>
      </c>
      <c r="Q197" s="123">
        <f>SUMIF($A199:$A$211,LEFT($C197,LEN($C197)-6),Q199:Q$211)</f>
        <v>9.7845419999999965</v>
      </c>
      <c r="R197" s="123">
        <f>SUMIF($A199:$A$211,LEFT($C197,LEN($C197)-6),R199:R$211)</f>
        <v>9.824139700474495</v>
      </c>
      <c r="S197" s="123">
        <f>SUMIF($A199:$A$211,LEFT($C197,LEN($C197)-6),S199:S$211)</f>
        <v>9.8514590370195894</v>
      </c>
      <c r="T197" s="123">
        <f>SUMIF($A199:$A$211,LEFT($C197,LEN($C197)-6),T199:T$211)</f>
        <v>9.8747793096768088</v>
      </c>
      <c r="U197" s="123">
        <f>SUMIF($A199:$A$211,LEFT($C197,LEN($C197)-6),U199:U$211)</f>
        <v>9.8951191932939047</v>
      </c>
      <c r="V197" s="123">
        <f>SUMIF($A199:$A$211,LEFT($C197,LEN($C197)-6),V199:V$211)</f>
        <v>9.9136750451648403</v>
      </c>
      <c r="W197" s="123">
        <f>SUMIF($A199:$A$211,LEFT($C197,LEN($C197)-6),W199:W$211)</f>
        <v>9.9347279936865949</v>
      </c>
    </row>
    <row r="198" spans="1:23" s="88" customFormat="1" x14ac:dyDescent="0.3">
      <c r="A198" s="124" t="s">
        <v>521</v>
      </c>
      <c r="B198" s="124" t="s">
        <v>521</v>
      </c>
      <c r="C198" s="124" t="s">
        <v>521</v>
      </c>
      <c r="D198" s="125">
        <f>SUMIF($B199:$B$211,LEFT($C198,LEN($C198)-6),D199:D$211)</f>
        <v>16.775985933600001</v>
      </c>
      <c r="E198" s="125">
        <f>SUMIF($B199:$B$211,LEFT($C198,LEN($C198)-6),E199:E$211)</f>
        <v>11.860143039999999</v>
      </c>
      <c r="F198" s="125">
        <f>SUMIF($B199:$B$211,LEFT($C198,LEN($C198)-6),F199:F$211)</f>
        <v>13.733472539999999</v>
      </c>
      <c r="G198" s="125">
        <f>SUMIF($B199:$B$211,LEFT($C198,LEN($C198)-6),G199:G$211)</f>
        <v>10.61287916</v>
      </c>
      <c r="H198" s="125">
        <f>SUMIF($B199:$B$211,LEFT($C198,LEN($C198)-6),H199:H$211)</f>
        <v>12.529336850000002</v>
      </c>
      <c r="I198" s="125">
        <f>SUMIF($B199:$B$211,LEFT($C198,LEN($C198)-6),I199:I$211)</f>
        <v>12.272096300000001</v>
      </c>
      <c r="J198" s="125">
        <f>SUMIF($B199:$B$211,LEFT($C198,LEN($C198)-6),J199:J$211)</f>
        <v>13.349044099999999</v>
      </c>
      <c r="K198" s="125">
        <f>SUMIF($B199:$B$211,LEFT($C198,LEN($C198)-6),K199:K$211)</f>
        <v>13.622194038888889</v>
      </c>
      <c r="L198" s="125">
        <f>SUMIF($B199:$B$211,LEFT($C198,LEN($C198)-6),L199:L$211)</f>
        <v>15.92571935</v>
      </c>
      <c r="M198" s="125">
        <f>SUMIF($B199:$B$211,LEFT($C198,LEN($C198)-6),M199:M$211)</f>
        <v>11.994186013888887</v>
      </c>
      <c r="N198" s="125">
        <f>SUMIF($B199:$B$211,LEFT($C198,LEN($C198)-6),N199:N$211)</f>
        <v>12.35551969166667</v>
      </c>
      <c r="O198" s="125">
        <f>SUMIF($B199:$B$211,LEFT($C198,LEN($C198)-6),O199:O$211)</f>
        <v>12.049213691666665</v>
      </c>
      <c r="P198" s="125">
        <f>SUMIF($B199:$B$211,LEFT($C198,LEN($C198)-6),P199:P$211)</f>
        <v>9.2341929999999994</v>
      </c>
      <c r="Q198" s="125">
        <f>SUMIF($B199:$B$211,LEFT($C198,LEN($C198)-6),Q199:Q$211)</f>
        <v>9.7845419999999965</v>
      </c>
      <c r="R198" s="125">
        <f>SUMIF($B199:$B$211,LEFT($C198,LEN($C198)-6),R199:R$211)</f>
        <v>9.824139700474495</v>
      </c>
      <c r="S198" s="125">
        <f>SUMIF($B199:$B$211,LEFT($C198,LEN($C198)-6),S199:S$211)</f>
        <v>9.8514590370195894</v>
      </c>
      <c r="T198" s="125">
        <f>SUMIF($B199:$B$211,LEFT($C198,LEN($C198)-6),T199:T$211)</f>
        <v>9.8747793096768088</v>
      </c>
      <c r="U198" s="125">
        <f>SUMIF($B199:$B$211,LEFT($C198,LEN($C198)-6),U199:U$211)</f>
        <v>9.8951191932939047</v>
      </c>
      <c r="V198" s="125">
        <f>SUMIF($B199:$B$211,LEFT($C198,LEN($C198)-6),V199:V$211)</f>
        <v>9.9136750451648403</v>
      </c>
      <c r="W198" s="125">
        <f>SUMIF($B199:$B$211,LEFT($C198,LEN($C198)-6),W199:W$211)</f>
        <v>9.9347279936865949</v>
      </c>
    </row>
    <row r="199" spans="1:23" s="88" customFormat="1" x14ac:dyDescent="0.3">
      <c r="A199" s="126" t="s">
        <v>522</v>
      </c>
      <c r="B199" s="126" t="s">
        <v>522</v>
      </c>
      <c r="C199" s="126" t="s">
        <v>523</v>
      </c>
      <c r="D199" s="127">
        <v>15.5096442336</v>
      </c>
      <c r="E199" s="127">
        <v>10.29942754</v>
      </c>
      <c r="F199" s="127">
        <v>12.226778639999999</v>
      </c>
      <c r="G199" s="127">
        <v>9.061346480000001</v>
      </c>
      <c r="H199" s="127">
        <v>11.0011261</v>
      </c>
      <c r="I199" s="127">
        <v>11.0252085</v>
      </c>
      <c r="J199" s="127">
        <v>11.868928599999998</v>
      </c>
      <c r="K199" s="127">
        <v>11.250074038888888</v>
      </c>
      <c r="L199" s="127">
        <v>14.232499350000001</v>
      </c>
      <c r="M199" s="127">
        <v>9.956866013888888</v>
      </c>
      <c r="N199" s="127">
        <v>10.427939691666671</v>
      </c>
      <c r="O199" s="127">
        <v>9.660696691666665</v>
      </c>
      <c r="P199" s="127">
        <v>7.5973930000000012</v>
      </c>
      <c r="Q199" s="127">
        <v>8.2742219999999964</v>
      </c>
      <c r="R199" s="127">
        <v>8.3036482858407989</v>
      </c>
      <c r="S199" s="127">
        <v>8.3240674301612714</v>
      </c>
      <c r="T199" s="127">
        <v>8.3400298431597459</v>
      </c>
      <c r="U199" s="127">
        <v>8.3532408938354727</v>
      </c>
      <c r="V199" s="127">
        <v>8.3649010482637571</v>
      </c>
      <c r="W199" s="127">
        <v>8.3752750426608156</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2.0624099999999999E-2</v>
      </c>
      <c r="G201" s="127">
        <v>3.7362499999999996E-3</v>
      </c>
      <c r="H201" s="127">
        <v>1.7186750000000001E-2</v>
      </c>
      <c r="I201" s="127">
        <v>3.1171000000000001E-2</v>
      </c>
      <c r="J201" s="127">
        <v>0.11413709999999999</v>
      </c>
      <c r="K201" s="127">
        <v>0</v>
      </c>
      <c r="L201" s="127">
        <v>4.4639999999999999E-2</v>
      </c>
      <c r="M201" s="127">
        <v>3.2239999999999998E-2</v>
      </c>
      <c r="N201" s="127">
        <v>6.1999999999999998E-3</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1.2135675500000001</v>
      </c>
      <c r="E204" s="127">
        <v>1.4859294999999999</v>
      </c>
      <c r="F204" s="127">
        <v>1.3250054</v>
      </c>
      <c r="G204" s="127">
        <v>1.4654446000000001</v>
      </c>
      <c r="H204" s="127">
        <v>1.4857578</v>
      </c>
      <c r="I204" s="127">
        <v>1.1609875999999999</v>
      </c>
      <c r="J204" s="127">
        <v>1.3243031999999997</v>
      </c>
      <c r="K204" s="127">
        <v>2.3405</v>
      </c>
      <c r="L204" s="127">
        <v>1.59216</v>
      </c>
      <c r="M204" s="127">
        <v>1.9567199999999996</v>
      </c>
      <c r="N204" s="127">
        <v>1.8972000000000002</v>
      </c>
      <c r="O204" s="127">
        <v>2.3587569999999998</v>
      </c>
      <c r="P204" s="127">
        <v>1.5716999999999999</v>
      </c>
      <c r="Q204" s="127">
        <v>1.5103199999999997</v>
      </c>
      <c r="R204" s="127">
        <v>1.5204914146336967</v>
      </c>
      <c r="S204" s="127">
        <v>1.5273916068583184</v>
      </c>
      <c r="T204" s="127">
        <v>1.5347494665170633</v>
      </c>
      <c r="U204" s="127">
        <v>1.5418782994584321</v>
      </c>
      <c r="V204" s="127">
        <v>1.5487739969010834</v>
      </c>
      <c r="W204" s="127">
        <v>1.5594529510257789</v>
      </c>
    </row>
    <row r="205" spans="1:23" s="88" customFormat="1" x14ac:dyDescent="0.3">
      <c r="A205" s="126" t="s">
        <v>522</v>
      </c>
      <c r="B205" s="126" t="s">
        <v>522</v>
      </c>
      <c r="C205" s="126" t="s">
        <v>529</v>
      </c>
      <c r="D205" s="127">
        <v>5.2774149999999999E-2</v>
      </c>
      <c r="E205" s="127">
        <v>7.4786000000000005E-2</v>
      </c>
      <c r="F205" s="127">
        <v>0.1610644</v>
      </c>
      <c r="G205" s="127">
        <v>8.2351830000000001E-2</v>
      </c>
      <c r="H205" s="127">
        <v>2.5266199999999999E-2</v>
      </c>
      <c r="I205" s="127">
        <v>5.4729199999999999E-2</v>
      </c>
      <c r="J205" s="127">
        <v>4.1675199999999996E-2</v>
      </c>
      <c r="K205" s="127">
        <v>3.1619999999999995E-2</v>
      </c>
      <c r="L205" s="127">
        <v>5.6419999999999998E-2</v>
      </c>
      <c r="M205" s="127">
        <v>4.836E-2</v>
      </c>
      <c r="N205" s="127">
        <v>2.418E-2</v>
      </c>
      <c r="O205" s="127">
        <v>2.9759999999999998E-2</v>
      </c>
      <c r="P205" s="127">
        <v>6.5099999999999991E-2</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14.595706000000003</v>
      </c>
      <c r="L209" s="123">
        <f>SUMIF($A211:$A$211,LEFT($C209,LEN($C209)-6),L211:L$211)</f>
        <v>9.9999999999999995E-7</v>
      </c>
      <c r="M209" s="123">
        <f>SUMIF($A211:$A$211,LEFT($C209,LEN($C209)-6),M211:M$211)</f>
        <v>1.9999999999999999E-6</v>
      </c>
      <c r="N209" s="123">
        <f>SUMIF($A211:$A$211,LEFT($C209,LEN($C209)-6),N211:N$211)</f>
        <v>1.9999999999999999E-6</v>
      </c>
      <c r="O209" s="123">
        <f>SUMIF($A211:$A$211,LEFT($C209,LEN($C209)-6),O211:O$211)</f>
        <v>1.9999999999999999E-6</v>
      </c>
      <c r="P209" s="123">
        <f>SUMIF($A211:$A$211,LEFT($C209,LEN($C209)-6),P211:P$211)</f>
        <v>1.9999999999999999E-6</v>
      </c>
      <c r="Q209" s="123">
        <f>SUMIF($A211:$A$211,LEFT($C209,LEN($C209)-6),Q211:Q$211)</f>
        <v>3.0000000000000001E-6</v>
      </c>
      <c r="R209" s="123">
        <f>SUMIF($A211:$A$211,LEFT($C209,LEN($C209)-6),R211:R$211)</f>
        <v>3.0000000000000001E-6</v>
      </c>
      <c r="S209" s="123">
        <f>SUMIF($A211:$A$211,LEFT($C209,LEN($C209)-6),S211:S$211)</f>
        <v>3.0000000000000001E-6</v>
      </c>
      <c r="T209" s="123">
        <f>SUMIF($A211:$A$211,LEFT($C209,LEN($C209)-6),T211:T$211)</f>
        <v>3.0000000000000001E-6</v>
      </c>
      <c r="U209" s="123">
        <f>SUMIF($A211:$A$211,LEFT($C209,LEN($C209)-6),U211:U$211)</f>
        <v>3.0000000000000001E-6</v>
      </c>
      <c r="V209" s="123">
        <f>SUMIF($A211:$A$211,LEFT($C209,LEN($C209)-6),V211:V$211)</f>
        <v>3.0000000000000001E-6</v>
      </c>
      <c r="W209" s="123">
        <f>SUMIF($A211:$A$211,LEFT($C209,LEN($C209)-6),W211:W$211)</f>
        <v>3.0000000000000001E-6</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14.595706000000003</v>
      </c>
      <c r="L210" s="125">
        <f>SUMIF($B211:$B$211,LEFT($C210,LEN($C210)-6),L211:L$211)</f>
        <v>9.9999999999999995E-7</v>
      </c>
      <c r="M210" s="125">
        <f>SUMIF($B211:$B$211,LEFT($C210,LEN($C210)-6),M211:M$211)</f>
        <v>1.9999999999999999E-6</v>
      </c>
      <c r="N210" s="125">
        <f>SUMIF($B211:$B$211,LEFT($C210,LEN($C210)-6),N211:N$211)</f>
        <v>1.9999999999999999E-6</v>
      </c>
      <c r="O210" s="125">
        <f>SUMIF($B211:$B$211,LEFT($C210,LEN($C210)-6),O211:O$211)</f>
        <v>1.9999999999999999E-6</v>
      </c>
      <c r="P210" s="125">
        <f>SUMIF($B211:$B$211,LEFT($C210,LEN($C210)-6),P211:P$211)</f>
        <v>1.9999999999999999E-6</v>
      </c>
      <c r="Q210" s="125">
        <f>SUMIF($B211:$B$211,LEFT($C210,LEN($C210)-6),Q211:Q$211)</f>
        <v>3.0000000000000001E-6</v>
      </c>
      <c r="R210" s="125">
        <f>SUMIF($B211:$B$211,LEFT($C210,LEN($C210)-6),R211:R$211)</f>
        <v>3.0000000000000001E-6</v>
      </c>
      <c r="S210" s="125">
        <f>SUMIF($B211:$B$211,LEFT($C210,LEN($C210)-6),S211:S$211)</f>
        <v>3.0000000000000001E-6</v>
      </c>
      <c r="T210" s="125">
        <f>SUMIF($B211:$B$211,LEFT($C210,LEN($C210)-6),T211:T$211)</f>
        <v>3.0000000000000001E-6</v>
      </c>
      <c r="U210" s="125">
        <f>SUMIF($B211:$B$211,LEFT($C210,LEN($C210)-6),U211:U$211)</f>
        <v>3.0000000000000001E-6</v>
      </c>
      <c r="V210" s="125">
        <f>SUMIF($B211:$B$211,LEFT($C210,LEN($C210)-6),V211:V$211)</f>
        <v>3.0000000000000001E-6</v>
      </c>
      <c r="W210" s="125">
        <f>SUMIF($B211:$B$211,LEFT($C210,LEN($C210)-6),W211:W$211)</f>
        <v>3.0000000000000001E-6</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14.595706000000003</v>
      </c>
      <c r="L211" s="127">
        <v>9.9999999999999995E-7</v>
      </c>
      <c r="M211" s="127">
        <v>1.9999999999999999E-6</v>
      </c>
      <c r="N211" s="127">
        <v>1.9999999999999999E-6</v>
      </c>
      <c r="O211" s="127">
        <v>1.9999999999999999E-6</v>
      </c>
      <c r="P211" s="127">
        <v>1.9999999999999999E-6</v>
      </c>
      <c r="Q211" s="127">
        <v>3.0000000000000001E-6</v>
      </c>
      <c r="R211" s="127">
        <v>3.0000000000000001E-6</v>
      </c>
      <c r="S211" s="127">
        <v>3.0000000000000001E-6</v>
      </c>
      <c r="T211" s="127">
        <v>3.0000000000000001E-6</v>
      </c>
      <c r="U211" s="127">
        <v>3.0000000000000001E-6</v>
      </c>
      <c r="V211" s="127">
        <v>3.0000000000000001E-6</v>
      </c>
      <c r="W211" s="127">
        <v>3.0000000000000001E-6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328C4-4C8E-4B44-B926-C9B0DF5B5949}">
  <sheetPr codeName="Sheet43"/>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537</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620.75261561890011</v>
      </c>
      <c r="E4" s="5">
        <f t="shared" si="0"/>
        <v>687.72673894230013</v>
      </c>
      <c r="F4" s="5">
        <f t="shared" si="0"/>
        <v>637.4881445067</v>
      </c>
      <c r="G4" s="5">
        <f t="shared" si="0"/>
        <v>631.80381309210009</v>
      </c>
      <c r="H4" s="5">
        <f t="shared" si="0"/>
        <v>727.04025233850018</v>
      </c>
      <c r="I4" s="5">
        <f t="shared" si="0"/>
        <v>794.3036703291001</v>
      </c>
      <c r="J4" s="5">
        <f t="shared" si="0"/>
        <v>753.10785990090005</v>
      </c>
      <c r="K4" s="5">
        <f t="shared" si="0"/>
        <v>853.098803848393</v>
      </c>
      <c r="L4" s="5">
        <f t="shared" si="0"/>
        <v>870.66354982393375</v>
      </c>
      <c r="M4" s="5">
        <f t="shared" si="0"/>
        <v>877.62734414288354</v>
      </c>
      <c r="N4" s="5">
        <f t="shared" si="0"/>
        <v>954.45072939630302</v>
      </c>
      <c r="O4" s="5">
        <f t="shared" si="0"/>
        <v>954.47174852607111</v>
      </c>
      <c r="P4" s="5">
        <f t="shared" si="0"/>
        <v>969.83699492318374</v>
      </c>
      <c r="Q4" s="5">
        <f t="shared" si="0"/>
        <v>837.55380612783233</v>
      </c>
      <c r="R4" s="5">
        <f t="shared" si="0"/>
        <v>858.28888239208766</v>
      </c>
      <c r="S4" s="5">
        <f t="shared" si="0"/>
        <v>889.59138797608659</v>
      </c>
      <c r="T4" s="5">
        <f>T5+T56+T116+T120+T153+T197+T209</f>
        <v>914.84559733371964</v>
      </c>
      <c r="U4" s="5">
        <f t="shared" ref="U4:V4" si="1">U5+U56+U116+U120+U153+U197+U209</f>
        <v>940.47478351465838</v>
      </c>
      <c r="V4" s="5">
        <f t="shared" si="1"/>
        <v>960.57960142347781</v>
      </c>
      <c r="W4" s="5">
        <f t="shared" ref="W4" si="2">W5+W56+W116+W120+W153+W197+W209</f>
        <v>990.62935744122365</v>
      </c>
    </row>
    <row r="5" spans="1:23" s="88" customFormat="1" x14ac:dyDescent="0.3">
      <c r="A5" s="122" t="s">
        <v>349</v>
      </c>
      <c r="B5" s="122" t="s">
        <v>349</v>
      </c>
      <c r="C5" s="122" t="s">
        <v>349</v>
      </c>
      <c r="D5" s="123">
        <f>SUMIF($A7:$A$211,LEFT($C5,LEN($C5)-6),D7:D$211)</f>
        <v>260.83956611397383</v>
      </c>
      <c r="E5" s="123">
        <f>SUMIF($A7:$A$211,LEFT($C5,LEN($C5)-6),E7:E$211)</f>
        <v>293.47861238151825</v>
      </c>
      <c r="F5" s="123">
        <f>SUMIF($A7:$A$211,LEFT($C5,LEN($C5)-6),F7:F$211)</f>
        <v>236.2494677774242</v>
      </c>
      <c r="G5" s="123">
        <f>SUMIF($A7:$A$211,LEFT($C5,LEN($C5)-6),G7:G$211)</f>
        <v>221.17823521652596</v>
      </c>
      <c r="H5" s="123">
        <f>SUMIF($A7:$A$211,LEFT($C5,LEN($C5)-6),H7:H$211)</f>
        <v>278.49100834413105</v>
      </c>
      <c r="I5" s="123">
        <f>SUMIF($A7:$A$211,LEFT($C5,LEN($C5)-6),I7:I$211)</f>
        <v>301.23253692031352</v>
      </c>
      <c r="J5" s="123">
        <f>SUMIF($A7:$A$211,LEFT($C5,LEN($C5)-6),J7:J$211)</f>
        <v>255.35853466438209</v>
      </c>
      <c r="K5" s="123">
        <f>SUMIF($A7:$A$211,LEFT($C5,LEN($C5)-6),K7:K$211)</f>
        <v>267.48268500570015</v>
      </c>
      <c r="L5" s="123">
        <f>SUMIF($A7:$A$211,LEFT($C5,LEN($C5)-6),L7:L$211)</f>
        <v>269.11592157893671</v>
      </c>
      <c r="M5" s="123">
        <f>SUMIF($A7:$A$211,LEFT($C5,LEN($C5)-6),M7:M$211)</f>
        <v>280.17123378360179</v>
      </c>
      <c r="N5" s="123">
        <f>SUMIF($A7:$A$211,LEFT($C5,LEN($C5)-6),N7:N$211)</f>
        <v>314.29488231682018</v>
      </c>
      <c r="O5" s="123">
        <f>SUMIF($A7:$A$211,LEFT($C5,LEN($C5)-6),O7:O$211)</f>
        <v>313.79862698548146</v>
      </c>
      <c r="P5" s="123">
        <f>SUMIF($A7:$A$211,LEFT($C5,LEN($C5)-6),P7:P$211)</f>
        <v>315.02665418454643</v>
      </c>
      <c r="Q5" s="123">
        <f>SUMIF($A7:$A$211,LEFT($C5,LEN($C5)-6),Q7:Q$211)</f>
        <v>246.78288328443898</v>
      </c>
      <c r="R5" s="123">
        <f>SUMIF($A7:$A$211,LEFT($C5,LEN($C5)-6),R7:R$211)</f>
        <v>276.76942039925103</v>
      </c>
      <c r="S5" s="123">
        <f>SUMIF($A7:$A$211,LEFT($C5,LEN($C5)-6),S7:S$211)</f>
        <v>285.75210861338155</v>
      </c>
      <c r="T5" s="123">
        <f>SUMIF($A7:$A$211,LEFT($C5,LEN($C5)-6),T7:T$211)</f>
        <v>293.70996352318798</v>
      </c>
      <c r="U5" s="123">
        <f>SUMIF($A7:$A$211,LEFT($C5,LEN($C5)-6),U7:U$211)</f>
        <v>301.430189543719</v>
      </c>
      <c r="V5" s="123">
        <f>SUMIF($A7:$A$211,LEFT($C5,LEN($C5)-6),V7:V$211)</f>
        <v>309.53684525064239</v>
      </c>
      <c r="W5" s="123">
        <f>SUMIF($A7:$A$211,LEFT($C5,LEN($C5)-6),W7:W$211)</f>
        <v>317.20828720714297</v>
      </c>
    </row>
    <row r="6" spans="1:23" s="88" customFormat="1" x14ac:dyDescent="0.3">
      <c r="A6" s="124" t="s">
        <v>350</v>
      </c>
      <c r="B6" s="124" t="s">
        <v>350</v>
      </c>
      <c r="C6" s="124" t="s">
        <v>350</v>
      </c>
      <c r="D6" s="125">
        <f>SUMIF($B7:$B$211,LEFT($C6,LEN($C6)-6),D7:D$211)</f>
        <v>243.29412882477868</v>
      </c>
      <c r="E6" s="125">
        <f>SUMIF($B7:$B$211,LEFT($C6,LEN($C6)-6),E7:E$211)</f>
        <v>274.20051185177874</v>
      </c>
      <c r="F6" s="125">
        <f>SUMIF($B7:$B$211,LEFT($C6,LEN($C6)-6),F7:F$211)</f>
        <v>217.21049674883761</v>
      </c>
      <c r="G6" s="125">
        <f>SUMIF($B7:$B$211,LEFT($C6,LEN($C6)-6),G7:G$211)</f>
        <v>204.37893989101752</v>
      </c>
      <c r="H6" s="125">
        <f>SUMIF($B7:$B$211,LEFT($C6,LEN($C6)-6),H7:H$211)</f>
        <v>258.3091239693174</v>
      </c>
      <c r="I6" s="125">
        <f>SUMIF($B7:$B$211,LEFT($C6,LEN($C6)-6),I7:I$211)</f>
        <v>283.39047477736074</v>
      </c>
      <c r="J6" s="125">
        <f>SUMIF($B7:$B$211,LEFT($C6,LEN($C6)-6),J7:J$211)</f>
        <v>234.89233923999336</v>
      </c>
      <c r="K6" s="125">
        <f>SUMIF($B7:$B$211,LEFT($C6,LEN($C6)-6),K7:K$211)</f>
        <v>246.14141029075671</v>
      </c>
      <c r="L6" s="125">
        <f>SUMIF($B7:$B$211,LEFT($C6,LEN($C6)-6),L7:L$211)</f>
        <v>242.50959143940364</v>
      </c>
      <c r="M6" s="125">
        <f>SUMIF($B7:$B$211,LEFT($C6,LEN($C6)-6),M7:M$211)</f>
        <v>253.25776423215234</v>
      </c>
      <c r="N6" s="125">
        <f>SUMIF($B7:$B$211,LEFT($C6,LEN($C6)-6),N7:N$211)</f>
        <v>287.95064468117909</v>
      </c>
      <c r="O6" s="125">
        <f>SUMIF($B7:$B$211,LEFT($C6,LEN($C6)-6),O7:O$211)</f>
        <v>289.95879183884142</v>
      </c>
      <c r="P6" s="125">
        <f>SUMIF($B7:$B$211,LEFT($C6,LEN($C6)-6),P7:P$211)</f>
        <v>290.10104205679477</v>
      </c>
      <c r="Q6" s="125">
        <f>SUMIF($B7:$B$211,LEFT($C6,LEN($C6)-6),Q7:Q$211)</f>
        <v>225.13177255502396</v>
      </c>
      <c r="R6" s="125">
        <f>SUMIF($B7:$B$211,LEFT($C6,LEN($C6)-6),R7:R$211)</f>
        <v>223.45101882234778</v>
      </c>
      <c r="S6" s="125">
        <f>SUMIF($B7:$B$211,LEFT($C6,LEN($C6)-6),S7:S$211)</f>
        <v>225.13822059689883</v>
      </c>
      <c r="T6" s="125">
        <f>SUMIF($B7:$B$211,LEFT($C6,LEN($C6)-6),T7:T$211)</f>
        <v>228.00083139454</v>
      </c>
      <c r="U6" s="125">
        <f>SUMIF($B7:$B$211,LEFT($C6,LEN($C6)-6),U7:U$211)</f>
        <v>230.95079124973554</v>
      </c>
      <c r="V6" s="125">
        <f>SUMIF($B7:$B$211,LEFT($C6,LEN($C6)-6),V7:V$211)</f>
        <v>233.31073021322214</v>
      </c>
      <c r="W6" s="125">
        <f>SUMIF($B7:$B$211,LEFT($C6,LEN($C6)-6),W7:W$211)</f>
        <v>235.23997537902511</v>
      </c>
    </row>
    <row r="7" spans="1:23" s="88" customFormat="1" x14ac:dyDescent="0.3">
      <c r="A7" s="126" t="s">
        <v>144</v>
      </c>
      <c r="B7" s="126" t="s">
        <v>351</v>
      </c>
      <c r="C7" s="126" t="s">
        <v>352</v>
      </c>
      <c r="D7" s="127">
        <v>1.1725610000000002</v>
      </c>
      <c r="E7" s="127">
        <v>2.0634390000000002</v>
      </c>
      <c r="F7" s="127">
        <v>1.772249</v>
      </c>
      <c r="G7" s="127">
        <v>1.5170170000000001</v>
      </c>
      <c r="H7" s="127">
        <v>1.5777001834</v>
      </c>
      <c r="I7" s="127">
        <v>1.1997059999999999</v>
      </c>
      <c r="J7" s="127">
        <v>0.73772199999999999</v>
      </c>
      <c r="K7" s="127">
        <v>1.4244136673528376</v>
      </c>
      <c r="L7" s="127">
        <v>2.4212405227842013</v>
      </c>
      <c r="M7" s="127">
        <v>2.2410427448996999</v>
      </c>
      <c r="N7" s="127">
        <v>1.8550493243382682</v>
      </c>
      <c r="O7" s="127">
        <v>2.0491870008227617</v>
      </c>
      <c r="P7" s="127">
        <v>1.1892558320765909</v>
      </c>
      <c r="Q7" s="127">
        <v>1.302055946937714</v>
      </c>
      <c r="R7" s="127">
        <v>1.2728954732886937</v>
      </c>
      <c r="S7" s="127">
        <v>1.2813540137190012</v>
      </c>
      <c r="T7" s="127">
        <v>1.2989938037072071</v>
      </c>
      <c r="U7" s="127">
        <v>1.322295521013634</v>
      </c>
      <c r="V7" s="127">
        <v>1.3459987692975037</v>
      </c>
      <c r="W7" s="127">
        <v>1.369795565307848</v>
      </c>
    </row>
    <row r="8" spans="1:23" s="88" customFormat="1" x14ac:dyDescent="0.3">
      <c r="A8" s="126" t="s">
        <v>144</v>
      </c>
      <c r="B8" s="126" t="s">
        <v>351</v>
      </c>
      <c r="C8" s="126" t="s">
        <v>145</v>
      </c>
      <c r="D8" s="127">
        <v>5.248284686799999</v>
      </c>
      <c r="E8" s="127">
        <v>19.550425609999998</v>
      </c>
      <c r="F8" s="127">
        <v>5.5333633300000002</v>
      </c>
      <c r="G8" s="127">
        <v>8.6759756639999992</v>
      </c>
      <c r="H8" s="127">
        <v>7.6190815634999991</v>
      </c>
      <c r="I8" s="127">
        <v>11.567549705999999</v>
      </c>
      <c r="J8" s="127">
        <v>7.3534269599999993</v>
      </c>
      <c r="K8" s="127">
        <v>74.164947712514916</v>
      </c>
      <c r="L8" s="127">
        <v>9.441556733640601</v>
      </c>
      <c r="M8" s="127">
        <v>14.410023861039416</v>
      </c>
      <c r="N8" s="127">
        <v>21.530807230874174</v>
      </c>
      <c r="O8" s="127">
        <v>11.612497080434073</v>
      </c>
      <c r="P8" s="127">
        <v>16.723039249443627</v>
      </c>
      <c r="Q8" s="127">
        <v>6.2698800663415657</v>
      </c>
      <c r="R8" s="127">
        <v>11.407234169528623</v>
      </c>
      <c r="S8" s="127">
        <v>10.987988361017099</v>
      </c>
      <c r="T8" s="127">
        <v>11.812283239232706</v>
      </c>
      <c r="U8" s="127">
        <v>12.724065154842068</v>
      </c>
      <c r="V8" s="127">
        <v>13.290592876797682</v>
      </c>
      <c r="W8" s="127">
        <v>13.995339986039921</v>
      </c>
    </row>
    <row r="9" spans="1:23" s="88" customFormat="1" x14ac:dyDescent="0.3">
      <c r="A9" s="126" t="s">
        <v>144</v>
      </c>
      <c r="B9" s="126" t="s">
        <v>351</v>
      </c>
      <c r="C9" s="126" t="s">
        <v>353</v>
      </c>
      <c r="D9" s="127">
        <v>2.0400000000000001E-2</v>
      </c>
      <c r="E9" s="127">
        <v>1.4325849999999999E-2</v>
      </c>
      <c r="F9" s="127">
        <v>3.1079499999999999E-2</v>
      </c>
      <c r="G9" s="127">
        <v>3.1451599999999996E-2</v>
      </c>
      <c r="H9" s="127">
        <v>4.7311599999999995E-2</v>
      </c>
      <c r="I9" s="127">
        <v>3.1719999999999998E-2</v>
      </c>
      <c r="J9" s="127">
        <v>6.38243E-2</v>
      </c>
      <c r="K9" s="127">
        <v>6.3823640909090901E-2</v>
      </c>
      <c r="L9" s="127">
        <v>0.10419538787878788</v>
      </c>
      <c r="M9" s="127">
        <v>8.1325137352657006E-2</v>
      </c>
      <c r="N9" s="127">
        <v>0.10764750046296295</v>
      </c>
      <c r="O9" s="127">
        <v>2.4632011574074068E-2</v>
      </c>
      <c r="P9" s="127">
        <v>9.719273777777776E-2</v>
      </c>
      <c r="Q9" s="127">
        <v>7.6259999999999994E-2</v>
      </c>
      <c r="R9" s="127">
        <v>7.6393784828213893E-2</v>
      </c>
      <c r="S9" s="127">
        <v>7.6548720555873556E-2</v>
      </c>
      <c r="T9" s="127">
        <v>7.6725316628964729E-2</v>
      </c>
      <c r="U9" s="127">
        <v>7.6905605293298332E-2</v>
      </c>
      <c r="V9" s="127">
        <v>7.7079772233646579E-2</v>
      </c>
      <c r="W9" s="127">
        <v>7.7259283926517958E-2</v>
      </c>
    </row>
    <row r="10" spans="1:23" s="88" customFormat="1" x14ac:dyDescent="0.3">
      <c r="A10" s="126" t="s">
        <v>144</v>
      </c>
      <c r="B10" s="126" t="s">
        <v>351</v>
      </c>
      <c r="C10" s="126" t="s">
        <v>354</v>
      </c>
      <c r="D10" s="127">
        <v>6.8062999999999999E-2</v>
      </c>
      <c r="E10" s="127">
        <v>0.20330079999999998</v>
      </c>
      <c r="F10" s="127">
        <v>6.5170000000000006E-2</v>
      </c>
      <c r="G10" s="127">
        <v>0.290852</v>
      </c>
      <c r="H10" s="127">
        <v>0.49912099999999998</v>
      </c>
      <c r="I10" s="127">
        <v>9.1466999999999993E-2</v>
      </c>
      <c r="J10" s="127">
        <v>0.30882600000000004</v>
      </c>
      <c r="K10" s="127">
        <v>0.78897836619882455</v>
      </c>
      <c r="L10" s="127">
        <v>2.8781729203290283</v>
      </c>
      <c r="M10" s="127">
        <v>3.2976351634227874</v>
      </c>
      <c r="N10" s="127">
        <v>2.7962585180711264</v>
      </c>
      <c r="O10" s="127">
        <v>2.1705349143242576</v>
      </c>
      <c r="P10" s="127">
        <v>1.5882849626205424</v>
      </c>
      <c r="Q10" s="127">
        <v>2.011195812169178</v>
      </c>
      <c r="R10" s="127">
        <v>2.1544669854470664</v>
      </c>
      <c r="S10" s="127">
        <v>2.2204238059294332</v>
      </c>
      <c r="T10" s="127">
        <v>2.2927913582285679</v>
      </c>
      <c r="U10" s="127">
        <v>2.3387501426224206</v>
      </c>
      <c r="V10" s="127">
        <v>2.372782763952733</v>
      </c>
      <c r="W10" s="127">
        <v>2.4026947215901289</v>
      </c>
    </row>
    <row r="11" spans="1:23" s="88" customFormat="1" x14ac:dyDescent="0.3">
      <c r="A11" s="126" t="s">
        <v>144</v>
      </c>
      <c r="B11" s="126" t="s">
        <v>351</v>
      </c>
      <c r="C11" s="126" t="s">
        <v>355</v>
      </c>
      <c r="D11" s="127">
        <v>0.51780949999999992</v>
      </c>
      <c r="E11" s="127">
        <v>0.73577400000000004</v>
      </c>
      <c r="F11" s="127">
        <v>0.274204</v>
      </c>
      <c r="G11" s="127">
        <v>0.48847600000000002</v>
      </c>
      <c r="H11" s="127">
        <v>0.43572699999999998</v>
      </c>
      <c r="I11" s="127">
        <v>0.38200600000000001</v>
      </c>
      <c r="J11" s="127">
        <v>0.54921500000000001</v>
      </c>
      <c r="K11" s="127">
        <v>0.83232212386831272</v>
      </c>
      <c r="L11" s="127">
        <v>0.89187900000000009</v>
      </c>
      <c r="M11" s="127">
        <v>1.0303346380952381</v>
      </c>
      <c r="N11" s="127">
        <v>0.87860477599999998</v>
      </c>
      <c r="O11" s="127">
        <v>0.51746917470085463</v>
      </c>
      <c r="P11" s="127">
        <v>0.47431179146851526</v>
      </c>
      <c r="Q11" s="127">
        <v>0.31287000000000004</v>
      </c>
      <c r="R11" s="127">
        <v>0.31081876361227079</v>
      </c>
      <c r="S11" s="127">
        <v>0.3128532485269841</v>
      </c>
      <c r="T11" s="127">
        <v>0.31928921277460098</v>
      </c>
      <c r="U11" s="127">
        <v>0.32416693256763124</v>
      </c>
      <c r="V11" s="127">
        <v>0.32634832720792945</v>
      </c>
      <c r="W11" s="127">
        <v>0.32821101407158837</v>
      </c>
    </row>
    <row r="12" spans="1:23" s="88" customFormat="1" x14ac:dyDescent="0.3">
      <c r="A12" s="126" t="s">
        <v>144</v>
      </c>
      <c r="B12" s="126" t="s">
        <v>351</v>
      </c>
      <c r="C12" s="126" t="s">
        <v>356</v>
      </c>
      <c r="D12" s="127">
        <v>85.711184399999993</v>
      </c>
      <c r="E12" s="127">
        <v>81.410946249999995</v>
      </c>
      <c r="F12" s="127">
        <v>66.855618399999997</v>
      </c>
      <c r="G12" s="127">
        <v>75.603864110000004</v>
      </c>
      <c r="H12" s="127">
        <v>108.13427397</v>
      </c>
      <c r="I12" s="127">
        <v>129.02055984999998</v>
      </c>
      <c r="J12" s="127">
        <v>67.84604988000001</v>
      </c>
      <c r="K12" s="127">
        <v>29.665345686586477</v>
      </c>
      <c r="L12" s="127">
        <v>34.57085878686307</v>
      </c>
      <c r="M12" s="127">
        <v>41.031277431066634</v>
      </c>
      <c r="N12" s="127">
        <v>37.539143119390602</v>
      </c>
      <c r="O12" s="127">
        <v>34.279927665701408</v>
      </c>
      <c r="P12" s="127">
        <v>28.0249588322264</v>
      </c>
      <c r="Q12" s="127">
        <v>23.798652620308001</v>
      </c>
      <c r="R12" s="127">
        <v>21.136068866204276</v>
      </c>
      <c r="S12" s="127">
        <v>21.335032355126373</v>
      </c>
      <c r="T12" s="127">
        <v>21.652096140075486</v>
      </c>
      <c r="U12" s="127">
        <v>21.985807847921237</v>
      </c>
      <c r="V12" s="127">
        <v>22.306596242854557</v>
      </c>
      <c r="W12" s="127">
        <v>22.540307143464808</v>
      </c>
    </row>
    <row r="13" spans="1:23" s="88" customFormat="1" x14ac:dyDescent="0.3">
      <c r="A13" s="126" t="s">
        <v>144</v>
      </c>
      <c r="B13" s="126" t="s">
        <v>351</v>
      </c>
      <c r="C13" s="126" t="s">
        <v>151</v>
      </c>
      <c r="D13" s="127">
        <v>88.160288547993474</v>
      </c>
      <c r="E13" s="127">
        <v>118.66187054228593</v>
      </c>
      <c r="F13" s="127">
        <v>100.35014773715515</v>
      </c>
      <c r="G13" s="127">
        <v>80.901117777809134</v>
      </c>
      <c r="H13" s="127">
        <v>81.909114480227828</v>
      </c>
      <c r="I13" s="127">
        <v>98.925092069304441</v>
      </c>
      <c r="J13" s="127">
        <v>120.15251270941953</v>
      </c>
      <c r="K13" s="127">
        <v>46.027526988654472</v>
      </c>
      <c r="L13" s="127">
        <v>57.0076738086413</v>
      </c>
      <c r="M13" s="127">
        <v>94.463757279801357</v>
      </c>
      <c r="N13" s="127">
        <v>69.595689009495175</v>
      </c>
      <c r="O13" s="127">
        <v>85.453607233682447</v>
      </c>
      <c r="P13" s="127">
        <v>64.938946403750123</v>
      </c>
      <c r="Q13" s="127">
        <v>69.157315688669627</v>
      </c>
      <c r="R13" s="127">
        <v>65.445144086156802</v>
      </c>
      <c r="S13" s="127">
        <v>65.669136349968795</v>
      </c>
      <c r="T13" s="127">
        <v>65.898771374919349</v>
      </c>
      <c r="U13" s="127">
        <v>66.298301101410061</v>
      </c>
      <c r="V13" s="127">
        <v>66.576085468937308</v>
      </c>
      <c r="W13" s="127">
        <v>66.54711653002029</v>
      </c>
    </row>
    <row r="14" spans="1:23" s="88" customFormat="1" x14ac:dyDescent="0.3">
      <c r="A14" s="126" t="s">
        <v>144</v>
      </c>
      <c r="B14" s="126" t="s">
        <v>351</v>
      </c>
      <c r="C14" s="126" t="s">
        <v>357</v>
      </c>
      <c r="D14" s="127">
        <v>0.25795430000000003</v>
      </c>
      <c r="E14" s="127">
        <v>0.42701529999999999</v>
      </c>
      <c r="F14" s="127">
        <v>0.1471325</v>
      </c>
      <c r="G14" s="127">
        <v>0.207679</v>
      </c>
      <c r="H14" s="127">
        <v>0.42825025</v>
      </c>
      <c r="I14" s="127">
        <v>0.32973840000000004</v>
      </c>
      <c r="J14" s="127">
        <v>0.65880539999999999</v>
      </c>
      <c r="K14" s="127">
        <v>1.5622949917874398</v>
      </c>
      <c r="L14" s="127">
        <v>2.7360619372169404</v>
      </c>
      <c r="M14" s="127">
        <v>1.7281339658639914</v>
      </c>
      <c r="N14" s="127">
        <v>2.1773579166666668</v>
      </c>
      <c r="O14" s="127">
        <v>1.0977990684965184</v>
      </c>
      <c r="P14" s="127">
        <v>1.5892565246684387</v>
      </c>
      <c r="Q14" s="127">
        <v>2.241210622127821</v>
      </c>
      <c r="R14" s="127">
        <v>2.3428262781892748</v>
      </c>
      <c r="S14" s="127">
        <v>2.3864179918122148</v>
      </c>
      <c r="T14" s="127">
        <v>2.4344789934895492</v>
      </c>
      <c r="U14" s="127">
        <v>2.4716880184545462</v>
      </c>
      <c r="V14" s="127">
        <v>2.4919007185893984</v>
      </c>
      <c r="W14" s="127">
        <v>2.5120213617752531</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0.10545</v>
      </c>
      <c r="E16" s="127">
        <v>2.7750000000000004E-2</v>
      </c>
      <c r="F16" s="127">
        <v>3.8850000000000003E-2</v>
      </c>
      <c r="G16" s="127">
        <v>2.3398610000000004E-2</v>
      </c>
      <c r="H16" s="127">
        <v>2.48651553E-2</v>
      </c>
      <c r="I16" s="127">
        <v>7.4925000000000005E-2</v>
      </c>
      <c r="J16" s="127">
        <v>0.165488</v>
      </c>
      <c r="K16" s="127">
        <v>3.5934139576061477</v>
      </c>
      <c r="L16" s="127">
        <v>1.9530197262773157</v>
      </c>
      <c r="M16" s="127">
        <v>2.8160453287600369</v>
      </c>
      <c r="N16" s="127">
        <v>10.437233142687152</v>
      </c>
      <c r="O16" s="127">
        <v>17.91325508440708</v>
      </c>
      <c r="P16" s="127">
        <v>19.278416522137181</v>
      </c>
      <c r="Q16" s="127">
        <v>12.370474236889109</v>
      </c>
      <c r="R16" s="127">
        <v>12.060501149733369</v>
      </c>
      <c r="S16" s="127">
        <v>12.920334513224351</v>
      </c>
      <c r="T16" s="127">
        <v>13.35544852033251</v>
      </c>
      <c r="U16" s="127">
        <v>13.764398641094148</v>
      </c>
      <c r="V16" s="127">
        <v>14.120426466610997</v>
      </c>
      <c r="W16" s="127">
        <v>14.408640416754691</v>
      </c>
    </row>
    <row r="17" spans="1:23" s="88" customFormat="1" x14ac:dyDescent="0.3">
      <c r="A17" s="126" t="s">
        <v>144</v>
      </c>
      <c r="B17" s="126" t="s">
        <v>351</v>
      </c>
      <c r="C17" s="126" t="s">
        <v>360</v>
      </c>
      <c r="D17" s="127">
        <v>13.285481519999999</v>
      </c>
      <c r="E17" s="127">
        <v>8.0272292600000004</v>
      </c>
      <c r="F17" s="127">
        <v>6.7067835500000008</v>
      </c>
      <c r="G17" s="127">
        <v>5.4908522</v>
      </c>
      <c r="H17" s="127">
        <v>6.5322583999999999</v>
      </c>
      <c r="I17" s="127">
        <v>4.9238760000000008</v>
      </c>
      <c r="J17" s="127">
        <v>6.2736642000000007</v>
      </c>
      <c r="K17" s="127">
        <v>11.914547848088755</v>
      </c>
      <c r="L17" s="127">
        <v>16.334756607262392</v>
      </c>
      <c r="M17" s="127">
        <v>16.808460465754131</v>
      </c>
      <c r="N17" s="127">
        <v>14.623644690782552</v>
      </c>
      <c r="O17" s="127">
        <v>14.513474026239816</v>
      </c>
      <c r="P17" s="127">
        <v>13.975318606352177</v>
      </c>
      <c r="Q17" s="127">
        <v>12.543560212536043</v>
      </c>
      <c r="R17" s="127">
        <v>12.268858330660757</v>
      </c>
      <c r="S17" s="127">
        <v>12.388822946939316</v>
      </c>
      <c r="T17" s="127">
        <v>12.576092178576788</v>
      </c>
      <c r="U17" s="127">
        <v>12.73438975582101</v>
      </c>
      <c r="V17" s="127">
        <v>12.884172260244663</v>
      </c>
      <c r="W17" s="127">
        <v>13.041100723511128</v>
      </c>
    </row>
    <row r="18" spans="1:23" s="88" customFormat="1" x14ac:dyDescent="0.3">
      <c r="A18" s="126" t="s">
        <v>144</v>
      </c>
      <c r="B18" s="126" t="s">
        <v>351</v>
      </c>
      <c r="C18" s="126" t="s">
        <v>361</v>
      </c>
      <c r="D18" s="127">
        <v>0</v>
      </c>
      <c r="E18" s="127">
        <v>0</v>
      </c>
      <c r="F18" s="127">
        <v>0</v>
      </c>
      <c r="G18" s="127">
        <v>0</v>
      </c>
      <c r="H18" s="127">
        <v>0</v>
      </c>
      <c r="I18" s="127">
        <v>0</v>
      </c>
      <c r="J18" s="127">
        <v>1.5713600000000001E-2</v>
      </c>
      <c r="K18" s="127">
        <v>2.2818999999999999E-2</v>
      </c>
      <c r="L18" s="127">
        <v>1.6119999999999999E-2</v>
      </c>
      <c r="M18" s="127">
        <v>6.2982999999999997E-2</v>
      </c>
      <c r="N18" s="127">
        <v>3.5425999999999999E-2</v>
      </c>
      <c r="O18" s="127">
        <v>2.6999999999999999E-5</v>
      </c>
      <c r="P18" s="127">
        <v>0</v>
      </c>
      <c r="Q18" s="127">
        <v>1.3639999999999999E-2</v>
      </c>
      <c r="R18" s="127">
        <v>1.3644133591882253E-2</v>
      </c>
      <c r="S18" s="127">
        <v>1.3648729694982067E-2</v>
      </c>
      <c r="T18" s="127">
        <v>1.3653656456428022E-2</v>
      </c>
      <c r="U18" s="127">
        <v>1.3658337104678933E-2</v>
      </c>
      <c r="V18" s="127">
        <v>1.3662550038762865E-2</v>
      </c>
      <c r="W18" s="127">
        <v>1.3666657653348421E-2</v>
      </c>
    </row>
    <row r="19" spans="1:23" s="88" customFormat="1" x14ac:dyDescent="0.3">
      <c r="A19" s="126" t="s">
        <v>144</v>
      </c>
      <c r="B19" s="126" t="s">
        <v>351</v>
      </c>
      <c r="C19" s="126" t="s">
        <v>155</v>
      </c>
      <c r="D19" s="127">
        <v>5.4974303962027466</v>
      </c>
      <c r="E19" s="127">
        <v>12.485124205378536</v>
      </c>
      <c r="F19" s="127">
        <v>7.5408464907043991</v>
      </c>
      <c r="G19" s="127">
        <v>5.3349051768043374</v>
      </c>
      <c r="H19" s="127">
        <v>16.417699523683989</v>
      </c>
      <c r="I19" s="127">
        <v>3.5887130640137794</v>
      </c>
      <c r="J19" s="127">
        <v>3.7779176009033506</v>
      </c>
      <c r="K19" s="127">
        <v>8.2769467769415179</v>
      </c>
      <c r="L19" s="127">
        <v>42.930553317985058</v>
      </c>
      <c r="M19" s="127">
        <v>8.8164407284997335</v>
      </c>
      <c r="N19" s="127">
        <v>48.278146476065324</v>
      </c>
      <c r="O19" s="127">
        <v>39.337185023126928</v>
      </c>
      <c r="P19" s="127">
        <v>70.998022728405459</v>
      </c>
      <c r="Q19" s="127">
        <v>41.301088811267284</v>
      </c>
      <c r="R19" s="127">
        <v>41.346240085119298</v>
      </c>
      <c r="S19" s="127">
        <v>41.383333730639237</v>
      </c>
      <c r="T19" s="127">
        <v>41.416371760233638</v>
      </c>
      <c r="U19" s="127">
        <v>41.44451349383008</v>
      </c>
      <c r="V19" s="127">
        <v>41.470069675281096</v>
      </c>
      <c r="W19" s="127">
        <v>41.481814684856232</v>
      </c>
    </row>
    <row r="20" spans="1:23" s="88" customFormat="1" x14ac:dyDescent="0.3">
      <c r="A20" s="126" t="s">
        <v>144</v>
      </c>
      <c r="B20" s="126" t="s">
        <v>351</v>
      </c>
      <c r="C20" s="126" t="s">
        <v>362</v>
      </c>
      <c r="D20" s="127">
        <v>0.22401179999999998</v>
      </c>
      <c r="E20" s="127">
        <v>0.21654219999999999</v>
      </c>
      <c r="F20" s="127">
        <v>0.18675140000000001</v>
      </c>
      <c r="G20" s="127">
        <v>0.77855000000000008</v>
      </c>
      <c r="H20" s="127">
        <v>0.74743682569999992</v>
      </c>
      <c r="I20" s="127">
        <v>0.77350199999999991</v>
      </c>
      <c r="J20" s="127">
        <v>0.68162259999999997</v>
      </c>
      <c r="K20" s="127">
        <v>9.7203574260149167E-2</v>
      </c>
      <c r="L20" s="127">
        <v>0.22118871047991209</v>
      </c>
      <c r="M20" s="127">
        <v>0.65341430535817691</v>
      </c>
      <c r="N20" s="127">
        <v>0.40260116739281138</v>
      </c>
      <c r="O20" s="127">
        <v>9.6099601750815195E-2</v>
      </c>
      <c r="P20" s="127">
        <v>0.27554485405677531</v>
      </c>
      <c r="Q20" s="127">
        <v>0.16014928290039232</v>
      </c>
      <c r="R20" s="127">
        <v>0.16752179248770899</v>
      </c>
      <c r="S20" s="127">
        <v>0.16925836602042416</v>
      </c>
      <c r="T20" s="127">
        <v>0.16945288084382001</v>
      </c>
      <c r="U20" s="127">
        <v>0.16958965036171664</v>
      </c>
      <c r="V20" s="127">
        <v>0.16912785522571325</v>
      </c>
      <c r="W20" s="127">
        <v>0.16790843513595527</v>
      </c>
    </row>
    <row r="21" spans="1:23" s="88" customFormat="1" x14ac:dyDescent="0.3">
      <c r="A21" s="126" t="s">
        <v>144</v>
      </c>
      <c r="B21" s="126" t="s">
        <v>351</v>
      </c>
      <c r="C21" s="126" t="s">
        <v>363</v>
      </c>
      <c r="D21" s="127">
        <v>18.086491200000001</v>
      </c>
      <c r="E21" s="127">
        <v>0.12548779999999998</v>
      </c>
      <c r="F21" s="127">
        <v>0.7953614</v>
      </c>
      <c r="G21" s="127">
        <v>0.1595452</v>
      </c>
      <c r="H21" s="127">
        <v>0.1367216</v>
      </c>
      <c r="I21" s="127">
        <v>0.10655285</v>
      </c>
      <c r="J21" s="127">
        <v>4.8388199999999999E-2</v>
      </c>
      <c r="K21" s="127">
        <v>0.30177661519556909</v>
      </c>
      <c r="L21" s="127">
        <v>3.8524471851851851</v>
      </c>
      <c r="M21" s="127">
        <v>0.12025648580277762</v>
      </c>
      <c r="N21" s="127">
        <v>3.2239999999999998E-2</v>
      </c>
      <c r="O21" s="127">
        <v>0.14310103603309574</v>
      </c>
      <c r="P21" s="127">
        <v>9.423999999999999E-2</v>
      </c>
      <c r="Q21" s="127">
        <v>0.22587981388888717</v>
      </c>
      <c r="R21" s="127">
        <v>0.22687587465964845</v>
      </c>
      <c r="S21" s="127">
        <v>0.23082870776211209</v>
      </c>
      <c r="T21" s="127">
        <v>0.2364224763170982</v>
      </c>
      <c r="U21" s="127">
        <v>0.24138616554781889</v>
      </c>
      <c r="V21" s="127">
        <v>0.24567098198545761</v>
      </c>
      <c r="W21" s="127">
        <v>0.24999547886149714</v>
      </c>
    </row>
    <row r="22" spans="1:23" s="88" customFormat="1" x14ac:dyDescent="0.3">
      <c r="A22" s="126" t="s">
        <v>144</v>
      </c>
      <c r="B22" s="126" t="s">
        <v>351</v>
      </c>
      <c r="C22" s="126" t="s">
        <v>159</v>
      </c>
      <c r="D22" s="127">
        <v>5.3970696</v>
      </c>
      <c r="E22" s="127">
        <v>7.4949306900000003</v>
      </c>
      <c r="F22" s="127">
        <v>1.1475366</v>
      </c>
      <c r="G22" s="127">
        <v>1.5599849254</v>
      </c>
      <c r="H22" s="127">
        <v>3.4876696799999998</v>
      </c>
      <c r="I22" s="127">
        <v>4.4107312052999994</v>
      </c>
      <c r="J22" s="127">
        <v>3.7871265799999994</v>
      </c>
      <c r="K22" s="127">
        <v>31.324568438920579</v>
      </c>
      <c r="L22" s="127">
        <v>25.032035611341414</v>
      </c>
      <c r="M22" s="127">
        <v>26.39545326252626</v>
      </c>
      <c r="N22" s="127">
        <v>28.427153775613824</v>
      </c>
      <c r="O22" s="127">
        <v>41.790598781985352</v>
      </c>
      <c r="P22" s="127">
        <v>30.016218785370576</v>
      </c>
      <c r="Q22" s="127">
        <v>19.566200072863161</v>
      </c>
      <c r="R22" s="127">
        <v>19.590493650314031</v>
      </c>
      <c r="S22" s="127">
        <v>19.852510811232321</v>
      </c>
      <c r="T22" s="127">
        <v>20.214112240434964</v>
      </c>
      <c r="U22" s="127">
        <v>20.532859477342051</v>
      </c>
      <c r="V22" s="127">
        <v>20.861175675080716</v>
      </c>
      <c r="W22" s="127">
        <v>21.182188857035591</v>
      </c>
    </row>
    <row r="23" spans="1:23" s="88" customFormat="1" x14ac:dyDescent="0.3">
      <c r="A23" s="126" t="s">
        <v>144</v>
      </c>
      <c r="B23" s="126" t="s">
        <v>351</v>
      </c>
      <c r="C23" s="126" t="s">
        <v>364</v>
      </c>
      <c r="D23" s="127">
        <v>1.0538002937824613</v>
      </c>
      <c r="E23" s="127">
        <v>0.9260977141143103</v>
      </c>
      <c r="F23" s="127">
        <v>0.80255710417805126</v>
      </c>
      <c r="G23" s="127">
        <v>1.3454324170040848</v>
      </c>
      <c r="H23" s="127">
        <v>0.49562467090564477</v>
      </c>
      <c r="I23" s="127">
        <v>0.41964635704249736</v>
      </c>
      <c r="J23" s="127">
        <v>0.30666728297042889</v>
      </c>
      <c r="K23" s="127">
        <v>0.13470947658730159</v>
      </c>
      <c r="L23" s="127">
        <v>0.62663499999999994</v>
      </c>
      <c r="M23" s="127">
        <v>0.56635000000000002</v>
      </c>
      <c r="N23" s="127">
        <v>0.77902800000000005</v>
      </c>
      <c r="O23" s="127">
        <v>1.2164439999999999</v>
      </c>
      <c r="P23" s="127">
        <v>0.71955383177730847</v>
      </c>
      <c r="Q23" s="127">
        <v>0.47763434201388888</v>
      </c>
      <c r="R23" s="127">
        <v>0.47642274424759501</v>
      </c>
      <c r="S23" s="127">
        <v>0.49006598825727521</v>
      </c>
      <c r="T23" s="127">
        <v>0.50284862700845878</v>
      </c>
      <c r="U23" s="127">
        <v>0.51021432162692648</v>
      </c>
      <c r="V23" s="127">
        <v>0.52120019020679886</v>
      </c>
      <c r="W23" s="127">
        <v>0.52513153018570524</v>
      </c>
    </row>
    <row r="24" spans="1:23" s="88" customFormat="1" x14ac:dyDescent="0.3">
      <c r="A24" s="126" t="s">
        <v>144</v>
      </c>
      <c r="B24" s="126" t="s">
        <v>351</v>
      </c>
      <c r="C24" s="126" t="s">
        <v>365</v>
      </c>
      <c r="D24" s="127">
        <v>0.56232680000000002</v>
      </c>
      <c r="E24" s="127">
        <v>0.28033140000000001</v>
      </c>
      <c r="F24" s="127">
        <v>0.37660080000000007</v>
      </c>
      <c r="G24" s="127">
        <v>0.33209959999999999</v>
      </c>
      <c r="H24" s="127">
        <v>0.49500154189999995</v>
      </c>
      <c r="I24" s="127">
        <v>0.30499480000000001</v>
      </c>
      <c r="J24" s="127">
        <v>0.16493099999999999</v>
      </c>
      <c r="K24" s="127">
        <v>0.1150490591111111</v>
      </c>
      <c r="L24" s="127">
        <v>0.42939100000000002</v>
      </c>
      <c r="M24" s="127">
        <v>0.28636022276105533</v>
      </c>
      <c r="N24" s="127">
        <v>0.65359329016714995</v>
      </c>
      <c r="O24" s="127">
        <v>0.54203933481494793</v>
      </c>
      <c r="P24" s="127">
        <v>0.35000540165615679</v>
      </c>
      <c r="Q24" s="127">
        <v>0.33084907692985616</v>
      </c>
      <c r="R24" s="127">
        <v>0.33219298631567817</v>
      </c>
      <c r="S24" s="127">
        <v>0.33353160361361517</v>
      </c>
      <c r="T24" s="127">
        <v>0.33486485064641097</v>
      </c>
      <c r="U24" s="127">
        <v>0.33618669608211593</v>
      </c>
      <c r="V24" s="127">
        <v>0.33749239700492506</v>
      </c>
      <c r="W24" s="127">
        <v>0.33813095353318057</v>
      </c>
    </row>
    <row r="25" spans="1:23" s="88" customFormat="1" x14ac:dyDescent="0.3">
      <c r="A25" s="126" t="s">
        <v>144</v>
      </c>
      <c r="B25" s="126" t="s">
        <v>351</v>
      </c>
      <c r="C25" s="126" t="s">
        <v>162</v>
      </c>
      <c r="D25" s="127">
        <v>17.92552178</v>
      </c>
      <c r="E25" s="127">
        <v>21.549921229999999</v>
      </c>
      <c r="F25" s="127">
        <v>24.5862449368</v>
      </c>
      <c r="G25" s="127">
        <v>21.63773861</v>
      </c>
      <c r="H25" s="127">
        <v>29.3212665247</v>
      </c>
      <c r="I25" s="127">
        <v>27.239694475699999</v>
      </c>
      <c r="J25" s="127">
        <v>22.000437926699998</v>
      </c>
      <c r="K25" s="127">
        <v>35.830722366173234</v>
      </c>
      <c r="L25" s="127">
        <v>41.061805183518402</v>
      </c>
      <c r="M25" s="127">
        <v>38.44847021114834</v>
      </c>
      <c r="N25" s="127">
        <v>47.801020743171257</v>
      </c>
      <c r="O25" s="127">
        <v>37.200913800747017</v>
      </c>
      <c r="P25" s="127">
        <v>39.768474993007125</v>
      </c>
      <c r="Q25" s="127">
        <v>32.972855949181429</v>
      </c>
      <c r="R25" s="127">
        <v>32.822419667962549</v>
      </c>
      <c r="S25" s="127">
        <v>33.086130352859477</v>
      </c>
      <c r="T25" s="127">
        <v>33.396134764633473</v>
      </c>
      <c r="U25" s="127">
        <v>33.661614386800103</v>
      </c>
      <c r="V25" s="127">
        <v>33.900347221672256</v>
      </c>
      <c r="W25" s="127">
        <v>34.058652035301414</v>
      </c>
    </row>
    <row r="26" spans="1:23" s="88" customFormat="1" x14ac:dyDescent="0.3">
      <c r="A26" s="124" t="s">
        <v>366</v>
      </c>
      <c r="B26" s="124" t="s">
        <v>366</v>
      </c>
      <c r="C26" s="124" t="s">
        <v>366</v>
      </c>
      <c r="D26" s="125">
        <f>SUMIF($B27:$B$211,LEFT($C26,LEN($C26)-6),D27:D$211)</f>
        <v>8.9274930165415984</v>
      </c>
      <c r="E26" s="125">
        <f>SUMIF($B27:$B$211,LEFT($C26,LEN($C26)-6),E27:E$211)</f>
        <v>10.248840840648811</v>
      </c>
      <c r="F26" s="125">
        <f>SUMIF($B27:$B$211,LEFT($C26,LEN($C26)-6),F27:F$211)</f>
        <v>9.8716579052828664</v>
      </c>
      <c r="G26" s="125">
        <f>SUMIF($B27:$B$211,LEFT($C26,LEN($C26)-6),G27:G$211)</f>
        <v>10.068863564352178</v>
      </c>
      <c r="H26" s="125">
        <f>SUMIF($B27:$B$211,LEFT($C26,LEN($C26)-6),H27:H$211)</f>
        <v>11.590945575835708</v>
      </c>
      <c r="I26" s="125">
        <f>SUMIF($B27:$B$211,LEFT($C26,LEN($C26)-6),I27:I$211)</f>
        <v>9.7053900228052541</v>
      </c>
      <c r="J26" s="125">
        <f>SUMIF($B27:$B$211,LEFT($C26,LEN($C26)-6),J27:J$211)</f>
        <v>11.893784961243956</v>
      </c>
      <c r="K26" s="125">
        <f>SUMIF($B27:$B$211,LEFT($C26,LEN($C26)-6),K27:K$211)</f>
        <v>9.4155424326786861</v>
      </c>
      <c r="L26" s="125">
        <f>SUMIF($B27:$B$211,LEFT($C26,LEN($C26)-6),L27:L$211)</f>
        <v>14.193543790497358</v>
      </c>
      <c r="M26" s="125">
        <f>SUMIF($B27:$B$211,LEFT($C26,LEN($C26)-6),M27:M$211)</f>
        <v>15.648671913554338</v>
      </c>
      <c r="N26" s="125">
        <f>SUMIF($B27:$B$211,LEFT($C26,LEN($C26)-6),N27:N$211)</f>
        <v>14.187407981439609</v>
      </c>
      <c r="O26" s="125">
        <f>SUMIF($B27:$B$211,LEFT($C26,LEN($C26)-6),O27:O$211)</f>
        <v>13.90359102418533</v>
      </c>
      <c r="P26" s="125">
        <f>SUMIF($B27:$B$211,LEFT($C26,LEN($C26)-6),P27:P$211)</f>
        <v>12.961136077510179</v>
      </c>
      <c r="Q26" s="125">
        <f>SUMIF($B27:$B$211,LEFT($C26,LEN($C26)-6),Q27:Q$211)</f>
        <v>11.216190729415054</v>
      </c>
      <c r="R26" s="125">
        <f>SUMIF($B27:$B$211,LEFT($C26,LEN($C26)-6),R27:R$211)</f>
        <v>42.1232822795263</v>
      </c>
      <c r="S26" s="125">
        <f>SUMIF($B27:$B$211,LEFT($C26,LEN($C26)-6),S27:S$211)</f>
        <v>49.217449644534433</v>
      </c>
      <c r="T26" s="125">
        <f>SUMIF($B27:$B$211,LEFT($C26,LEN($C26)-6),T27:T$211)</f>
        <v>53.471549966995227</v>
      </c>
      <c r="U26" s="125">
        <f>SUMIF($B27:$B$211,LEFT($C26,LEN($C26)-6),U27:U$211)</f>
        <v>57.725604291474085</v>
      </c>
      <c r="V26" s="125">
        <f>SUMIF($B27:$B$211,LEFT($C26,LEN($C26)-6),V27:V$211)</f>
        <v>62.610891898179041</v>
      </c>
      <c r="W26" s="125">
        <f>SUMIF($B27:$B$211,LEFT($C26,LEN($C26)-6),W27:W$211)</f>
        <v>68.321956486419992</v>
      </c>
    </row>
    <row r="27" spans="1:23" s="88" customFormat="1" x14ac:dyDescent="0.3">
      <c r="A27" s="126" t="s">
        <v>144</v>
      </c>
      <c r="B27" s="126" t="s">
        <v>367</v>
      </c>
      <c r="C27" s="126" t="s">
        <v>368</v>
      </c>
      <c r="D27" s="127">
        <v>0</v>
      </c>
      <c r="E27" s="127">
        <v>5.5500000000000005E-4</v>
      </c>
      <c r="F27" s="127">
        <v>0</v>
      </c>
      <c r="G27" s="127">
        <v>1.6104E-2</v>
      </c>
      <c r="H27" s="127">
        <v>0</v>
      </c>
      <c r="I27" s="127">
        <v>1.5799000000000001E-2</v>
      </c>
      <c r="J27" s="127">
        <v>4.7213999999999999E-2</v>
      </c>
      <c r="K27" s="127">
        <v>3.2239999999999998E-2</v>
      </c>
      <c r="L27" s="127">
        <v>3.3700000000000002E-3</v>
      </c>
      <c r="M27" s="127">
        <v>1.4319999999999999E-3</v>
      </c>
      <c r="N27" s="127">
        <v>5.7800000000000004E-3</v>
      </c>
      <c r="O27" s="127">
        <v>0</v>
      </c>
      <c r="P27" s="127">
        <v>2.8779999999999999E-3</v>
      </c>
      <c r="Q27" s="127">
        <v>0</v>
      </c>
      <c r="R27" s="127">
        <v>0</v>
      </c>
      <c r="S27" s="127">
        <v>0</v>
      </c>
      <c r="T27" s="127">
        <v>0</v>
      </c>
      <c r="U27" s="127">
        <v>0</v>
      </c>
      <c r="V27" s="127">
        <v>0</v>
      </c>
      <c r="W27" s="127">
        <v>0</v>
      </c>
    </row>
    <row r="28" spans="1:23" s="88" customFormat="1" x14ac:dyDescent="0.3">
      <c r="A28" s="126" t="s">
        <v>144</v>
      </c>
      <c r="B28" s="126" t="s">
        <v>367</v>
      </c>
      <c r="C28" s="126" t="s">
        <v>369</v>
      </c>
      <c r="D28" s="127">
        <v>3.8015000000000007E-2</v>
      </c>
      <c r="E28" s="127">
        <v>3.6435999999999996E-2</v>
      </c>
      <c r="F28" s="127">
        <v>1.2103000000000001E-2</v>
      </c>
      <c r="G28" s="127">
        <v>9.1000000000000003E-5</v>
      </c>
      <c r="H28" s="127">
        <v>1.2435999999999999E-2</v>
      </c>
      <c r="I28" s="127">
        <v>2.4892000000000001E-2</v>
      </c>
      <c r="J28" s="127">
        <v>5.5000000000000009E-5</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0.26342379999999993</v>
      </c>
      <c r="E29" s="127">
        <v>0.38951794999999995</v>
      </c>
      <c r="F29" s="127">
        <v>0.20044100000000001</v>
      </c>
      <c r="G29" s="127">
        <v>0.57531709999999991</v>
      </c>
      <c r="H29" s="127">
        <v>0.94629704999999997</v>
      </c>
      <c r="I29" s="127">
        <v>0.72942807999999992</v>
      </c>
      <c r="J29" s="127">
        <v>0.87085500000000005</v>
      </c>
      <c r="K29" s="127">
        <v>0.64720142893518517</v>
      </c>
      <c r="L29" s="127">
        <v>0.52157879351851855</v>
      </c>
      <c r="M29" s="127">
        <v>0.50787386668822532</v>
      </c>
      <c r="N29" s="127">
        <v>0.59000393851578481</v>
      </c>
      <c r="O29" s="127">
        <v>0.82246571392788725</v>
      </c>
      <c r="P29" s="127">
        <v>0.72158568762985897</v>
      </c>
      <c r="Q29" s="127">
        <v>0.44838673786515387</v>
      </c>
      <c r="R29" s="127">
        <v>0.44783916453017458</v>
      </c>
      <c r="S29" s="127">
        <v>0.44744552925354397</v>
      </c>
      <c r="T29" s="127">
        <v>0.44713146214450228</v>
      </c>
      <c r="U29" s="127">
        <v>0.44685475199700486</v>
      </c>
      <c r="V29" s="127">
        <v>0.44658755566833014</v>
      </c>
      <c r="W29" s="127">
        <v>0.44690603983585631</v>
      </c>
    </row>
    <row r="30" spans="1:23" s="88" customFormat="1" x14ac:dyDescent="0.3">
      <c r="A30" s="126" t="s">
        <v>144</v>
      </c>
      <c r="B30" s="126" t="s">
        <v>367</v>
      </c>
      <c r="C30" s="126" t="s">
        <v>371</v>
      </c>
      <c r="D30" s="127">
        <v>0.1059808</v>
      </c>
      <c r="E30" s="127">
        <v>0.21237094999999998</v>
      </c>
      <c r="F30" s="127">
        <v>3.7372200000000001E-2</v>
      </c>
      <c r="G30" s="127">
        <v>0.18940725</v>
      </c>
      <c r="H30" s="127">
        <v>0.22966914999999999</v>
      </c>
      <c r="I30" s="127">
        <v>0.19239599999999998</v>
      </c>
      <c r="J30" s="127">
        <v>0.61442530000000006</v>
      </c>
      <c r="K30" s="127">
        <v>0.14421600000000001</v>
      </c>
      <c r="L30" s="127">
        <v>0.37375700000000001</v>
      </c>
      <c r="M30" s="127">
        <v>0.38063399999999997</v>
      </c>
      <c r="N30" s="127">
        <v>0.33075599999999994</v>
      </c>
      <c r="O30" s="127">
        <v>0.35694999999999999</v>
      </c>
      <c r="P30" s="127">
        <v>0.424653</v>
      </c>
      <c r="Q30" s="127">
        <v>0.32494800000000001</v>
      </c>
      <c r="R30" s="127">
        <v>0.32100054466534567</v>
      </c>
      <c r="S30" s="127">
        <v>0.32792393628327843</v>
      </c>
      <c r="T30" s="127">
        <v>0.33487370507102787</v>
      </c>
      <c r="U30" s="127">
        <v>0.34287994868925192</v>
      </c>
      <c r="V30" s="127">
        <v>0.35068092982378057</v>
      </c>
      <c r="W30" s="127">
        <v>0.35892194201857092</v>
      </c>
    </row>
    <row r="31" spans="1:23" s="88" customFormat="1" x14ac:dyDescent="0.3">
      <c r="A31" s="126" t="s">
        <v>144</v>
      </c>
      <c r="B31" s="126" t="s">
        <v>367</v>
      </c>
      <c r="C31" s="126" t="s">
        <v>165</v>
      </c>
      <c r="D31" s="127">
        <v>1.5355544000000001</v>
      </c>
      <c r="E31" s="127">
        <v>1.4157244</v>
      </c>
      <c r="F31" s="127">
        <v>1.2474099999999999</v>
      </c>
      <c r="G31" s="127">
        <v>1.3048995999999999</v>
      </c>
      <c r="H31" s="127">
        <v>1.2677955999999999</v>
      </c>
      <c r="I31" s="127">
        <v>0.74781249000000005</v>
      </c>
      <c r="J31" s="127">
        <v>0.55356059999999996</v>
      </c>
      <c r="K31" s="127">
        <v>0.39718463568561807</v>
      </c>
      <c r="L31" s="127">
        <v>0.51589277383838117</v>
      </c>
      <c r="M31" s="127">
        <v>0.44728308485368168</v>
      </c>
      <c r="N31" s="127">
        <v>0.2878899293650794</v>
      </c>
      <c r="O31" s="127">
        <v>0.38846518987772699</v>
      </c>
      <c r="P31" s="127">
        <v>0.79657077412410304</v>
      </c>
      <c r="Q31" s="127">
        <v>0.41287547022792026</v>
      </c>
      <c r="R31" s="127">
        <v>0.15771340960955771</v>
      </c>
      <c r="S31" s="127">
        <v>0.15760935255305211</v>
      </c>
      <c r="T31" s="127">
        <v>0.26991563237044308</v>
      </c>
      <c r="U31" s="127">
        <v>0.26977130038564306</v>
      </c>
      <c r="V31" s="127">
        <v>0.26961501694510343</v>
      </c>
      <c r="W31" s="127">
        <v>0.26944958400331981</v>
      </c>
    </row>
    <row r="32" spans="1:23" s="88" customFormat="1" x14ac:dyDescent="0.3">
      <c r="A32" s="126" t="s">
        <v>144</v>
      </c>
      <c r="B32" s="126" t="s">
        <v>367</v>
      </c>
      <c r="C32" s="126" t="s">
        <v>372</v>
      </c>
      <c r="D32" s="127">
        <v>9.7374999999999989E-2</v>
      </c>
      <c r="E32" s="127">
        <v>0.117718</v>
      </c>
      <c r="F32" s="127">
        <v>0.10366199999999999</v>
      </c>
      <c r="G32" s="127">
        <v>0.16100299999999998</v>
      </c>
      <c r="H32" s="127">
        <v>0.52625100000000002</v>
      </c>
      <c r="I32" s="127">
        <v>0.404393</v>
      </c>
      <c r="J32" s="127">
        <v>1.04982</v>
      </c>
      <c r="K32" s="127">
        <v>0.81837399999999993</v>
      </c>
      <c r="L32" s="127">
        <v>0.358236</v>
      </c>
      <c r="M32" s="127">
        <v>0.48979200000000001</v>
      </c>
      <c r="N32" s="127">
        <v>0.144514</v>
      </c>
      <c r="O32" s="127">
        <v>4.0982000000000005E-2</v>
      </c>
      <c r="P32" s="127">
        <v>0.71404999999999996</v>
      </c>
      <c r="Q32" s="127">
        <v>0.36890000000000001</v>
      </c>
      <c r="R32" s="127">
        <v>0.36833436001168851</v>
      </c>
      <c r="S32" s="127">
        <v>0.36754231734783582</v>
      </c>
      <c r="T32" s="127">
        <v>0.36670357153062233</v>
      </c>
      <c r="U32" s="127">
        <v>0.36588376475500795</v>
      </c>
      <c r="V32" s="127">
        <v>0.36509049186687337</v>
      </c>
      <c r="W32" s="127">
        <v>0.36419833962834713</v>
      </c>
    </row>
    <row r="33" spans="1:23" s="88" customFormat="1" x14ac:dyDescent="0.3">
      <c r="A33" s="126" t="s">
        <v>144</v>
      </c>
      <c r="B33" s="126" t="s">
        <v>367</v>
      </c>
      <c r="C33" s="126" t="s">
        <v>373</v>
      </c>
      <c r="D33" s="127">
        <v>1.5372E-2</v>
      </c>
      <c r="E33" s="127">
        <v>1.5372E-2</v>
      </c>
      <c r="F33" s="127">
        <v>1.5756300000000001E-2</v>
      </c>
      <c r="G33" s="127">
        <v>1.5756300000000001E-2</v>
      </c>
      <c r="H33" s="127">
        <v>3.3882450000000001E-2</v>
      </c>
      <c r="I33" s="127">
        <v>4.1101800000000001E-2</v>
      </c>
      <c r="J33" s="127">
        <v>0</v>
      </c>
      <c r="K33" s="127">
        <v>1.302E-2</v>
      </c>
      <c r="L33" s="127">
        <v>1.5512E-2</v>
      </c>
      <c r="M33" s="127">
        <v>7.9371999999999998E-2</v>
      </c>
      <c r="N33" s="127">
        <v>4.9603000000000008E-2</v>
      </c>
      <c r="O33" s="127">
        <v>8.1000000000000004E-5</v>
      </c>
      <c r="P33" s="127">
        <v>3.3501000000000003E-2</v>
      </c>
      <c r="Q33" s="127">
        <v>6.2054999999999999E-2</v>
      </c>
      <c r="R33" s="127">
        <v>6.4290006710697706E-2</v>
      </c>
      <c r="S33" s="127">
        <v>6.6851794208121734E-2</v>
      </c>
      <c r="T33" s="127">
        <v>6.9110205974294084E-2</v>
      </c>
      <c r="U33" s="127">
        <v>7.1265126181780672E-2</v>
      </c>
      <c r="V33" s="127">
        <v>7.3422679445531644E-2</v>
      </c>
      <c r="W33" s="127">
        <v>7.5506976558224456E-2</v>
      </c>
    </row>
    <row r="34" spans="1:23" s="88" customFormat="1" x14ac:dyDescent="0.3">
      <c r="A34" s="126" t="s">
        <v>144</v>
      </c>
      <c r="B34" s="126" t="s">
        <v>367</v>
      </c>
      <c r="C34" s="126" t="s">
        <v>167</v>
      </c>
      <c r="D34" s="127">
        <v>1.9986120000000001</v>
      </c>
      <c r="E34" s="127">
        <v>2.008597</v>
      </c>
      <c r="F34" s="127">
        <v>1.885643</v>
      </c>
      <c r="G34" s="127">
        <v>1.7302679999999999</v>
      </c>
      <c r="H34" s="127">
        <v>1.5136780000000001</v>
      </c>
      <c r="I34" s="127">
        <v>1.550435</v>
      </c>
      <c r="J34" s="127">
        <v>1.277768</v>
      </c>
      <c r="K34" s="127">
        <v>1.8571439999999997</v>
      </c>
      <c r="L34" s="127">
        <v>1.895607</v>
      </c>
      <c r="M34" s="127">
        <v>1.586841901111111</v>
      </c>
      <c r="N34" s="127">
        <v>1.7887239850427346</v>
      </c>
      <c r="O34" s="127">
        <v>2.114742637037037</v>
      </c>
      <c r="P34" s="127">
        <v>0.81677627914457329</v>
      </c>
      <c r="Q34" s="127">
        <v>0.92025500000000005</v>
      </c>
      <c r="R34" s="127">
        <v>0.91603453520642297</v>
      </c>
      <c r="S34" s="127">
        <v>0.91139929295415023</v>
      </c>
      <c r="T34" s="127">
        <v>0.90685591088512496</v>
      </c>
      <c r="U34" s="127">
        <v>0.9024845003612415</v>
      </c>
      <c r="V34" s="127">
        <v>0.89826763360686213</v>
      </c>
      <c r="W34" s="127">
        <v>0.89396746991508147</v>
      </c>
    </row>
    <row r="35" spans="1:23" s="88" customFormat="1" x14ac:dyDescent="0.3">
      <c r="A35" s="126" t="s">
        <v>144</v>
      </c>
      <c r="B35" s="126" t="s">
        <v>367</v>
      </c>
      <c r="C35" s="126" t="s">
        <v>374</v>
      </c>
      <c r="D35" s="127">
        <v>0.17137726654159871</v>
      </c>
      <c r="E35" s="127">
        <v>0.22045569064881168</v>
      </c>
      <c r="F35" s="127">
        <v>3.0180355282866236E-2</v>
      </c>
      <c r="G35" s="127">
        <v>3.2289364352178558E-2</v>
      </c>
      <c r="H35" s="127">
        <v>0.17236047583570638</v>
      </c>
      <c r="I35" s="127">
        <v>0.15223920280525455</v>
      </c>
      <c r="J35" s="127">
        <v>5.5051111243953336E-2</v>
      </c>
      <c r="K35" s="127">
        <v>7.5639999999999999E-2</v>
      </c>
      <c r="L35" s="127">
        <v>0.10478000000000001</v>
      </c>
      <c r="M35" s="127">
        <v>5.8904999999999999E-2</v>
      </c>
      <c r="N35" s="127">
        <v>3.1E-2</v>
      </c>
      <c r="O35" s="127">
        <v>9.0181999999999984E-2</v>
      </c>
      <c r="P35" s="127">
        <v>0.22381999999999999</v>
      </c>
      <c r="Q35" s="127">
        <v>4.8979999999999996E-2</v>
      </c>
      <c r="R35" s="127">
        <v>4.885721459939725E-2</v>
      </c>
      <c r="S35" s="127">
        <v>4.8776614838245871E-2</v>
      </c>
      <c r="T35" s="127">
        <v>4.8730540154594049E-2</v>
      </c>
      <c r="U35" s="127">
        <v>4.8675394477576434E-2</v>
      </c>
      <c r="V35" s="127">
        <v>4.861743633295932E-2</v>
      </c>
      <c r="W35" s="127">
        <v>4.8673789993255973E-2</v>
      </c>
    </row>
    <row r="36" spans="1:23" s="88" customFormat="1" x14ac:dyDescent="0.3">
      <c r="A36" s="126" t="s">
        <v>144</v>
      </c>
      <c r="B36" s="126" t="s">
        <v>367</v>
      </c>
      <c r="C36" s="126" t="s">
        <v>375</v>
      </c>
      <c r="D36" s="127">
        <v>0.63711394999999993</v>
      </c>
      <c r="E36" s="127">
        <v>0.92657049999999996</v>
      </c>
      <c r="F36" s="127">
        <v>1.104247</v>
      </c>
      <c r="G36" s="127">
        <v>0.98580489999999998</v>
      </c>
      <c r="H36" s="127">
        <v>1.1219380999999999</v>
      </c>
      <c r="I36" s="127">
        <v>0.76643150000000004</v>
      </c>
      <c r="J36" s="127">
        <v>0.83062239999999998</v>
      </c>
      <c r="K36" s="127">
        <v>1.0440800000000001</v>
      </c>
      <c r="L36" s="127">
        <v>1.786915</v>
      </c>
      <c r="M36" s="127">
        <v>1.475187</v>
      </c>
      <c r="N36" s="127">
        <v>2.0398139999999998</v>
      </c>
      <c r="O36" s="127">
        <v>1.5662060000000002</v>
      </c>
      <c r="P36" s="127">
        <v>1.2317109999999998</v>
      </c>
      <c r="Q36" s="127">
        <v>0.81199700000000008</v>
      </c>
      <c r="R36" s="127">
        <v>36.401789493969865</v>
      </c>
      <c r="S36" s="127">
        <v>43.470937158529516</v>
      </c>
      <c r="T36" s="127">
        <v>46.798592390374182</v>
      </c>
      <c r="U36" s="127">
        <v>51.732198566441461</v>
      </c>
      <c r="V36" s="127">
        <v>56.057789107668491</v>
      </c>
      <c r="W36" s="127">
        <v>61.745846141427243</v>
      </c>
    </row>
    <row r="37" spans="1:23" s="88" customFormat="1" x14ac:dyDescent="0.3">
      <c r="A37" s="126" t="s">
        <v>144</v>
      </c>
      <c r="B37" s="126" t="s">
        <v>367</v>
      </c>
      <c r="C37" s="126" t="s">
        <v>376</v>
      </c>
      <c r="D37" s="127">
        <v>0</v>
      </c>
      <c r="E37" s="127">
        <v>0</v>
      </c>
      <c r="F37" s="127">
        <v>0</v>
      </c>
      <c r="G37" s="127">
        <v>0</v>
      </c>
      <c r="H37" s="127">
        <v>0</v>
      </c>
      <c r="I37" s="127">
        <v>0</v>
      </c>
      <c r="J37" s="127">
        <v>1.5616E-2</v>
      </c>
      <c r="K37" s="127">
        <v>6.2101000000000003E-2</v>
      </c>
      <c r="L37" s="127">
        <v>0.112455</v>
      </c>
      <c r="M37" s="127">
        <v>0.15135440666666666</v>
      </c>
      <c r="N37" s="127">
        <v>0.11614600000000001</v>
      </c>
      <c r="O37" s="127">
        <v>0.13342399999999996</v>
      </c>
      <c r="P37" s="127">
        <v>6.0301E-2</v>
      </c>
      <c r="Q37" s="127">
        <v>8.8102000000000014E-2</v>
      </c>
      <c r="R37" s="127">
        <v>8.8274584145523596E-2</v>
      </c>
      <c r="S37" s="127">
        <v>8.8426050097990413E-2</v>
      </c>
      <c r="T37" s="127">
        <v>8.8562295339751129E-2</v>
      </c>
      <c r="U37" s="127">
        <v>8.8697038168284628E-2</v>
      </c>
      <c r="V37" s="127">
        <v>8.8825739880537977E-2</v>
      </c>
      <c r="W37" s="127">
        <v>8.8956058911601119E-2</v>
      </c>
    </row>
    <row r="38" spans="1:23" s="88" customFormat="1" x14ac:dyDescent="0.3">
      <c r="A38" s="126" t="s">
        <v>144</v>
      </c>
      <c r="B38" s="126" t="s">
        <v>367</v>
      </c>
      <c r="C38" s="126" t="s">
        <v>377</v>
      </c>
      <c r="D38" s="127">
        <v>2.4499999999999999E-4</v>
      </c>
      <c r="E38" s="127">
        <v>0</v>
      </c>
      <c r="F38" s="127">
        <v>0</v>
      </c>
      <c r="G38" s="127">
        <v>3.6750000000000003E-3</v>
      </c>
      <c r="H38" s="127">
        <v>9.3634999999999996E-2</v>
      </c>
      <c r="I38" s="127">
        <v>1.9999999999999999E-6</v>
      </c>
      <c r="J38" s="127">
        <v>3.0000000000000001E-6</v>
      </c>
      <c r="K38" s="127">
        <v>0</v>
      </c>
      <c r="L38" s="127">
        <v>2.0459999999999999E-2</v>
      </c>
      <c r="M38" s="127">
        <v>7.4400000000000004E-3</v>
      </c>
      <c r="N38" s="127">
        <v>6.1999999999999998E-3</v>
      </c>
      <c r="O38" s="127">
        <v>4.7744000000000009E-2</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1.402695E-2</v>
      </c>
      <c r="G39" s="127">
        <v>0</v>
      </c>
      <c r="H39" s="127">
        <v>0</v>
      </c>
      <c r="I39" s="127">
        <v>0</v>
      </c>
      <c r="J39" s="127">
        <v>1.4090999999999999E-2</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0.8702512</v>
      </c>
      <c r="E40" s="127">
        <v>0.60569319999999993</v>
      </c>
      <c r="F40" s="127">
        <v>0.53492839999999997</v>
      </c>
      <c r="G40" s="127">
        <v>0.57258639999999994</v>
      </c>
      <c r="H40" s="127">
        <v>1.1611096000000001</v>
      </c>
      <c r="I40" s="127">
        <v>0.89957770000000004</v>
      </c>
      <c r="J40" s="127">
        <v>2.6861420499999999</v>
      </c>
      <c r="K40" s="127">
        <v>0.86381711368312764</v>
      </c>
      <c r="L40" s="127">
        <v>1.9948821239316237</v>
      </c>
      <c r="M40" s="127">
        <v>2.8691548072649575</v>
      </c>
      <c r="N40" s="127">
        <v>1.7417332539999999</v>
      </c>
      <c r="O40" s="127">
        <v>1.464299307522825</v>
      </c>
      <c r="P40" s="127">
        <v>4.1603440878505396</v>
      </c>
      <c r="Q40" s="127">
        <v>5.7803832624451683</v>
      </c>
      <c r="R40" s="127">
        <v>1.7879039035289177</v>
      </c>
      <c r="S40" s="127">
        <v>1.7866008433386011</v>
      </c>
      <c r="T40" s="127">
        <v>1.785329333854331</v>
      </c>
      <c r="U40" s="127">
        <v>1.7840951466201287</v>
      </c>
      <c r="V40" s="127">
        <v>1.7828801532604548</v>
      </c>
      <c r="W40" s="127">
        <v>1.7818232020422069</v>
      </c>
    </row>
    <row r="41" spans="1:23" s="88" customFormat="1" x14ac:dyDescent="0.3">
      <c r="A41" s="126" t="s">
        <v>144</v>
      </c>
      <c r="B41" s="126" t="s">
        <v>367</v>
      </c>
      <c r="C41" s="126" t="s">
        <v>379</v>
      </c>
      <c r="D41" s="127">
        <v>0.42367160000000004</v>
      </c>
      <c r="E41" s="127">
        <v>0.65783974999999995</v>
      </c>
      <c r="F41" s="127">
        <v>0.44019469999999999</v>
      </c>
      <c r="G41" s="127">
        <v>0.46495779999999998</v>
      </c>
      <c r="H41" s="127">
        <v>0.56958670000000011</v>
      </c>
      <c r="I41" s="127">
        <v>0.6001160499999999</v>
      </c>
      <c r="J41" s="127">
        <v>0.67627110000000001</v>
      </c>
      <c r="K41" s="127">
        <v>0.6312765046591805</v>
      </c>
      <c r="L41" s="127">
        <v>0.74586860416666656</v>
      </c>
      <c r="M41" s="127">
        <v>0.84332077845117848</v>
      </c>
      <c r="N41" s="127">
        <v>0.98652557604580204</v>
      </c>
      <c r="O41" s="127">
        <v>1.032989047066414</v>
      </c>
      <c r="P41" s="127">
        <v>0.97651959125130416</v>
      </c>
      <c r="Q41" s="127">
        <v>0.61633156712962944</v>
      </c>
      <c r="R41" s="127">
        <v>0.61697862405305426</v>
      </c>
      <c r="S41" s="127">
        <v>0.6179075620386435</v>
      </c>
      <c r="T41" s="127">
        <v>0.61887385722253918</v>
      </c>
      <c r="U41" s="127">
        <v>0.61977638885467323</v>
      </c>
      <c r="V41" s="127">
        <v>0.62061761045822628</v>
      </c>
      <c r="W41" s="127">
        <v>0.62204233684514132</v>
      </c>
    </row>
    <row r="42" spans="1:23" s="88" customFormat="1" x14ac:dyDescent="0.3">
      <c r="A42" s="126" t="s">
        <v>144</v>
      </c>
      <c r="B42" s="126" t="s">
        <v>367</v>
      </c>
      <c r="C42" s="126" t="s">
        <v>173</v>
      </c>
      <c r="D42" s="127">
        <v>6.6495799999999994E-2</v>
      </c>
      <c r="E42" s="127">
        <v>0.17865200000000001</v>
      </c>
      <c r="F42" s="127">
        <v>0.56388100000000008</v>
      </c>
      <c r="G42" s="127">
        <v>0.34843860000000004</v>
      </c>
      <c r="H42" s="127">
        <v>0.31954959999999999</v>
      </c>
      <c r="I42" s="127">
        <v>0.10392800000000001</v>
      </c>
      <c r="J42" s="127">
        <v>0.109056</v>
      </c>
      <c r="K42" s="127">
        <v>0.19971651768943047</v>
      </c>
      <c r="L42" s="127">
        <v>0.48530449504216805</v>
      </c>
      <c r="M42" s="127">
        <v>0.2899070685185185</v>
      </c>
      <c r="N42" s="127">
        <v>0.26881644629629625</v>
      </c>
      <c r="O42" s="127">
        <v>0.51299137832939312</v>
      </c>
      <c r="P42" s="127">
        <v>0.13503481090909092</v>
      </c>
      <c r="Q42" s="127">
        <v>7.997469174718197E-2</v>
      </c>
      <c r="R42" s="127">
        <v>-0.38567990725211843</v>
      </c>
      <c r="S42" s="127">
        <v>-0.3597379061601238</v>
      </c>
      <c r="T42" s="127">
        <v>0.42518177375781363</v>
      </c>
      <c r="U42" s="127">
        <v>-0.29714063308208338</v>
      </c>
      <c r="V42" s="127">
        <v>0.22599360521874878</v>
      </c>
      <c r="W42" s="127">
        <v>0.2427525941743518</v>
      </c>
    </row>
    <row r="43" spans="1:23" s="88" customFormat="1" x14ac:dyDescent="0.3">
      <c r="A43" s="126" t="s">
        <v>144</v>
      </c>
      <c r="B43" s="126" t="s">
        <v>367</v>
      </c>
      <c r="C43" s="126" t="s">
        <v>380</v>
      </c>
      <c r="D43" s="127">
        <v>1.1816941999999999</v>
      </c>
      <c r="E43" s="127">
        <v>0.98014539999999994</v>
      </c>
      <c r="F43" s="127">
        <v>1.5535097999999998</v>
      </c>
      <c r="G43" s="127">
        <v>1.2947439999999999</v>
      </c>
      <c r="H43" s="127">
        <v>1.1262028000000002</v>
      </c>
      <c r="I43" s="127">
        <v>1.1334682</v>
      </c>
      <c r="J43" s="127">
        <v>0.39261479999999999</v>
      </c>
      <c r="K43" s="127">
        <v>0.53029999999999999</v>
      </c>
      <c r="L43" s="127">
        <v>0.47101300000000001</v>
      </c>
      <c r="M43" s="127">
        <v>0.434143</v>
      </c>
      <c r="N43" s="127">
        <v>0.45503184444444444</v>
      </c>
      <c r="O43" s="127">
        <v>0.460787</v>
      </c>
      <c r="P43" s="127">
        <v>0.39982200000000012</v>
      </c>
      <c r="Q43" s="127">
        <v>0.22279900000000002</v>
      </c>
      <c r="R43" s="127">
        <v>0.22257220980174486</v>
      </c>
      <c r="S43" s="127">
        <v>0.2222356691186165</v>
      </c>
      <c r="T43" s="127">
        <v>0.22194600717077392</v>
      </c>
      <c r="U43" s="127">
        <v>0.22167229312653849</v>
      </c>
      <c r="V43" s="127">
        <v>0.22140263441136526</v>
      </c>
      <c r="W43" s="127">
        <v>0.22110285343936359</v>
      </c>
    </row>
    <row r="44" spans="1:23" s="88" customFormat="1" x14ac:dyDescent="0.3">
      <c r="A44" s="126" t="s">
        <v>144</v>
      </c>
      <c r="B44" s="126" t="s">
        <v>367</v>
      </c>
      <c r="C44" s="126" t="s">
        <v>177</v>
      </c>
      <c r="D44" s="127">
        <v>8.0476999999999993E-2</v>
      </c>
      <c r="E44" s="127">
        <v>0.2364127</v>
      </c>
      <c r="F44" s="127">
        <v>0.422456</v>
      </c>
      <c r="G44" s="127">
        <v>0.4349596</v>
      </c>
      <c r="H44" s="127">
        <v>0.76861860000000004</v>
      </c>
      <c r="I44" s="127">
        <v>0.4857804</v>
      </c>
      <c r="J44" s="127">
        <v>0.46157839999999994</v>
      </c>
      <c r="K44" s="127">
        <v>0.15870200000000001</v>
      </c>
      <c r="L44" s="127">
        <v>0.95353299999999996</v>
      </c>
      <c r="M44" s="127">
        <v>2.1394529999999996</v>
      </c>
      <c r="N44" s="127">
        <v>0.45271400772946857</v>
      </c>
      <c r="O44" s="127">
        <v>0.30512</v>
      </c>
      <c r="P44" s="127">
        <v>1.1755899169710806</v>
      </c>
      <c r="Q44" s="127">
        <v>0.56840599999999997</v>
      </c>
      <c r="R44" s="127">
        <v>0.60280115412340396</v>
      </c>
      <c r="S44" s="127">
        <v>0.59679468218550547</v>
      </c>
      <c r="T44" s="127">
        <v>0.6218863140089641</v>
      </c>
      <c r="U44" s="127">
        <v>0.66038317093244259</v>
      </c>
      <c r="V44" s="127">
        <v>0.69318478637586578</v>
      </c>
      <c r="W44" s="127">
        <v>0.69422548577374188</v>
      </c>
    </row>
    <row r="45" spans="1:23" s="88" customFormat="1" x14ac:dyDescent="0.3">
      <c r="A45" s="126" t="s">
        <v>144</v>
      </c>
      <c r="B45" s="126" t="s">
        <v>367</v>
      </c>
      <c r="C45" s="126" t="s">
        <v>180</v>
      </c>
      <c r="D45" s="127">
        <v>1.4418339999999998</v>
      </c>
      <c r="E45" s="127">
        <v>2.2467802999999993</v>
      </c>
      <c r="F45" s="127">
        <v>1.7058461999999999</v>
      </c>
      <c r="G45" s="127">
        <v>1.93856165</v>
      </c>
      <c r="H45" s="127">
        <v>1.7279354500000002</v>
      </c>
      <c r="I45" s="127">
        <v>1.8575895999999998</v>
      </c>
      <c r="J45" s="127">
        <v>2.2390412</v>
      </c>
      <c r="K45" s="127">
        <v>1.9405292320261434</v>
      </c>
      <c r="L45" s="127">
        <v>3.8343789999999993</v>
      </c>
      <c r="M45" s="127">
        <v>3.8865779999999996</v>
      </c>
      <c r="N45" s="127">
        <v>4.8921559999999991</v>
      </c>
      <c r="O45" s="127">
        <v>4.5661617504240475</v>
      </c>
      <c r="P45" s="127">
        <v>1.0879789296296296</v>
      </c>
      <c r="Q45" s="127">
        <v>0.46179700000000001</v>
      </c>
      <c r="R45" s="127">
        <v>0.46457298182262213</v>
      </c>
      <c r="S45" s="127">
        <v>0.46673674794744457</v>
      </c>
      <c r="T45" s="127">
        <v>0.46785696713626856</v>
      </c>
      <c r="U45" s="127">
        <v>0.46810753356513163</v>
      </c>
      <c r="V45" s="127">
        <v>0.46791651721590916</v>
      </c>
      <c r="W45" s="127">
        <v>0.46758367185369032</v>
      </c>
    </row>
    <row r="46" spans="1:23" s="88" customFormat="1" x14ac:dyDescent="0.3">
      <c r="A46" s="124" t="s">
        <v>381</v>
      </c>
      <c r="B46" s="124" t="s">
        <v>381</v>
      </c>
      <c r="C46" s="124" t="s">
        <v>381</v>
      </c>
      <c r="D46" s="125">
        <f>SUMIF($B47:$B$211,LEFT($C46,LEN($C46)-6),D47:D$211)</f>
        <v>8.6179442726534443</v>
      </c>
      <c r="E46" s="125">
        <f>SUMIF($B47:$B$211,LEFT($C46,LEN($C46)-6),E47:E$211)</f>
        <v>9.0292596890905905</v>
      </c>
      <c r="F46" s="125">
        <f>SUMIF($B47:$B$211,LEFT($C46,LEN($C46)-6),F47:F$211)</f>
        <v>9.1673131233037068</v>
      </c>
      <c r="G46" s="125">
        <f>SUMIF($B47:$B$211,LEFT($C46,LEN($C46)-6),G47:G$211)</f>
        <v>6.7304317611562192</v>
      </c>
      <c r="H46" s="125">
        <f>SUMIF($B47:$B$211,LEFT($C46,LEN($C46)-6),H47:H$211)</f>
        <v>8.5909387989778079</v>
      </c>
      <c r="I46" s="125">
        <f>SUMIF($B47:$B$211,LEFT($C46,LEN($C46)-6),I47:I$211)</f>
        <v>8.1366721201475301</v>
      </c>
      <c r="J46" s="125">
        <f>SUMIF($B47:$B$211,LEFT($C46,LEN($C46)-6),J47:J$211)</f>
        <v>8.5724104631447169</v>
      </c>
      <c r="K46" s="125">
        <f>SUMIF($B47:$B$211,LEFT($C46,LEN($C46)-6),K47:K$211)</f>
        <v>11.925732282264722</v>
      </c>
      <c r="L46" s="125">
        <f>SUMIF($B47:$B$211,LEFT($C46,LEN($C46)-6),L47:L$211)</f>
        <v>12.412786349035674</v>
      </c>
      <c r="M46" s="125">
        <f>SUMIF($B47:$B$211,LEFT($C46,LEN($C46)-6),M47:M$211)</f>
        <v>11.264797637895212</v>
      </c>
      <c r="N46" s="125">
        <f>SUMIF($B47:$B$211,LEFT($C46,LEN($C46)-6),N47:N$211)</f>
        <v>12.156829654201513</v>
      </c>
      <c r="O46" s="125">
        <f>SUMIF($B47:$B$211,LEFT($C46,LEN($C46)-6),O47:O$211)</f>
        <v>9.9362441224546831</v>
      </c>
      <c r="P46" s="125">
        <f>SUMIF($B47:$B$211,LEFT($C46,LEN($C46)-6),P47:P$211)</f>
        <v>11.964476050241544</v>
      </c>
      <c r="Q46" s="125">
        <f>SUMIF($B47:$B$211,LEFT($C46,LEN($C46)-6),Q47:Q$211)</f>
        <v>10.434919999999998</v>
      </c>
      <c r="R46" s="125">
        <f>SUMIF($B47:$B$211,LEFT($C46,LEN($C46)-6),R47:R$211)</f>
        <v>11.195119297376872</v>
      </c>
      <c r="S46" s="125">
        <f>SUMIF($B47:$B$211,LEFT($C46,LEN($C46)-6),S47:S$211)</f>
        <v>11.396438371948381</v>
      </c>
      <c r="T46" s="125">
        <f>SUMIF($B47:$B$211,LEFT($C46,LEN($C46)-6),T47:T$211)</f>
        <v>12.237582161652783</v>
      </c>
      <c r="U46" s="125">
        <f>SUMIF($B47:$B$211,LEFT($C46,LEN($C46)-6),U47:U$211)</f>
        <v>12.753794002509377</v>
      </c>
      <c r="V46" s="125">
        <f>SUMIF($B47:$B$211,LEFT($C46,LEN($C46)-6),V47:V$211)</f>
        <v>13.615223139241257</v>
      </c>
      <c r="W46" s="125">
        <f>SUMIF($B47:$B$211,LEFT($C46,LEN($C46)-6),W47:W$211)</f>
        <v>13.646355341697751</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3.0000000000000001E-6</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5.5500000000000005E-4</v>
      </c>
      <c r="I48" s="127">
        <v>1.4639999999999999E-2</v>
      </c>
      <c r="J48" s="127">
        <v>3.5502000000000003E-3</v>
      </c>
      <c r="K48" s="127">
        <v>1.2560013888888893E-2</v>
      </c>
      <c r="L48" s="127">
        <v>9.9999999999999995E-7</v>
      </c>
      <c r="M48" s="127">
        <v>9.9999999999999995E-7</v>
      </c>
      <c r="N48" s="127">
        <v>1.1340000000000001E-2</v>
      </c>
      <c r="O48" s="127">
        <v>2.7060151219512146E-2</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0.18499812543805308</v>
      </c>
      <c r="E49" s="127">
        <v>6.9962620286234484E-2</v>
      </c>
      <c r="F49" s="127">
        <v>7.6537493760958891E-2</v>
      </c>
      <c r="G49" s="127">
        <v>5.3489521403344724E-2</v>
      </c>
      <c r="H49" s="127">
        <v>8.0067054613628452E-2</v>
      </c>
      <c r="I49" s="127">
        <v>7.6027006598372596E-2</v>
      </c>
      <c r="J49" s="127">
        <v>5.2114437858059477E-2</v>
      </c>
      <c r="K49" s="127">
        <v>5.7661000000000004E-2</v>
      </c>
      <c r="L49" s="127">
        <v>6.0759999999999995E-2</v>
      </c>
      <c r="M49" s="127">
        <v>9.2999999999999992E-3</v>
      </c>
      <c r="N49" s="127">
        <v>0.11950000000000001</v>
      </c>
      <c r="O49" s="127">
        <v>0.5173350000000001</v>
      </c>
      <c r="P49" s="127">
        <v>0.13894000000000001</v>
      </c>
      <c r="Q49" s="127">
        <v>6.386E-2</v>
      </c>
      <c r="R49" s="127">
        <v>6.4296724504449218E-2</v>
      </c>
      <c r="S49" s="127">
        <v>6.4461892431599638E-2</v>
      </c>
      <c r="T49" s="127">
        <v>6.4375681872454585E-2</v>
      </c>
      <c r="U49" s="127">
        <v>6.4119511581384694E-2</v>
      </c>
      <c r="V49" s="127">
        <v>6.3817172655667775E-2</v>
      </c>
      <c r="W49" s="127">
        <v>6.3489292164652142E-2</v>
      </c>
    </row>
    <row r="50" spans="1:23" s="88" customFormat="1" x14ac:dyDescent="0.3">
      <c r="A50" s="126" t="s">
        <v>144</v>
      </c>
      <c r="B50" s="126" t="s">
        <v>382</v>
      </c>
      <c r="C50" s="126" t="s">
        <v>184</v>
      </c>
      <c r="D50" s="127">
        <v>0.16748540000000001</v>
      </c>
      <c r="E50" s="127">
        <v>0.1172115</v>
      </c>
      <c r="F50" s="127">
        <v>0.17045069999999998</v>
      </c>
      <c r="G50" s="127">
        <v>0.30110004999999995</v>
      </c>
      <c r="H50" s="127">
        <v>0.16502389999999997</v>
      </c>
      <c r="I50" s="127">
        <v>0.13678944999999998</v>
      </c>
      <c r="J50" s="127">
        <v>5.5168399999999999E-2</v>
      </c>
      <c r="K50" s="127">
        <v>5.1460000000000006E-2</v>
      </c>
      <c r="L50" s="127">
        <v>5.1460000000000006E-2</v>
      </c>
      <c r="M50" s="127">
        <v>3.2779999999999997E-2</v>
      </c>
      <c r="N50" s="127">
        <v>6.5019999999999994E-2</v>
      </c>
      <c r="O50" s="127">
        <v>8.1788E-2</v>
      </c>
      <c r="P50" s="127">
        <v>4.9599999999999998E-2</v>
      </c>
      <c r="Q50" s="127">
        <v>5.6859999999999994E-2</v>
      </c>
      <c r="R50" s="127">
        <v>3.9967296583006739E-2</v>
      </c>
      <c r="S50" s="127">
        <v>4.1429010932365111E-2</v>
      </c>
      <c r="T50" s="127">
        <v>4.2775991237864582E-2</v>
      </c>
      <c r="U50" s="127">
        <v>4.4071370774262347E-2</v>
      </c>
      <c r="V50" s="127">
        <v>4.5366470268061079E-2</v>
      </c>
      <c r="W50" s="127">
        <v>4.6617574091699622E-2</v>
      </c>
    </row>
    <row r="51" spans="1:23" s="88" customFormat="1" x14ac:dyDescent="0.3">
      <c r="A51" s="126" t="s">
        <v>144</v>
      </c>
      <c r="B51" s="126" t="s">
        <v>382</v>
      </c>
      <c r="C51" s="126" t="s">
        <v>386</v>
      </c>
      <c r="D51" s="127">
        <v>1.219085E-2</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8.211545897215391</v>
      </c>
      <c r="E52" s="127">
        <v>8.8025545188043548</v>
      </c>
      <c r="F52" s="127">
        <v>8.9160549295427476</v>
      </c>
      <c r="G52" s="127">
        <v>6.3415828897528739</v>
      </c>
      <c r="H52" s="127">
        <v>8.3270097443641795</v>
      </c>
      <c r="I52" s="127">
        <v>7.7843238635491563</v>
      </c>
      <c r="J52" s="127">
        <v>8.4615774252866576</v>
      </c>
      <c r="K52" s="127">
        <v>11.772431268375833</v>
      </c>
      <c r="L52" s="127">
        <v>12.122825349035674</v>
      </c>
      <c r="M52" s="127">
        <v>10.945556637895212</v>
      </c>
      <c r="N52" s="127">
        <v>11.786426654201513</v>
      </c>
      <c r="O52" s="127">
        <v>9.0383259712351709</v>
      </c>
      <c r="P52" s="127">
        <v>11.214536050241543</v>
      </c>
      <c r="Q52" s="127">
        <v>9.9750399999999981</v>
      </c>
      <c r="R52" s="127">
        <v>10.740364281858843</v>
      </c>
      <c r="S52" s="127">
        <v>10.927211703543966</v>
      </c>
      <c r="T52" s="127">
        <v>11.75538753324401</v>
      </c>
      <c r="U52" s="127">
        <v>12.259224776859853</v>
      </c>
      <c r="V52" s="127">
        <v>13.108248033402273</v>
      </c>
      <c r="W52" s="127">
        <v>13.127287009798444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9.7199999999999995E-3</v>
      </c>
      <c r="P53" s="127">
        <v>1.566E-2</v>
      </c>
      <c r="Q53" s="127">
        <v>1.512E-2</v>
      </c>
      <c r="R53" s="127">
        <v>1.5617479559016822E-2</v>
      </c>
      <c r="S53" s="127">
        <v>1.6188123502779247E-2</v>
      </c>
      <c r="T53" s="127">
        <v>1.6717531855964592E-2</v>
      </c>
      <c r="U53" s="127">
        <v>1.7235382871937578E-2</v>
      </c>
      <c r="V53" s="127">
        <v>1.7758004720080191E-2</v>
      </c>
      <c r="W53" s="127">
        <v>1.8268423799035101E-2</v>
      </c>
    </row>
    <row r="54" spans="1:23" s="88" customFormat="1" x14ac:dyDescent="0.3">
      <c r="A54" s="126" t="s">
        <v>144</v>
      </c>
      <c r="B54" s="126" t="s">
        <v>382</v>
      </c>
      <c r="C54" s="126" t="s">
        <v>388</v>
      </c>
      <c r="D54" s="127">
        <v>0</v>
      </c>
      <c r="E54" s="127">
        <v>0</v>
      </c>
      <c r="F54" s="127">
        <v>0</v>
      </c>
      <c r="G54" s="127">
        <v>0</v>
      </c>
      <c r="H54" s="127">
        <v>0</v>
      </c>
      <c r="I54" s="127">
        <v>1.5799000000000001E-2</v>
      </c>
      <c r="J54" s="127">
        <v>0</v>
      </c>
      <c r="K54" s="127">
        <v>1.6119999999999999E-2</v>
      </c>
      <c r="L54" s="127">
        <v>0</v>
      </c>
      <c r="M54" s="127">
        <v>0</v>
      </c>
      <c r="N54" s="127">
        <v>0</v>
      </c>
      <c r="O54" s="127">
        <v>0</v>
      </c>
      <c r="P54" s="127">
        <v>1.6119999999999999E-2</v>
      </c>
      <c r="Q54" s="127">
        <v>0</v>
      </c>
      <c r="R54" s="127">
        <v>0</v>
      </c>
      <c r="S54" s="127">
        <v>0</v>
      </c>
      <c r="T54" s="127">
        <v>0</v>
      </c>
      <c r="U54" s="127">
        <v>0</v>
      </c>
      <c r="V54" s="127">
        <v>0</v>
      </c>
      <c r="W54" s="127">
        <v>0</v>
      </c>
    </row>
    <row r="55" spans="1:23" s="88" customFormat="1" x14ac:dyDescent="0.3">
      <c r="A55" s="126" t="s">
        <v>144</v>
      </c>
      <c r="B55" s="126" t="s">
        <v>382</v>
      </c>
      <c r="C55" s="126" t="s">
        <v>389</v>
      </c>
      <c r="D55" s="127">
        <v>4.1723999999999997E-2</v>
      </c>
      <c r="E55" s="127">
        <v>3.9531049999999998E-2</v>
      </c>
      <c r="F55" s="127">
        <v>4.2699999999999995E-3</v>
      </c>
      <c r="G55" s="127">
        <v>3.4259299999999999E-2</v>
      </c>
      <c r="H55" s="127">
        <v>1.82831E-2</v>
      </c>
      <c r="I55" s="127">
        <v>0.10909279999999999</v>
      </c>
      <c r="J55" s="127">
        <v>0</v>
      </c>
      <c r="K55" s="127">
        <v>1.55E-2</v>
      </c>
      <c r="L55" s="127">
        <v>0.17773999999999998</v>
      </c>
      <c r="M55" s="127">
        <v>0.27716000000000002</v>
      </c>
      <c r="N55" s="127">
        <v>0.17453999999999997</v>
      </c>
      <c r="O55" s="127">
        <v>0.26201500000000005</v>
      </c>
      <c r="P55" s="127">
        <v>0.52961999999999998</v>
      </c>
      <c r="Q55" s="127">
        <v>0.32403999999999999</v>
      </c>
      <c r="R55" s="127">
        <v>0.33487351487155492</v>
      </c>
      <c r="S55" s="127">
        <v>0.34714764153767064</v>
      </c>
      <c r="T55" s="127">
        <v>0.35832542344248919</v>
      </c>
      <c r="U55" s="127">
        <v>0.36914296042193967</v>
      </c>
      <c r="V55" s="127">
        <v>0.38003345819517514</v>
      </c>
      <c r="W55" s="127">
        <v>0.3906930418439199</v>
      </c>
    </row>
    <row r="56" spans="1:23" s="88" customFormat="1" x14ac:dyDescent="0.3">
      <c r="A56" s="122" t="s">
        <v>390</v>
      </c>
      <c r="B56" s="122" t="s">
        <v>390</v>
      </c>
      <c r="C56" s="122" t="s">
        <v>390</v>
      </c>
      <c r="D56" s="123">
        <f>SUMIF($A58:$A$211,LEFT($C56,LEN($C56)-6),D58:D$211)</f>
        <v>19.097070720000005</v>
      </c>
      <c r="E56" s="123">
        <f>SUMIF($A58:$A$211,LEFT($C56,LEN($C56)-6),E58:E$211)</f>
        <v>18.32438943</v>
      </c>
      <c r="F56" s="123">
        <f>SUMIF($A58:$A$211,LEFT($C56,LEN($C56)-6),F58:F$211)</f>
        <v>15.434365040000005</v>
      </c>
      <c r="G56" s="123">
        <f>SUMIF($A58:$A$211,LEFT($C56,LEN($C56)-6),G58:G$211)</f>
        <v>14.741763779999998</v>
      </c>
      <c r="H56" s="123">
        <f>SUMIF($A58:$A$211,LEFT($C56,LEN($C56)-6),H58:H$211)</f>
        <v>19.264633012100003</v>
      </c>
      <c r="I56" s="123">
        <f>SUMIF($A58:$A$211,LEFT($C56,LEN($C56)-6),I58:I$211)</f>
        <v>14.646354564999999</v>
      </c>
      <c r="J56" s="123">
        <f>SUMIF($A58:$A$211,LEFT($C56,LEN($C56)-6),J58:J$211)</f>
        <v>15.879634099999999</v>
      </c>
      <c r="K56" s="123">
        <f>SUMIF($A58:$A$211,LEFT($C56,LEN($C56)-6),K58:K$211)</f>
        <v>18.753936047826958</v>
      </c>
      <c r="L56" s="123">
        <f>SUMIF($A58:$A$211,LEFT($C56,LEN($C56)-6),L58:L$211)</f>
        <v>20.048943399543582</v>
      </c>
      <c r="M56" s="123">
        <f>SUMIF($A58:$A$211,LEFT($C56,LEN($C56)-6),M58:M$211)</f>
        <v>21.322217497163034</v>
      </c>
      <c r="N56" s="123">
        <f>SUMIF($A58:$A$211,LEFT($C56,LEN($C56)-6),N58:N$211)</f>
        <v>20.615269759084399</v>
      </c>
      <c r="O56" s="123">
        <f>SUMIF($A58:$A$211,LEFT($C56,LEN($C56)-6),O58:O$211)</f>
        <v>15.529047136959409</v>
      </c>
      <c r="P56" s="123">
        <f>SUMIF($A58:$A$211,LEFT($C56,LEN($C56)-6),P58:P$211)</f>
        <v>21.540463170994112</v>
      </c>
      <c r="Q56" s="123">
        <f>SUMIF($A58:$A$211,LEFT($C56,LEN($C56)-6),Q58:Q$211)</f>
        <v>18.474838927220361</v>
      </c>
      <c r="R56" s="123">
        <f>SUMIF($A58:$A$211,LEFT($C56,LEN($C56)-6),R58:R$211)</f>
        <v>20.042151691785399</v>
      </c>
      <c r="S56" s="123">
        <f>SUMIF($A58:$A$211,LEFT($C56,LEN($C56)-6),S58:S$211)</f>
        <v>20.619326689901047</v>
      </c>
      <c r="T56" s="123">
        <f>SUMIF($A58:$A$211,LEFT($C56,LEN($C56)-6),T58:T$211)</f>
        <v>21.28938915810814</v>
      </c>
      <c r="U56" s="123">
        <f>SUMIF($A58:$A$211,LEFT($C56,LEN($C56)-6),U58:U$211)</f>
        <v>22.296556674040108</v>
      </c>
      <c r="V56" s="123">
        <f>SUMIF($A58:$A$211,LEFT($C56,LEN($C56)-6),V58:V$211)</f>
        <v>23.175281731872488</v>
      </c>
      <c r="W56" s="123">
        <f>SUMIF($A58:$A$211,LEFT($C56,LEN($C56)-6),W58:W$211)</f>
        <v>23.438361063938224</v>
      </c>
    </row>
    <row r="57" spans="1:23" s="88" customFormat="1" x14ac:dyDescent="0.3">
      <c r="A57" s="124" t="s">
        <v>391</v>
      </c>
      <c r="B57" s="124" t="s">
        <v>391</v>
      </c>
      <c r="C57" s="124" t="s">
        <v>391</v>
      </c>
      <c r="D57" s="125">
        <f>SUMIF($B58:$B$211,LEFT($C57,LEN($C57)-6),D58:D$211)</f>
        <v>13.347627800000001</v>
      </c>
      <c r="E57" s="125">
        <f>SUMIF($B58:$B$211,LEFT($C57,LEN($C57)-6),E58:E$211)</f>
        <v>11.167394000000003</v>
      </c>
      <c r="F57" s="125">
        <f>SUMIF($B58:$B$211,LEFT($C57,LEN($C57)-6),F58:F$211)</f>
        <v>8.5800084500000011</v>
      </c>
      <c r="G57" s="125">
        <f>SUMIF($B58:$B$211,LEFT($C57,LEN($C57)-6),G58:G$211)</f>
        <v>6.1960338100000012</v>
      </c>
      <c r="H57" s="125">
        <f>SUMIF($B58:$B$211,LEFT($C57,LEN($C57)-6),H58:H$211)</f>
        <v>9.9877513621000009</v>
      </c>
      <c r="I57" s="125">
        <f>SUMIF($B58:$B$211,LEFT($C57,LEN($C57)-6),I58:I$211)</f>
        <v>5.356947410000001</v>
      </c>
      <c r="J57" s="125">
        <f>SUMIF($B58:$B$211,LEFT($C57,LEN($C57)-6),J58:J$211)</f>
        <v>5.9240056000000001</v>
      </c>
      <c r="K57" s="125">
        <f>SUMIF($B58:$B$211,LEFT($C57,LEN($C57)-6),K58:K$211)</f>
        <v>7.5913814084413165</v>
      </c>
      <c r="L57" s="125">
        <f>SUMIF($B58:$B$211,LEFT($C57,LEN($C57)-6),L58:L$211)</f>
        <v>10.162509322121211</v>
      </c>
      <c r="M57" s="125">
        <f>SUMIF($B58:$B$211,LEFT($C57,LEN($C57)-6),M58:M$211)</f>
        <v>10.122756907730492</v>
      </c>
      <c r="N57" s="125">
        <f>SUMIF($B58:$B$211,LEFT($C57,LEN($C57)-6),N58:N$211)</f>
        <v>5.4438851842400249</v>
      </c>
      <c r="O57" s="125">
        <f>SUMIF($B58:$B$211,LEFT($C57,LEN($C57)-6),O58:O$211)</f>
        <v>3.2268535983483986</v>
      </c>
      <c r="P57" s="125">
        <f>SUMIF($B58:$B$211,LEFT($C57,LEN($C57)-6),P58:P$211)</f>
        <v>6.7093686845548923</v>
      </c>
      <c r="Q57" s="125">
        <f>SUMIF($B58:$B$211,LEFT($C57,LEN($C57)-6),Q58:Q$211)</f>
        <v>6.4272385156504548</v>
      </c>
      <c r="R57" s="125">
        <f>SUMIF($B58:$B$211,LEFT($C57,LEN($C57)-6),R58:R$211)</f>
        <v>7.9153194159610321</v>
      </c>
      <c r="S57" s="125">
        <f>SUMIF($B58:$B$211,LEFT($C57,LEN($C57)-6),S58:S$211)</f>
        <v>8.1879802368353456</v>
      </c>
      <c r="T57" s="125">
        <f>SUMIF($B58:$B$211,LEFT($C57,LEN($C57)-6),T58:T$211)</f>
        <v>8.6333342506948902</v>
      </c>
      <c r="U57" s="125">
        <f>SUMIF($B58:$B$211,LEFT($C57,LEN($C57)-6),U58:U$211)</f>
        <v>9.4016424550264102</v>
      </c>
      <c r="V57" s="125">
        <f>SUMIF($B58:$B$211,LEFT($C57,LEN($C57)-6),V58:V$211)</f>
        <v>10.031421450392777</v>
      </c>
      <c r="W57" s="125">
        <f>SUMIF($B58:$B$211,LEFT($C57,LEN($C57)-6),W58:W$211)</f>
        <v>10.056957080002269</v>
      </c>
    </row>
    <row r="58" spans="1:23" s="88" customFormat="1" x14ac:dyDescent="0.3">
      <c r="A58" s="126" t="s">
        <v>196</v>
      </c>
      <c r="B58" s="126" t="s">
        <v>392</v>
      </c>
      <c r="C58" s="126" t="s">
        <v>393</v>
      </c>
      <c r="D58" s="127">
        <v>0.19373500000000002</v>
      </c>
      <c r="E58" s="127">
        <v>0.17062920000000001</v>
      </c>
      <c r="F58" s="127">
        <v>0.14671719999999999</v>
      </c>
      <c r="G58" s="127">
        <v>0.17631039999999998</v>
      </c>
      <c r="H58" s="127">
        <v>0.18787999999999999</v>
      </c>
      <c r="I58" s="127">
        <v>0.17088539999999999</v>
      </c>
      <c r="J58" s="127">
        <v>0.30405019999999999</v>
      </c>
      <c r="K58" s="127">
        <v>3.2848928100000001</v>
      </c>
      <c r="L58" s="127">
        <v>7.1691448099999997</v>
      </c>
      <c r="M58" s="127">
        <v>6.1964913959595957</v>
      </c>
      <c r="N58" s="127">
        <v>0.35933679191919188</v>
      </c>
      <c r="O58" s="127">
        <v>0.46960675111111105</v>
      </c>
      <c r="P58" s="127">
        <v>0.53737215421667661</v>
      </c>
      <c r="Q58" s="127">
        <v>0.68074113932094049</v>
      </c>
      <c r="R58" s="127">
        <v>0.69706168707630822</v>
      </c>
      <c r="S58" s="127">
        <v>0.71871636080992785</v>
      </c>
      <c r="T58" s="127">
        <v>0.73034559681304956</v>
      </c>
      <c r="U58" s="127">
        <v>0.74778584157870209</v>
      </c>
      <c r="V58" s="127">
        <v>0.76234608080713495</v>
      </c>
      <c r="W58" s="127">
        <v>0.77644752374127723</v>
      </c>
    </row>
    <row r="59" spans="1:23" s="88" customFormat="1" x14ac:dyDescent="0.3">
      <c r="A59" s="126" t="s">
        <v>196</v>
      </c>
      <c r="B59" s="126" t="s">
        <v>392</v>
      </c>
      <c r="C59" s="126" t="s">
        <v>197</v>
      </c>
      <c r="D59" s="127">
        <v>11.8430432</v>
      </c>
      <c r="E59" s="127">
        <v>10.007272950000001</v>
      </c>
      <c r="F59" s="127">
        <v>7.3758349000000001</v>
      </c>
      <c r="G59" s="127">
        <v>4.9118009600000008</v>
      </c>
      <c r="H59" s="127">
        <v>9.2480617699999996</v>
      </c>
      <c r="I59" s="127">
        <v>4.9153074099999996</v>
      </c>
      <c r="J59" s="127">
        <v>4.6728806000000001</v>
      </c>
      <c r="K59" s="127">
        <v>3.3167078723265093</v>
      </c>
      <c r="L59" s="127">
        <v>2.3269079999999995</v>
      </c>
      <c r="M59" s="127">
        <v>3.0129262619003945</v>
      </c>
      <c r="N59" s="127">
        <v>4.4396798614939357</v>
      </c>
      <c r="O59" s="127">
        <v>2.2700682075359322</v>
      </c>
      <c r="P59" s="127">
        <v>5.7603469561935547</v>
      </c>
      <c r="Q59" s="127">
        <v>5.2638367191111115</v>
      </c>
      <c r="R59" s="127">
        <v>6.6263906846468208</v>
      </c>
      <c r="S59" s="127">
        <v>6.8632107783527996</v>
      </c>
      <c r="T59" s="127">
        <v>7.2706036062202051</v>
      </c>
      <c r="U59" s="127">
        <v>7.8966708207825622</v>
      </c>
      <c r="V59" s="127">
        <v>8.4283183252629552</v>
      </c>
      <c r="W59" s="127">
        <v>8.4373563634650868</v>
      </c>
    </row>
    <row r="60" spans="1:23" s="88" customFormat="1" x14ac:dyDescent="0.3">
      <c r="A60" s="126" t="s">
        <v>196</v>
      </c>
      <c r="B60" s="126" t="s">
        <v>392</v>
      </c>
      <c r="C60" s="126" t="s">
        <v>394</v>
      </c>
      <c r="D60" s="127">
        <v>4.5689E-2</v>
      </c>
      <c r="E60" s="127">
        <v>0</v>
      </c>
      <c r="F60" s="127">
        <v>4.7332949999999999E-2</v>
      </c>
      <c r="G60" s="127">
        <v>6.3879199999999997E-2</v>
      </c>
      <c r="H60" s="127">
        <v>0</v>
      </c>
      <c r="I60" s="127">
        <v>3.0744E-2</v>
      </c>
      <c r="J60" s="127">
        <v>1.5799000000000001E-2</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0.2443688</v>
      </c>
      <c r="E61" s="127">
        <v>0.20315</v>
      </c>
      <c r="F61" s="127">
        <v>7.4664000000000008E-2</v>
      </c>
      <c r="G61" s="127">
        <v>7.4664000000000008E-2</v>
      </c>
      <c r="H61" s="127">
        <v>7.4664000000000008E-2</v>
      </c>
      <c r="I61" s="127">
        <v>6.2219999999999998E-2</v>
      </c>
      <c r="J61" s="127">
        <v>9.9551999999999988E-2</v>
      </c>
      <c r="K61" s="127">
        <v>0.1574037261148066</v>
      </c>
      <c r="L61" s="127">
        <v>8.7664341414141395E-2</v>
      </c>
      <c r="M61" s="127">
        <v>0.10018360088060083</v>
      </c>
      <c r="N61" s="127">
        <v>0.21767636011982561</v>
      </c>
      <c r="O61" s="127">
        <v>0.34688490535792099</v>
      </c>
      <c r="P61" s="127">
        <v>5.4196778713606668E-2</v>
      </c>
      <c r="Q61" s="127">
        <v>0.14770961226890755</v>
      </c>
      <c r="R61" s="127">
        <v>0.25539034991630621</v>
      </c>
      <c r="S61" s="127">
        <v>0.26269231690364719</v>
      </c>
      <c r="T61" s="127">
        <v>0.28187513683743803</v>
      </c>
      <c r="U61" s="127">
        <v>0.39880541621407695</v>
      </c>
      <c r="V61" s="127">
        <v>0.48518289983531931</v>
      </c>
      <c r="W61" s="127">
        <v>0.48098703940342508</v>
      </c>
    </row>
    <row r="62" spans="1:23" s="88" customFormat="1" x14ac:dyDescent="0.3">
      <c r="A62" s="126" t="s">
        <v>196</v>
      </c>
      <c r="B62" s="126" t="s">
        <v>392</v>
      </c>
      <c r="C62" s="126" t="s">
        <v>395</v>
      </c>
      <c r="D62" s="127">
        <v>0.92202720000000005</v>
      </c>
      <c r="E62" s="127">
        <v>0.73911565000000001</v>
      </c>
      <c r="F62" s="127">
        <v>0.82534830000000003</v>
      </c>
      <c r="G62" s="127">
        <v>0.85916974999999995</v>
      </c>
      <c r="H62" s="127">
        <v>0.28916439999999999</v>
      </c>
      <c r="I62" s="127">
        <v>5.9908099999999999E-2</v>
      </c>
      <c r="J62" s="127">
        <v>0.68596330000000005</v>
      </c>
      <c r="K62" s="127">
        <v>0.45943999999999996</v>
      </c>
      <c r="L62" s="127">
        <v>0.19653999999999999</v>
      </c>
      <c r="M62" s="127">
        <v>0.50468000000000002</v>
      </c>
      <c r="N62" s="127">
        <v>0.19405999999999998</v>
      </c>
      <c r="O62" s="127">
        <v>0</v>
      </c>
      <c r="P62" s="127">
        <v>1.6119999999999999E-2</v>
      </c>
      <c r="Q62" s="127">
        <v>0.15686</v>
      </c>
      <c r="R62" s="127">
        <v>0.15670059808881423</v>
      </c>
      <c r="S62" s="127">
        <v>0.1596622700696303</v>
      </c>
      <c r="T62" s="127">
        <v>0.16190173976638564</v>
      </c>
      <c r="U62" s="127">
        <v>0.16435056404982701</v>
      </c>
      <c r="V62" s="127">
        <v>0.16675155611624295</v>
      </c>
      <c r="W62" s="127">
        <v>0.16906042895471646</v>
      </c>
    </row>
    <row r="63" spans="1:23" s="88" customFormat="1" x14ac:dyDescent="0.3">
      <c r="A63" s="126" t="s">
        <v>196</v>
      </c>
      <c r="B63" s="126" t="s">
        <v>392</v>
      </c>
      <c r="C63" s="126" t="s">
        <v>206</v>
      </c>
      <c r="D63" s="127">
        <v>9.8764600000000008E-2</v>
      </c>
      <c r="E63" s="127">
        <v>4.7226199999999996E-2</v>
      </c>
      <c r="F63" s="127">
        <v>0.11011109999999999</v>
      </c>
      <c r="G63" s="127">
        <v>0.1102095</v>
      </c>
      <c r="H63" s="127">
        <v>0.1879811921</v>
      </c>
      <c r="I63" s="127">
        <v>0.11788249999999999</v>
      </c>
      <c r="J63" s="127">
        <v>0.14576050000000002</v>
      </c>
      <c r="K63" s="127">
        <v>0.37293700000000002</v>
      </c>
      <c r="L63" s="127">
        <v>0.38225217070707074</v>
      </c>
      <c r="M63" s="127">
        <v>0.30847564898989899</v>
      </c>
      <c r="N63" s="127">
        <v>0.23313217070707065</v>
      </c>
      <c r="O63" s="127">
        <v>0.14029373434343434</v>
      </c>
      <c r="P63" s="127">
        <v>0.34133279543105477</v>
      </c>
      <c r="Q63" s="127">
        <v>0.17809104494949496</v>
      </c>
      <c r="R63" s="127">
        <v>0.17977609623278334</v>
      </c>
      <c r="S63" s="127">
        <v>0.18369851069934062</v>
      </c>
      <c r="T63" s="127">
        <v>0.18860817105781261</v>
      </c>
      <c r="U63" s="127">
        <v>0.19402981240124259</v>
      </c>
      <c r="V63" s="127">
        <v>0.188822588371126</v>
      </c>
      <c r="W63" s="127">
        <v>0.19310572443776197</v>
      </c>
    </row>
    <row r="64" spans="1:23" s="88" customFormat="1" x14ac:dyDescent="0.3">
      <c r="A64" s="124" t="s">
        <v>396</v>
      </c>
      <c r="B64" s="124" t="s">
        <v>396</v>
      </c>
      <c r="C64" s="124" t="s">
        <v>396</v>
      </c>
      <c r="D64" s="125">
        <f>SUMIF($B65:$B$211,LEFT($C64,LEN($C64)-6),D65:D$211)</f>
        <v>1.2525434999999998</v>
      </c>
      <c r="E64" s="125">
        <f>SUMIF($B65:$B$211,LEFT($C64,LEN($C64)-6),E65:E$211)</f>
        <v>2.1197776500000001</v>
      </c>
      <c r="F64" s="125">
        <f>SUMIF($B65:$B$211,LEFT($C64,LEN($C64)-6),F65:F$211)</f>
        <v>1.9146863000000001</v>
      </c>
      <c r="G64" s="125">
        <f>SUMIF($B65:$B$211,LEFT($C64,LEN($C64)-6),G65:G$211)</f>
        <v>1.6323217000000001</v>
      </c>
      <c r="H64" s="125">
        <f>SUMIF($B65:$B$211,LEFT($C64,LEN($C64)-6),H65:H$211)</f>
        <v>2.5512162000000003</v>
      </c>
      <c r="I64" s="125">
        <f>SUMIF($B65:$B$211,LEFT($C64,LEN($C64)-6),I65:I$211)</f>
        <v>1.9830368</v>
      </c>
      <c r="J64" s="125">
        <f>SUMIF($B65:$B$211,LEFT($C64,LEN($C64)-6),J65:J$211)</f>
        <v>2.5737652</v>
      </c>
      <c r="K64" s="125">
        <f>SUMIF($B65:$B$211,LEFT($C64,LEN($C64)-6),K65:K$211)</f>
        <v>2.8975690000000003</v>
      </c>
      <c r="L64" s="125">
        <f>SUMIF($B65:$B$211,LEFT($C64,LEN($C64)-6),L65:L$211)</f>
        <v>2.9740439999999992</v>
      </c>
      <c r="M64" s="125">
        <f>SUMIF($B65:$B$211,LEFT($C64,LEN($C64)-6),M65:M$211)</f>
        <v>2.3605329999999993</v>
      </c>
      <c r="N64" s="125">
        <f>SUMIF($B65:$B$211,LEFT($C64,LEN($C64)-6),N65:N$211)</f>
        <v>3.1485451532879813</v>
      </c>
      <c r="O64" s="125">
        <f>SUMIF($B65:$B$211,LEFT($C64,LEN($C64)-6),O65:O$211)</f>
        <v>3.0346557764705882</v>
      </c>
      <c r="P64" s="125">
        <f>SUMIF($B65:$B$211,LEFT($C64,LEN($C64)-6),P65:P$211)</f>
        <v>2.5643980450937947</v>
      </c>
      <c r="Q64" s="125">
        <f>SUMIF($B65:$B$211,LEFT($C64,LEN($C64)-6),Q65:Q$211)</f>
        <v>2.9599999459948312</v>
      </c>
      <c r="R64" s="125">
        <f>SUMIF($B65:$B$211,LEFT($C64,LEN($C64)-6),R65:R$211)</f>
        <v>2.9822480447403072</v>
      </c>
      <c r="S64" s="125">
        <f>SUMIF($B65:$B$211,LEFT($C64,LEN($C64)-6),S65:S$211)</f>
        <v>3.0640280979692665</v>
      </c>
      <c r="T64" s="125">
        <f>SUMIF($B65:$B$211,LEFT($C64,LEN($C64)-6),T65:T$211)</f>
        <v>3.1333046426442244</v>
      </c>
      <c r="U64" s="125">
        <f>SUMIF($B65:$B$211,LEFT($C64,LEN($C64)-6),U65:U$211)</f>
        <v>3.2076374681277833</v>
      </c>
      <c r="V64" s="125">
        <f>SUMIF($B65:$B$211,LEFT($C64,LEN($C64)-6),V65:V$211)</f>
        <v>3.2820096978763416</v>
      </c>
      <c r="W64" s="125">
        <f>SUMIF($B65:$B$211,LEFT($C64,LEN($C64)-6),W65:W$211)</f>
        <v>3.3555923168940125</v>
      </c>
    </row>
    <row r="65" spans="1:23" s="88" customFormat="1" x14ac:dyDescent="0.3">
      <c r="A65" s="126" t="s">
        <v>196</v>
      </c>
      <c r="B65" s="126" t="s">
        <v>397</v>
      </c>
      <c r="C65" s="126" t="s">
        <v>398</v>
      </c>
      <c r="D65" s="127">
        <v>0</v>
      </c>
      <c r="E65" s="127">
        <v>0</v>
      </c>
      <c r="F65" s="127">
        <v>0</v>
      </c>
      <c r="G65" s="127">
        <v>0</v>
      </c>
      <c r="H65" s="127">
        <v>0</v>
      </c>
      <c r="I65" s="127">
        <v>0</v>
      </c>
      <c r="J65" s="127">
        <v>0</v>
      </c>
      <c r="K65" s="127">
        <v>8.9180999999999996E-2</v>
      </c>
      <c r="L65" s="127">
        <v>4.0000000000000001E-3</v>
      </c>
      <c r="M65" s="127">
        <v>0</v>
      </c>
      <c r="N65" s="127">
        <v>0</v>
      </c>
      <c r="O65" s="127">
        <v>3.286E-2</v>
      </c>
      <c r="P65" s="127">
        <v>2.7130000000000001E-2</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0.10760400000000001</v>
      </c>
      <c r="E67" s="127">
        <v>8.5741599999999987E-2</v>
      </c>
      <c r="F67" s="127">
        <v>4.6969999999999998E-2</v>
      </c>
      <c r="G67" s="127">
        <v>4.6969999999999998E-2</v>
      </c>
      <c r="H67" s="127">
        <v>0.13591409999999998</v>
      </c>
      <c r="I67" s="127">
        <v>0.1351455</v>
      </c>
      <c r="J67" s="127">
        <v>0.32637745000000001</v>
      </c>
      <c r="K67" s="127">
        <v>0.31123999999999996</v>
      </c>
      <c r="L67" s="127">
        <v>0.35216000000000003</v>
      </c>
      <c r="M67" s="127">
        <v>0.15043999999999999</v>
      </c>
      <c r="N67" s="127">
        <v>0.14694000000000002</v>
      </c>
      <c r="O67" s="127">
        <v>0.10539999999999999</v>
      </c>
      <c r="P67" s="127">
        <v>0</v>
      </c>
      <c r="Q67" s="127">
        <v>8.9279999999999998E-2</v>
      </c>
      <c r="R67" s="127">
        <v>8.9189273220510859E-2</v>
      </c>
      <c r="S67" s="127">
        <v>9.0874967944769805E-2</v>
      </c>
      <c r="T67" s="127">
        <v>9.2149606823555455E-2</v>
      </c>
      <c r="U67" s="127">
        <v>9.3543404044170303E-2</v>
      </c>
      <c r="V67" s="127">
        <v>9.4909976603711407E-2</v>
      </c>
      <c r="W67" s="127">
        <v>9.6224117665925576E-2</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4.68236E-2</v>
      </c>
      <c r="E69" s="127">
        <v>0</v>
      </c>
      <c r="F69" s="127">
        <v>9.2594949999999995E-2</v>
      </c>
      <c r="G69" s="127">
        <v>0</v>
      </c>
      <c r="H69" s="127">
        <v>8.9029499999999998E-2</v>
      </c>
      <c r="I69" s="127">
        <v>6.2903199999999992E-2</v>
      </c>
      <c r="J69" s="127">
        <v>0</v>
      </c>
      <c r="K69" s="127">
        <v>0.250108</v>
      </c>
      <c r="L69" s="127">
        <v>0.15800399999999998</v>
      </c>
      <c r="M69" s="127">
        <v>6.1869999999999994E-2</v>
      </c>
      <c r="N69" s="127">
        <v>0.18090215328798182</v>
      </c>
      <c r="O69" s="127">
        <v>0.23607700000000001</v>
      </c>
      <c r="P69" s="127">
        <v>8.1224045093795008E-2</v>
      </c>
      <c r="Q69" s="127">
        <v>0.29367994599483205</v>
      </c>
      <c r="R69" s="127">
        <v>0.29709425871035017</v>
      </c>
      <c r="S69" s="127">
        <v>0.30640576711764084</v>
      </c>
      <c r="T69" s="127">
        <v>0.31451979453832563</v>
      </c>
      <c r="U69" s="127">
        <v>0.32318584547272194</v>
      </c>
      <c r="V69" s="127">
        <v>0.33190161980575955</v>
      </c>
      <c r="W69" s="127">
        <v>0.34059529322105142</v>
      </c>
    </row>
    <row r="70" spans="1:23" s="88" customFormat="1" x14ac:dyDescent="0.3">
      <c r="A70" s="126" t="s">
        <v>196</v>
      </c>
      <c r="B70" s="126" t="s">
        <v>397</v>
      </c>
      <c r="C70" s="126" t="s">
        <v>403</v>
      </c>
      <c r="D70" s="127">
        <v>0.73089589999999993</v>
      </c>
      <c r="E70" s="127">
        <v>1.3166971999999999</v>
      </c>
      <c r="F70" s="127">
        <v>1.00581985</v>
      </c>
      <c r="G70" s="127">
        <v>1.1053993</v>
      </c>
      <c r="H70" s="127">
        <v>1.59455525</v>
      </c>
      <c r="I70" s="127">
        <v>1.30814195</v>
      </c>
      <c r="J70" s="127">
        <v>1.6159784499999998</v>
      </c>
      <c r="K70" s="127">
        <v>1.5177600000000002</v>
      </c>
      <c r="L70" s="127">
        <v>1.8682999999999996</v>
      </c>
      <c r="M70" s="127">
        <v>1.3739199999999996</v>
      </c>
      <c r="N70" s="127">
        <v>1.4739</v>
      </c>
      <c r="O70" s="127">
        <v>1.2712919999999999</v>
      </c>
      <c r="P70" s="127">
        <v>1.2082999999999999</v>
      </c>
      <c r="Q70" s="127">
        <v>0.97029999999999972</v>
      </c>
      <c r="R70" s="127">
        <v>0.97805382591904622</v>
      </c>
      <c r="S70" s="127">
        <v>1.0053874838515224</v>
      </c>
      <c r="T70" s="127">
        <v>1.0287273685579921</v>
      </c>
      <c r="U70" s="127">
        <v>1.0538495500154417</v>
      </c>
      <c r="V70" s="127">
        <v>1.0791133605631671</v>
      </c>
      <c r="W70" s="127">
        <v>1.104256728584466</v>
      </c>
    </row>
    <row r="71" spans="1:23" s="88" customFormat="1" x14ac:dyDescent="0.3">
      <c r="A71" s="126" t="s">
        <v>196</v>
      </c>
      <c r="B71" s="126" t="s">
        <v>397</v>
      </c>
      <c r="C71" s="126" t="s">
        <v>404</v>
      </c>
      <c r="D71" s="127">
        <v>3.1171000000000001E-2</v>
      </c>
      <c r="E71" s="127">
        <v>2.4680599999999997E-2</v>
      </c>
      <c r="F71" s="127">
        <v>3.9710999999999996E-2</v>
      </c>
      <c r="G71" s="127">
        <v>1.21695E-2</v>
      </c>
      <c r="H71" s="127">
        <v>5.5125699999999993E-2</v>
      </c>
      <c r="I71" s="127">
        <v>1.5799000000000001E-2</v>
      </c>
      <c r="J71" s="127">
        <v>4.7213999999999999E-2</v>
      </c>
      <c r="K71" s="127">
        <v>1.6740000000000001E-2</v>
      </c>
      <c r="L71" s="127">
        <v>4.9600000000000005E-2</v>
      </c>
      <c r="M71" s="127">
        <v>4.5259999999999995E-2</v>
      </c>
      <c r="N71" s="127">
        <v>4.0919999999999998E-2</v>
      </c>
      <c r="O71" s="127">
        <v>4.8979999999999996E-2</v>
      </c>
      <c r="P71" s="127">
        <v>4.5880000000000004E-2</v>
      </c>
      <c r="Q71" s="127">
        <v>7.8120000000000009E-2</v>
      </c>
      <c r="R71" s="127">
        <v>7.8959157928293444E-2</v>
      </c>
      <c r="S71" s="127">
        <v>8.1376072632325241E-2</v>
      </c>
      <c r="T71" s="127">
        <v>8.3495806381768581E-2</v>
      </c>
      <c r="U71" s="127">
        <v>8.577608104669282E-2</v>
      </c>
      <c r="V71" s="127">
        <v>8.8077780380155096E-2</v>
      </c>
      <c r="W71" s="127">
        <v>9.0384320828144904E-2</v>
      </c>
    </row>
    <row r="72" spans="1:23" s="88" customFormat="1" x14ac:dyDescent="0.3">
      <c r="A72" s="126" t="s">
        <v>196</v>
      </c>
      <c r="B72" s="126" t="s">
        <v>397</v>
      </c>
      <c r="C72" s="126" t="s">
        <v>405</v>
      </c>
      <c r="D72" s="127">
        <v>0</v>
      </c>
      <c r="E72" s="127">
        <v>0</v>
      </c>
      <c r="F72" s="127">
        <v>0</v>
      </c>
      <c r="G72" s="127">
        <v>0</v>
      </c>
      <c r="H72" s="127">
        <v>0</v>
      </c>
      <c r="I72" s="127">
        <v>0</v>
      </c>
      <c r="J72" s="127">
        <v>0</v>
      </c>
      <c r="K72" s="127">
        <v>1.6119999999999999E-2</v>
      </c>
      <c r="L72" s="127">
        <v>0</v>
      </c>
      <c r="M72" s="127">
        <v>1.426E-2</v>
      </c>
      <c r="N72" s="127">
        <v>1.6119999999999999E-2</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9.2198449999999987E-2</v>
      </c>
      <c r="E73" s="127">
        <v>0.31626994999999997</v>
      </c>
      <c r="F73" s="127">
        <v>0.45859495</v>
      </c>
      <c r="G73" s="127">
        <v>0.16906589999999999</v>
      </c>
      <c r="H73" s="127">
        <v>0.32115280000000002</v>
      </c>
      <c r="I73" s="127">
        <v>0.1076955</v>
      </c>
      <c r="J73" s="127">
        <v>0.24783824999999998</v>
      </c>
      <c r="K73" s="127">
        <v>0.33355999999999997</v>
      </c>
      <c r="L73" s="127">
        <v>0.32239999999999996</v>
      </c>
      <c r="M73" s="127">
        <v>0.33914000000000005</v>
      </c>
      <c r="N73" s="127">
        <v>0.37138000000000004</v>
      </c>
      <c r="O73" s="127">
        <v>0.24399600000000002</v>
      </c>
      <c r="P73" s="127">
        <v>0.22993999999999998</v>
      </c>
      <c r="Q73" s="127">
        <v>0.1802</v>
      </c>
      <c r="R73" s="127">
        <v>0.18151366424154611</v>
      </c>
      <c r="S73" s="127">
        <v>0.18652800735037775</v>
      </c>
      <c r="T73" s="127">
        <v>0.19089461114008816</v>
      </c>
      <c r="U73" s="127">
        <v>0.19564508461373517</v>
      </c>
      <c r="V73" s="127">
        <v>0.20044660733478831</v>
      </c>
      <c r="W73" s="127">
        <v>0.20525401876550192</v>
      </c>
    </row>
    <row r="74" spans="1:23" s="88" customFormat="1" x14ac:dyDescent="0.3">
      <c r="A74" s="126" t="s">
        <v>196</v>
      </c>
      <c r="B74" s="126" t="s">
        <v>397</v>
      </c>
      <c r="C74" s="126" t="s">
        <v>407</v>
      </c>
      <c r="D74" s="127">
        <v>4.5103400000000002E-2</v>
      </c>
      <c r="E74" s="127">
        <v>4.7299399999999998E-2</v>
      </c>
      <c r="F74" s="127">
        <v>4.0863900000000002E-2</v>
      </c>
      <c r="G74" s="127">
        <v>5.9511599999999991E-2</v>
      </c>
      <c r="H74" s="127">
        <v>5.3504099999999999E-2</v>
      </c>
      <c r="I74" s="127">
        <v>3.1598000000000001E-2</v>
      </c>
      <c r="J74" s="127">
        <v>1.5799000000000001E-2</v>
      </c>
      <c r="K74" s="127">
        <v>0</v>
      </c>
      <c r="L74" s="127">
        <v>3.49E-2</v>
      </c>
      <c r="M74" s="127">
        <v>3.5443000000000002E-2</v>
      </c>
      <c r="N74" s="127">
        <v>8.3080000000000015E-2</v>
      </c>
      <c r="O74" s="127">
        <v>0.13880200000000001</v>
      </c>
      <c r="P74" s="127">
        <v>0.23064000000000001</v>
      </c>
      <c r="Q74" s="127">
        <v>0.16678000000000001</v>
      </c>
      <c r="R74" s="127">
        <v>0.16796239987372247</v>
      </c>
      <c r="S74" s="127">
        <v>0.17249564166345721</v>
      </c>
      <c r="T74" s="127">
        <v>0.17634419024437939</v>
      </c>
      <c r="U74" s="127">
        <v>0.18046811346478181</v>
      </c>
      <c r="V74" s="127">
        <v>0.18457560363367076</v>
      </c>
      <c r="W74" s="127">
        <v>0.1886304640449819</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1.1940000000000001E-2</v>
      </c>
      <c r="L76" s="127">
        <v>2.01E-2</v>
      </c>
      <c r="M76" s="127">
        <v>1.47E-2</v>
      </c>
      <c r="N76" s="127">
        <v>2.3362999999999998E-2</v>
      </c>
      <c r="O76" s="127">
        <v>1.5004376470588223E-2</v>
      </c>
      <c r="P76" s="127">
        <v>3.0983999999999998E-2</v>
      </c>
      <c r="Q76" s="127">
        <v>1.4279999999999999E-2</v>
      </c>
      <c r="R76" s="127">
        <v>1.4451393131031604E-2</v>
      </c>
      <c r="S76" s="127">
        <v>1.4909130382390513E-2</v>
      </c>
      <c r="T76" s="127">
        <v>1.5307096466682411E-2</v>
      </c>
      <c r="U76" s="127">
        <v>1.5730588805358152E-2</v>
      </c>
      <c r="V76" s="127">
        <v>1.6155361721805213E-2</v>
      </c>
      <c r="W76" s="127">
        <v>1.6577563438277883E-2</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4.4439999999999974E-4</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0.18480559999999999</v>
      </c>
      <c r="E79" s="127">
        <v>0.25859120000000002</v>
      </c>
      <c r="F79" s="127">
        <v>0.1845067</v>
      </c>
      <c r="G79" s="127">
        <v>0.16633785000000001</v>
      </c>
      <c r="H79" s="127">
        <v>0.28790779999999999</v>
      </c>
      <c r="I79" s="127">
        <v>0.2503379</v>
      </c>
      <c r="J79" s="127">
        <v>0.24899284999999999</v>
      </c>
      <c r="K79" s="127">
        <v>0.30565999999999999</v>
      </c>
      <c r="L79" s="127">
        <v>0.13578000000000001</v>
      </c>
      <c r="M79" s="127">
        <v>0.29573999999999995</v>
      </c>
      <c r="N79" s="127">
        <v>0.73506000000000016</v>
      </c>
      <c r="O79" s="127">
        <v>0.90956000000000015</v>
      </c>
      <c r="P79" s="127">
        <v>0.68853999999999993</v>
      </c>
      <c r="Q79" s="127">
        <v>1.1196199999999998</v>
      </c>
      <c r="R79" s="127">
        <v>1.1269297431214198</v>
      </c>
      <c r="S79" s="127">
        <v>1.1566346494098261</v>
      </c>
      <c r="T79" s="127">
        <v>1.1813073114073283</v>
      </c>
      <c r="U79" s="127">
        <v>1.2076452708550629</v>
      </c>
      <c r="V79" s="127">
        <v>1.2337960606777691</v>
      </c>
      <c r="W79" s="127">
        <v>1.2594006036869547</v>
      </c>
    </row>
    <row r="80" spans="1:23" s="88" customFormat="1" x14ac:dyDescent="0.3">
      <c r="A80" s="126" t="s">
        <v>196</v>
      </c>
      <c r="B80" s="126" t="s">
        <v>397</v>
      </c>
      <c r="C80" s="126" t="s">
        <v>413</v>
      </c>
      <c r="D80" s="127">
        <v>0</v>
      </c>
      <c r="E80" s="127">
        <v>1.58417E-2</v>
      </c>
      <c r="F80" s="127">
        <v>0</v>
      </c>
      <c r="G80" s="127">
        <v>3.1085599999999998E-2</v>
      </c>
      <c r="H80" s="127">
        <v>0</v>
      </c>
      <c r="I80" s="127">
        <v>1.5243899999999999E-2</v>
      </c>
      <c r="J80" s="127">
        <v>0</v>
      </c>
      <c r="K80" s="127">
        <v>0</v>
      </c>
      <c r="L80" s="127">
        <v>0</v>
      </c>
      <c r="M80" s="127">
        <v>0</v>
      </c>
      <c r="N80" s="127">
        <v>1.4880000000000001E-2</v>
      </c>
      <c r="O80" s="127">
        <v>0</v>
      </c>
      <c r="P80" s="127">
        <v>2.1760000000000002E-2</v>
      </c>
      <c r="Q80" s="127">
        <v>0</v>
      </c>
      <c r="R80" s="127">
        <v>0</v>
      </c>
      <c r="S80" s="127">
        <v>0</v>
      </c>
      <c r="T80" s="127">
        <v>0</v>
      </c>
      <c r="U80" s="127">
        <v>0</v>
      </c>
      <c r="V80" s="127">
        <v>0</v>
      </c>
      <c r="W80" s="127">
        <v>0</v>
      </c>
    </row>
    <row r="81" spans="1:23" s="88" customFormat="1" x14ac:dyDescent="0.3">
      <c r="A81" s="126" t="s">
        <v>196</v>
      </c>
      <c r="B81" s="126" t="s">
        <v>397</v>
      </c>
      <c r="C81" s="126" t="s">
        <v>414</v>
      </c>
      <c r="D81" s="127">
        <v>1.3941549999999999E-2</v>
      </c>
      <c r="E81" s="127">
        <v>0</v>
      </c>
      <c r="F81" s="127">
        <v>1.402695E-2</v>
      </c>
      <c r="G81" s="127">
        <v>4.1781949999999998E-2</v>
      </c>
      <c r="H81" s="127">
        <v>1.402695E-2</v>
      </c>
      <c r="I81" s="127">
        <v>4.2315699999999998E-2</v>
      </c>
      <c r="J81" s="127">
        <v>4.2080849999999996E-2</v>
      </c>
      <c r="K81" s="127">
        <v>1.426E-2</v>
      </c>
      <c r="L81" s="127">
        <v>0</v>
      </c>
      <c r="M81" s="127">
        <v>0</v>
      </c>
      <c r="N81" s="127">
        <v>0</v>
      </c>
      <c r="O81" s="127">
        <v>0</v>
      </c>
      <c r="P81" s="127">
        <v>0</v>
      </c>
      <c r="Q81" s="127">
        <v>1.55E-2</v>
      </c>
      <c r="R81" s="127">
        <v>1.55946613294843E-2</v>
      </c>
      <c r="S81" s="127">
        <v>1.600661958852212E-2</v>
      </c>
      <c r="T81" s="127">
        <v>1.6362192612688023E-2</v>
      </c>
      <c r="U81" s="127">
        <v>1.675066881549064E-2</v>
      </c>
      <c r="V81" s="127">
        <v>1.7144008979117966E-2</v>
      </c>
      <c r="W81" s="127">
        <v>1.7538730575952562E-2</v>
      </c>
    </row>
    <row r="82" spans="1:23" s="88" customFormat="1" x14ac:dyDescent="0.3">
      <c r="A82" s="126" t="s">
        <v>196</v>
      </c>
      <c r="B82" s="126" t="s">
        <v>397</v>
      </c>
      <c r="C82" s="126" t="s">
        <v>415</v>
      </c>
      <c r="D82" s="127">
        <v>0</v>
      </c>
      <c r="E82" s="127">
        <v>5.4655999999999996E-2</v>
      </c>
      <c r="F82" s="127">
        <v>3.1598000000000001E-2</v>
      </c>
      <c r="G82" s="127">
        <v>0</v>
      </c>
      <c r="H82" s="127">
        <v>0</v>
      </c>
      <c r="I82" s="127">
        <v>1.3856149999999999E-2</v>
      </c>
      <c r="J82" s="127">
        <v>2.9484349999999999E-2</v>
      </c>
      <c r="K82" s="127">
        <v>3.1E-2</v>
      </c>
      <c r="L82" s="127">
        <v>2.8799999999999999E-2</v>
      </c>
      <c r="M82" s="127">
        <v>2.9760000000000002E-2</v>
      </c>
      <c r="N82" s="127">
        <v>6.2E-2</v>
      </c>
      <c r="O82" s="127">
        <v>3.2239999999999998E-2</v>
      </c>
      <c r="P82" s="127">
        <v>0</v>
      </c>
      <c r="Q82" s="127">
        <v>3.2239999999999998E-2</v>
      </c>
      <c r="R82" s="127">
        <v>3.2499667264902526E-2</v>
      </c>
      <c r="S82" s="127">
        <v>3.3409758028434496E-2</v>
      </c>
      <c r="T82" s="127">
        <v>3.4196664471416331E-2</v>
      </c>
      <c r="U82" s="127">
        <v>3.5042860994327955E-2</v>
      </c>
      <c r="V82" s="127">
        <v>3.5889318176396748E-2</v>
      </c>
      <c r="W82" s="127">
        <v>3.6730476082755432E-2</v>
      </c>
    </row>
    <row r="83" spans="1:23" s="88" customFormat="1" x14ac:dyDescent="0.3">
      <c r="A83" s="124" t="s">
        <v>416</v>
      </c>
      <c r="B83" s="124" t="s">
        <v>416</v>
      </c>
      <c r="C83" s="124" t="s">
        <v>416</v>
      </c>
      <c r="D83" s="125">
        <f>SUMIF($B84:$B$211,LEFT($C83,LEN($C83)-6),D84:D$211)</f>
        <v>1.5525530000000003</v>
      </c>
      <c r="E83" s="125">
        <f>SUMIF($B84:$B$211,LEFT($C83,LEN($C83)-6),E84:E$211)</f>
        <v>1.9211288000000002</v>
      </c>
      <c r="F83" s="125">
        <f>SUMIF($B84:$B$211,LEFT($C83,LEN($C83)-6),F84:F$211)</f>
        <v>1.3519345</v>
      </c>
      <c r="G83" s="125">
        <f>SUMIF($B84:$B$211,LEFT($C83,LEN($C83)-6),G84:G$211)</f>
        <v>2.7350787300000001</v>
      </c>
      <c r="H83" s="125">
        <f>SUMIF($B84:$B$211,LEFT($C83,LEN($C83)-6),H84:H$211)</f>
        <v>2.7513228500000002</v>
      </c>
      <c r="I83" s="125">
        <f>SUMIF($B84:$B$211,LEFT($C83,LEN($C83)-6),I84:I$211)</f>
        <v>2.0713327499999998</v>
      </c>
      <c r="J83" s="125">
        <f>SUMIF($B84:$B$211,LEFT($C83,LEN($C83)-6),J84:J$211)</f>
        <v>2.68061675</v>
      </c>
      <c r="K83" s="125">
        <f>SUMIF($B84:$B$211,LEFT($C83,LEN($C83)-6),K84:K$211)</f>
        <v>3.0077188241445953</v>
      </c>
      <c r="L83" s="125">
        <f>SUMIF($B84:$B$211,LEFT($C83,LEN($C83)-6),L84:L$211)</f>
        <v>2.8593149319678264</v>
      </c>
      <c r="M83" s="125">
        <f>SUMIF($B84:$B$211,LEFT($C83,LEN($C83)-6),M84:M$211)</f>
        <v>2.9117728399487426</v>
      </c>
      <c r="N83" s="125">
        <f>SUMIF($B84:$B$211,LEFT($C83,LEN($C83)-6),N84:N$211)</f>
        <v>4.9345430422018346</v>
      </c>
      <c r="O83" s="125">
        <f>SUMIF($B84:$B$211,LEFT($C83,LEN($C83)-6),O84:O$211)</f>
        <v>1.6534411249714216</v>
      </c>
      <c r="P83" s="125">
        <f>SUMIF($B84:$B$211,LEFT($C83,LEN($C83)-6),P84:P$211)</f>
        <v>5.9965214951785306</v>
      </c>
      <c r="Q83" s="125">
        <f>SUMIF($B84:$B$211,LEFT($C83,LEN($C83)-6),Q84:Q$211)</f>
        <v>2.2462791866161611</v>
      </c>
      <c r="R83" s="125">
        <f>SUMIF($B84:$B$211,LEFT($C83,LEN($C83)-6),R84:R$211)</f>
        <v>2.2707041565247472</v>
      </c>
      <c r="S83" s="125">
        <f>SUMIF($B84:$B$211,LEFT($C83,LEN($C83)-6),S84:S$211)</f>
        <v>2.3400853884204524</v>
      </c>
      <c r="T83" s="125">
        <f>SUMIF($B84:$B$211,LEFT($C83,LEN($C83)-6),T84:T$211)</f>
        <v>2.3999065249540874</v>
      </c>
      <c r="U83" s="125">
        <f>SUMIF($B84:$B$211,LEFT($C83,LEN($C83)-6),U84:U$211)</f>
        <v>2.4634846264175057</v>
      </c>
      <c r="V83" s="125">
        <f>SUMIF($B84:$B$211,LEFT($C83,LEN($C83)-6),V84:V$211)</f>
        <v>2.5269707203377969</v>
      </c>
      <c r="W83" s="125">
        <f>SUMIF($B84:$B$211,LEFT($C83,LEN($C83)-6),W84:W$211)</f>
        <v>2.5897462298037071</v>
      </c>
    </row>
    <row r="84" spans="1:23" s="88" customFormat="1" x14ac:dyDescent="0.3">
      <c r="A84" s="126" t="s">
        <v>196</v>
      </c>
      <c r="B84" s="126" t="s">
        <v>417</v>
      </c>
      <c r="C84" s="126" t="s">
        <v>418</v>
      </c>
      <c r="D84" s="127">
        <v>1.5372E-2</v>
      </c>
      <c r="E84" s="127">
        <v>0</v>
      </c>
      <c r="F84" s="127">
        <v>2.5619999999999999E-4</v>
      </c>
      <c r="G84" s="127">
        <v>0</v>
      </c>
      <c r="H84" s="127">
        <v>1.8318299999999999E-2</v>
      </c>
      <c r="I84" s="127">
        <v>1.5799000000000001E-2</v>
      </c>
      <c r="J84" s="127">
        <v>0</v>
      </c>
      <c r="K84" s="127">
        <v>6.8199999999999997E-3</v>
      </c>
      <c r="L84" s="127">
        <v>0</v>
      </c>
      <c r="M84" s="127">
        <v>1.24E-2</v>
      </c>
      <c r="N84" s="127">
        <v>0</v>
      </c>
      <c r="O84" s="127">
        <v>0</v>
      </c>
      <c r="P84" s="127">
        <v>0</v>
      </c>
      <c r="Q84" s="127">
        <v>4.0800000000000003E-3</v>
      </c>
      <c r="R84" s="127">
        <v>4.1068048039029229E-3</v>
      </c>
      <c r="S84" s="127">
        <v>4.2160552302571578E-3</v>
      </c>
      <c r="T84" s="127">
        <v>4.3083093562304598E-3</v>
      </c>
      <c r="U84" s="127">
        <v>4.4078553431141556E-3</v>
      </c>
      <c r="V84" s="127">
        <v>4.5078184435028588E-3</v>
      </c>
      <c r="W84" s="127">
        <v>4.6069976824493633E-3</v>
      </c>
    </row>
    <row r="85" spans="1:23" s="88" customFormat="1" x14ac:dyDescent="0.3">
      <c r="A85" s="126" t="s">
        <v>196</v>
      </c>
      <c r="B85" s="126" t="s">
        <v>417</v>
      </c>
      <c r="C85" s="126" t="s">
        <v>419</v>
      </c>
      <c r="D85" s="127">
        <v>0</v>
      </c>
      <c r="E85" s="127">
        <v>0</v>
      </c>
      <c r="F85" s="127">
        <v>0</v>
      </c>
      <c r="G85" s="127">
        <v>0</v>
      </c>
      <c r="H85" s="127">
        <v>0</v>
      </c>
      <c r="I85" s="127">
        <v>0</v>
      </c>
      <c r="J85" s="127">
        <v>0</v>
      </c>
      <c r="K85" s="127">
        <v>1.0800000000000001E-2</v>
      </c>
      <c r="L85" s="127">
        <v>0</v>
      </c>
      <c r="M85" s="127">
        <v>0</v>
      </c>
      <c r="N85" s="127">
        <v>5.5080000000000004E-2</v>
      </c>
      <c r="O85" s="127">
        <v>7.9920000000000005E-2</v>
      </c>
      <c r="P85" s="127">
        <v>4.3200000000000002E-2</v>
      </c>
      <c r="Q85" s="127">
        <v>9.5160853535353508E-3</v>
      </c>
      <c r="R85" s="127">
        <v>9.615275515696747E-3</v>
      </c>
      <c r="S85" s="127">
        <v>9.9069004669282094E-3</v>
      </c>
      <c r="T85" s="127">
        <v>1.016211217268484E-2</v>
      </c>
      <c r="U85" s="127">
        <v>1.0436365798683431E-2</v>
      </c>
      <c r="V85" s="127">
        <v>1.0712694841529135E-2</v>
      </c>
      <c r="W85" s="127">
        <v>1.0989061438986907E-2</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0.70434335000000003</v>
      </c>
      <c r="E87" s="127">
        <v>0.85766080000000011</v>
      </c>
      <c r="F87" s="127">
        <v>0.37843559999999998</v>
      </c>
      <c r="G87" s="127">
        <v>1.0497480000000001</v>
      </c>
      <c r="H87" s="127">
        <v>1.0277363500000001</v>
      </c>
      <c r="I87" s="127">
        <v>1.00831625</v>
      </c>
      <c r="J87" s="127">
        <v>1.1103691</v>
      </c>
      <c r="K87" s="127">
        <v>1.1235800000000002</v>
      </c>
      <c r="L87" s="127">
        <v>1.3629</v>
      </c>
      <c r="M87" s="127">
        <v>1.0123800000000001</v>
      </c>
      <c r="N87" s="127">
        <v>1.5785250422018349</v>
      </c>
      <c r="O87" s="127">
        <v>0.92481413988051242</v>
      </c>
      <c r="P87" s="127">
        <v>1.6943583414141419</v>
      </c>
      <c r="Q87" s="127">
        <v>1.1743313959595958</v>
      </c>
      <c r="R87" s="127">
        <v>1.1879050525932744</v>
      </c>
      <c r="S87" s="127">
        <v>1.2249255787749886</v>
      </c>
      <c r="T87" s="127">
        <v>1.2568213901776557</v>
      </c>
      <c r="U87" s="127">
        <v>1.2906206855133937</v>
      </c>
      <c r="V87" s="127">
        <v>1.3243452312937951</v>
      </c>
      <c r="W87" s="127">
        <v>1.3576488269990097</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8.1797950000000008E-2</v>
      </c>
      <c r="E89" s="127">
        <v>0.10803099999999999</v>
      </c>
      <c r="F89" s="127">
        <v>0.16957999999999998</v>
      </c>
      <c r="G89" s="127">
        <v>0.20404499999999998</v>
      </c>
      <c r="H89" s="127">
        <v>0.17336199999999999</v>
      </c>
      <c r="I89" s="127">
        <v>9.7770799999999991E-2</v>
      </c>
      <c r="J89" s="127">
        <v>0.14225199999999999</v>
      </c>
      <c r="K89" s="127">
        <v>0.19019999999999998</v>
      </c>
      <c r="L89" s="127">
        <v>0.28483099999999995</v>
      </c>
      <c r="M89" s="127">
        <v>0.13081999999999999</v>
      </c>
      <c r="N89" s="127">
        <v>0.24489999999999998</v>
      </c>
      <c r="O89" s="127">
        <v>0.25596703131313137</v>
      </c>
      <c r="P89" s="127">
        <v>0.20920351565656567</v>
      </c>
      <c r="Q89" s="127">
        <v>0.30062000000000005</v>
      </c>
      <c r="R89" s="127">
        <v>0.30353477029464881</v>
      </c>
      <c r="S89" s="127">
        <v>0.31243855190764119</v>
      </c>
      <c r="T89" s="127">
        <v>0.31996336176445017</v>
      </c>
      <c r="U89" s="127">
        <v>0.32791740404243497</v>
      </c>
      <c r="V89" s="127">
        <v>0.33580589094543029</v>
      </c>
      <c r="W89" s="127">
        <v>0.34352705938583716</v>
      </c>
    </row>
    <row r="90" spans="1:23" s="88" customFormat="1" x14ac:dyDescent="0.3">
      <c r="A90" s="126" t="s">
        <v>196</v>
      </c>
      <c r="B90" s="126" t="s">
        <v>417</v>
      </c>
      <c r="C90" s="126" t="s">
        <v>424</v>
      </c>
      <c r="D90" s="127">
        <v>0</v>
      </c>
      <c r="E90" s="127">
        <v>1.4430000000000002E-2</v>
      </c>
      <c r="F90" s="127">
        <v>1.4208000000000002E-2</v>
      </c>
      <c r="G90" s="127">
        <v>0</v>
      </c>
      <c r="H90" s="127">
        <v>0</v>
      </c>
      <c r="I90" s="127">
        <v>0</v>
      </c>
      <c r="J90" s="127">
        <v>0</v>
      </c>
      <c r="K90" s="127">
        <v>4.7690000000000007E-3</v>
      </c>
      <c r="L90" s="127">
        <v>4.3350000000000003E-3</v>
      </c>
      <c r="M90" s="127">
        <v>2.4879999999999999E-2</v>
      </c>
      <c r="N90" s="127">
        <v>3.7799999999999999E-3</v>
      </c>
      <c r="O90" s="127">
        <v>3.6639999999999999E-2</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3.4615999999999994E-2</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1.9999999999999999E-6</v>
      </c>
      <c r="H92" s="127">
        <v>9.9999999999999995E-7</v>
      </c>
      <c r="I92" s="127">
        <v>0</v>
      </c>
      <c r="J92" s="127">
        <v>0</v>
      </c>
      <c r="K92" s="127">
        <v>1.0655E-2</v>
      </c>
      <c r="L92" s="127">
        <v>0</v>
      </c>
      <c r="M92" s="127">
        <v>0</v>
      </c>
      <c r="N92" s="127">
        <v>0</v>
      </c>
      <c r="O92" s="127">
        <v>0</v>
      </c>
      <c r="P92" s="127">
        <v>0</v>
      </c>
      <c r="Q92" s="127">
        <v>1.6740000000000001E-2</v>
      </c>
      <c r="R92" s="127">
        <v>1.6856666207958552E-2</v>
      </c>
      <c r="S92" s="127">
        <v>1.7311647502324487E-2</v>
      </c>
      <c r="T92" s="127">
        <v>1.7698501231578959E-2</v>
      </c>
      <c r="U92" s="127">
        <v>1.8114841151541453E-2</v>
      </c>
      <c r="V92" s="127">
        <v>1.8531436075302627E-2</v>
      </c>
      <c r="W92" s="127">
        <v>1.8943885143480541E-2</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3.6720000000000003E-2</v>
      </c>
      <c r="O93" s="127">
        <v>0</v>
      </c>
      <c r="P93" s="127">
        <v>1.8360000000000001E-2</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5.0000000000000001E-3</v>
      </c>
      <c r="M94" s="127">
        <v>0.01</v>
      </c>
      <c r="N94" s="127">
        <v>1.2E-2</v>
      </c>
      <c r="O94" s="127">
        <v>1.2E-2</v>
      </c>
      <c r="P94" s="127">
        <v>8.0000000000000002E-3</v>
      </c>
      <c r="Q94" s="127">
        <v>4.9000000000000002E-2</v>
      </c>
      <c r="R94" s="127">
        <v>4.9621049888300892E-2</v>
      </c>
      <c r="S94" s="127">
        <v>5.1229634660255118E-2</v>
      </c>
      <c r="T94" s="127">
        <v>5.2635278938058624E-2</v>
      </c>
      <c r="U94" s="127">
        <v>5.4131420712325996E-2</v>
      </c>
      <c r="V94" s="127">
        <v>5.5635331084127743E-2</v>
      </c>
      <c r="W94" s="127">
        <v>5.7132854565192667E-2</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0.73148869999999999</v>
      </c>
      <c r="E96" s="127">
        <v>0.81721699999999997</v>
      </c>
      <c r="F96" s="127">
        <v>0.60318020000000006</v>
      </c>
      <c r="G96" s="127">
        <v>1.3605031299999999</v>
      </c>
      <c r="H96" s="127">
        <v>1.407392</v>
      </c>
      <c r="I96" s="127">
        <v>0.86945740000000005</v>
      </c>
      <c r="J96" s="127">
        <v>0.98494654999999987</v>
      </c>
      <c r="K96" s="127">
        <v>1.3652410000000001</v>
      </c>
      <c r="L96" s="127">
        <v>0.89867753600823053</v>
      </c>
      <c r="M96" s="127">
        <v>1.3253055469072164</v>
      </c>
      <c r="N96" s="127">
        <v>2.3868780000000003</v>
      </c>
      <c r="O96" s="127">
        <v>0.22220995377777777</v>
      </c>
      <c r="P96" s="127">
        <v>3.5019287100775198</v>
      </c>
      <c r="Q96" s="127">
        <v>0.24718999999999999</v>
      </c>
      <c r="R96" s="127">
        <v>0.25092809644422709</v>
      </c>
      <c r="S96" s="127">
        <v>0.25957093701206346</v>
      </c>
      <c r="T96" s="127">
        <v>0.26722845701102454</v>
      </c>
      <c r="U96" s="127">
        <v>0.27533078559062152</v>
      </c>
      <c r="V96" s="127">
        <v>0.28343069377158819</v>
      </c>
      <c r="W96" s="127">
        <v>0.29149034770138754</v>
      </c>
    </row>
    <row r="97" spans="1:23" s="88" customFormat="1" x14ac:dyDescent="0.3">
      <c r="A97" s="126" t="s">
        <v>196</v>
      </c>
      <c r="B97" s="126" t="s">
        <v>417</v>
      </c>
      <c r="C97" s="126" t="s">
        <v>431</v>
      </c>
      <c r="D97" s="127">
        <v>1.9550999999999999E-2</v>
      </c>
      <c r="E97" s="127">
        <v>0.11098000000000002</v>
      </c>
      <c r="F97" s="127">
        <v>0.15787900000000002</v>
      </c>
      <c r="G97" s="127">
        <v>7.8934599999999994E-2</v>
      </c>
      <c r="H97" s="127">
        <v>9.5220999999999986E-2</v>
      </c>
      <c r="I97" s="127">
        <v>4.7964299999999994E-2</v>
      </c>
      <c r="J97" s="127">
        <v>0.42725009999999997</v>
      </c>
      <c r="K97" s="127">
        <v>0.26091382414459519</v>
      </c>
      <c r="L97" s="127">
        <v>0.25443139595959591</v>
      </c>
      <c r="M97" s="127">
        <v>0.34598729304152631</v>
      </c>
      <c r="N97" s="127">
        <v>0.56440000000000001</v>
      </c>
      <c r="O97" s="127">
        <v>5.3733000000000003E-2</v>
      </c>
      <c r="P97" s="127">
        <v>0.45513092803030308</v>
      </c>
      <c r="Q97" s="127">
        <v>0.39975030934343431</v>
      </c>
      <c r="R97" s="127">
        <v>0.40277891942304128</v>
      </c>
      <c r="S97" s="127">
        <v>0.41391531268628173</v>
      </c>
      <c r="T97" s="127">
        <v>0.4234986834194745</v>
      </c>
      <c r="U97" s="127">
        <v>0.43383978085295477</v>
      </c>
      <c r="V97" s="127">
        <v>0.44422076318402681</v>
      </c>
      <c r="W97" s="127">
        <v>0.45454436304567164</v>
      </c>
    </row>
    <row r="98" spans="1:23" s="88" customFormat="1" x14ac:dyDescent="0.3">
      <c r="A98" s="126" t="s">
        <v>196</v>
      </c>
      <c r="B98" s="126" t="s">
        <v>417</v>
      </c>
      <c r="C98" s="126" t="s">
        <v>432</v>
      </c>
      <c r="D98" s="127">
        <v>0</v>
      </c>
      <c r="E98" s="127">
        <v>1.2809999999999998E-2</v>
      </c>
      <c r="F98" s="127">
        <v>1.21695E-2</v>
      </c>
      <c r="G98" s="127">
        <v>2.5619999999999997E-2</v>
      </c>
      <c r="H98" s="127">
        <v>2.9292199999999997E-2</v>
      </c>
      <c r="I98" s="127">
        <v>0</v>
      </c>
      <c r="J98" s="127">
        <v>0</v>
      </c>
      <c r="K98" s="127">
        <v>1.2600000000000001E-3</v>
      </c>
      <c r="L98" s="127">
        <v>0</v>
      </c>
      <c r="M98" s="127">
        <v>3.388E-2</v>
      </c>
      <c r="N98" s="127">
        <v>1.8780000000000002E-2</v>
      </c>
      <c r="O98" s="127">
        <v>1.5044999999999999E-2</v>
      </c>
      <c r="P98" s="127">
        <v>3.286E-2</v>
      </c>
      <c r="Q98" s="127">
        <v>3.49E-2</v>
      </c>
      <c r="R98" s="127">
        <v>3.5122686571098724E-2</v>
      </c>
      <c r="S98" s="127">
        <v>3.6048998543039237E-2</v>
      </c>
      <c r="T98" s="127">
        <v>3.6826112329389246E-2</v>
      </c>
      <c r="U98" s="127">
        <v>3.766228001740636E-2</v>
      </c>
      <c r="V98" s="127">
        <v>3.8499325947374201E-2</v>
      </c>
      <c r="W98" s="127">
        <v>3.932662694970835E-2</v>
      </c>
    </row>
    <row r="99" spans="1:23" s="88" customFormat="1" x14ac:dyDescent="0.3">
      <c r="A99" s="126" t="s">
        <v>196</v>
      </c>
      <c r="B99" s="126" t="s">
        <v>417</v>
      </c>
      <c r="C99" s="126" t="s">
        <v>433</v>
      </c>
      <c r="D99" s="127">
        <v>0</v>
      </c>
      <c r="E99" s="127">
        <v>0</v>
      </c>
      <c r="F99" s="127">
        <v>1.6225999999999997E-2</v>
      </c>
      <c r="G99" s="127">
        <v>1.6225999999999997E-2</v>
      </c>
      <c r="H99" s="127">
        <v>0</v>
      </c>
      <c r="I99" s="127">
        <v>3.2024999999999998E-2</v>
      </c>
      <c r="J99" s="127">
        <v>1.5799000000000001E-2</v>
      </c>
      <c r="K99" s="127">
        <v>3.3480000000000003E-2</v>
      </c>
      <c r="L99" s="127">
        <v>4.9140000000000003E-2</v>
      </c>
      <c r="M99" s="127">
        <v>1.6119999999999999E-2</v>
      </c>
      <c r="N99" s="127">
        <v>3.3480000000000003E-2</v>
      </c>
      <c r="O99" s="127">
        <v>1.8495999999999999E-2</v>
      </c>
      <c r="P99" s="127">
        <v>3.3480000000000003E-2</v>
      </c>
      <c r="Q99" s="127">
        <v>1.0151395959595961E-2</v>
      </c>
      <c r="R99" s="127">
        <v>1.0234834782598077E-2</v>
      </c>
      <c r="S99" s="127">
        <v>1.0521771636673194E-2</v>
      </c>
      <c r="T99" s="127">
        <v>1.0764318553540033E-2</v>
      </c>
      <c r="U99" s="127">
        <v>1.102320739502949E-2</v>
      </c>
      <c r="V99" s="127">
        <v>1.1281534751119987E-2</v>
      </c>
      <c r="W99" s="127">
        <v>1.1536206891983028E-2</v>
      </c>
    </row>
    <row r="100" spans="1:23" s="88" customFormat="1" x14ac:dyDescent="0.3">
      <c r="A100" s="124" t="s">
        <v>434</v>
      </c>
      <c r="B100" s="124" t="s">
        <v>434</v>
      </c>
      <c r="C100" s="124" t="s">
        <v>434</v>
      </c>
      <c r="D100" s="125">
        <f>SUMIF($B101:$B$211,LEFT($C100,LEN($C100)-6),D101:D$211)</f>
        <v>0.24664615000000001</v>
      </c>
      <c r="E100" s="125">
        <f>SUMIF($B101:$B$211,LEFT($C100,LEN($C100)-6),E101:E$211)</f>
        <v>0.25745571</v>
      </c>
      <c r="F100" s="125">
        <f>SUMIF($B101:$B$211,LEFT($C100,LEN($C100)-6),F101:F$211)</f>
        <v>0.14377089999999998</v>
      </c>
      <c r="G100" s="125">
        <f>SUMIF($B101:$B$211,LEFT($C100,LEN($C100)-6),G101:G$211)</f>
        <v>0.11727799999999999</v>
      </c>
      <c r="H100" s="125">
        <f>SUMIF($B101:$B$211,LEFT($C100,LEN($C100)-6),H101:H$211)</f>
        <v>0.16338345500000001</v>
      </c>
      <c r="I100" s="125">
        <f>SUMIF($B101:$B$211,LEFT($C100,LEN($C100)-6),I101:I$211)</f>
        <v>0.23944445500000003</v>
      </c>
      <c r="J100" s="125">
        <f>SUMIF($B101:$B$211,LEFT($C100,LEN($C100)-6),J101:J$211)</f>
        <v>0.39876385000000003</v>
      </c>
      <c r="K100" s="125">
        <f>SUMIF($B101:$B$211,LEFT($C100,LEN($C100)-6),K101:K$211)</f>
        <v>0.67623264000000005</v>
      </c>
      <c r="L100" s="125">
        <f>SUMIF($B101:$B$211,LEFT($C100,LEN($C100)-6),L101:L$211)</f>
        <v>0.58913514545454548</v>
      </c>
      <c r="M100" s="125">
        <f>SUMIF($B101:$B$211,LEFT($C100,LEN($C100)-6),M101:M$211)</f>
        <v>0.32923802091503263</v>
      </c>
      <c r="N100" s="125">
        <f>SUMIF($B101:$B$211,LEFT($C100,LEN($C100)-6),N101:N$211)</f>
        <v>0.60932317020613369</v>
      </c>
      <c r="O100" s="125">
        <f>SUMIF($B101:$B$211,LEFT($C100,LEN($C100)-6),O101:O$211)</f>
        <v>0.41640594919484708</v>
      </c>
      <c r="P100" s="125">
        <f>SUMIF($B101:$B$211,LEFT($C100,LEN($C100)-6),P101:P$211)</f>
        <v>0.82939208926103136</v>
      </c>
      <c r="Q100" s="125">
        <f>SUMIF($B101:$B$211,LEFT($C100,LEN($C100)-6),Q101:Q$211)</f>
        <v>0.45730127895892064</v>
      </c>
      <c r="R100" s="125">
        <f>SUMIF($B101:$B$211,LEFT($C100,LEN($C100)-6),R101:R$211)</f>
        <v>0.4554208535823453</v>
      </c>
      <c r="S100" s="125">
        <f>SUMIF($B101:$B$211,LEFT($C100,LEN($C100)-6),S101:S$211)</f>
        <v>0.46311652319302687</v>
      </c>
      <c r="T100" s="125">
        <f>SUMIF($B101:$B$211,LEFT($C100,LEN($C100)-6),T101:T$211)</f>
        <v>0.4691689352515096</v>
      </c>
      <c r="U100" s="125">
        <f>SUMIF($B101:$B$211,LEFT($C100,LEN($C100)-6),U101:U$211)</f>
        <v>0.47623774671538432</v>
      </c>
      <c r="V100" s="125">
        <f>SUMIF($B101:$B$211,LEFT($C100,LEN($C100)-6),V101:V$211)</f>
        <v>0.48352771929053684</v>
      </c>
      <c r="W100" s="125">
        <f>SUMIF($B101:$B$211,LEFT($C100,LEN($C100)-6),W101:W$211)</f>
        <v>0.49088979483691786</v>
      </c>
    </row>
    <row r="101" spans="1:23" s="88" customFormat="1" x14ac:dyDescent="0.3">
      <c r="A101" s="126" t="s">
        <v>196</v>
      </c>
      <c r="B101" s="126" t="s">
        <v>435</v>
      </c>
      <c r="C101" s="126" t="s">
        <v>436</v>
      </c>
      <c r="D101" s="127">
        <v>1.4430000000000002E-2</v>
      </c>
      <c r="E101" s="127">
        <v>2.8669110000000001E-2</v>
      </c>
      <c r="F101" s="127">
        <v>4.8678000000000003E-3</v>
      </c>
      <c r="G101" s="127">
        <v>0</v>
      </c>
      <c r="H101" s="127">
        <v>2.0903905E-2</v>
      </c>
      <c r="I101" s="127">
        <v>0.128203805</v>
      </c>
      <c r="J101" s="127">
        <v>0.22582885000000003</v>
      </c>
      <c r="K101" s="127">
        <v>0.23449999999999999</v>
      </c>
      <c r="L101" s="127">
        <v>0.3211</v>
      </c>
      <c r="M101" s="127">
        <v>0.13394978888888889</v>
      </c>
      <c r="N101" s="127">
        <v>0.29118970615384615</v>
      </c>
      <c r="O101" s="127">
        <v>0.14200000000000002</v>
      </c>
      <c r="P101" s="127">
        <v>0.17048099999999999</v>
      </c>
      <c r="Q101" s="127">
        <v>0.19723896598543578</v>
      </c>
      <c r="R101" s="127">
        <v>0.19490598389297772</v>
      </c>
      <c r="S101" s="127">
        <v>0.19699148260691121</v>
      </c>
      <c r="T101" s="127">
        <v>0.19864977277520876</v>
      </c>
      <c r="U101" s="127">
        <v>0.20098341784144469</v>
      </c>
      <c r="V101" s="127">
        <v>0.20362364180738154</v>
      </c>
      <c r="W101" s="127">
        <v>0.20650124759503583</v>
      </c>
    </row>
    <row r="102" spans="1:23" s="88" customFormat="1" x14ac:dyDescent="0.3">
      <c r="A102" s="126" t="s">
        <v>196</v>
      </c>
      <c r="B102" s="126" t="s">
        <v>435</v>
      </c>
      <c r="C102" s="126" t="s">
        <v>437</v>
      </c>
      <c r="D102" s="127">
        <v>6.8832399999999988E-2</v>
      </c>
      <c r="E102" s="127">
        <v>4.6543000000000001E-2</v>
      </c>
      <c r="F102" s="127">
        <v>3.1598000000000001E-2</v>
      </c>
      <c r="G102" s="127">
        <v>4.6659999999999993E-2</v>
      </c>
      <c r="H102" s="127">
        <v>8.0190600000000001E-2</v>
      </c>
      <c r="I102" s="127">
        <v>6.4477000000000007E-2</v>
      </c>
      <c r="J102" s="127">
        <v>6.3622999999999999E-2</v>
      </c>
      <c r="K102" s="127">
        <v>0.212397</v>
      </c>
      <c r="L102" s="127">
        <v>0.11331214545454549</v>
      </c>
      <c r="M102" s="127">
        <v>8.4122000000000002E-2</v>
      </c>
      <c r="N102" s="127">
        <v>0.18671299999999999</v>
      </c>
      <c r="O102" s="127">
        <v>0.13266205845410628</v>
      </c>
      <c r="P102" s="127">
        <v>0.26273721464646466</v>
      </c>
      <c r="Q102" s="127">
        <v>3.6080000000000001E-2</v>
      </c>
      <c r="R102" s="127">
        <v>3.6109955044602168E-2</v>
      </c>
      <c r="S102" s="127">
        <v>3.6828784830051704E-2</v>
      </c>
      <c r="T102" s="127">
        <v>3.7355019923930949E-2</v>
      </c>
      <c r="U102" s="127">
        <v>3.7902432337135056E-2</v>
      </c>
      <c r="V102" s="127">
        <v>3.8410651128793522E-2</v>
      </c>
      <c r="W102" s="127">
        <v>3.8869612751624052E-2</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3.699E-3</v>
      </c>
      <c r="R103" s="127">
        <v>3.7237244352175307E-3</v>
      </c>
      <c r="S103" s="127">
        <v>3.8234636400070058E-3</v>
      </c>
      <c r="T103" s="127">
        <v>3.9079884974056837E-3</v>
      </c>
      <c r="U103" s="127">
        <v>3.999335865275816E-3</v>
      </c>
      <c r="V103" s="127">
        <v>4.0913012449921172E-3</v>
      </c>
      <c r="W103" s="127">
        <v>4.1827930862355783E-3</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3.157139595959596E-2</v>
      </c>
      <c r="R104" s="127">
        <v>3.1716212996945277E-2</v>
      </c>
      <c r="S104" s="127">
        <v>3.2498409342959257E-2</v>
      </c>
      <c r="T104" s="127">
        <v>3.3131065586770418E-2</v>
      </c>
      <c r="U104" s="127">
        <v>3.3814096950275756E-2</v>
      </c>
      <c r="V104" s="127">
        <v>3.4499343857221011E-2</v>
      </c>
      <c r="W104" s="127">
        <v>3.5171306557547001E-2</v>
      </c>
    </row>
    <row r="105" spans="1:23" s="88" customFormat="1" x14ac:dyDescent="0.3">
      <c r="A105" s="126" t="s">
        <v>196</v>
      </c>
      <c r="B105" s="126" t="s">
        <v>435</v>
      </c>
      <c r="C105" s="126" t="s">
        <v>440</v>
      </c>
      <c r="D105" s="127">
        <v>7.9528749999999995E-2</v>
      </c>
      <c r="E105" s="127">
        <v>0.1216096</v>
      </c>
      <c r="F105" s="127">
        <v>4.5390099999999996E-2</v>
      </c>
      <c r="G105" s="127">
        <v>3.0439000000000001E-2</v>
      </c>
      <c r="H105" s="127">
        <v>3.1414999999999998E-2</v>
      </c>
      <c r="I105" s="127">
        <v>3.0957499999999999E-2</v>
      </c>
      <c r="J105" s="127">
        <v>7.7286999999999995E-2</v>
      </c>
      <c r="K105" s="127">
        <v>6.3660000000000008E-2</v>
      </c>
      <c r="L105" s="127">
        <v>3.8972E-2</v>
      </c>
      <c r="M105" s="127">
        <v>3.0719232026143795E-2</v>
      </c>
      <c r="N105" s="127">
        <v>3.0601000000000003E-2</v>
      </c>
      <c r="O105" s="127">
        <v>7.4033000000000002E-2</v>
      </c>
      <c r="P105" s="127">
        <v>8.0682000000000004E-2</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8.9653999999999998E-2</v>
      </c>
      <c r="L106" s="127">
        <v>6.3131000000000007E-2</v>
      </c>
      <c r="M106" s="127">
        <v>4.3804999999999997E-2</v>
      </c>
      <c r="N106" s="127">
        <v>4.4098464052287581E-2</v>
      </c>
      <c r="O106" s="127">
        <v>6.1190000000000001E-2</v>
      </c>
      <c r="P106" s="127">
        <v>0.24915187461456673</v>
      </c>
      <c r="Q106" s="127">
        <v>0.15361191701388888</v>
      </c>
      <c r="R106" s="127">
        <v>0.15345581582076809</v>
      </c>
      <c r="S106" s="127">
        <v>0.15635616078149409</v>
      </c>
      <c r="T106" s="127">
        <v>0.15854925802242931</v>
      </c>
      <c r="U106" s="127">
        <v>0.16094737476735849</v>
      </c>
      <c r="V106" s="127">
        <v>0.16329864975178596</v>
      </c>
      <c r="W106" s="127">
        <v>0.16555971301112049</v>
      </c>
    </row>
    <row r="107" spans="1:23" s="88" customFormat="1" x14ac:dyDescent="0.3">
      <c r="A107" s="126" t="s">
        <v>196</v>
      </c>
      <c r="B107" s="126" t="s">
        <v>435</v>
      </c>
      <c r="C107" s="126" t="s">
        <v>442</v>
      </c>
      <c r="D107" s="127">
        <v>0</v>
      </c>
      <c r="E107" s="127">
        <v>0</v>
      </c>
      <c r="F107" s="127">
        <v>0</v>
      </c>
      <c r="G107" s="127">
        <v>9.4350000000000007E-3</v>
      </c>
      <c r="H107" s="127">
        <v>5.5695000000000007E-4</v>
      </c>
      <c r="I107" s="127">
        <v>7.150000000000001E-6</v>
      </c>
      <c r="J107" s="127">
        <v>0</v>
      </c>
      <c r="K107" s="127">
        <v>2.2199999999999998E-3</v>
      </c>
      <c r="L107" s="127">
        <v>1.0200000000000001E-3</v>
      </c>
      <c r="M107" s="127">
        <v>2.0400000000000001E-3</v>
      </c>
      <c r="N107" s="127">
        <v>5.5009999999999998E-3</v>
      </c>
      <c r="O107" s="127">
        <v>2.3999999999999998E-3</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8.3855000000000013E-2</v>
      </c>
      <c r="E108" s="127">
        <v>6.0634E-2</v>
      </c>
      <c r="F108" s="127">
        <v>6.1914999999999998E-2</v>
      </c>
      <c r="G108" s="127">
        <v>3.0744E-2</v>
      </c>
      <c r="H108" s="127">
        <v>3.0317E-2</v>
      </c>
      <c r="I108" s="127">
        <v>1.5799000000000001E-2</v>
      </c>
      <c r="J108" s="127">
        <v>3.2024999999999998E-2</v>
      </c>
      <c r="K108" s="127">
        <v>7.3801640000000002E-2</v>
      </c>
      <c r="L108" s="127">
        <v>5.16E-2</v>
      </c>
      <c r="M108" s="127">
        <v>3.4601999999999994E-2</v>
      </c>
      <c r="N108" s="127">
        <v>5.1220000000000002E-2</v>
      </c>
      <c r="O108" s="127">
        <v>4.1208907407407416E-3</v>
      </c>
      <c r="P108" s="127">
        <v>6.634000000000001E-2</v>
      </c>
      <c r="Q108" s="127">
        <v>3.5100000000000006E-2</v>
      </c>
      <c r="R108" s="127">
        <v>3.5509161391834486E-2</v>
      </c>
      <c r="S108" s="127">
        <v>3.6618221991603604E-2</v>
      </c>
      <c r="T108" s="127">
        <v>3.7575830445764527E-2</v>
      </c>
      <c r="U108" s="127">
        <v>3.8591088953894521E-2</v>
      </c>
      <c r="V108" s="127">
        <v>3.9604131500362676E-2</v>
      </c>
      <c r="W108" s="127">
        <v>4.0605121835354883E-2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2.6977002699999995</v>
      </c>
      <c r="E110" s="125">
        <f>SUMIF($B111:$B$211,LEFT($C110,LEN($C110)-6),E111:E$211)</f>
        <v>2.8586332700000003</v>
      </c>
      <c r="F110" s="125">
        <f>SUMIF($B111:$B$211,LEFT($C110,LEN($C110)-6),F111:F$211)</f>
        <v>3.4439648900000002</v>
      </c>
      <c r="G110" s="125">
        <f>SUMIF($B111:$B$211,LEFT($C110,LEN($C110)-6),G111:G$211)</f>
        <v>4.0610515399999993</v>
      </c>
      <c r="H110" s="125">
        <f>SUMIF($B111:$B$211,LEFT($C110,LEN($C110)-6),H111:H$211)</f>
        <v>3.810959145</v>
      </c>
      <c r="I110" s="125">
        <f>SUMIF($B111:$B$211,LEFT($C110,LEN($C110)-6),I111:I$211)</f>
        <v>4.9955931499999995</v>
      </c>
      <c r="J110" s="125">
        <f>SUMIF($B111:$B$211,LEFT($C110,LEN($C110)-6),J111:J$211)</f>
        <v>4.3024826999999997</v>
      </c>
      <c r="K110" s="125">
        <f>SUMIF($B111:$B$211,LEFT($C110,LEN($C110)-6),K111:K$211)</f>
        <v>4.5810341752410473</v>
      </c>
      <c r="L110" s="125">
        <f>SUMIF($B111:$B$211,LEFT($C110,LEN($C110)-6),L111:L$211)</f>
        <v>3.4639399999999991</v>
      </c>
      <c r="M110" s="125">
        <f>SUMIF($B111:$B$211,LEFT($C110,LEN($C110)-6),M111:M$211)</f>
        <v>5.5979167285687623</v>
      </c>
      <c r="N110" s="125">
        <f>SUMIF($B111:$B$211,LEFT($C110,LEN($C110)-6),N111:N$211)</f>
        <v>6.4789732091484202</v>
      </c>
      <c r="O110" s="125">
        <f>SUMIF($B111:$B$211,LEFT($C110,LEN($C110)-6),O111:O$211)</f>
        <v>7.1976906879741529</v>
      </c>
      <c r="P110" s="125">
        <f>SUMIF($B111:$B$211,LEFT($C110,LEN($C110)-6),P111:P$211)</f>
        <v>5.4407828569058623</v>
      </c>
      <c r="Q110" s="125">
        <f>SUMIF($B111:$B$211,LEFT($C110,LEN($C110)-6),Q111:Q$211)</f>
        <v>6.3840199999999996</v>
      </c>
      <c r="R110" s="125">
        <f>SUMIF($B111:$B$211,LEFT($C110,LEN($C110)-6),R111:R$211)</f>
        <v>6.4184592209769695</v>
      </c>
      <c r="S110" s="125">
        <f>SUMIF($B111:$B$211,LEFT($C110,LEN($C110)-6),S111:S$211)</f>
        <v>6.5641164434829546</v>
      </c>
      <c r="T110" s="125">
        <f>SUMIF($B111:$B$211,LEFT($C110,LEN($C110)-6),T111:T$211)</f>
        <v>6.653674804563428</v>
      </c>
      <c r="U110" s="125">
        <f>SUMIF($B111:$B$211,LEFT($C110,LEN($C110)-6),U111:U$211)</f>
        <v>6.7475543777530254</v>
      </c>
      <c r="V110" s="125">
        <f>SUMIF($B111:$B$211,LEFT($C110,LEN($C110)-6),V111:V$211)</f>
        <v>6.8513521439750402</v>
      </c>
      <c r="W110" s="125">
        <f>SUMIF($B111:$B$211,LEFT($C110,LEN($C110)-6),W111:W$211)</f>
        <v>6.9451756424013151</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5.8584399999999995E-2</v>
      </c>
      <c r="E113" s="127">
        <v>4.7183499999999996E-2</v>
      </c>
      <c r="F113" s="127">
        <v>1.5756300000000001E-2</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2.6391158699999995</v>
      </c>
      <c r="E114" s="127">
        <v>2.8114497700000003</v>
      </c>
      <c r="F114" s="127">
        <v>3.3993485900000002</v>
      </c>
      <c r="G114" s="127">
        <v>3.7724509299999998</v>
      </c>
      <c r="H114" s="127">
        <v>3.5656479249999999</v>
      </c>
      <c r="I114" s="127">
        <v>4.9955931499999995</v>
      </c>
      <c r="J114" s="127">
        <v>4.2736226999999998</v>
      </c>
      <c r="K114" s="127">
        <v>4.4528400000000001</v>
      </c>
      <c r="L114" s="127">
        <v>3.4639399999999991</v>
      </c>
      <c r="M114" s="127">
        <v>5.3854799999999994</v>
      </c>
      <c r="N114" s="127">
        <v>6.3938407814675635</v>
      </c>
      <c r="O114" s="127">
        <v>6.9539233390022668</v>
      </c>
      <c r="P114" s="127">
        <v>3.924719999999998</v>
      </c>
      <c r="Q114" s="127">
        <v>4.5570199999999996</v>
      </c>
      <c r="R114" s="127">
        <v>4.5784726821741923</v>
      </c>
      <c r="S114" s="127">
        <v>4.6745856624214781</v>
      </c>
      <c r="T114" s="127">
        <v>4.7225115457457791</v>
      </c>
      <c r="U114" s="127">
        <v>4.7718845916656605</v>
      </c>
      <c r="V114" s="127">
        <v>4.8313972190924241</v>
      </c>
      <c r="W114" s="127">
        <v>4.8816572983513735</v>
      </c>
    </row>
    <row r="115" spans="1:23" s="88" customFormat="1" x14ac:dyDescent="0.3">
      <c r="A115" s="126" t="s">
        <v>196</v>
      </c>
      <c r="B115" s="126" t="s">
        <v>446</v>
      </c>
      <c r="C115" s="126" t="s">
        <v>451</v>
      </c>
      <c r="D115" s="127">
        <v>0</v>
      </c>
      <c r="E115" s="127">
        <v>0</v>
      </c>
      <c r="F115" s="127">
        <v>2.8860000000000004E-2</v>
      </c>
      <c r="G115" s="127">
        <v>0.28860061000000004</v>
      </c>
      <c r="H115" s="127">
        <v>0.24531122000000002</v>
      </c>
      <c r="I115" s="127">
        <v>0</v>
      </c>
      <c r="J115" s="127">
        <v>2.8860000000000004E-2</v>
      </c>
      <c r="K115" s="127">
        <v>0.12819417524104687</v>
      </c>
      <c r="L115" s="127">
        <v>0</v>
      </c>
      <c r="M115" s="127">
        <v>0.21243672856876336</v>
      </c>
      <c r="N115" s="127">
        <v>8.5132427680857131E-2</v>
      </c>
      <c r="O115" s="127">
        <v>0.24376734897188576</v>
      </c>
      <c r="P115" s="127">
        <v>1.5160628569058645</v>
      </c>
      <c r="Q115" s="127">
        <v>1.827</v>
      </c>
      <c r="R115" s="127">
        <v>1.8399865388027774</v>
      </c>
      <c r="S115" s="127">
        <v>1.8895307810614763</v>
      </c>
      <c r="T115" s="127">
        <v>1.9311632588176488</v>
      </c>
      <c r="U115" s="127">
        <v>1.9756697860873647</v>
      </c>
      <c r="V115" s="127">
        <v>2.0199549248826165</v>
      </c>
      <c r="W115" s="127">
        <v>2.0635183440499412</v>
      </c>
    </row>
    <row r="116" spans="1:23" s="88" customFormat="1" x14ac:dyDescent="0.3">
      <c r="A116" s="122" t="s">
        <v>452</v>
      </c>
      <c r="B116" s="122" t="s">
        <v>452</v>
      </c>
      <c r="C116" s="122" t="s">
        <v>452</v>
      </c>
      <c r="D116" s="123">
        <f>SUMIF($A118:$A$211,LEFT($C116,LEN($C116)-6),D118:D$211)</f>
        <v>60.905844535900002</v>
      </c>
      <c r="E116" s="123">
        <f>SUMIF($A118:$A$211,LEFT($C116,LEN($C116)-6),E118:E$211)</f>
        <v>79.676722680000012</v>
      </c>
      <c r="F116" s="123">
        <f>SUMIF($A118:$A$211,LEFT($C116,LEN($C116)-6),F118:F$211)</f>
        <v>94.005785526700024</v>
      </c>
      <c r="G116" s="123">
        <f>SUMIF($A118:$A$211,LEFT($C116,LEN($C116)-6),G118:G$211)</f>
        <v>115.91295146000002</v>
      </c>
      <c r="H116" s="123">
        <f>SUMIF($A118:$A$211,LEFT($C116,LEN($C116)-6),H118:H$211)</f>
        <v>136.17424694000005</v>
      </c>
      <c r="I116" s="123">
        <f>SUMIF($A118:$A$211,LEFT($C116,LEN($C116)-6),I118:I$211)</f>
        <v>145.1125754455</v>
      </c>
      <c r="J116" s="123">
        <f>SUMIF($A118:$A$211,LEFT($C116,LEN($C116)-6),J118:J$211)</f>
        <v>130.73120839000001</v>
      </c>
      <c r="K116" s="123">
        <f>SUMIF($A118:$A$211,LEFT($C116,LEN($C116)-6),K118:K$211)</f>
        <v>151.91544651333334</v>
      </c>
      <c r="L116" s="123">
        <f>SUMIF($A118:$A$211,LEFT($C116,LEN($C116)-6),L118:L$211)</f>
        <v>180.813401</v>
      </c>
      <c r="M116" s="123">
        <f>SUMIF($A118:$A$211,LEFT($C116,LEN($C116)-6),M118:M$211)</f>
        <v>238.76492220679256</v>
      </c>
      <c r="N116" s="123">
        <f>SUMIF($A118:$A$211,LEFT($C116,LEN($C116)-6),N118:N$211)</f>
        <v>261.46955722469136</v>
      </c>
      <c r="O116" s="123">
        <f>SUMIF($A118:$A$211,LEFT($C116,LEN($C116)-6),O118:O$211)</f>
        <v>273.04376923202614</v>
      </c>
      <c r="P116" s="123">
        <f>SUMIF($A118:$A$211,LEFT($C116,LEN($C116)-6),P118:P$211)</f>
        <v>290.58255691241828</v>
      </c>
      <c r="Q116" s="123">
        <f>SUMIF($A118:$A$211,LEFT($C116,LEN($C116)-6),Q118:Q$211)</f>
        <v>241.08498923202615</v>
      </c>
      <c r="R116" s="123">
        <f>SUMIF($A118:$A$211,LEFT($C116,LEN($C116)-6),R118:R$211)</f>
        <v>229.80016629577318</v>
      </c>
      <c r="S116" s="123">
        <f>SUMIF($A118:$A$211,LEFT($C116,LEN($C116)-6),S118:S$211)</f>
        <v>242.21620187117975</v>
      </c>
      <c r="T116" s="123">
        <f>SUMIF($A118:$A$211,LEFT($C116,LEN($C116)-6),T118:T$211)</f>
        <v>250.24754866784153</v>
      </c>
      <c r="U116" s="123">
        <f>SUMIF($A118:$A$211,LEFT($C116,LEN($C116)-6),U118:U$211)</f>
        <v>258.41945495909977</v>
      </c>
      <c r="V116" s="123">
        <f>SUMIF($A118:$A$211,LEFT($C116,LEN($C116)-6),V118:V$211)</f>
        <v>261.62936469948704</v>
      </c>
      <c r="W116" s="123">
        <f>SUMIF($A118:$A$211,LEFT($C116,LEN($C116)-6),W118:W$211)</f>
        <v>265.05409115150195</v>
      </c>
    </row>
    <row r="117" spans="1:23" s="88" customFormat="1" x14ac:dyDescent="0.3">
      <c r="A117" s="124" t="s">
        <v>452</v>
      </c>
      <c r="B117" s="124" t="s">
        <v>452</v>
      </c>
      <c r="C117" s="124" t="s">
        <v>452</v>
      </c>
      <c r="D117" s="125">
        <f>SUMIF($B118:$B$211,LEFT($C117,LEN($C117)-6),D118:D$211)</f>
        <v>60.905844535900002</v>
      </c>
      <c r="E117" s="125">
        <f>SUMIF($B118:$B$211,LEFT($C117,LEN($C117)-6),E118:E$211)</f>
        <v>79.676722680000012</v>
      </c>
      <c r="F117" s="125">
        <f>SUMIF($B118:$B$211,LEFT($C117,LEN($C117)-6),F118:F$211)</f>
        <v>94.005785526700024</v>
      </c>
      <c r="G117" s="125">
        <f>SUMIF($B118:$B$211,LEFT($C117,LEN($C117)-6),G118:G$211)</f>
        <v>115.91295146000002</v>
      </c>
      <c r="H117" s="125">
        <f>SUMIF($B118:$B$211,LEFT($C117,LEN($C117)-6),H118:H$211)</f>
        <v>136.17424694000005</v>
      </c>
      <c r="I117" s="125">
        <f>SUMIF($B118:$B$211,LEFT($C117,LEN($C117)-6),I118:I$211)</f>
        <v>145.1125754455</v>
      </c>
      <c r="J117" s="125">
        <f>SUMIF($B118:$B$211,LEFT($C117,LEN($C117)-6),J118:J$211)</f>
        <v>130.73120839000001</v>
      </c>
      <c r="K117" s="125">
        <f>SUMIF($B118:$B$211,LEFT($C117,LEN($C117)-6),K118:K$211)</f>
        <v>151.91544651333334</v>
      </c>
      <c r="L117" s="125">
        <f>SUMIF($B118:$B$211,LEFT($C117,LEN($C117)-6),L118:L$211)</f>
        <v>180.813401</v>
      </c>
      <c r="M117" s="125">
        <f>SUMIF($B118:$B$211,LEFT($C117,LEN($C117)-6),M118:M$211)</f>
        <v>238.76492220679256</v>
      </c>
      <c r="N117" s="125">
        <f>SUMIF($B118:$B$211,LEFT($C117,LEN($C117)-6),N118:N$211)</f>
        <v>261.46955722469136</v>
      </c>
      <c r="O117" s="125">
        <f>SUMIF($B118:$B$211,LEFT($C117,LEN($C117)-6),O118:O$211)</f>
        <v>273.04376923202614</v>
      </c>
      <c r="P117" s="125">
        <f>SUMIF($B118:$B$211,LEFT($C117,LEN($C117)-6),P118:P$211)</f>
        <v>290.58255691241828</v>
      </c>
      <c r="Q117" s="125">
        <f>SUMIF($B118:$B$211,LEFT($C117,LEN($C117)-6),Q118:Q$211)</f>
        <v>241.08498923202615</v>
      </c>
      <c r="R117" s="125">
        <f>SUMIF($B118:$B$211,LEFT($C117,LEN($C117)-6),R118:R$211)</f>
        <v>229.80016629577318</v>
      </c>
      <c r="S117" s="125">
        <f>SUMIF($B118:$B$211,LEFT($C117,LEN($C117)-6),S118:S$211)</f>
        <v>242.21620187117975</v>
      </c>
      <c r="T117" s="125">
        <f>SUMIF($B118:$B$211,LEFT($C117,LEN($C117)-6),T118:T$211)</f>
        <v>250.24754866784153</v>
      </c>
      <c r="U117" s="125">
        <f>SUMIF($B118:$B$211,LEFT($C117,LEN($C117)-6),U118:U$211)</f>
        <v>258.41945495909977</v>
      </c>
      <c r="V117" s="125">
        <f>SUMIF($B118:$B$211,LEFT($C117,LEN($C117)-6),V118:V$211)</f>
        <v>261.62936469948704</v>
      </c>
      <c r="W117" s="125">
        <f>SUMIF($B118:$B$211,LEFT($C117,LEN($C117)-6),W118:W$211)</f>
        <v>265.05409115150195</v>
      </c>
    </row>
    <row r="118" spans="1:23" s="88" customFormat="1" x14ac:dyDescent="0.3">
      <c r="A118" s="126" t="s">
        <v>209</v>
      </c>
      <c r="B118" s="126" t="s">
        <v>209</v>
      </c>
      <c r="C118" s="126" t="s">
        <v>210</v>
      </c>
      <c r="D118" s="127">
        <v>29.265849535900003</v>
      </c>
      <c r="E118" s="127">
        <v>30.654682680000001</v>
      </c>
      <c r="F118" s="127">
        <v>38.918705526700009</v>
      </c>
      <c r="G118" s="127">
        <v>60.279751460000014</v>
      </c>
      <c r="H118" s="127">
        <v>61.633306940000011</v>
      </c>
      <c r="I118" s="127">
        <v>63.674650445499999</v>
      </c>
      <c r="J118" s="127">
        <v>57.168178390000001</v>
      </c>
      <c r="K118" s="127">
        <v>63.23498651333334</v>
      </c>
      <c r="L118" s="127">
        <v>70.459601000000006</v>
      </c>
      <c r="M118" s="127">
        <v>72.708462206792618</v>
      </c>
      <c r="N118" s="127">
        <v>85.578037224691329</v>
      </c>
      <c r="O118" s="127">
        <v>86.647589232026149</v>
      </c>
      <c r="P118" s="127">
        <v>87.484196912418312</v>
      </c>
      <c r="Q118" s="127">
        <v>44.676429232026138</v>
      </c>
      <c r="R118" s="127">
        <v>44.916898374503425</v>
      </c>
      <c r="S118" s="127">
        <v>55.500647017181052</v>
      </c>
      <c r="T118" s="127">
        <v>61.189498891392908</v>
      </c>
      <c r="U118" s="127">
        <v>66.830099939459089</v>
      </c>
      <c r="V118" s="127">
        <v>67.46055161259747</v>
      </c>
      <c r="W118" s="127">
        <v>68.307657317321372</v>
      </c>
    </row>
    <row r="119" spans="1:23" s="88" customFormat="1" x14ac:dyDescent="0.3">
      <c r="A119" s="126" t="s">
        <v>209</v>
      </c>
      <c r="B119" s="126" t="s">
        <v>209</v>
      </c>
      <c r="C119" s="126" t="s">
        <v>213</v>
      </c>
      <c r="D119" s="127">
        <v>31.639994999999999</v>
      </c>
      <c r="E119" s="127">
        <v>49.022040000000004</v>
      </c>
      <c r="F119" s="127">
        <v>55.087080000000014</v>
      </c>
      <c r="G119" s="127">
        <v>55.633200000000002</v>
      </c>
      <c r="H119" s="127">
        <v>74.54094000000002</v>
      </c>
      <c r="I119" s="127">
        <v>81.437925000000007</v>
      </c>
      <c r="J119" s="127">
        <v>73.563029999999998</v>
      </c>
      <c r="K119" s="127">
        <v>88.680459999999982</v>
      </c>
      <c r="L119" s="127">
        <v>110.35380000000001</v>
      </c>
      <c r="M119" s="127">
        <v>166.05645999999996</v>
      </c>
      <c r="N119" s="127">
        <v>175.89152000000001</v>
      </c>
      <c r="O119" s="127">
        <v>186.39617999999999</v>
      </c>
      <c r="P119" s="127">
        <v>203.09835999999999</v>
      </c>
      <c r="Q119" s="127">
        <v>196.40856000000002</v>
      </c>
      <c r="R119" s="127">
        <v>184.88326792126975</v>
      </c>
      <c r="S119" s="127">
        <v>186.7155548539987</v>
      </c>
      <c r="T119" s="127">
        <v>189.05804977644863</v>
      </c>
      <c r="U119" s="127">
        <v>191.58935501964069</v>
      </c>
      <c r="V119" s="127">
        <v>194.16881308688954</v>
      </c>
      <c r="W119" s="127">
        <v>196.74643383418058</v>
      </c>
    </row>
    <row r="120" spans="1:23" s="88" customFormat="1" x14ac:dyDescent="0.3">
      <c r="A120" s="122" t="s">
        <v>453</v>
      </c>
      <c r="B120" s="122" t="s">
        <v>453</v>
      </c>
      <c r="C120" s="122" t="s">
        <v>453</v>
      </c>
      <c r="D120" s="123">
        <f>SUMIF($A122:$A$211,LEFT($C120,LEN($C120)-6),D122:D$211)</f>
        <v>55.044642725100005</v>
      </c>
      <c r="E120" s="123">
        <f>SUMIF($A122:$A$211,LEFT($C120,LEN($C120)-6),E122:E$211)</f>
        <v>61.328586055199999</v>
      </c>
      <c r="F120" s="123">
        <f>SUMIF($A122:$A$211,LEFT($C120,LEN($C120)-6),F122:F$211)</f>
        <v>62.3294823608</v>
      </c>
      <c r="G120" s="123">
        <f>SUMIF($A122:$A$211,LEFT($C120,LEN($C120)-6),G122:G$211)</f>
        <v>68.327641183699981</v>
      </c>
      <c r="H120" s="123">
        <f>SUMIF($A122:$A$211,LEFT($C120,LEN($C120)-6),H122:H$211)</f>
        <v>68.05184149130001</v>
      </c>
      <c r="I120" s="123">
        <f>SUMIF($A122:$A$211,LEFT($C120,LEN($C120)-6),I122:I$211)</f>
        <v>82.718420820299997</v>
      </c>
      <c r="J120" s="123">
        <f>SUMIF($A122:$A$211,LEFT($C120,LEN($C120)-6),J122:J$211)</f>
        <v>80.688230084099999</v>
      </c>
      <c r="K120" s="123">
        <f>SUMIF($A122:$A$211,LEFT($C120,LEN($C120)-6),K122:K$211)</f>
        <v>61.829635657362815</v>
      </c>
      <c r="L120" s="123">
        <f>SUMIF($A122:$A$211,LEFT($C120,LEN($C120)-6),L122:L$211)</f>
        <v>70.424186303448849</v>
      </c>
      <c r="M120" s="123">
        <f>SUMIF($A122:$A$211,LEFT($C120,LEN($C120)-6),M122:M$211)</f>
        <v>54.876978249200747</v>
      </c>
      <c r="N120" s="123">
        <f>SUMIF($A122:$A$211,LEFT($C120,LEN($C120)-6),N122:N$211)</f>
        <v>62.04007941280458</v>
      </c>
      <c r="O120" s="123">
        <f>SUMIF($A122:$A$211,LEFT($C120,LEN($C120)-6),O122:O$211)</f>
        <v>57.450999747727089</v>
      </c>
      <c r="P120" s="123">
        <f>SUMIF($A122:$A$211,LEFT($C120,LEN($C120)-6),P122:P$211)</f>
        <v>87.695349673704342</v>
      </c>
      <c r="Q120" s="123">
        <f>SUMIF($A122:$A$211,LEFT($C120,LEN($C120)-6),Q122:Q$211)</f>
        <v>65.656308155181378</v>
      </c>
      <c r="R120" s="123">
        <f>SUMIF($A122:$A$211,LEFT($C120,LEN($C120)-6),R122:R$211)</f>
        <v>54.752294424041679</v>
      </c>
      <c r="S120" s="123">
        <f>SUMIF($A122:$A$211,LEFT($C120,LEN($C120)-6),S122:S$211)</f>
        <v>56.829359697572109</v>
      </c>
      <c r="T120" s="123">
        <f>SUMIF($A122:$A$211,LEFT($C120,LEN($C120)-6),T122:T$211)</f>
        <v>58.554163578371217</v>
      </c>
      <c r="U120" s="123">
        <f>SUMIF($A122:$A$211,LEFT($C120,LEN($C120)-6),U122:U$211)</f>
        <v>60.263165322030154</v>
      </c>
      <c r="V120" s="123">
        <f>SUMIF($A122:$A$211,LEFT($C120,LEN($C120)-6),V122:V$211)</f>
        <v>61.890577469258893</v>
      </c>
      <c r="W120" s="123">
        <f>SUMIF($A122:$A$211,LEFT($C120,LEN($C120)-6),W122:W$211)</f>
        <v>68.470495819976136</v>
      </c>
    </row>
    <row r="121" spans="1:23" s="88" customFormat="1" x14ac:dyDescent="0.3">
      <c r="A121" s="124" t="s">
        <v>454</v>
      </c>
      <c r="B121" s="124" t="s">
        <v>454</v>
      </c>
      <c r="C121" s="124" t="s">
        <v>454</v>
      </c>
      <c r="D121" s="125">
        <f>SUMIF($B122:$B$211,LEFT($C121,LEN($C121)-6),D122:D$211)</f>
        <v>2.1669933714999998</v>
      </c>
      <c r="E121" s="125">
        <f>SUMIF($B122:$B$211,LEFT($C121,LEN($C121)-6),E122:E$211)</f>
        <v>1.8455741637</v>
      </c>
      <c r="F121" s="125">
        <f>SUMIF($B122:$B$211,LEFT($C121,LEN($C121)-6),F122:F$211)</f>
        <v>2.1229262021999999</v>
      </c>
      <c r="G121" s="125">
        <f>SUMIF($B122:$B$211,LEFT($C121,LEN($C121)-6),G122:G$211)</f>
        <v>1.3349027419999997</v>
      </c>
      <c r="H121" s="125">
        <f>SUMIF($B122:$B$211,LEFT($C121,LEN($C121)-6),H122:H$211)</f>
        <v>1.9620574919000002</v>
      </c>
      <c r="I121" s="125">
        <f>SUMIF($B122:$B$211,LEFT($C121,LEN($C121)-6),I122:I$211)</f>
        <v>2.6609141461000001</v>
      </c>
      <c r="J121" s="125">
        <f>SUMIF($B122:$B$211,LEFT($C121,LEN($C121)-6),J122:J$211)</f>
        <v>2.1904777258000001</v>
      </c>
      <c r="K121" s="125">
        <f>SUMIF($B122:$B$211,LEFT($C121,LEN($C121)-6),K122:K$211)</f>
        <v>1.845251395959596</v>
      </c>
      <c r="L121" s="125">
        <f>SUMIF($B122:$B$211,LEFT($C121,LEN($C121)-6),L122:L$211)</f>
        <v>1.3049027919191916</v>
      </c>
      <c r="M121" s="125">
        <f>SUMIF($B122:$B$211,LEFT($C121,LEN($C121)-6),M122:M$211)</f>
        <v>1.07464</v>
      </c>
      <c r="N121" s="125">
        <f>SUMIF($B122:$B$211,LEFT($C121,LEN($C121)-6),N122:N$211)</f>
        <v>0.94665999999999995</v>
      </c>
      <c r="O121" s="125">
        <f>SUMIF($B122:$B$211,LEFT($C121,LEN($C121)-6),O122:O$211)</f>
        <v>0.77315999999999996</v>
      </c>
      <c r="P121" s="125">
        <f>SUMIF($B122:$B$211,LEFT($C121,LEN($C121)-6),P122:P$211)</f>
        <v>1.3742600000000003</v>
      </c>
      <c r="Q121" s="125">
        <f>SUMIF($B122:$B$211,LEFT($C121,LEN($C121)-6),Q122:Q$211)</f>
        <v>5.1539399999999995</v>
      </c>
      <c r="R121" s="125">
        <f>SUMIF($B122:$B$211,LEFT($C121,LEN($C121)-6),R122:R$211)</f>
        <v>5.1956664995117077</v>
      </c>
      <c r="S121" s="125">
        <f>SUMIF($B122:$B$211,LEFT($C121,LEN($C121)-6),S122:S$211)</f>
        <v>5.3261970546986364</v>
      </c>
      <c r="T121" s="125">
        <f>SUMIF($B122:$B$211,LEFT($C121,LEN($C121)-6),T122:T$211)</f>
        <v>5.431888700495116</v>
      </c>
      <c r="U121" s="125">
        <f>SUMIF($B122:$B$211,LEFT($C121,LEN($C121)-6),U122:U$211)</f>
        <v>5.5335327722714522</v>
      </c>
      <c r="V121" s="125">
        <f>SUMIF($B122:$B$211,LEFT($C121,LEN($C121)-6),V122:V$211)</f>
        <v>5.631526691817613</v>
      </c>
      <c r="W121" s="125">
        <f>SUMIF($B122:$B$211,LEFT($C121,LEN($C121)-6),W122:W$211)</f>
        <v>5.7293004191134216</v>
      </c>
    </row>
    <row r="122" spans="1:23" s="88" customFormat="1" x14ac:dyDescent="0.3">
      <c r="A122" s="126" t="s">
        <v>224</v>
      </c>
      <c r="B122" s="126" t="s">
        <v>455</v>
      </c>
      <c r="C122" s="126" t="s">
        <v>456</v>
      </c>
      <c r="D122" s="127">
        <v>5.5500000000000005E-4</v>
      </c>
      <c r="E122" s="127">
        <v>3.4410000000000003E-2</v>
      </c>
      <c r="F122" s="127">
        <v>7.7700000000000009E-3</v>
      </c>
      <c r="G122" s="127">
        <v>4.9950000000000003E-3</v>
      </c>
      <c r="H122" s="127">
        <v>2.7750000000000006E-3</v>
      </c>
      <c r="I122" s="127">
        <v>3.3300000000000001E-3</v>
      </c>
      <c r="J122" s="127">
        <v>1.665E-3</v>
      </c>
      <c r="K122" s="127">
        <v>0</v>
      </c>
      <c r="L122" s="127">
        <v>1.6999999999999999E-3</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0.82333509849999997</v>
      </c>
      <c r="E123" s="127">
        <v>0.33208400519999998</v>
      </c>
      <c r="F123" s="127">
        <v>0.42885906639999999</v>
      </c>
      <c r="G123" s="127">
        <v>0.22463432999999999</v>
      </c>
      <c r="H123" s="127">
        <v>0.30584364800000002</v>
      </c>
      <c r="I123" s="127">
        <v>0.59748273870000002</v>
      </c>
      <c r="J123" s="127">
        <v>0.71671523979999996</v>
      </c>
      <c r="K123" s="127">
        <v>0.95169999999999999</v>
      </c>
      <c r="L123" s="127">
        <v>0.43585999999999991</v>
      </c>
      <c r="M123" s="127">
        <v>0.31433999999999995</v>
      </c>
      <c r="N123" s="127">
        <v>0.23621999999999999</v>
      </c>
      <c r="O123" s="127">
        <v>4.7739999999999991E-2</v>
      </c>
      <c r="P123" s="127">
        <v>0.1767</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0.91177869099999997</v>
      </c>
      <c r="E124" s="127">
        <v>0.40563013449999996</v>
      </c>
      <c r="F124" s="127">
        <v>0.51718708570000005</v>
      </c>
      <c r="G124" s="127">
        <v>0.59132375999999998</v>
      </c>
      <c r="H124" s="127">
        <v>0.7553265522</v>
      </c>
      <c r="I124" s="127">
        <v>0.65656658140000013</v>
      </c>
      <c r="J124" s="127">
        <v>0.71737221000000007</v>
      </c>
      <c r="K124" s="127">
        <v>0.78319139595959586</v>
      </c>
      <c r="L124" s="127">
        <v>0.69126279191919193</v>
      </c>
      <c r="M124" s="127">
        <v>0.67970000000000008</v>
      </c>
      <c r="N124" s="127">
        <v>0.58085999999999993</v>
      </c>
      <c r="O124" s="127">
        <v>0.69191999999999987</v>
      </c>
      <c r="P124" s="127">
        <v>1.05186</v>
      </c>
      <c r="Q124" s="127">
        <v>0.57289999999999996</v>
      </c>
      <c r="R124" s="127">
        <v>0.57665646409083138</v>
      </c>
      <c r="S124" s="127">
        <v>0.5904724367265195</v>
      </c>
      <c r="T124" s="127">
        <v>0.60166854598438302</v>
      </c>
      <c r="U124" s="127">
        <v>0.61253513425534145</v>
      </c>
      <c r="V124" s="127">
        <v>0.6230941373108142</v>
      </c>
      <c r="W124" s="127">
        <v>0.63370258147759806</v>
      </c>
    </row>
    <row r="125" spans="1:23" s="88" customFormat="1" x14ac:dyDescent="0.3">
      <c r="A125" s="126" t="s">
        <v>224</v>
      </c>
      <c r="B125" s="126" t="s">
        <v>455</v>
      </c>
      <c r="C125" s="126" t="s">
        <v>459</v>
      </c>
      <c r="D125" s="127">
        <v>1.5201099999999999E-2</v>
      </c>
      <c r="E125" s="127">
        <v>1.665E-3</v>
      </c>
      <c r="F125" s="127">
        <v>8.3250000000000008E-3</v>
      </c>
      <c r="G125" s="127">
        <v>3.8850000000000004E-3</v>
      </c>
      <c r="H125" s="127">
        <v>2.2200000000000002E-3</v>
      </c>
      <c r="I125" s="127">
        <v>1.5372E-2</v>
      </c>
      <c r="J125" s="127">
        <v>4.6969999999999998E-2</v>
      </c>
      <c r="K125" s="127">
        <v>3.1E-2</v>
      </c>
      <c r="L125" s="127">
        <v>4.836E-2</v>
      </c>
      <c r="M125" s="127">
        <v>0</v>
      </c>
      <c r="N125" s="127">
        <v>0</v>
      </c>
      <c r="O125" s="127">
        <v>1.6119999999999999E-2</v>
      </c>
      <c r="P125" s="127">
        <v>3.2239999999999998E-2</v>
      </c>
      <c r="Q125" s="127">
        <v>1.6119999999999999E-2</v>
      </c>
      <c r="R125" s="127">
        <v>1.6157064590290631E-2</v>
      </c>
      <c r="S125" s="127">
        <v>1.645924773381097E-2</v>
      </c>
      <c r="T125" s="127">
        <v>1.665765980024321E-2</v>
      </c>
      <c r="U125" s="127">
        <v>1.6832857339346956E-2</v>
      </c>
      <c r="V125" s="127">
        <v>1.6994391308367419E-2</v>
      </c>
      <c r="W125" s="127">
        <v>1.7149321100543027E-2</v>
      </c>
    </row>
    <row r="126" spans="1:23" s="88" customFormat="1" x14ac:dyDescent="0.3">
      <c r="A126" s="126" t="s">
        <v>224</v>
      </c>
      <c r="B126" s="126" t="s">
        <v>455</v>
      </c>
      <c r="C126" s="126" t="s">
        <v>460</v>
      </c>
      <c r="D126" s="127">
        <v>9.5647356000000003E-2</v>
      </c>
      <c r="E126" s="127">
        <v>0.32453964000000002</v>
      </c>
      <c r="F126" s="127">
        <v>0.17425200000000002</v>
      </c>
      <c r="G126" s="127">
        <v>0.18288610599999999</v>
      </c>
      <c r="H126" s="127">
        <v>8.2908656000000011E-2</v>
      </c>
      <c r="I126" s="127">
        <v>8.8696527999999997E-2</v>
      </c>
      <c r="J126" s="127">
        <v>8.3671056000000008E-2</v>
      </c>
      <c r="K126" s="127">
        <v>0</v>
      </c>
      <c r="L126" s="127">
        <v>1.6119999999999999E-2</v>
      </c>
      <c r="M126" s="127">
        <v>1.6119999999999999E-2</v>
      </c>
      <c r="N126" s="127">
        <v>8.1839999999999996E-2</v>
      </c>
      <c r="O126" s="127">
        <v>0</v>
      </c>
      <c r="P126" s="127">
        <v>3.2239999999999998E-2</v>
      </c>
      <c r="Q126" s="127">
        <v>5.4559999999999997E-2</v>
      </c>
      <c r="R126" s="127">
        <v>5.523335424611623E-2</v>
      </c>
      <c r="S126" s="127">
        <v>5.6909438161748552E-2</v>
      </c>
      <c r="T126" s="127">
        <v>5.8433486473901772E-2</v>
      </c>
      <c r="U126" s="127">
        <v>5.9929286917222151E-2</v>
      </c>
      <c r="V126" s="127">
        <v>6.1367107432301379E-2</v>
      </c>
      <c r="W126" s="127">
        <v>6.2812836008138043E-2</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3.2239999999999998E-2</v>
      </c>
      <c r="N127" s="127">
        <v>1.55E-2</v>
      </c>
      <c r="O127" s="127">
        <v>1.2600000000000001E-3</v>
      </c>
      <c r="P127" s="127">
        <v>1.6740000000000001E-2</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0.27015827000000003</v>
      </c>
      <c r="E128" s="127">
        <v>0.68319032800000001</v>
      </c>
      <c r="F128" s="127">
        <v>0.88165926610000001</v>
      </c>
      <c r="G128" s="127">
        <v>0.20601469000000003</v>
      </c>
      <c r="H128" s="127">
        <v>0.61322445170000006</v>
      </c>
      <c r="I128" s="127">
        <v>1.15583977</v>
      </c>
      <c r="J128" s="127">
        <v>0.54560527999999997</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5.0317855999999994E-2</v>
      </c>
      <c r="E129" s="127">
        <v>6.4055055999999999E-2</v>
      </c>
      <c r="F129" s="127">
        <v>0.104873784</v>
      </c>
      <c r="G129" s="127">
        <v>0.121163856</v>
      </c>
      <c r="H129" s="127">
        <v>0.19975918399999998</v>
      </c>
      <c r="I129" s="127">
        <v>0.143626528</v>
      </c>
      <c r="J129" s="127">
        <v>7.8478939999999997E-2</v>
      </c>
      <c r="K129" s="127">
        <v>7.936E-2</v>
      </c>
      <c r="L129" s="127">
        <v>0.11159999999999999</v>
      </c>
      <c r="M129" s="127">
        <v>3.2239999999999998E-2</v>
      </c>
      <c r="N129" s="127">
        <v>3.2239999999999998E-2</v>
      </c>
      <c r="O129" s="127">
        <v>1.6119999999999999E-2</v>
      </c>
      <c r="P129" s="127">
        <v>6.4479999999999996E-2</v>
      </c>
      <c r="Q129" s="127">
        <v>4.5103599999999995</v>
      </c>
      <c r="R129" s="127">
        <v>4.5476196165844698</v>
      </c>
      <c r="S129" s="127">
        <v>4.6623559320765571</v>
      </c>
      <c r="T129" s="127">
        <v>4.7551290082365876</v>
      </c>
      <c r="U129" s="127">
        <v>4.844235493759542</v>
      </c>
      <c r="V129" s="127">
        <v>4.9300710557661303</v>
      </c>
      <c r="W129" s="127">
        <v>5.0156356805271427</v>
      </c>
    </row>
    <row r="130" spans="1:23" s="88" customFormat="1" x14ac:dyDescent="0.3">
      <c r="A130" s="124" t="s">
        <v>464</v>
      </c>
      <c r="B130" s="124" t="s">
        <v>464</v>
      </c>
      <c r="C130" s="124" t="s">
        <v>464</v>
      </c>
      <c r="D130" s="125">
        <f>SUMIF($B131:$B$211,LEFT($C130,LEN($C130)-6),D131:D$211)</f>
        <v>16.511534745900001</v>
      </c>
      <c r="E130" s="125">
        <f>SUMIF($B131:$B$211,LEFT($C130,LEN($C130)-6),E131:E$211)</f>
        <v>19.693541595100001</v>
      </c>
      <c r="F130" s="125">
        <f>SUMIF($B131:$B$211,LEFT($C130,LEN($C130)-6),F131:F$211)</f>
        <v>24.666319560200002</v>
      </c>
      <c r="G130" s="125">
        <f>SUMIF($B131:$B$211,LEFT($C130,LEN($C130)-6),G131:G$211)</f>
        <v>22.163895056200001</v>
      </c>
      <c r="H130" s="125">
        <f>SUMIF($B131:$B$211,LEFT($C130,LEN($C130)-6),H131:H$211)</f>
        <v>19.147408656200003</v>
      </c>
      <c r="I130" s="125">
        <f>SUMIF($B131:$B$211,LEFT($C130,LEN($C130)-6),I131:I$211)</f>
        <v>32.844700487499999</v>
      </c>
      <c r="J130" s="125">
        <f>SUMIF($B131:$B$211,LEFT($C130,LEN($C130)-6),J131:J$211)</f>
        <v>17.664052097899997</v>
      </c>
      <c r="K130" s="125">
        <f>SUMIF($B131:$B$211,LEFT($C130,LEN($C130)-6),K131:K$211)</f>
        <v>16.662864883897821</v>
      </c>
      <c r="L130" s="125">
        <f>SUMIF($B131:$B$211,LEFT($C130,LEN($C130)-6),L131:L$211)</f>
        <v>19.986729395959596</v>
      </c>
      <c r="M130" s="125">
        <f>SUMIF($B131:$B$211,LEFT($C130,LEN($C130)-6),M131:M$211)</f>
        <v>7.7765672583862626</v>
      </c>
      <c r="N130" s="125">
        <f>SUMIF($B131:$B$211,LEFT($C130,LEN($C130)-6),N131:N$211)</f>
        <v>8.3396191034142468</v>
      </c>
      <c r="O130" s="125">
        <f>SUMIF($B131:$B$211,LEFT($C130,LEN($C130)-6),O131:O$211)</f>
        <v>7.7887760521225111</v>
      </c>
      <c r="P130" s="125">
        <f>SUMIF($B131:$B$211,LEFT($C130,LEN($C130)-6),P131:P$211)</f>
        <v>28.879196845030247</v>
      </c>
      <c r="Q130" s="125">
        <f>SUMIF($B131:$B$211,LEFT($C130,LEN($C130)-6),Q131:Q$211)</f>
        <v>11.208346268032477</v>
      </c>
      <c r="R130" s="125">
        <f>SUMIF($B131:$B$211,LEFT($C130,LEN($C130)-6),R131:R$211)</f>
        <v>13.051145773417751</v>
      </c>
      <c r="S130" s="125">
        <f>SUMIF($B131:$B$211,LEFT($C130,LEN($C130)-6),S131:S$211)</f>
        <v>13.310780476934147</v>
      </c>
      <c r="T130" s="125">
        <f>SUMIF($B131:$B$211,LEFT($C130,LEN($C130)-6),T131:T$211)</f>
        <v>13.598850324923278</v>
      </c>
      <c r="U130" s="125">
        <f>SUMIF($B131:$B$211,LEFT($C130,LEN($C130)-6),U131:U$211)</f>
        <v>13.914069476262352</v>
      </c>
      <c r="V130" s="125">
        <f>SUMIF($B131:$B$211,LEFT($C130,LEN($C130)-6),V131:V$211)</f>
        <v>14.220635574453176</v>
      </c>
      <c r="W130" s="125">
        <f>SUMIF($B131:$B$211,LEFT($C130,LEN($C130)-6),W131:W$211)</f>
        <v>14.485304549613728</v>
      </c>
    </row>
    <row r="131" spans="1:23" s="88" customFormat="1" x14ac:dyDescent="0.3">
      <c r="A131" s="126" t="s">
        <v>224</v>
      </c>
      <c r="B131" s="126" t="s">
        <v>465</v>
      </c>
      <c r="C131" s="126" t="s">
        <v>466</v>
      </c>
      <c r="D131" s="127">
        <v>1.0545000000000002E-2</v>
      </c>
      <c r="E131" s="127">
        <v>2.1146120000000004E-2</v>
      </c>
      <c r="F131" s="127">
        <v>5.5500000000000011E-3</v>
      </c>
      <c r="G131" s="127">
        <v>1.21736E-3</v>
      </c>
      <c r="H131" s="127">
        <v>1.11976E-3</v>
      </c>
      <c r="I131" s="127">
        <v>5.605510000000001E-3</v>
      </c>
      <c r="J131" s="127">
        <v>9.7599999999999997E-6</v>
      </c>
      <c r="K131" s="127">
        <v>0</v>
      </c>
      <c r="L131" s="127">
        <v>1.6119999999999999E-2</v>
      </c>
      <c r="M131" s="127">
        <v>1.6119999999999999E-2</v>
      </c>
      <c r="N131" s="127">
        <v>1.6119999999999999E-2</v>
      </c>
      <c r="O131" s="127">
        <v>0.17364000000000002</v>
      </c>
      <c r="P131" s="127">
        <v>0.13435139595959597</v>
      </c>
      <c r="Q131" s="127">
        <v>3.642279191919192E-2</v>
      </c>
      <c r="R131" s="127">
        <v>3.6429528667626727E-2</v>
      </c>
      <c r="S131" s="127">
        <v>3.7091055642579022E-2</v>
      </c>
      <c r="T131" s="127">
        <v>3.7616521220509326E-2</v>
      </c>
      <c r="U131" s="127">
        <v>3.8111356929830878E-2</v>
      </c>
      <c r="V131" s="127">
        <v>3.8575235121425765E-2</v>
      </c>
      <c r="W131" s="127">
        <v>3.9050224820341775E-2</v>
      </c>
    </row>
    <row r="132" spans="1:23" s="88" customFormat="1" x14ac:dyDescent="0.3">
      <c r="A132" s="126" t="s">
        <v>224</v>
      </c>
      <c r="B132" s="126" t="s">
        <v>465</v>
      </c>
      <c r="C132" s="126" t="s">
        <v>467</v>
      </c>
      <c r="D132" s="127">
        <v>0.99398042340000015</v>
      </c>
      <c r="E132" s="127">
        <v>1.0190018813999999</v>
      </c>
      <c r="F132" s="127">
        <v>0.90471950160000003</v>
      </c>
      <c r="G132" s="127">
        <v>0.74941998249999997</v>
      </c>
      <c r="H132" s="127">
        <v>0.73792926650000013</v>
      </c>
      <c r="I132" s="127">
        <v>0.91176911630000013</v>
      </c>
      <c r="J132" s="127">
        <v>0.99838797749999997</v>
      </c>
      <c r="K132" s="127">
        <v>1.4384773901388888</v>
      </c>
      <c r="L132" s="127">
        <v>1.3801200000000002</v>
      </c>
      <c r="M132" s="127">
        <v>1.186116003966132</v>
      </c>
      <c r="N132" s="127">
        <v>1.446060531290394</v>
      </c>
      <c r="O132" s="127">
        <v>1.963379988373914</v>
      </c>
      <c r="P132" s="127">
        <v>2.5261542170445077</v>
      </c>
      <c r="Q132" s="127">
        <v>1.5829717272053871</v>
      </c>
      <c r="R132" s="127">
        <v>1.5993881885574324</v>
      </c>
      <c r="S132" s="127">
        <v>1.6443527588800471</v>
      </c>
      <c r="T132" s="127">
        <v>1.6836878961914756</v>
      </c>
      <c r="U132" s="127">
        <v>1.7223365933025945</v>
      </c>
      <c r="V132" s="127">
        <v>1.7597883612960046</v>
      </c>
      <c r="W132" s="127">
        <v>1.7974388969080159</v>
      </c>
    </row>
    <row r="133" spans="1:23" s="88" customFormat="1" x14ac:dyDescent="0.3">
      <c r="A133" s="126" t="s">
        <v>224</v>
      </c>
      <c r="B133" s="126" t="s">
        <v>465</v>
      </c>
      <c r="C133" s="126" t="s">
        <v>468</v>
      </c>
      <c r="D133" s="127">
        <v>0.17072624350000001</v>
      </c>
      <c r="E133" s="127">
        <v>0.28403830969999999</v>
      </c>
      <c r="F133" s="127">
        <v>0.23549333319999999</v>
      </c>
      <c r="G133" s="127">
        <v>0.35993413230000004</v>
      </c>
      <c r="H133" s="127">
        <v>0.27900065699999999</v>
      </c>
      <c r="I133" s="127">
        <v>0.19206290870000003</v>
      </c>
      <c r="J133" s="127">
        <v>0.32908707370000001</v>
      </c>
      <c r="K133" s="127">
        <v>0.233541</v>
      </c>
      <c r="L133" s="127">
        <v>0.42025800000000002</v>
      </c>
      <c r="M133" s="127">
        <v>0.31265999999999999</v>
      </c>
      <c r="N133" s="127">
        <v>0.20081700000000002</v>
      </c>
      <c r="O133" s="127">
        <v>0.34364099999999997</v>
      </c>
      <c r="P133" s="127">
        <v>0.77075700000000003</v>
      </c>
      <c r="Q133" s="127">
        <v>0.23066799999999998</v>
      </c>
      <c r="R133" s="127">
        <v>0.23312482849289037</v>
      </c>
      <c r="S133" s="127">
        <v>0.23970203883675381</v>
      </c>
      <c r="T133" s="127">
        <v>0.24538077951123174</v>
      </c>
      <c r="U133" s="127">
        <v>0.25099450706492671</v>
      </c>
      <c r="V133" s="127">
        <v>0.25650393989755027</v>
      </c>
      <c r="W133" s="127">
        <v>0.26207506945401238</v>
      </c>
    </row>
    <row r="134" spans="1:23" s="88" customFormat="1" x14ac:dyDescent="0.3">
      <c r="A134" s="126" t="s">
        <v>224</v>
      </c>
      <c r="B134" s="126" t="s">
        <v>465</v>
      </c>
      <c r="C134" s="126" t="s">
        <v>469</v>
      </c>
      <c r="D134" s="127">
        <v>1.4596324173999999</v>
      </c>
      <c r="E134" s="127">
        <v>1.8222117131</v>
      </c>
      <c r="F134" s="127">
        <v>1.5890462199000002</v>
      </c>
      <c r="G134" s="127">
        <v>2.0817244154000001</v>
      </c>
      <c r="H134" s="127">
        <v>1.9368270897000002</v>
      </c>
      <c r="I134" s="127">
        <v>2.4102651456000004</v>
      </c>
      <c r="J134" s="127">
        <v>2.8303724168999995</v>
      </c>
      <c r="K134" s="127">
        <v>2.3794399999999998</v>
      </c>
      <c r="L134" s="127">
        <v>2.8580800000000002</v>
      </c>
      <c r="M134" s="127">
        <v>1.2443061440087146</v>
      </c>
      <c r="N134" s="127">
        <v>2.0070339840397438</v>
      </c>
      <c r="O134" s="127">
        <v>1.9961350637485968</v>
      </c>
      <c r="P134" s="127">
        <v>2.7131850000000002</v>
      </c>
      <c r="Q134" s="127">
        <v>2.2053598458914294</v>
      </c>
      <c r="R134" s="127">
        <v>2.228116872395983</v>
      </c>
      <c r="S134" s="127">
        <v>2.2890554417899005</v>
      </c>
      <c r="T134" s="127">
        <v>2.3395955111307107</v>
      </c>
      <c r="U134" s="127">
        <v>2.3886567835257559</v>
      </c>
      <c r="V134" s="127">
        <v>2.436410943590833</v>
      </c>
      <c r="W134" s="127">
        <v>2.4843277854575212</v>
      </c>
    </row>
    <row r="135" spans="1:23" s="88" customFormat="1" x14ac:dyDescent="0.3">
      <c r="A135" s="126" t="s">
        <v>224</v>
      </c>
      <c r="B135" s="126" t="s">
        <v>465</v>
      </c>
      <c r="C135" s="126" t="s">
        <v>470</v>
      </c>
      <c r="D135" s="127">
        <v>0.30557099070000004</v>
      </c>
      <c r="E135" s="127">
        <v>0.40020931300000001</v>
      </c>
      <c r="F135" s="127">
        <v>0.62196422669999996</v>
      </c>
      <c r="G135" s="127">
        <v>0.80512376399999996</v>
      </c>
      <c r="H135" s="127">
        <v>0.85216901639999998</v>
      </c>
      <c r="I135" s="127">
        <v>0.78575301109999995</v>
      </c>
      <c r="J135" s="127">
        <v>0.82149119260000003</v>
      </c>
      <c r="K135" s="127">
        <v>1.1356599999999999</v>
      </c>
      <c r="L135" s="127">
        <v>1.3856713959595961</v>
      </c>
      <c r="M135" s="127">
        <v>0.69967139595959604</v>
      </c>
      <c r="N135" s="127">
        <v>1.0003055838383839</v>
      </c>
      <c r="O135" s="127">
        <v>0.68022000000000005</v>
      </c>
      <c r="P135" s="127">
        <v>1.1431892320261439</v>
      </c>
      <c r="Q135" s="127">
        <v>0.58111956363636375</v>
      </c>
      <c r="R135" s="127">
        <v>0.58933022703058957</v>
      </c>
      <c r="S135" s="127">
        <v>0.60749257996969253</v>
      </c>
      <c r="T135" s="127">
        <v>0.62275250404934024</v>
      </c>
      <c r="U135" s="127">
        <v>0.63761800098506882</v>
      </c>
      <c r="V135" s="127">
        <v>0.65220848780382645</v>
      </c>
      <c r="W135" s="127">
        <v>0.66688825398140772</v>
      </c>
    </row>
    <row r="136" spans="1:23" s="88" customFormat="1" x14ac:dyDescent="0.3">
      <c r="A136" s="126" t="s">
        <v>224</v>
      </c>
      <c r="B136" s="126" t="s">
        <v>465</v>
      </c>
      <c r="C136" s="126" t="s">
        <v>225</v>
      </c>
      <c r="D136" s="127">
        <v>13.3815819</v>
      </c>
      <c r="E136" s="127">
        <v>15.7431605</v>
      </c>
      <c r="F136" s="127">
        <v>20.682066015000004</v>
      </c>
      <c r="G136" s="127">
        <v>17.729109060000003</v>
      </c>
      <c r="H136" s="127">
        <v>14.664692630000001</v>
      </c>
      <c r="I136" s="127">
        <v>27.823150800000001</v>
      </c>
      <c r="J136" s="127">
        <v>11.840169550000001</v>
      </c>
      <c r="K136" s="127">
        <v>9.9666664937589342</v>
      </c>
      <c r="L136" s="127">
        <v>12.61956</v>
      </c>
      <c r="M136" s="127">
        <v>3.7551713959595956</v>
      </c>
      <c r="N136" s="127">
        <v>2.9604835562065097</v>
      </c>
      <c r="O136" s="127">
        <v>1.9619400000000002</v>
      </c>
      <c r="P136" s="127">
        <v>20.742159999999998</v>
      </c>
      <c r="Q136" s="127">
        <v>5.943907545730994</v>
      </c>
      <c r="R136" s="127">
        <v>7.7295731934120848</v>
      </c>
      <c r="S136" s="127">
        <v>7.8395113248070603</v>
      </c>
      <c r="T136" s="127">
        <v>8.0003975235898128</v>
      </c>
      <c r="U136" s="127">
        <v>8.1913841115730879</v>
      </c>
      <c r="V136" s="127">
        <v>8.3769970226240833</v>
      </c>
      <c r="W136" s="127">
        <v>8.5200628126193276</v>
      </c>
    </row>
    <row r="137" spans="1:23" s="88" customFormat="1" x14ac:dyDescent="0.3">
      <c r="A137" s="126" t="s">
        <v>224</v>
      </c>
      <c r="B137" s="126" t="s">
        <v>465</v>
      </c>
      <c r="C137" s="126" t="s">
        <v>471</v>
      </c>
      <c r="D137" s="127">
        <v>9.5049108899999984E-2</v>
      </c>
      <c r="E137" s="127">
        <v>0.25765379249999998</v>
      </c>
      <c r="F137" s="127">
        <v>0.49068801379999999</v>
      </c>
      <c r="G137" s="127">
        <v>0.31698214459999996</v>
      </c>
      <c r="H137" s="127">
        <v>0.52823686879999998</v>
      </c>
      <c r="I137" s="127">
        <v>0.46506493329999998</v>
      </c>
      <c r="J137" s="127">
        <v>0.62560451229999992</v>
      </c>
      <c r="K137" s="127">
        <v>1.24434</v>
      </c>
      <c r="L137" s="127">
        <v>0.90764</v>
      </c>
      <c r="M137" s="127">
        <v>0.33994231849222456</v>
      </c>
      <c r="N137" s="127">
        <v>0.43661844803921573</v>
      </c>
      <c r="O137" s="127">
        <v>0.50985999999999998</v>
      </c>
      <c r="P137" s="127">
        <v>0.62558000000000002</v>
      </c>
      <c r="Q137" s="127">
        <v>0.54481679364911051</v>
      </c>
      <c r="R137" s="127">
        <v>0.55148251912411728</v>
      </c>
      <c r="S137" s="127">
        <v>0.56781764149790825</v>
      </c>
      <c r="T137" s="127">
        <v>0.58199821956736508</v>
      </c>
      <c r="U137" s="127">
        <v>0.59599367748854759</v>
      </c>
      <c r="V137" s="127">
        <v>0.6097185505600714</v>
      </c>
      <c r="W137" s="127">
        <v>0.62358103546732191</v>
      </c>
    </row>
    <row r="138" spans="1:23" s="88" customFormat="1" x14ac:dyDescent="0.3">
      <c r="A138" s="126" t="s">
        <v>224</v>
      </c>
      <c r="B138" s="126" t="s">
        <v>465</v>
      </c>
      <c r="C138" s="126" t="s">
        <v>472</v>
      </c>
      <c r="D138" s="127">
        <v>9.4448662000000003E-2</v>
      </c>
      <c r="E138" s="127">
        <v>0.1461199654</v>
      </c>
      <c r="F138" s="127">
        <v>0.13679225</v>
      </c>
      <c r="G138" s="127">
        <v>0.1203841974</v>
      </c>
      <c r="H138" s="127">
        <v>0.14743336780000002</v>
      </c>
      <c r="I138" s="127">
        <v>0.25102906250000001</v>
      </c>
      <c r="J138" s="127">
        <v>0.21892961489999999</v>
      </c>
      <c r="K138" s="127">
        <v>0.26473999999999998</v>
      </c>
      <c r="L138" s="127">
        <v>0.39927999999999997</v>
      </c>
      <c r="M138" s="127">
        <v>0.22258</v>
      </c>
      <c r="N138" s="127">
        <v>0.27218000000000003</v>
      </c>
      <c r="O138" s="127">
        <v>0.15995999999999999</v>
      </c>
      <c r="P138" s="127">
        <v>0.22382000000000002</v>
      </c>
      <c r="Q138" s="127">
        <v>8.3080000000000001E-2</v>
      </c>
      <c r="R138" s="127">
        <v>8.3700415737027856E-2</v>
      </c>
      <c r="S138" s="127">
        <v>8.5757635510205474E-2</v>
      </c>
      <c r="T138" s="127">
        <v>8.7421369662830678E-2</v>
      </c>
      <c r="U138" s="127">
        <v>8.8974445392541679E-2</v>
      </c>
      <c r="V138" s="127">
        <v>9.0433033559381454E-2</v>
      </c>
      <c r="W138" s="127">
        <v>9.1880470905779235E-2</v>
      </c>
    </row>
    <row r="139" spans="1:23" s="88" customFormat="1" x14ac:dyDescent="0.3">
      <c r="A139" s="124" t="s">
        <v>473</v>
      </c>
      <c r="B139" s="124" t="s">
        <v>473</v>
      </c>
      <c r="C139" s="124" t="s">
        <v>473</v>
      </c>
      <c r="D139" s="125">
        <f>SUMIF($B140:$B$211,LEFT($C139,LEN($C139)-6),D140:D$211)</f>
        <v>36.366114607699998</v>
      </c>
      <c r="E139" s="125">
        <f>SUMIF($B140:$B$211,LEFT($C139,LEN($C139)-6),E140:E$211)</f>
        <v>39.789470296399998</v>
      </c>
      <c r="F139" s="125">
        <f>SUMIF($B140:$B$211,LEFT($C139,LEN($C139)-6),F140:F$211)</f>
        <v>35.540236598400007</v>
      </c>
      <c r="G139" s="125">
        <f>SUMIF($B140:$B$211,LEFT($C139,LEN($C139)-6),G140:G$211)</f>
        <v>44.828843385500001</v>
      </c>
      <c r="H139" s="125">
        <f>SUMIF($B140:$B$211,LEFT($C139,LEN($C139)-6),H140:H$211)</f>
        <v>46.942375343199998</v>
      </c>
      <c r="I139" s="125">
        <f>SUMIF($B140:$B$211,LEFT($C139,LEN($C139)-6),I140:I$211)</f>
        <v>47.2128061867</v>
      </c>
      <c r="J139" s="125">
        <f>SUMIF($B140:$B$211,LEFT($C139,LEN($C139)-6),J140:J$211)</f>
        <v>60.833700260399993</v>
      </c>
      <c r="K139" s="125">
        <f>SUMIF($B140:$B$211,LEFT($C139,LEN($C139)-6),K140:K$211)</f>
        <v>43.321519377505396</v>
      </c>
      <c r="L139" s="125">
        <f>SUMIF($B140:$B$211,LEFT($C139,LEN($C139)-6),L140:L$211)</f>
        <v>49.132554115570066</v>
      </c>
      <c r="M139" s="125">
        <f>SUMIF($B140:$B$211,LEFT($C139,LEN($C139)-6),M140:M$211)</f>
        <v>46.025770990814486</v>
      </c>
      <c r="N139" s="125">
        <f>SUMIF($B140:$B$211,LEFT($C139,LEN($C139)-6),N140:N$211)</f>
        <v>52.753800309390336</v>
      </c>
      <c r="O139" s="125">
        <f>SUMIF($B140:$B$211,LEFT($C139,LEN($C139)-6),O140:O$211)</f>
        <v>48.889063695604577</v>
      </c>
      <c r="P139" s="125">
        <f>SUMIF($B140:$B$211,LEFT($C139,LEN($C139)-6),P140:P$211)</f>
        <v>57.441892828674085</v>
      </c>
      <c r="Q139" s="125">
        <f>SUMIF($B140:$B$211,LEFT($C139,LEN($C139)-6),Q140:Q$211)</f>
        <v>49.294021887148887</v>
      </c>
      <c r="R139" s="125">
        <f>SUMIF($B140:$B$211,LEFT($C139,LEN($C139)-6),R140:R$211)</f>
        <v>36.505482151112204</v>
      </c>
      <c r="S139" s="125">
        <f>SUMIF($B140:$B$211,LEFT($C139,LEN($C139)-6),S140:S$211)</f>
        <v>38.192382165939328</v>
      </c>
      <c r="T139" s="125">
        <f>SUMIF($B140:$B$211,LEFT($C139,LEN($C139)-6),T140:T$211)</f>
        <v>39.523424552952832</v>
      </c>
      <c r="U139" s="125">
        <f>SUMIF($B140:$B$211,LEFT($C139,LEN($C139)-6),U140:U$211)</f>
        <v>40.815563073496357</v>
      </c>
      <c r="V139" s="125">
        <f>SUMIF($B140:$B$211,LEFT($C139,LEN($C139)-6),V140:V$211)</f>
        <v>42.038415202988105</v>
      </c>
      <c r="W139" s="125">
        <f>SUMIF($B140:$B$211,LEFT($C139,LEN($C139)-6),W140:W$211)</f>
        <v>48.255890851248985</v>
      </c>
    </row>
    <row r="140" spans="1:23" s="88" customFormat="1" x14ac:dyDescent="0.3">
      <c r="A140" s="126" t="s">
        <v>224</v>
      </c>
      <c r="B140" s="126" t="s">
        <v>474</v>
      </c>
      <c r="C140" s="126" t="s">
        <v>229</v>
      </c>
      <c r="D140" s="127">
        <v>9.2875972038000008</v>
      </c>
      <c r="E140" s="127">
        <v>6.8266228887000002</v>
      </c>
      <c r="F140" s="127">
        <v>5.4020836429999992</v>
      </c>
      <c r="G140" s="127">
        <v>12.421370099000001</v>
      </c>
      <c r="H140" s="127">
        <v>9.2004894985999996</v>
      </c>
      <c r="I140" s="127">
        <v>9.5982064087999994</v>
      </c>
      <c r="J140" s="127">
        <v>12.199927090899999</v>
      </c>
      <c r="K140" s="127">
        <v>8.8967892320261441</v>
      </c>
      <c r="L140" s="127">
        <v>11.793171395959595</v>
      </c>
      <c r="M140" s="127">
        <v>9.7224627919191935</v>
      </c>
      <c r="N140" s="127">
        <v>12.210539999999996</v>
      </c>
      <c r="O140" s="127">
        <v>11.160279999999998</v>
      </c>
      <c r="P140" s="127">
        <v>12.409115304145939</v>
      </c>
      <c r="Q140" s="127">
        <v>8.7494000000000032</v>
      </c>
      <c r="R140" s="127">
        <v>8.3292050902932964</v>
      </c>
      <c r="S140" s="127">
        <v>8.8151030697524764</v>
      </c>
      <c r="T140" s="127">
        <v>9.0195459661301527</v>
      </c>
      <c r="U140" s="127">
        <v>9.166827155772852</v>
      </c>
      <c r="V140" s="127">
        <v>9.28764738791347</v>
      </c>
      <c r="W140" s="127">
        <v>9.4069275187245349</v>
      </c>
    </row>
    <row r="141" spans="1:23" s="88" customFormat="1" x14ac:dyDescent="0.3">
      <c r="A141" s="126" t="s">
        <v>224</v>
      </c>
      <c r="B141" s="126" t="s">
        <v>474</v>
      </c>
      <c r="C141" s="126" t="s">
        <v>475</v>
      </c>
      <c r="D141" s="127">
        <v>0.27181842500000003</v>
      </c>
      <c r="E141" s="127">
        <v>0.15895157000000001</v>
      </c>
      <c r="F141" s="127">
        <v>0.29872740000000003</v>
      </c>
      <c r="G141" s="127">
        <v>0.34838539280000008</v>
      </c>
      <c r="H141" s="127">
        <v>0.34081240000000002</v>
      </c>
      <c r="I141" s="127">
        <v>0.39065304500000003</v>
      </c>
      <c r="J141" s="127">
        <v>0.35026702170000001</v>
      </c>
      <c r="K141" s="127">
        <v>0.404671395959596</v>
      </c>
      <c r="L141" s="127">
        <v>0.37452000000000008</v>
      </c>
      <c r="M141" s="127">
        <v>0.4215227919191919</v>
      </c>
      <c r="N141" s="127">
        <v>0.57551139595959588</v>
      </c>
      <c r="O141" s="127">
        <v>0.54964000000000002</v>
      </c>
      <c r="P141" s="127">
        <v>0.31271139595959602</v>
      </c>
      <c r="Q141" s="127">
        <v>0.53290000000000004</v>
      </c>
      <c r="R141" s="127">
        <v>0.53896256245668039</v>
      </c>
      <c r="S141" s="127">
        <v>0.55481443888088211</v>
      </c>
      <c r="T141" s="127">
        <v>0.56903909309174894</v>
      </c>
      <c r="U141" s="127">
        <v>0.5832623042093954</v>
      </c>
      <c r="V141" s="127">
        <v>0.59724974959329635</v>
      </c>
      <c r="W141" s="127">
        <v>0.61145275255790577</v>
      </c>
    </row>
    <row r="142" spans="1:23" s="88" customFormat="1" x14ac:dyDescent="0.3">
      <c r="A142" s="126" t="s">
        <v>224</v>
      </c>
      <c r="B142" s="126" t="s">
        <v>474</v>
      </c>
      <c r="C142" s="126" t="s">
        <v>232</v>
      </c>
      <c r="D142" s="127">
        <v>2.1433463234000003</v>
      </c>
      <c r="E142" s="127">
        <v>2.6027692851999995</v>
      </c>
      <c r="F142" s="127">
        <v>2.4020335189000002</v>
      </c>
      <c r="G142" s="127">
        <v>2.4705543469999998</v>
      </c>
      <c r="H142" s="127">
        <v>2.7733080199</v>
      </c>
      <c r="I142" s="127">
        <v>3.7080169212</v>
      </c>
      <c r="J142" s="127">
        <v>15.9513611868</v>
      </c>
      <c r="K142" s="127">
        <v>3.8821933724239903</v>
      </c>
      <c r="L142" s="127">
        <v>7.3308769591212393</v>
      </c>
      <c r="M142" s="127">
        <v>6.228173596407041</v>
      </c>
      <c r="N142" s="127">
        <v>8.1610781968381652</v>
      </c>
      <c r="O142" s="127">
        <v>5.7543638974250353</v>
      </c>
      <c r="P142" s="127">
        <v>10.800097219281501</v>
      </c>
      <c r="Q142" s="127">
        <v>15.544642039212633</v>
      </c>
      <c r="R142" s="127">
        <v>3.0302934164004682</v>
      </c>
      <c r="S142" s="127">
        <v>3.6497588780800019</v>
      </c>
      <c r="T142" s="127">
        <v>4.2622976355311231</v>
      </c>
      <c r="U142" s="127">
        <v>4.8824518401458672</v>
      </c>
      <c r="V142" s="127">
        <v>5.5084119388243131</v>
      </c>
      <c r="W142" s="127">
        <v>11.138545229822904</v>
      </c>
    </row>
    <row r="143" spans="1:23" s="88" customFormat="1" x14ac:dyDescent="0.3">
      <c r="A143" s="126" t="s">
        <v>224</v>
      </c>
      <c r="B143" s="126" t="s">
        <v>474</v>
      </c>
      <c r="C143" s="126" t="s">
        <v>476</v>
      </c>
      <c r="D143" s="127">
        <v>5.7332273857000002</v>
      </c>
      <c r="E143" s="127">
        <v>5.0552347535999997</v>
      </c>
      <c r="F143" s="127">
        <v>5.7515171636000009</v>
      </c>
      <c r="G143" s="127">
        <v>6.6933557559999999</v>
      </c>
      <c r="H143" s="127">
        <v>5.5774501550000002</v>
      </c>
      <c r="I143" s="127">
        <v>5.7104731028</v>
      </c>
      <c r="J143" s="127">
        <v>7.3319508985000006</v>
      </c>
      <c r="K143" s="127">
        <v>8.872787337204711</v>
      </c>
      <c r="L143" s="127">
        <v>7.9204988318540135</v>
      </c>
      <c r="M143" s="127">
        <v>8.3017414875294513</v>
      </c>
      <c r="N143" s="127">
        <v>9.2529594148433265</v>
      </c>
      <c r="O143" s="127">
        <v>8.7875639797300558</v>
      </c>
      <c r="P143" s="127">
        <v>8.1910103133020957</v>
      </c>
      <c r="Q143" s="127">
        <v>8.2493213095840403</v>
      </c>
      <c r="R143" s="127">
        <v>8.3970705616302226</v>
      </c>
      <c r="S143" s="127">
        <v>8.5485691217413358</v>
      </c>
      <c r="T143" s="127">
        <v>8.7197863761569323</v>
      </c>
      <c r="U143" s="127">
        <v>8.9034883745942128</v>
      </c>
      <c r="V143" s="127">
        <v>9.0806988917637472</v>
      </c>
      <c r="W143" s="127">
        <v>9.2464803417710613</v>
      </c>
    </row>
    <row r="144" spans="1:23" s="88" customFormat="1" x14ac:dyDescent="0.3">
      <c r="A144" s="126" t="s">
        <v>224</v>
      </c>
      <c r="B144" s="126" t="s">
        <v>474</v>
      </c>
      <c r="C144" s="126" t="s">
        <v>234</v>
      </c>
      <c r="D144" s="127">
        <v>8.4171275228999995</v>
      </c>
      <c r="E144" s="127">
        <v>11.7997081834</v>
      </c>
      <c r="F144" s="127">
        <v>9.2811657474000011</v>
      </c>
      <c r="G144" s="127">
        <v>7.7307890573</v>
      </c>
      <c r="H144" s="127">
        <v>14.5534290727</v>
      </c>
      <c r="I144" s="127">
        <v>13.502345758300001</v>
      </c>
      <c r="J144" s="127">
        <v>9.0265375026000001</v>
      </c>
      <c r="K144" s="127">
        <v>3.3668184640522871</v>
      </c>
      <c r="L144" s="127">
        <v>3.286</v>
      </c>
      <c r="M144" s="127">
        <v>3.7038400000000005</v>
      </c>
      <c r="N144" s="127">
        <v>3.3725799999999992</v>
      </c>
      <c r="O144" s="127">
        <v>3.5296650000000001</v>
      </c>
      <c r="P144" s="127">
        <v>4.6812199999999988</v>
      </c>
      <c r="Q144" s="127">
        <v>5.0295399999999999</v>
      </c>
      <c r="R144" s="127">
        <v>4.9798386291161165</v>
      </c>
      <c r="S144" s="127">
        <v>5.1343633639061661</v>
      </c>
      <c r="T144" s="127">
        <v>5.2690655515598541</v>
      </c>
      <c r="U144" s="127">
        <v>5.4192715513487615</v>
      </c>
      <c r="V144" s="127">
        <v>5.5387388574185401</v>
      </c>
      <c r="W144" s="127">
        <v>5.6575881427155306</v>
      </c>
    </row>
    <row r="145" spans="1:23" s="88" customFormat="1" x14ac:dyDescent="0.3">
      <c r="A145" s="126" t="s">
        <v>224</v>
      </c>
      <c r="B145" s="126" t="s">
        <v>474</v>
      </c>
      <c r="C145" s="126" t="s">
        <v>477</v>
      </c>
      <c r="D145" s="127">
        <v>1.6872864225000002</v>
      </c>
      <c r="E145" s="127">
        <v>1.4006860484999999</v>
      </c>
      <c r="F145" s="127">
        <v>1.8393020411000003</v>
      </c>
      <c r="G145" s="127">
        <v>2.1887263373999999</v>
      </c>
      <c r="H145" s="127">
        <v>2.1325542291000001</v>
      </c>
      <c r="I145" s="127">
        <v>1.7769647083</v>
      </c>
      <c r="J145" s="127">
        <v>1.8132469956000001</v>
      </c>
      <c r="K145" s="127">
        <v>1.5164958931818182</v>
      </c>
      <c r="L145" s="127">
        <v>1.3871000000000002</v>
      </c>
      <c r="M145" s="127">
        <v>1.477110928030303</v>
      </c>
      <c r="N145" s="127">
        <v>1.2219732520202022</v>
      </c>
      <c r="O145" s="127">
        <v>1.5164829280303029</v>
      </c>
      <c r="P145" s="127">
        <v>1.8685303093434349</v>
      </c>
      <c r="Q145" s="127">
        <v>1.0875303093434343</v>
      </c>
      <c r="R145" s="127">
        <v>1.0951812224960593</v>
      </c>
      <c r="S145" s="127">
        <v>1.1059818463383946</v>
      </c>
      <c r="T145" s="127">
        <v>1.13059178006671</v>
      </c>
      <c r="U145" s="127">
        <v>1.1556655878313593</v>
      </c>
      <c r="V145" s="127">
        <v>1.1800839325971493</v>
      </c>
      <c r="W145" s="127">
        <v>1.2074515138104898</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3.3300000000000001E-3</v>
      </c>
      <c r="E147" s="127">
        <v>8.8800000000000007E-3</v>
      </c>
      <c r="F147" s="127">
        <v>2.7750000000000006E-3</v>
      </c>
      <c r="G147" s="127">
        <v>1.1100000000000001E-3</v>
      </c>
      <c r="H147" s="127">
        <v>2.7750000000000006E-3</v>
      </c>
      <c r="I147" s="127">
        <v>0</v>
      </c>
      <c r="J147" s="127">
        <v>0</v>
      </c>
      <c r="K147" s="127">
        <v>0</v>
      </c>
      <c r="L147" s="127">
        <v>6.0000000000000001E-3</v>
      </c>
      <c r="M147" s="127">
        <v>2.198E-2</v>
      </c>
      <c r="N147" s="127">
        <v>2.3999999999999998E-3</v>
      </c>
      <c r="O147" s="127">
        <v>1.913E-3</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0.36428043500000001</v>
      </c>
      <c r="E148" s="127">
        <v>0.32969620000000005</v>
      </c>
      <c r="F148" s="127">
        <v>0.44574072570000001</v>
      </c>
      <c r="G148" s="127">
        <v>0.37744757500000004</v>
      </c>
      <c r="H148" s="127">
        <v>0.478444851</v>
      </c>
      <c r="I148" s="127">
        <v>0.37030617900000001</v>
      </c>
      <c r="J148" s="127">
        <v>0.41901541800000008</v>
      </c>
      <c r="K148" s="127">
        <v>0.35525999999999996</v>
      </c>
      <c r="L148" s="127">
        <v>0.36146</v>
      </c>
      <c r="M148" s="127">
        <v>0.34615139595959599</v>
      </c>
      <c r="N148" s="127">
        <v>0.37884279191919196</v>
      </c>
      <c r="O148" s="127">
        <v>0.38461217070707071</v>
      </c>
      <c r="P148" s="127">
        <v>0.58564923202614383</v>
      </c>
      <c r="Q148" s="127">
        <v>0.366956</v>
      </c>
      <c r="R148" s="127">
        <v>0.37149872100872061</v>
      </c>
      <c r="S148" s="127">
        <v>0.38240302412966654</v>
      </c>
      <c r="T148" s="127">
        <v>0.39160835407134731</v>
      </c>
      <c r="U148" s="127">
        <v>0.40062059006527578</v>
      </c>
      <c r="V148" s="127">
        <v>0.40947094053258098</v>
      </c>
      <c r="W148" s="127">
        <v>0.41840171232213325</v>
      </c>
    </row>
    <row r="149" spans="1:23" s="88" customFormat="1" x14ac:dyDescent="0.3">
      <c r="A149" s="126" t="s">
        <v>224</v>
      </c>
      <c r="B149" s="126" t="s">
        <v>474</v>
      </c>
      <c r="C149" s="126" t="s">
        <v>481</v>
      </c>
      <c r="D149" s="127">
        <v>6.4699817117</v>
      </c>
      <c r="E149" s="127">
        <v>8.4382608710999989</v>
      </c>
      <c r="F149" s="127">
        <v>7.3034237507000004</v>
      </c>
      <c r="G149" s="127">
        <v>8.9754241932000003</v>
      </c>
      <c r="H149" s="127">
        <v>9.4938557580999987</v>
      </c>
      <c r="I149" s="127">
        <v>9.9257393674000003</v>
      </c>
      <c r="J149" s="127">
        <v>11.075407009899999</v>
      </c>
      <c r="K149" s="127">
        <v>14.460801478169671</v>
      </c>
      <c r="L149" s="127">
        <v>14.790680000000002</v>
      </c>
      <c r="M149" s="127">
        <v>13.883261993992734</v>
      </c>
      <c r="N149" s="127">
        <v>15.595915031100455</v>
      </c>
      <c r="O149" s="127">
        <v>15.273082286186467</v>
      </c>
      <c r="P149" s="127">
        <v>15.510556223760682</v>
      </c>
      <c r="Q149" s="127">
        <v>7.5536120146464629</v>
      </c>
      <c r="R149" s="127">
        <v>7.588817100329738</v>
      </c>
      <c r="S149" s="127">
        <v>7.7480784382014232</v>
      </c>
      <c r="T149" s="127">
        <v>7.8613093091385498</v>
      </c>
      <c r="U149" s="127">
        <v>7.9623345387734767</v>
      </c>
      <c r="V149" s="127">
        <v>8.0542130108567296</v>
      </c>
      <c r="W149" s="127">
        <v>8.1385735695766233</v>
      </c>
    </row>
    <row r="150" spans="1:23" s="88" customFormat="1" x14ac:dyDescent="0.3">
      <c r="A150" s="126" t="s">
        <v>224</v>
      </c>
      <c r="B150" s="126" t="s">
        <v>474</v>
      </c>
      <c r="C150" s="126" t="s">
        <v>482</v>
      </c>
      <c r="D150" s="127">
        <v>0</v>
      </c>
      <c r="E150" s="127">
        <v>0</v>
      </c>
      <c r="F150" s="127">
        <v>5.8499999999999991E-4</v>
      </c>
      <c r="G150" s="127">
        <v>0</v>
      </c>
      <c r="H150" s="127">
        <v>5.5500000000000005E-4</v>
      </c>
      <c r="I150" s="127">
        <v>0</v>
      </c>
      <c r="J150" s="127">
        <v>0</v>
      </c>
      <c r="K150" s="127">
        <v>1.4760000000000001E-3</v>
      </c>
      <c r="L150" s="127">
        <v>0.11098</v>
      </c>
      <c r="M150" s="127">
        <v>0</v>
      </c>
      <c r="N150" s="127">
        <v>0</v>
      </c>
      <c r="O150" s="127">
        <v>0</v>
      </c>
      <c r="P150" s="127">
        <v>0</v>
      </c>
      <c r="Q150" s="127">
        <v>1.338E-3</v>
      </c>
      <c r="R150" s="127">
        <v>1.3392641998961235E-3</v>
      </c>
      <c r="S150" s="127">
        <v>1.3628785863850038E-3</v>
      </c>
      <c r="T150" s="127">
        <v>1.3788969086717419E-3</v>
      </c>
      <c r="U150" s="127">
        <v>1.3934064246644527E-3</v>
      </c>
      <c r="V150" s="127">
        <v>1.4068975413888364E-3</v>
      </c>
      <c r="W150" s="127">
        <v>1.4201641493548375E-3</v>
      </c>
    </row>
    <row r="151" spans="1:23" s="88" customFormat="1" x14ac:dyDescent="0.3">
      <c r="A151" s="126" t="s">
        <v>224</v>
      </c>
      <c r="B151" s="126" t="s">
        <v>474</v>
      </c>
      <c r="C151" s="126" t="s">
        <v>483</v>
      </c>
      <c r="D151" s="127">
        <v>0.8127111507</v>
      </c>
      <c r="E151" s="127">
        <v>1.2940874017000001</v>
      </c>
      <c r="F151" s="127">
        <v>1.0741835205000001</v>
      </c>
      <c r="G151" s="127">
        <v>1.2532768358999999</v>
      </c>
      <c r="H151" s="127">
        <v>1.0430583850000001</v>
      </c>
      <c r="I151" s="127">
        <v>1.1671532979000001</v>
      </c>
      <c r="J151" s="127">
        <v>1.3595696524000001</v>
      </c>
      <c r="K151" s="127">
        <v>1.1192620439316237</v>
      </c>
      <c r="L151" s="127">
        <v>1.3579227680796644</v>
      </c>
      <c r="M151" s="127">
        <v>1.5314060050569802</v>
      </c>
      <c r="N151" s="127">
        <v>1.5833402267094014</v>
      </c>
      <c r="O151" s="127">
        <v>1.6309962729700853</v>
      </c>
      <c r="P151" s="127">
        <v>1.9218428308547004</v>
      </c>
      <c r="Q151" s="127">
        <v>1.7452929823361825</v>
      </c>
      <c r="R151" s="127">
        <v>1.7326764993882484</v>
      </c>
      <c r="S151" s="127">
        <v>1.7964757026794957</v>
      </c>
      <c r="T151" s="127">
        <v>1.8300564763034757</v>
      </c>
      <c r="U151" s="127">
        <v>1.8585061033169319</v>
      </c>
      <c r="V151" s="127">
        <v>1.8861584261121489</v>
      </c>
      <c r="W151" s="127">
        <v>1.9230699464704377</v>
      </c>
    </row>
    <row r="152" spans="1:23" s="88" customFormat="1" x14ac:dyDescent="0.3">
      <c r="A152" s="126" t="s">
        <v>224</v>
      </c>
      <c r="B152" s="126" t="s">
        <v>474</v>
      </c>
      <c r="C152" s="126" t="s">
        <v>237</v>
      </c>
      <c r="D152" s="127">
        <v>1.1754080270000002</v>
      </c>
      <c r="E152" s="127">
        <v>1.8745730942000001</v>
      </c>
      <c r="F152" s="127">
        <v>1.7386990875000001</v>
      </c>
      <c r="G152" s="127">
        <v>2.3684037918999996</v>
      </c>
      <c r="H152" s="127">
        <v>1.3456429738</v>
      </c>
      <c r="I152" s="127">
        <v>1.0629473979999999</v>
      </c>
      <c r="J152" s="127">
        <v>1.3064174839999998</v>
      </c>
      <c r="K152" s="127">
        <v>0.44496416055555554</v>
      </c>
      <c r="L152" s="127">
        <v>0.41334416055555551</v>
      </c>
      <c r="M152" s="127">
        <v>0.38811999999999991</v>
      </c>
      <c r="N152" s="127">
        <v>0.39865999999999996</v>
      </c>
      <c r="O152" s="127">
        <v>0.30046416055555553</v>
      </c>
      <c r="P152" s="127">
        <v>1.1611600000000002</v>
      </c>
      <c r="Q152" s="127">
        <v>0.43348923202614381</v>
      </c>
      <c r="R152" s="127">
        <v>0.44059908379275947</v>
      </c>
      <c r="S152" s="127">
        <v>0.45547140364310151</v>
      </c>
      <c r="T152" s="127">
        <v>0.46874511399426988</v>
      </c>
      <c r="U152" s="127">
        <v>0.48174162101356227</v>
      </c>
      <c r="V152" s="127">
        <v>0.49433516983475062</v>
      </c>
      <c r="W152" s="127">
        <v>0.50597995932801565</v>
      </c>
    </row>
    <row r="153" spans="1:23" s="88" customFormat="1" x14ac:dyDescent="0.3">
      <c r="A153" s="122" t="s">
        <v>484</v>
      </c>
      <c r="B153" s="122" t="s">
        <v>484</v>
      </c>
      <c r="C153" s="122" t="s">
        <v>484</v>
      </c>
      <c r="D153" s="123">
        <f>SUMIF($A155:$A$211,LEFT($C153,LEN($C153)-6),D155:D$211)</f>
        <v>208.08950559032624</v>
      </c>
      <c r="E153" s="123">
        <f>SUMIF($A155:$A$211,LEFT($C153,LEN($C153)-6),E155:E$211)</f>
        <v>223.05828535558183</v>
      </c>
      <c r="F153" s="123">
        <f>SUMIF($A155:$A$211,LEFT($C153,LEN($C153)-6),F155:F$211)</f>
        <v>215.73557126177582</v>
      </c>
      <c r="G153" s="123">
        <f>SUMIF($A155:$A$211,LEFT($C153,LEN($C153)-6),G155:G$211)</f>
        <v>201.03034229187404</v>
      </c>
      <c r="H153" s="123">
        <f>SUMIF($A155:$A$211,LEFT($C153,LEN($C153)-6),H155:H$211)</f>
        <v>212.52918570096901</v>
      </c>
      <c r="I153" s="123">
        <f>SUMIF($A155:$A$211,LEFT($C153,LEN($C153)-6),I155:I$211)</f>
        <v>238.32168627798649</v>
      </c>
      <c r="J153" s="123">
        <f>SUMIF($A155:$A$211,LEFT($C153,LEN($C153)-6),J155:J$211)</f>
        <v>257.10120856241804</v>
      </c>
      <c r="K153" s="123">
        <f>SUMIF($A155:$A$211,LEFT($C153,LEN($C153)-6),K155:K$211)</f>
        <v>324.89920058528082</v>
      </c>
      <c r="L153" s="123">
        <f>SUMIF($A155:$A$211,LEFT($C153,LEN($C153)-6),L155:L$211)</f>
        <v>314.33537719200456</v>
      </c>
      <c r="M153" s="123">
        <f>SUMIF($A155:$A$211,LEFT($C153,LEN($C153)-6),M155:M$211)</f>
        <v>270.49780439223645</v>
      </c>
      <c r="N153" s="123">
        <f>SUMIF($A155:$A$211,LEFT($C153,LEN($C153)-6),N155:N$211)</f>
        <v>283.67541899123574</v>
      </c>
      <c r="O153" s="123">
        <f>SUMIF($A155:$A$211,LEFT($C153,LEN($C153)-6),O155:O$211)</f>
        <v>282.60008973221034</v>
      </c>
      <c r="P153" s="123">
        <f>SUMIF($A155:$A$211,LEFT($C153,LEN($C153)-6),P155:P$211)</f>
        <v>245.75777598152064</v>
      </c>
      <c r="Q153" s="123">
        <f>SUMIF($A155:$A$211,LEFT($C153,LEN($C153)-6),Q155:Q$211)</f>
        <v>255.77024152896553</v>
      </c>
      <c r="R153" s="123">
        <f>SUMIF($A155:$A$211,LEFT($C153,LEN($C153)-6),R155:R$211)</f>
        <v>267.10070688076183</v>
      </c>
      <c r="S153" s="123">
        <f>SUMIF($A155:$A$211,LEFT($C153,LEN($C153)-6),S155:S$211)</f>
        <v>274.32292906703259</v>
      </c>
      <c r="T153" s="123">
        <f>SUMIF($A155:$A$211,LEFT($C153,LEN($C153)-6),T155:T$211)</f>
        <v>281.16975009653396</v>
      </c>
      <c r="U153" s="123">
        <f>SUMIF($A155:$A$211,LEFT($C153,LEN($C153)-6),U155:U$211)</f>
        <v>288.17029482247546</v>
      </c>
      <c r="V153" s="123">
        <f>SUMIF($A155:$A$211,LEFT($C153,LEN($C153)-6),V155:V$211)</f>
        <v>294.43385422705211</v>
      </c>
      <c r="W153" s="123">
        <f>SUMIF($A155:$A$211,LEFT($C153,LEN($C153)-6),W155:W$211)</f>
        <v>306.52339120497783</v>
      </c>
    </row>
    <row r="154" spans="1:23" s="88" customFormat="1" x14ac:dyDescent="0.3">
      <c r="A154" s="124" t="s">
        <v>485</v>
      </c>
      <c r="B154" s="124" t="s">
        <v>485</v>
      </c>
      <c r="C154" s="124" t="s">
        <v>485</v>
      </c>
      <c r="D154" s="125">
        <f>SUMIF($B155:$B$211,LEFT($C154,LEN($C154)-6),D155:D$211)</f>
        <v>10.04624944732627</v>
      </c>
      <c r="E154" s="125">
        <f>SUMIF($B155:$B$211,LEFT($C154,LEN($C154)-6),E155:E$211)</f>
        <v>17.552462438581834</v>
      </c>
      <c r="F154" s="125">
        <f>SUMIF($B155:$B$211,LEFT($C154,LEN($C154)-6),F155:F$211)</f>
        <v>15.413801242775822</v>
      </c>
      <c r="G154" s="125">
        <f>SUMIF($B155:$B$211,LEFT($C154,LEN($C154)-6),G155:G$211)</f>
        <v>8.9077405156740372</v>
      </c>
      <c r="H154" s="125">
        <f>SUMIF($B155:$B$211,LEFT($C154,LEN($C154)-6),H155:H$211)</f>
        <v>12.967582020369035</v>
      </c>
      <c r="I154" s="125">
        <f>SUMIF($B155:$B$211,LEFT($C154,LEN($C154)-6),I155:I$211)</f>
        <v>15.791979239586501</v>
      </c>
      <c r="J154" s="125">
        <f>SUMIF($B155:$B$211,LEFT($C154,LEN($C154)-6),J155:J$211)</f>
        <v>16.806404287318031</v>
      </c>
      <c r="K154" s="125">
        <f>SUMIF($B155:$B$211,LEFT($C154,LEN($C154)-6),K155:K$211)</f>
        <v>47.677578001797499</v>
      </c>
      <c r="L154" s="125">
        <f>SUMIF($B155:$B$211,LEFT($C154,LEN($C154)-6),L155:L$211)</f>
        <v>28.476693611141386</v>
      </c>
      <c r="M154" s="125">
        <f>SUMIF($B155:$B$211,LEFT($C154,LEN($C154)-6),M155:M$211)</f>
        <v>26.978382836402346</v>
      </c>
      <c r="N154" s="125">
        <f>SUMIF($B155:$B$211,LEFT($C154,LEN($C154)-6),N155:N$211)</f>
        <v>43.953857849876201</v>
      </c>
      <c r="O154" s="125">
        <f>SUMIF($B155:$B$211,LEFT($C154,LEN($C154)-6),O155:O$211)</f>
        <v>56.427523608830398</v>
      </c>
      <c r="P154" s="125">
        <f>SUMIF($B155:$B$211,LEFT($C154,LEN($C154)-6),P155:P$211)</f>
        <v>38.238615662193745</v>
      </c>
      <c r="Q154" s="125">
        <f>SUMIF($B155:$B$211,LEFT($C154,LEN($C154)-6),Q155:Q$211)</f>
        <v>56.813911799853493</v>
      </c>
      <c r="R154" s="125">
        <f>SUMIF($B155:$B$211,LEFT($C154,LEN($C154)-6),R155:R$211)</f>
        <v>56.980508356583016</v>
      </c>
      <c r="S154" s="125">
        <f>SUMIF($B155:$B$211,LEFT($C154,LEN($C154)-6),S155:S$211)</f>
        <v>58.263622924261703</v>
      </c>
      <c r="T154" s="125">
        <f>SUMIF($B155:$B$211,LEFT($C154,LEN($C154)-6),T155:T$211)</f>
        <v>59.77955712921279</v>
      </c>
      <c r="U154" s="125">
        <f>SUMIF($B155:$B$211,LEFT($C154,LEN($C154)-6),U155:U$211)</f>
        <v>60.873053948805769</v>
      </c>
      <c r="V154" s="125">
        <f>SUMIF($B155:$B$211,LEFT($C154,LEN($C154)-6),V155:V$211)</f>
        <v>61.973946091493708</v>
      </c>
      <c r="W154" s="125">
        <f>SUMIF($B155:$B$211,LEFT($C154,LEN($C154)-6),W155:W$211)</f>
        <v>63.252652415861206</v>
      </c>
    </row>
    <row r="155" spans="1:23" s="88" customFormat="1" x14ac:dyDescent="0.3">
      <c r="A155" s="126" t="s">
        <v>240</v>
      </c>
      <c r="B155" s="126" t="s">
        <v>486</v>
      </c>
      <c r="C155" s="126" t="s">
        <v>487</v>
      </c>
      <c r="D155" s="127">
        <v>2.0209299999999999E-2</v>
      </c>
      <c r="E155" s="127">
        <v>1.5799000000000001E-2</v>
      </c>
      <c r="F155" s="127">
        <v>1.52988E-2</v>
      </c>
      <c r="G155" s="127">
        <v>4.7104199999999999E-2</v>
      </c>
      <c r="H155" s="127">
        <v>1.5372E-2</v>
      </c>
      <c r="I155" s="127">
        <v>6.2146800000000002E-2</v>
      </c>
      <c r="J155" s="127">
        <v>1.5372E-2</v>
      </c>
      <c r="K155" s="127">
        <v>1.55E-2</v>
      </c>
      <c r="L155" s="127">
        <v>0</v>
      </c>
      <c r="M155" s="127">
        <v>1.6119999999999999E-2</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4.0277029999999998</v>
      </c>
      <c r="E156" s="127">
        <v>5.8590249500000002</v>
      </c>
      <c r="F156" s="127">
        <v>4.3467467200000005</v>
      </c>
      <c r="G156" s="127">
        <v>0.87957489999999994</v>
      </c>
      <c r="H156" s="127">
        <v>2.0514771999999999</v>
      </c>
      <c r="I156" s="127">
        <v>3.6279847999999997</v>
      </c>
      <c r="J156" s="127">
        <v>5.3129542849999991</v>
      </c>
      <c r="K156" s="127">
        <v>4.0211759136363634</v>
      </c>
      <c r="L156" s="127">
        <v>4.9828513959595977</v>
      </c>
      <c r="M156" s="127">
        <v>3.0458766848816019</v>
      </c>
      <c r="N156" s="127">
        <v>1.5582995413695779</v>
      </c>
      <c r="O156" s="127">
        <v>0.31985466959994685</v>
      </c>
      <c r="P156" s="127">
        <v>0.27349109310283287</v>
      </c>
      <c r="Q156" s="127">
        <v>0.67243739595959595</v>
      </c>
      <c r="R156" s="127">
        <v>0.67488627700891901</v>
      </c>
      <c r="S156" s="127">
        <v>0.68553954045319965</v>
      </c>
      <c r="T156" s="127">
        <v>0.69827431549226737</v>
      </c>
      <c r="U156" s="127">
        <v>0.70984859506811893</v>
      </c>
      <c r="V156" s="127">
        <v>0.72087573098183766</v>
      </c>
      <c r="W156" s="127">
        <v>0.73384024746438314</v>
      </c>
    </row>
    <row r="157" spans="1:23" s="88" customFormat="1" x14ac:dyDescent="0.3">
      <c r="A157" s="126" t="s">
        <v>240</v>
      </c>
      <c r="B157" s="126" t="s">
        <v>486</v>
      </c>
      <c r="C157" s="126" t="s">
        <v>489</v>
      </c>
      <c r="D157" s="127">
        <v>3.0499999999999999E-2</v>
      </c>
      <c r="E157" s="127">
        <v>3.1622400000000002E-2</v>
      </c>
      <c r="F157" s="127">
        <v>0</v>
      </c>
      <c r="G157" s="127">
        <v>0</v>
      </c>
      <c r="H157" s="127">
        <v>8.0215000000000009E-2</v>
      </c>
      <c r="I157" s="127">
        <v>1.83E-2</v>
      </c>
      <c r="J157" s="127">
        <v>8.539999999999999E-3</v>
      </c>
      <c r="K157" s="127">
        <v>0.2666</v>
      </c>
      <c r="L157" s="127">
        <v>1.6119999999999999E-2</v>
      </c>
      <c r="M157" s="127">
        <v>0.15872</v>
      </c>
      <c r="N157" s="127">
        <v>0.18352000000000002</v>
      </c>
      <c r="O157" s="127">
        <v>7.936E-2</v>
      </c>
      <c r="P157" s="127">
        <v>4.8979999999999996E-2</v>
      </c>
      <c r="Q157" s="127">
        <v>0.44577999999999995</v>
      </c>
      <c r="R157" s="127">
        <v>0.46663884001822531</v>
      </c>
      <c r="S157" s="127">
        <v>0.49260348847001528</v>
      </c>
      <c r="T157" s="127">
        <v>0.52013007595366856</v>
      </c>
      <c r="U157" s="127">
        <v>0.5470006292002132</v>
      </c>
      <c r="V157" s="127">
        <v>0.57361637429889589</v>
      </c>
      <c r="W157" s="127">
        <v>0.59735418004093388</v>
      </c>
    </row>
    <row r="158" spans="1:23" s="88" customFormat="1" x14ac:dyDescent="0.3">
      <c r="A158" s="126" t="s">
        <v>240</v>
      </c>
      <c r="B158" s="126" t="s">
        <v>486</v>
      </c>
      <c r="C158" s="126" t="s">
        <v>241</v>
      </c>
      <c r="D158" s="127">
        <v>0.27130800000000005</v>
      </c>
      <c r="E158" s="127">
        <v>0.60333279999999989</v>
      </c>
      <c r="F158" s="127">
        <v>0.19229199999999999</v>
      </c>
      <c r="G158" s="127">
        <v>0.20749219999999999</v>
      </c>
      <c r="H158" s="127">
        <v>0.66563760000000005</v>
      </c>
      <c r="I158" s="127">
        <v>0.78144880000000005</v>
      </c>
      <c r="J158" s="127">
        <v>0.84884199999999999</v>
      </c>
      <c r="K158" s="127">
        <v>1.16808</v>
      </c>
      <c r="L158" s="127">
        <v>0.40423999999999999</v>
      </c>
      <c r="M158" s="127">
        <v>0.49661999999999995</v>
      </c>
      <c r="N158" s="127">
        <v>0.44516</v>
      </c>
      <c r="O158" s="127">
        <v>4.7251999999999995E-2</v>
      </c>
      <c r="P158" s="127">
        <v>0.34822000000000009</v>
      </c>
      <c r="Q158" s="127">
        <v>0.79342000000000001</v>
      </c>
      <c r="R158" s="127">
        <v>0.39248871261744478</v>
      </c>
      <c r="S158" s="127">
        <v>0.4129140194328611</v>
      </c>
      <c r="T158" s="127">
        <v>0.42898521752474328</v>
      </c>
      <c r="U158" s="127">
        <v>0.44810569313776583</v>
      </c>
      <c r="V158" s="127">
        <v>0.46499005927178766</v>
      </c>
      <c r="W158" s="127">
        <v>0.47333354088938256</v>
      </c>
    </row>
    <row r="159" spans="1:23" s="88" customFormat="1" x14ac:dyDescent="0.3">
      <c r="A159" s="126" t="s">
        <v>240</v>
      </c>
      <c r="B159" s="126" t="s">
        <v>486</v>
      </c>
      <c r="C159" s="126" t="s">
        <v>490</v>
      </c>
      <c r="D159" s="127">
        <v>0.13086634999999999</v>
      </c>
      <c r="E159" s="127">
        <v>0.26271995000000004</v>
      </c>
      <c r="F159" s="127">
        <v>0.14863565000000001</v>
      </c>
      <c r="G159" s="127">
        <v>0.11885849999999999</v>
      </c>
      <c r="H159" s="127">
        <v>0.14530199999999999</v>
      </c>
      <c r="I159" s="127">
        <v>0.15080724999999998</v>
      </c>
      <c r="J159" s="127">
        <v>0.15348210000000001</v>
      </c>
      <c r="K159" s="127">
        <v>0.11121139595959595</v>
      </c>
      <c r="L159" s="127">
        <v>0.22907999999999998</v>
      </c>
      <c r="M159" s="127">
        <v>0.1443403904040404</v>
      </c>
      <c r="N159" s="127">
        <v>0.11415418787878789</v>
      </c>
      <c r="O159" s="127">
        <v>0.11640279191919192</v>
      </c>
      <c r="P159" s="127">
        <v>0.12077139595959596</v>
      </c>
      <c r="Q159" s="127">
        <v>0.16972279191919196</v>
      </c>
      <c r="R159" s="127">
        <v>0.17162997296948443</v>
      </c>
      <c r="S159" s="127">
        <v>0.1756824033518942</v>
      </c>
      <c r="T159" s="127">
        <v>0.18041153808139518</v>
      </c>
      <c r="U159" s="127">
        <v>0.18498463359784606</v>
      </c>
      <c r="V159" s="127">
        <v>0.18953387284414291</v>
      </c>
      <c r="W159" s="127">
        <v>0.19368821706581474</v>
      </c>
    </row>
    <row r="160" spans="1:23" s="88" customFormat="1" x14ac:dyDescent="0.3">
      <c r="A160" s="126" t="s">
        <v>240</v>
      </c>
      <c r="B160" s="126" t="s">
        <v>486</v>
      </c>
      <c r="C160" s="126" t="s">
        <v>491</v>
      </c>
      <c r="D160" s="127">
        <v>4.6848000000000001E-2</v>
      </c>
      <c r="E160" s="127">
        <v>0.1027179</v>
      </c>
      <c r="F160" s="127">
        <v>8.6278399999999991E-2</v>
      </c>
      <c r="G160" s="127">
        <v>0.22319899999999998</v>
      </c>
      <c r="H160" s="127">
        <v>0.12739239999999999</v>
      </c>
      <c r="I160" s="127">
        <v>0.25891440000000004</v>
      </c>
      <c r="J160" s="127">
        <v>0.21112700000000001</v>
      </c>
      <c r="K160" s="127">
        <v>0.23808000000000004</v>
      </c>
      <c r="L160" s="127">
        <v>0.25172</v>
      </c>
      <c r="M160" s="127">
        <v>0.19592000000000001</v>
      </c>
      <c r="N160" s="127">
        <v>0.21108000000000002</v>
      </c>
      <c r="O160" s="127">
        <v>7.3779999999999998E-2</v>
      </c>
      <c r="P160" s="127">
        <v>0.1767</v>
      </c>
      <c r="Q160" s="127">
        <v>0.15314</v>
      </c>
      <c r="R160" s="127">
        <v>0.15900602404560654</v>
      </c>
      <c r="S160" s="127">
        <v>0.16674295449381057</v>
      </c>
      <c r="T160" s="127">
        <v>0.17169722586375713</v>
      </c>
      <c r="U160" s="127">
        <v>0.17534153161495133</v>
      </c>
      <c r="V160" s="127">
        <v>0.17881379080009066</v>
      </c>
      <c r="W160" s="127">
        <v>0.18239196556352666</v>
      </c>
    </row>
    <row r="161" spans="1:23" s="88" customFormat="1" x14ac:dyDescent="0.3">
      <c r="A161" s="126" t="s">
        <v>240</v>
      </c>
      <c r="B161" s="126" t="s">
        <v>486</v>
      </c>
      <c r="C161" s="126" t="s">
        <v>492</v>
      </c>
      <c r="D161" s="127">
        <v>1.4639999999999999E-2</v>
      </c>
      <c r="E161" s="127">
        <v>3.1491249999999998E-2</v>
      </c>
      <c r="F161" s="127">
        <v>1.7464E-2</v>
      </c>
      <c r="G161" s="127">
        <v>6.6611000000000004E-2</v>
      </c>
      <c r="H161" s="127">
        <v>0.13074659999999999</v>
      </c>
      <c r="I161" s="127">
        <v>1.665E-3</v>
      </c>
      <c r="J161" s="127">
        <v>3.1427200000000002E-2</v>
      </c>
      <c r="K161" s="127">
        <v>0.1932420063443423</v>
      </c>
      <c r="L161" s="127">
        <v>1.7201000000000001E-2</v>
      </c>
      <c r="M161" s="127">
        <v>0.11891511792929296</v>
      </c>
      <c r="N161" s="127">
        <v>4.2371395959595957E-2</v>
      </c>
      <c r="O161" s="127">
        <v>0.1356363251592852</v>
      </c>
      <c r="P161" s="127">
        <v>0.15384558383838384</v>
      </c>
      <c r="Q161" s="127">
        <v>0.10799200202020204</v>
      </c>
      <c r="R161" s="127">
        <v>0.11021772465287159</v>
      </c>
      <c r="S161" s="127">
        <v>0.11275211967147954</v>
      </c>
      <c r="T161" s="127">
        <v>0.11487319441537934</v>
      </c>
      <c r="U161" s="127">
        <v>0.1168282698013068</v>
      </c>
      <c r="V161" s="127">
        <v>0.11874345994318743</v>
      </c>
      <c r="W161" s="127">
        <v>0.12054410896528513</v>
      </c>
    </row>
    <row r="162" spans="1:23" s="88" customFormat="1" x14ac:dyDescent="0.3">
      <c r="A162" s="126" t="s">
        <v>240</v>
      </c>
      <c r="B162" s="126" t="s">
        <v>486</v>
      </c>
      <c r="C162" s="126" t="s">
        <v>493</v>
      </c>
      <c r="D162" s="127">
        <v>5.5500000000000005E-4</v>
      </c>
      <c r="E162" s="127">
        <v>1.4456999999999999E-2</v>
      </c>
      <c r="F162" s="127">
        <v>2.8913999999999999E-2</v>
      </c>
      <c r="G162" s="127">
        <v>3.0132679999999998E-2</v>
      </c>
      <c r="H162" s="127">
        <v>4.2491699999999993E-2</v>
      </c>
      <c r="I162" s="127">
        <v>1.512495E-2</v>
      </c>
      <c r="J162" s="127">
        <v>4.4621499999999995E-2</v>
      </c>
      <c r="K162" s="127">
        <v>5.0656928104575165E-2</v>
      </c>
      <c r="L162" s="127">
        <v>0.10292</v>
      </c>
      <c r="M162" s="127">
        <v>0.10601999999999999</v>
      </c>
      <c r="N162" s="127">
        <v>0.13949999999999999</v>
      </c>
      <c r="O162" s="127">
        <v>1.618E-2</v>
      </c>
      <c r="P162" s="127">
        <v>4.836E-2</v>
      </c>
      <c r="Q162" s="127">
        <v>9.2859999999999998E-2</v>
      </c>
      <c r="R162" s="127">
        <v>9.1969537208241539E-2</v>
      </c>
      <c r="S162" s="127">
        <v>9.1496695308691728E-2</v>
      </c>
      <c r="T162" s="127">
        <v>9.0760996938398106E-2</v>
      </c>
      <c r="U162" s="127">
        <v>9.0310870425309511E-2</v>
      </c>
      <c r="V162" s="127">
        <v>8.9939909541139965E-2</v>
      </c>
      <c r="W162" s="127">
        <v>8.9534916219589561E-2</v>
      </c>
    </row>
    <row r="163" spans="1:23" s="88" customFormat="1" x14ac:dyDescent="0.3">
      <c r="A163" s="126" t="s">
        <v>240</v>
      </c>
      <c r="B163" s="126" t="s">
        <v>486</v>
      </c>
      <c r="C163" s="126" t="s">
        <v>494</v>
      </c>
      <c r="D163" s="127">
        <v>1.3919999999999998E-2</v>
      </c>
      <c r="E163" s="127">
        <v>0</v>
      </c>
      <c r="F163" s="127">
        <v>7.7774999999999997E-2</v>
      </c>
      <c r="G163" s="127">
        <v>1.6104E-2</v>
      </c>
      <c r="H163" s="127">
        <v>1.3663999999999999E-2</v>
      </c>
      <c r="I163" s="127">
        <v>7.0271999999999987E-2</v>
      </c>
      <c r="J163" s="127">
        <v>8.0031999999999992E-2</v>
      </c>
      <c r="K163" s="127">
        <v>4.2781000000000007E-2</v>
      </c>
      <c r="L163" s="127">
        <v>0.10772</v>
      </c>
      <c r="M163" s="127">
        <v>5.7039999999999993E-2</v>
      </c>
      <c r="N163" s="127">
        <v>0.11366</v>
      </c>
      <c r="O163" s="127">
        <v>7.0059999999999997E-2</v>
      </c>
      <c r="P163" s="127">
        <v>1.6119999999999999E-2</v>
      </c>
      <c r="Q163" s="127">
        <v>6.9535778009259239E-2</v>
      </c>
      <c r="R163" s="127">
        <v>6.992797830208948E-2</v>
      </c>
      <c r="S163" s="127">
        <v>7.0573494975357629E-2</v>
      </c>
      <c r="T163" s="127">
        <v>7.1380890699718785E-2</v>
      </c>
      <c r="U163" s="127">
        <v>7.2373371423204685E-2</v>
      </c>
      <c r="V163" s="127">
        <v>7.2923179859902224E-2</v>
      </c>
      <c r="W163" s="127">
        <v>7.3462142837729089E-2</v>
      </c>
    </row>
    <row r="164" spans="1:23" s="88" customFormat="1" x14ac:dyDescent="0.3">
      <c r="A164" s="126" t="s">
        <v>240</v>
      </c>
      <c r="B164" s="126" t="s">
        <v>486</v>
      </c>
      <c r="C164" s="126" t="s">
        <v>495</v>
      </c>
      <c r="D164" s="127">
        <v>0.71434039999999999</v>
      </c>
      <c r="E164" s="127">
        <v>1.1951851999999998</v>
      </c>
      <c r="F164" s="127">
        <v>1.2558249000000001</v>
      </c>
      <c r="G164" s="127">
        <v>0.79987750000000002</v>
      </c>
      <c r="H164" s="127">
        <v>0.85987940000000007</v>
      </c>
      <c r="I164" s="127">
        <v>1.0534638000000001</v>
      </c>
      <c r="J164" s="127">
        <v>1.1485989000000001</v>
      </c>
      <c r="K164" s="127">
        <v>1.317234852427015</v>
      </c>
      <c r="L164" s="127">
        <v>1.1408000000000003</v>
      </c>
      <c r="M164" s="127">
        <v>1.3366259999999994</v>
      </c>
      <c r="N164" s="127">
        <v>1.558576</v>
      </c>
      <c r="O164" s="127">
        <v>1.1498497763797706</v>
      </c>
      <c r="P164" s="127">
        <v>1.6590099999999999</v>
      </c>
      <c r="Q164" s="127">
        <v>1.20886</v>
      </c>
      <c r="R164" s="127">
        <v>1.2216334130986144</v>
      </c>
      <c r="S164" s="127">
        <v>1.2481859081390334</v>
      </c>
      <c r="T164" s="127">
        <v>1.2675990377162503</v>
      </c>
      <c r="U164" s="127">
        <v>1.2830004811282874</v>
      </c>
      <c r="V164" s="127">
        <v>1.2962134466667172</v>
      </c>
      <c r="W164" s="127">
        <v>1.3086144207316965</v>
      </c>
    </row>
    <row r="165" spans="1:23" s="88" customFormat="1" x14ac:dyDescent="0.3">
      <c r="A165" s="126" t="s">
        <v>240</v>
      </c>
      <c r="B165" s="126" t="s">
        <v>486</v>
      </c>
      <c r="C165" s="126" t="s">
        <v>496</v>
      </c>
      <c r="D165" s="127">
        <v>0.13041495</v>
      </c>
      <c r="E165" s="127">
        <v>0.60627107000000002</v>
      </c>
      <c r="F165" s="127">
        <v>0.58296784999999995</v>
      </c>
      <c r="G165" s="127">
        <v>8.0276E-2</v>
      </c>
      <c r="H165" s="127">
        <v>4.8250999999999995E-2</v>
      </c>
      <c r="I165" s="127">
        <v>0.15884399999999999</v>
      </c>
      <c r="J165" s="127">
        <v>0.14432599999999998</v>
      </c>
      <c r="K165" s="127">
        <v>5.8511395959595959E-2</v>
      </c>
      <c r="L165" s="127">
        <v>1.0151395959595961E-2</v>
      </c>
      <c r="M165" s="127">
        <v>0.10153030934343438</v>
      </c>
      <c r="N165" s="127">
        <v>0.11765030934343437</v>
      </c>
      <c r="O165" s="127">
        <v>2.031030934343437E-2</v>
      </c>
      <c r="P165" s="127">
        <v>3.2239999999999998E-2</v>
      </c>
      <c r="Q165" s="127">
        <v>4.9599999999999998E-2</v>
      </c>
      <c r="R165" s="127">
        <v>5.1224631000338597E-2</v>
      </c>
      <c r="S165" s="127">
        <v>5.3003912174130495E-2</v>
      </c>
      <c r="T165" s="127">
        <v>5.4623963721837254E-2</v>
      </c>
      <c r="U165" s="127">
        <v>5.6198194409545238E-2</v>
      </c>
      <c r="V165" s="127">
        <v>5.7782426336939093E-2</v>
      </c>
      <c r="W165" s="127">
        <v>5.9343891853272539E-2</v>
      </c>
    </row>
    <row r="166" spans="1:23" s="88" customFormat="1" x14ac:dyDescent="0.3">
      <c r="A166" s="126" t="s">
        <v>240</v>
      </c>
      <c r="B166" s="126" t="s">
        <v>486</v>
      </c>
      <c r="C166" s="126" t="s">
        <v>245</v>
      </c>
      <c r="D166" s="127">
        <v>4.0611339473262689</v>
      </c>
      <c r="E166" s="127">
        <v>8.2032982185818319</v>
      </c>
      <c r="F166" s="127">
        <v>6.927161972775818</v>
      </c>
      <c r="G166" s="127">
        <v>5.8063865356740392</v>
      </c>
      <c r="H166" s="127">
        <v>8.0182075203690353</v>
      </c>
      <c r="I166" s="127">
        <v>8.7717547395865019</v>
      </c>
      <c r="J166" s="127">
        <v>8.0070747023180306</v>
      </c>
      <c r="K166" s="127">
        <v>39.317345062143794</v>
      </c>
      <c r="L166" s="127">
        <v>20.356006552144002</v>
      </c>
      <c r="M166" s="127">
        <v>18.744588398971441</v>
      </c>
      <c r="N166" s="127">
        <v>36.872508933226044</v>
      </c>
      <c r="O166" s="127">
        <v>49.857056022303858</v>
      </c>
      <c r="P166" s="127">
        <v>30.402487279949497</v>
      </c>
      <c r="Q166" s="127">
        <v>47.259523831945238</v>
      </c>
      <c r="R166" s="127">
        <v>47.570736074208817</v>
      </c>
      <c r="S166" s="127">
        <v>48.474692827648568</v>
      </c>
      <c r="T166" s="127">
        <v>49.71558364859596</v>
      </c>
      <c r="U166" s="127">
        <v>50.593803245019224</v>
      </c>
      <c r="V166" s="127">
        <v>51.495014984074103</v>
      </c>
      <c r="W166" s="127">
        <v>52.575716693643344</v>
      </c>
    </row>
    <row r="167" spans="1:23" s="88" customFormat="1" x14ac:dyDescent="0.3">
      <c r="A167" s="126" t="s">
        <v>240</v>
      </c>
      <c r="B167" s="126" t="s">
        <v>486</v>
      </c>
      <c r="C167" s="126" t="s">
        <v>497</v>
      </c>
      <c r="D167" s="127">
        <v>0.5838104999999999</v>
      </c>
      <c r="E167" s="127">
        <v>0.62654270000000001</v>
      </c>
      <c r="F167" s="127">
        <v>1.7344419500000001</v>
      </c>
      <c r="G167" s="127">
        <v>0.63212399999999991</v>
      </c>
      <c r="H167" s="127">
        <v>0.7689455999999999</v>
      </c>
      <c r="I167" s="127">
        <v>0.82125269999999995</v>
      </c>
      <c r="J167" s="127">
        <v>0.80000660000000001</v>
      </c>
      <c r="K167" s="127">
        <v>0.8771594472222225</v>
      </c>
      <c r="L167" s="127">
        <v>0.85788326707818929</v>
      </c>
      <c r="M167" s="127">
        <v>2.4560659348725342</v>
      </c>
      <c r="N167" s="127">
        <v>2.5973774820987647</v>
      </c>
      <c r="O167" s="127">
        <v>4.5417817141249097</v>
      </c>
      <c r="P167" s="127">
        <v>4.9583903093434332</v>
      </c>
      <c r="Q167" s="127">
        <v>5.7910399999999997</v>
      </c>
      <c r="R167" s="127">
        <v>6.0001491714523603</v>
      </c>
      <c r="S167" s="127">
        <v>6.2794355601426641</v>
      </c>
      <c r="T167" s="127">
        <v>6.4652370242094159</v>
      </c>
      <c r="U167" s="127">
        <v>6.5952584339799953</v>
      </c>
      <c r="V167" s="127">
        <v>6.7154988568749658</v>
      </c>
      <c r="W167" s="127">
        <v>6.844828090586244</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8.5444660500000005</v>
      </c>
      <c r="E169" s="125">
        <f>SUMIF($B170:$B$211,LEFT($C169,LEN($C169)-6),E170:E$211)</f>
        <v>12.529993429999999</v>
      </c>
      <c r="F169" s="125">
        <f>SUMIF($B170:$B$211,LEFT($C169,LEN($C169)-6),F170:F$211)</f>
        <v>12.292093149999999</v>
      </c>
      <c r="G169" s="125">
        <f>SUMIF($B170:$B$211,LEFT($C169,LEN($C169)-6),G170:G$211)</f>
        <v>14.497410969999999</v>
      </c>
      <c r="H169" s="125">
        <f>SUMIF($B170:$B$211,LEFT($C169,LEN($C169)-6),H170:H$211)</f>
        <v>12.144567189999998</v>
      </c>
      <c r="I169" s="125">
        <f>SUMIF($B170:$B$211,LEFT($C169,LEN($C169)-6),I170:I$211)</f>
        <v>7.8452125399999995</v>
      </c>
      <c r="J169" s="125">
        <f>SUMIF($B170:$B$211,LEFT($C169,LEN($C169)-6),J170:J$211)</f>
        <v>20.781100600000002</v>
      </c>
      <c r="K169" s="125">
        <f>SUMIF($B170:$B$211,LEFT($C169,LEN($C169)-6),K170:K$211)</f>
        <v>41.94598559026791</v>
      </c>
      <c r="L169" s="125">
        <f>SUMIF($B170:$B$211,LEFT($C169,LEN($C169)-6),L170:L$211)</f>
        <v>22.493357271824419</v>
      </c>
      <c r="M169" s="125">
        <f>SUMIF($B170:$B$211,LEFT($C169,LEN($C169)-6),M170:M$211)</f>
        <v>14.07336841419132</v>
      </c>
      <c r="N169" s="125">
        <f>SUMIF($B170:$B$211,LEFT($C169,LEN($C169)-6),N170:N$211)</f>
        <v>26.554656072694712</v>
      </c>
      <c r="O169" s="125">
        <f>SUMIF($B170:$B$211,LEFT($C169,LEN($C169)-6),O170:O$211)</f>
        <v>13.407824893037368</v>
      </c>
      <c r="P169" s="125">
        <f>SUMIF($B170:$B$211,LEFT($C169,LEN($C169)-6),P170:P$211)</f>
        <v>9.1727736532445299</v>
      </c>
      <c r="Q169" s="125">
        <f>SUMIF($B170:$B$211,LEFT($C169,LEN($C169)-6),Q170:Q$211)</f>
        <v>15.224744454608231</v>
      </c>
      <c r="R169" s="125">
        <f>SUMIF($B170:$B$211,LEFT($C169,LEN($C169)-6),R170:R$211)</f>
        <v>15.880072730560807</v>
      </c>
      <c r="S169" s="125">
        <f>SUMIF($B170:$B$211,LEFT($C169,LEN($C169)-6),S170:S$211)</f>
        <v>16.555063510026507</v>
      </c>
      <c r="T169" s="125">
        <f>SUMIF($B170:$B$211,LEFT($C169,LEN($C169)-6),T170:T$211)</f>
        <v>17.315236991387426</v>
      </c>
      <c r="U169" s="125">
        <f>SUMIF($B170:$B$211,LEFT($C169,LEN($C169)-6),U170:U$211)</f>
        <v>18.048722427328627</v>
      </c>
      <c r="V169" s="125">
        <f>SUMIF($B170:$B$211,LEFT($C169,LEN($C169)-6),V170:V$211)</f>
        <v>18.817425266912892</v>
      </c>
      <c r="W169" s="125">
        <f>SUMIF($B170:$B$211,LEFT($C169,LEN($C169)-6),W170:W$211)</f>
        <v>19.611753251495994</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1.8495999999999999E-2</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1.3242764499999999</v>
      </c>
      <c r="E171" s="127">
        <v>0.81595430000000002</v>
      </c>
      <c r="F171" s="127">
        <v>1.1400473</v>
      </c>
      <c r="G171" s="127">
        <v>0.83276895000000006</v>
      </c>
      <c r="H171" s="127">
        <v>1.41985735</v>
      </c>
      <c r="I171" s="127">
        <v>0.90604824999999989</v>
      </c>
      <c r="J171" s="127">
        <v>1.7073594999999999</v>
      </c>
      <c r="K171" s="127">
        <v>2.1299140000000003</v>
      </c>
      <c r="L171" s="127">
        <v>1.4716669999999998</v>
      </c>
      <c r="M171" s="127">
        <v>2.1776090396825398</v>
      </c>
      <c r="N171" s="127">
        <v>1.6965879999999998</v>
      </c>
      <c r="O171" s="127">
        <v>1.5884959999999999</v>
      </c>
      <c r="P171" s="127">
        <v>1.5834229999999996</v>
      </c>
      <c r="Q171" s="127">
        <v>3.0385789999999999</v>
      </c>
      <c r="R171" s="127">
        <v>3.146747433954177</v>
      </c>
      <c r="S171" s="127">
        <v>3.2660346328795948</v>
      </c>
      <c r="T171" s="127">
        <v>3.3796536514433888</v>
      </c>
      <c r="U171" s="127">
        <v>3.4932683708732237</v>
      </c>
      <c r="V171" s="127">
        <v>3.6096013102438711</v>
      </c>
      <c r="W171" s="127">
        <v>3.7266182166044337</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4.9902400499999997</v>
      </c>
      <c r="E173" s="127">
        <v>7.5846840799999997</v>
      </c>
      <c r="F173" s="127">
        <v>7.2459077999999995</v>
      </c>
      <c r="G173" s="127">
        <v>9.22574176</v>
      </c>
      <c r="H173" s="127">
        <v>6.4386046199999996</v>
      </c>
      <c r="I173" s="127">
        <v>3.3197415900000005</v>
      </c>
      <c r="J173" s="127">
        <v>14.1100127</v>
      </c>
      <c r="K173" s="127">
        <v>34.30258235035862</v>
      </c>
      <c r="L173" s="127">
        <v>13.937284179941361</v>
      </c>
      <c r="M173" s="127">
        <v>7.2113530619060082</v>
      </c>
      <c r="N173" s="127">
        <v>18.36691056111043</v>
      </c>
      <c r="O173" s="127">
        <v>7.2002660669509222</v>
      </c>
      <c r="P173" s="127">
        <v>3.2197155024310185</v>
      </c>
      <c r="Q173" s="127">
        <v>7.2742949409718669</v>
      </c>
      <c r="R173" s="127">
        <v>7.5918277827051464</v>
      </c>
      <c r="S173" s="127">
        <v>7.9756456712578201</v>
      </c>
      <c r="T173" s="127">
        <v>8.3771788241869931</v>
      </c>
      <c r="U173" s="127">
        <v>8.7990747969815235</v>
      </c>
      <c r="V173" s="127">
        <v>9.2346346104706303</v>
      </c>
      <c r="W173" s="127">
        <v>9.6964693824578507</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1.5372E-2</v>
      </c>
      <c r="E175" s="127">
        <v>0</v>
      </c>
      <c r="F175" s="127">
        <v>0</v>
      </c>
      <c r="G175" s="127">
        <v>6.3196000000000002E-2</v>
      </c>
      <c r="H175" s="127">
        <v>0</v>
      </c>
      <c r="I175" s="127">
        <v>0</v>
      </c>
      <c r="J175" s="127">
        <v>1.6225999999999997E-2</v>
      </c>
      <c r="K175" s="127">
        <v>0</v>
      </c>
      <c r="L175" s="127">
        <v>0</v>
      </c>
      <c r="M175" s="127">
        <v>3.286E-2</v>
      </c>
      <c r="N175" s="127">
        <v>0.17557956363636365</v>
      </c>
      <c r="O175" s="127">
        <v>3.57721707070707E-2</v>
      </c>
      <c r="P175" s="127">
        <v>0</v>
      </c>
      <c r="Q175" s="127">
        <v>1.6740000000000001E-2</v>
      </c>
      <c r="R175" s="127">
        <v>1.7241194601178015E-2</v>
      </c>
      <c r="S175" s="127">
        <v>1.7791324383678482E-2</v>
      </c>
      <c r="T175" s="127">
        <v>1.8282660983821048E-2</v>
      </c>
      <c r="U175" s="127">
        <v>1.8753509223685044E-2</v>
      </c>
      <c r="V175" s="127">
        <v>1.9222914834820276E-2</v>
      </c>
      <c r="W175" s="127">
        <v>1.9678543579480567E-2</v>
      </c>
    </row>
    <row r="176" spans="1:23" s="88" customFormat="1" x14ac:dyDescent="0.3">
      <c r="A176" s="126" t="s">
        <v>240</v>
      </c>
      <c r="B176" s="126" t="s">
        <v>500</v>
      </c>
      <c r="C176" s="126" t="s">
        <v>506</v>
      </c>
      <c r="D176" s="127">
        <v>2.1595158999999997</v>
      </c>
      <c r="E176" s="127">
        <v>4.0820861499999994</v>
      </c>
      <c r="F176" s="127">
        <v>3.8611749499999997</v>
      </c>
      <c r="G176" s="127">
        <v>4.3123588099999992</v>
      </c>
      <c r="H176" s="127">
        <v>4.1592862199999994</v>
      </c>
      <c r="I176" s="127">
        <v>3.4926036999999996</v>
      </c>
      <c r="J176" s="127">
        <v>4.8527084</v>
      </c>
      <c r="K176" s="127">
        <v>5.4204122399092887</v>
      </c>
      <c r="L176" s="127">
        <v>6.9357310918830546</v>
      </c>
      <c r="M176" s="127">
        <v>4.5209763126027722</v>
      </c>
      <c r="N176" s="127">
        <v>6.154107947947919</v>
      </c>
      <c r="O176" s="127">
        <v>4.4679956553793749</v>
      </c>
      <c r="P176" s="127">
        <v>4.2678781508135115</v>
      </c>
      <c r="Q176" s="127">
        <v>4.8431705136363643</v>
      </c>
      <c r="R176" s="127">
        <v>5.0707036154460932</v>
      </c>
      <c r="S176" s="127">
        <v>5.240282635381023</v>
      </c>
      <c r="T176" s="127">
        <v>5.4832206736529692</v>
      </c>
      <c r="U176" s="127">
        <v>5.6791804117453584</v>
      </c>
      <c r="V176" s="127">
        <v>5.8939677065959302</v>
      </c>
      <c r="W176" s="127">
        <v>6.1074643036298655</v>
      </c>
    </row>
    <row r="177" spans="1:23" s="88" customFormat="1" x14ac:dyDescent="0.3">
      <c r="A177" s="126" t="s">
        <v>240</v>
      </c>
      <c r="B177" s="126" t="s">
        <v>500</v>
      </c>
      <c r="C177" s="126" t="s">
        <v>507</v>
      </c>
      <c r="D177" s="127">
        <v>5.5061650000000004E-2</v>
      </c>
      <c r="E177" s="127">
        <v>4.7268899999999996E-2</v>
      </c>
      <c r="F177" s="127">
        <v>4.4963099999999999E-2</v>
      </c>
      <c r="G177" s="127">
        <v>6.3345449999999998E-2</v>
      </c>
      <c r="H177" s="127">
        <v>0.12681899999999999</v>
      </c>
      <c r="I177" s="127">
        <v>0.12681899999999999</v>
      </c>
      <c r="J177" s="127">
        <v>9.4794000000000003E-2</v>
      </c>
      <c r="K177" s="127">
        <v>9.3076999999999993E-2</v>
      </c>
      <c r="L177" s="127">
        <v>0.14867500000000003</v>
      </c>
      <c r="M177" s="127">
        <v>0.13057000000000002</v>
      </c>
      <c r="N177" s="127">
        <v>0.16147</v>
      </c>
      <c r="O177" s="127">
        <v>0.11529499999999999</v>
      </c>
      <c r="P177" s="127">
        <v>8.3260999999999988E-2</v>
      </c>
      <c r="Q177" s="127">
        <v>5.1960000000000006E-2</v>
      </c>
      <c r="R177" s="127">
        <v>5.3552703854210196E-2</v>
      </c>
      <c r="S177" s="127">
        <v>5.5309246124393037E-2</v>
      </c>
      <c r="T177" s="127">
        <v>5.6901181120251686E-2</v>
      </c>
      <c r="U177" s="127">
        <v>5.8445338504834035E-2</v>
      </c>
      <c r="V177" s="127">
        <v>5.9998724767637512E-2</v>
      </c>
      <c r="W177" s="127">
        <v>6.152280522436384E-2</v>
      </c>
    </row>
    <row r="178" spans="1:23" s="88" customFormat="1" x14ac:dyDescent="0.3">
      <c r="A178" s="124" t="s">
        <v>508</v>
      </c>
      <c r="B178" s="124" t="s">
        <v>508</v>
      </c>
      <c r="C178" s="124" t="s">
        <v>508</v>
      </c>
      <c r="D178" s="125">
        <f>SUMIF($B179:$B$211,LEFT($C178,LEN($C178)-6),D179:D$211)</f>
        <v>77.334001373999996</v>
      </c>
      <c r="E178" s="125">
        <f>SUMIF($B179:$B$211,LEFT($C178,LEN($C178)-6),E179:E$211)</f>
        <v>81.475204390000002</v>
      </c>
      <c r="F178" s="125">
        <f>SUMIF($B179:$B$211,LEFT($C178,LEN($C178)-6),F179:F$211)</f>
        <v>91.025432669999987</v>
      </c>
      <c r="G178" s="125">
        <f>SUMIF($B179:$B$211,LEFT($C178,LEN($C178)-6),G179:G$211)</f>
        <v>75.251664003000002</v>
      </c>
      <c r="H178" s="125">
        <f>SUMIF($B179:$B$211,LEFT($C178,LEN($C178)-6),H179:H$211)</f>
        <v>86.271364514799998</v>
      </c>
      <c r="I178" s="125">
        <f>SUMIF($B179:$B$211,LEFT($C178,LEN($C178)-6),I179:I$211)</f>
        <v>94.285803408999996</v>
      </c>
      <c r="J178" s="125">
        <f>SUMIF($B179:$B$211,LEFT($C178,LEN($C178)-6),J179:J$211)</f>
        <v>97.107019455100001</v>
      </c>
      <c r="K178" s="125">
        <f>SUMIF($B179:$B$211,LEFT($C178,LEN($C178)-6),K179:K$211)</f>
        <v>105.11263455968528</v>
      </c>
      <c r="L178" s="125">
        <f>SUMIF($B179:$B$211,LEFT($C178,LEN($C178)-6),L179:L$211)</f>
        <v>128.66610668366269</v>
      </c>
      <c r="M178" s="125">
        <f>SUMIF($B179:$B$211,LEFT($C178,LEN($C178)-6),M179:M$211)</f>
        <v>119.88127999999999</v>
      </c>
      <c r="N178" s="125">
        <f>SUMIF($B179:$B$211,LEFT($C178,LEN($C178)-6),N179:N$211)</f>
        <v>110.57994100555555</v>
      </c>
      <c r="O178" s="125">
        <f>SUMIF($B179:$B$211,LEFT($C178,LEN($C178)-6),O179:O$211)</f>
        <v>109.00429269554395</v>
      </c>
      <c r="P178" s="125">
        <f>SUMIF($B179:$B$211,LEFT($C178,LEN($C178)-6),P179:P$211)</f>
        <v>114.45642648837878</v>
      </c>
      <c r="Q178" s="125">
        <f>SUMIF($B179:$B$211,LEFT($C178,LEN($C178)-6),Q179:Q$211)</f>
        <v>99.947537381095373</v>
      </c>
      <c r="R178" s="125">
        <f>SUMIF($B179:$B$211,LEFT($C178,LEN($C178)-6),R179:R$211)</f>
        <v>102.76858589744867</v>
      </c>
      <c r="S178" s="125">
        <f>SUMIF($B179:$B$211,LEFT($C178,LEN($C178)-6),S179:S$211)</f>
        <v>105.51471705936248</v>
      </c>
      <c r="T178" s="125">
        <f>SUMIF($B179:$B$211,LEFT($C178,LEN($C178)-6),T179:T$211)</f>
        <v>108.25951796014057</v>
      </c>
      <c r="U178" s="125">
        <f>SUMIF($B179:$B$211,LEFT($C178,LEN($C178)-6),U179:U$211)</f>
        <v>111.18657435911658</v>
      </c>
      <c r="V178" s="125">
        <f>SUMIF($B179:$B$211,LEFT($C178,LEN($C178)-6),V179:V$211)</f>
        <v>114.0389311200363</v>
      </c>
      <c r="W178" s="125">
        <f>SUMIF($B179:$B$211,LEFT($C178,LEN($C178)-6),W179:W$211)</f>
        <v>117.20751332604488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4.9104999999999999E-3</v>
      </c>
      <c r="E180" s="127">
        <v>2.28872E-2</v>
      </c>
      <c r="F180" s="127">
        <v>4.2144899999999999E-2</v>
      </c>
      <c r="G180" s="127">
        <v>5.8925999999999992E-2</v>
      </c>
      <c r="H180" s="127">
        <v>6.9399699999999995E-2</v>
      </c>
      <c r="I180" s="127">
        <v>0.10649989999999999</v>
      </c>
      <c r="J180" s="127">
        <v>0.13990349999999999</v>
      </c>
      <c r="K180" s="127">
        <v>4.7119999999999995E-2</v>
      </c>
      <c r="L180" s="127">
        <v>6.8820000000000006E-2</v>
      </c>
      <c r="M180" s="127">
        <v>8.4320000000000006E-2</v>
      </c>
      <c r="N180" s="127">
        <v>0.10540000000000001</v>
      </c>
      <c r="O180" s="127">
        <v>7.5639999999999999E-2</v>
      </c>
      <c r="P180" s="127">
        <v>7.8740000000000004E-2</v>
      </c>
      <c r="Q180" s="127">
        <v>4.0300000000000002E-2</v>
      </c>
      <c r="R180" s="127">
        <v>4.1545878682013003E-2</v>
      </c>
      <c r="S180" s="127">
        <v>4.2978865095591276E-2</v>
      </c>
      <c r="T180" s="127">
        <v>4.4191632343888003E-2</v>
      </c>
      <c r="U180" s="127">
        <v>4.5319806411378609E-2</v>
      </c>
      <c r="V180" s="127">
        <v>4.6434211939492147E-2</v>
      </c>
      <c r="W180" s="127">
        <v>4.7490418130057006E-2</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24.409204599999995</v>
      </c>
      <c r="E182" s="127">
        <v>26.835669619999997</v>
      </c>
      <c r="F182" s="127">
        <v>31.435191309999997</v>
      </c>
      <c r="G182" s="127">
        <v>20.920741190000001</v>
      </c>
      <c r="H182" s="127">
        <v>22.602750430000004</v>
      </c>
      <c r="I182" s="127">
        <v>19.731392130000003</v>
      </c>
      <c r="J182" s="127">
        <v>22.4787076</v>
      </c>
      <c r="K182" s="127">
        <v>24.31082</v>
      </c>
      <c r="L182" s="127">
        <v>38.785939999999997</v>
      </c>
      <c r="M182" s="127">
        <v>35.531000000000006</v>
      </c>
      <c r="N182" s="127">
        <v>26.843499999999995</v>
      </c>
      <c r="O182" s="127">
        <v>26.354820000000004</v>
      </c>
      <c r="P182" s="127">
        <v>33.942239999999998</v>
      </c>
      <c r="Q182" s="127">
        <v>19.578880000000002</v>
      </c>
      <c r="R182" s="127">
        <v>19.910803848536446</v>
      </c>
      <c r="S182" s="127">
        <v>20.725066219367374</v>
      </c>
      <c r="T182" s="127">
        <v>21.525469797368764</v>
      </c>
      <c r="U182" s="127">
        <v>22.370626830867124</v>
      </c>
      <c r="V182" s="127">
        <v>23.241931061724703</v>
      </c>
      <c r="W182" s="127">
        <v>24.117037564284253</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1.5079999999999998E-2</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2.4504588599999995</v>
      </c>
      <c r="E184" s="127">
        <v>2.4149381499999998</v>
      </c>
      <c r="F184" s="127">
        <v>3.5006167599999998</v>
      </c>
      <c r="G184" s="127">
        <v>4.3851266299999994</v>
      </c>
      <c r="H184" s="127">
        <v>4.0119498700000005</v>
      </c>
      <c r="I184" s="127">
        <v>3.5485393799999998</v>
      </c>
      <c r="J184" s="127">
        <v>4.123209329999999</v>
      </c>
      <c r="K184" s="127">
        <v>2.670531854444445</v>
      </c>
      <c r="L184" s="127">
        <v>4.2610399999999995</v>
      </c>
      <c r="M184" s="127">
        <v>5.1565399999999979</v>
      </c>
      <c r="N184" s="127">
        <v>5.3106799999999996</v>
      </c>
      <c r="O184" s="127">
        <v>1.9585969999999995</v>
      </c>
      <c r="P184" s="127">
        <v>3.0943799999999992</v>
      </c>
      <c r="Q184" s="127">
        <v>4.8693199999999974</v>
      </c>
      <c r="R184" s="127">
        <v>5.0647959499461903</v>
      </c>
      <c r="S184" s="127">
        <v>5.2811463834063446</v>
      </c>
      <c r="T184" s="127">
        <v>5.4745874299119235</v>
      </c>
      <c r="U184" s="127">
        <v>5.6565380150215328</v>
      </c>
      <c r="V184" s="127">
        <v>5.831314352945153</v>
      </c>
      <c r="W184" s="127">
        <v>5.9927487773401324</v>
      </c>
    </row>
    <row r="185" spans="1:23" s="88" customFormat="1" x14ac:dyDescent="0.3">
      <c r="A185" s="126" t="s">
        <v>240</v>
      </c>
      <c r="B185" s="126" t="s">
        <v>509</v>
      </c>
      <c r="C185" s="126" t="s">
        <v>514</v>
      </c>
      <c r="D185" s="127">
        <v>4.2699999999999995E-3</v>
      </c>
      <c r="E185" s="127">
        <v>3.2348300000000003E-2</v>
      </c>
      <c r="F185" s="127">
        <v>0.12266490000000001</v>
      </c>
      <c r="G185" s="127">
        <v>0.26151615</v>
      </c>
      <c r="H185" s="127">
        <v>0.18104800000000001</v>
      </c>
      <c r="I185" s="127">
        <v>0.22101519999999999</v>
      </c>
      <c r="J185" s="127">
        <v>0.41019754999999997</v>
      </c>
      <c r="K185" s="127">
        <v>0.46190000000000009</v>
      </c>
      <c r="L185" s="127">
        <v>0.91449999999999987</v>
      </c>
      <c r="M185" s="127">
        <v>0.60883999999999994</v>
      </c>
      <c r="N185" s="127">
        <v>0.54170000000000007</v>
      </c>
      <c r="O185" s="127">
        <v>0.44288</v>
      </c>
      <c r="P185" s="127">
        <v>0.78942000000000001</v>
      </c>
      <c r="Q185" s="127">
        <v>0.40501999999999994</v>
      </c>
      <c r="R185" s="127">
        <v>0.41754123532974946</v>
      </c>
      <c r="S185" s="127">
        <v>0.43194292657608868</v>
      </c>
      <c r="T185" s="127">
        <v>0.44413138788887135</v>
      </c>
      <c r="U185" s="127">
        <v>0.45546967723912063</v>
      </c>
      <c r="V185" s="127">
        <v>0.46666959106037487</v>
      </c>
      <c r="W185" s="127">
        <v>0.4772845943185034</v>
      </c>
    </row>
    <row r="186" spans="1:23" s="88" customFormat="1" x14ac:dyDescent="0.3">
      <c r="A186" s="126" t="s">
        <v>240</v>
      </c>
      <c r="B186" s="126" t="s">
        <v>509</v>
      </c>
      <c r="C186" s="126" t="s">
        <v>267</v>
      </c>
      <c r="D186" s="127">
        <v>3.1364085999999998</v>
      </c>
      <c r="E186" s="127">
        <v>2.5387530000000003</v>
      </c>
      <c r="F186" s="127">
        <v>2.6901548099999997</v>
      </c>
      <c r="G186" s="127">
        <v>2.06852751</v>
      </c>
      <c r="H186" s="127">
        <v>2.2176610000000001</v>
      </c>
      <c r="I186" s="127">
        <v>1.7656394099999999</v>
      </c>
      <c r="J186" s="127">
        <v>2.6933577299999998</v>
      </c>
      <c r="K186" s="127">
        <v>1.9734600000000002</v>
      </c>
      <c r="L186" s="127">
        <v>8.3003360853535355</v>
      </c>
      <c r="M186" s="127">
        <v>2.3962999999999997</v>
      </c>
      <c r="N186" s="127">
        <v>2.2359200000000001</v>
      </c>
      <c r="O186" s="127">
        <v>2.2010680000000002</v>
      </c>
      <c r="P186" s="127">
        <v>2.3139720000000006</v>
      </c>
      <c r="Q186" s="127">
        <v>2.0557399999999997</v>
      </c>
      <c r="R186" s="127">
        <v>2.1375452499803309</v>
      </c>
      <c r="S186" s="127">
        <v>2.2567005536899178</v>
      </c>
      <c r="T186" s="127">
        <v>2.3697623186635863</v>
      </c>
      <c r="U186" s="127">
        <v>2.4845431035303327</v>
      </c>
      <c r="V186" s="127">
        <v>2.5995326180148157</v>
      </c>
      <c r="W186" s="127">
        <v>2.7133608934801923</v>
      </c>
    </row>
    <row r="187" spans="1:23" s="88" customFormat="1" x14ac:dyDescent="0.3">
      <c r="A187" s="126" t="s">
        <v>240</v>
      </c>
      <c r="B187" s="126" t="s">
        <v>509</v>
      </c>
      <c r="C187" s="126" t="s">
        <v>515</v>
      </c>
      <c r="D187" s="127">
        <v>4.7403268440000002</v>
      </c>
      <c r="E187" s="127">
        <v>4.6663546500000006</v>
      </c>
      <c r="F187" s="127">
        <v>4.5680910809999995</v>
      </c>
      <c r="G187" s="127">
        <v>4.9163952470000005</v>
      </c>
      <c r="H187" s="127">
        <v>4.2831475347999994</v>
      </c>
      <c r="I187" s="127">
        <v>4.2511985289999998</v>
      </c>
      <c r="J187" s="127">
        <v>4.5656826000000006</v>
      </c>
      <c r="K187" s="127">
        <v>5.4507227052408229</v>
      </c>
      <c r="L187" s="127">
        <v>5.5939505983091786</v>
      </c>
      <c r="M187" s="127">
        <v>5.7248600000000005</v>
      </c>
      <c r="N187" s="127">
        <v>6.1479610055555556</v>
      </c>
      <c r="O187" s="127">
        <v>5.8869076955439779</v>
      </c>
      <c r="P187" s="127">
        <v>5.6286334883787941</v>
      </c>
      <c r="Q187" s="127">
        <v>5.7991173810953756</v>
      </c>
      <c r="R187" s="127">
        <v>6.3110735969542704</v>
      </c>
      <c r="S187" s="127">
        <v>6.6400361588527774</v>
      </c>
      <c r="T187" s="127">
        <v>6.8635410339700149</v>
      </c>
      <c r="U187" s="127">
        <v>7.0959229828447183</v>
      </c>
      <c r="V187" s="127">
        <v>7.3112832529478711</v>
      </c>
      <c r="W187" s="127">
        <v>7.4994690430092312</v>
      </c>
    </row>
    <row r="188" spans="1:23" s="88" customFormat="1" x14ac:dyDescent="0.3">
      <c r="A188" s="126" t="s">
        <v>240</v>
      </c>
      <c r="B188" s="126" t="s">
        <v>509</v>
      </c>
      <c r="C188" s="126" t="s">
        <v>516</v>
      </c>
      <c r="D188" s="127">
        <v>41.274231969999995</v>
      </c>
      <c r="E188" s="127">
        <v>43.452225730000002</v>
      </c>
      <c r="F188" s="127">
        <v>46.584380879000001</v>
      </c>
      <c r="G188" s="127">
        <v>40.018260875999999</v>
      </c>
      <c r="H188" s="127">
        <v>50.178291959999989</v>
      </c>
      <c r="I188" s="127">
        <v>61.269114879999989</v>
      </c>
      <c r="J188" s="127">
        <v>57.969101645100004</v>
      </c>
      <c r="K188" s="127">
        <v>63.365780000000008</v>
      </c>
      <c r="L188" s="127">
        <v>62.274399999999979</v>
      </c>
      <c r="M188" s="127">
        <v>63.749739999999996</v>
      </c>
      <c r="N188" s="127">
        <v>54.934220000000003</v>
      </c>
      <c r="O188" s="127">
        <v>57.149179999999987</v>
      </c>
      <c r="P188" s="127">
        <v>57.124820999999997</v>
      </c>
      <c r="Q188" s="127">
        <v>53.443219999999997</v>
      </c>
      <c r="R188" s="127">
        <v>53.649645603065352</v>
      </c>
      <c r="S188" s="127">
        <v>54.460706335382746</v>
      </c>
      <c r="T188" s="127">
        <v>55.220648824903144</v>
      </c>
      <c r="U188" s="127">
        <v>55.997051482890384</v>
      </c>
      <c r="V188" s="127">
        <v>56.805697240504962</v>
      </c>
      <c r="W188" s="127">
        <v>57.920834267920085</v>
      </c>
    </row>
    <row r="189" spans="1:23" s="88" customFormat="1" x14ac:dyDescent="0.3">
      <c r="A189" s="126" t="s">
        <v>240</v>
      </c>
      <c r="B189" s="126" t="s">
        <v>509</v>
      </c>
      <c r="C189" s="126" t="s">
        <v>270</v>
      </c>
      <c r="D189" s="127">
        <v>1.31419</v>
      </c>
      <c r="E189" s="127">
        <v>1.51202774</v>
      </c>
      <c r="F189" s="127">
        <v>2.0821880299999997</v>
      </c>
      <c r="G189" s="127">
        <v>2.6221703999999999</v>
      </c>
      <c r="H189" s="127">
        <v>2.72711602</v>
      </c>
      <c r="I189" s="127">
        <v>3.3924039799999997</v>
      </c>
      <c r="J189" s="127">
        <v>4.7268594999999998</v>
      </c>
      <c r="K189" s="127">
        <v>6.8323000000000009</v>
      </c>
      <c r="L189" s="127">
        <v>8.4671199999999995</v>
      </c>
      <c r="M189" s="127">
        <v>6.6145999999999994</v>
      </c>
      <c r="N189" s="127">
        <v>14.460559999999999</v>
      </c>
      <c r="O189" s="127">
        <v>14.9352</v>
      </c>
      <c r="P189" s="127">
        <v>11.484220000000001</v>
      </c>
      <c r="Q189" s="127">
        <v>13.755940000000008</v>
      </c>
      <c r="R189" s="127">
        <v>15.235634534954329</v>
      </c>
      <c r="S189" s="127">
        <v>15.676139616991641</v>
      </c>
      <c r="T189" s="127">
        <v>16.317185535090388</v>
      </c>
      <c r="U189" s="127">
        <v>17.081102460312003</v>
      </c>
      <c r="V189" s="127">
        <v>17.736068790898926</v>
      </c>
      <c r="W189" s="127">
        <v>18.439287767562423</v>
      </c>
    </row>
    <row r="190" spans="1:23" s="88" customFormat="1" x14ac:dyDescent="0.3">
      <c r="A190" s="124" t="s">
        <v>517</v>
      </c>
      <c r="B190" s="124" t="s">
        <v>517</v>
      </c>
      <c r="C190" s="124" t="s">
        <v>517</v>
      </c>
      <c r="D190" s="125">
        <f>SUMIF($B191:$B$211,LEFT($C190,LEN($C190)-6),D191:D$211)</f>
        <v>112.164788719</v>
      </c>
      <c r="E190" s="125">
        <f>SUMIF($B191:$B$211,LEFT($C190,LEN($C190)-6),E191:E$211)</f>
        <v>111.50062509699998</v>
      </c>
      <c r="F190" s="125">
        <f>SUMIF($B191:$B$211,LEFT($C190,LEN($C190)-6),F191:F$211)</f>
        <v>97.004244198999999</v>
      </c>
      <c r="G190" s="125">
        <f>SUMIF($B191:$B$211,LEFT($C190,LEN($C190)-6),G191:G$211)</f>
        <v>102.37352680320001</v>
      </c>
      <c r="H190" s="125">
        <f>SUMIF($B191:$B$211,LEFT($C190,LEN($C190)-6),H191:H$211)</f>
        <v>101.14567197579998</v>
      </c>
      <c r="I190" s="125">
        <f>SUMIF($B191:$B$211,LEFT($C190,LEN($C190)-6),I191:I$211)</f>
        <v>120.39869108939999</v>
      </c>
      <c r="J190" s="125">
        <f>SUMIF($B191:$B$211,LEFT($C190,LEN($C190)-6),J191:J$211)</f>
        <v>122.40668421999999</v>
      </c>
      <c r="K190" s="125">
        <f>SUMIF($B191:$B$211,LEFT($C190,LEN($C190)-6),K191:K$211)</f>
        <v>130.16300243353015</v>
      </c>
      <c r="L190" s="125">
        <f>SUMIF($B191:$B$211,LEFT($C190,LEN($C190)-6),L191:L$211)</f>
        <v>134.69921962537609</v>
      </c>
      <c r="M190" s="125">
        <f>SUMIF($B191:$B$211,LEFT($C190,LEN($C190)-6),M191:M$211)</f>
        <v>109.5647731416428</v>
      </c>
      <c r="N190" s="125">
        <f>SUMIF($B191:$B$211,LEFT($C190,LEN($C190)-6),N191:N$211)</f>
        <v>102.58696406310929</v>
      </c>
      <c r="O190" s="125">
        <f>SUMIF($B191:$B$211,LEFT($C190,LEN($C190)-6),O191:O$211)</f>
        <v>103.76044853479863</v>
      </c>
      <c r="P190" s="125">
        <f>SUMIF($B191:$B$211,LEFT($C190,LEN($C190)-6),P191:P$211)</f>
        <v>83.889960177703529</v>
      </c>
      <c r="Q190" s="125">
        <f>SUMIF($B191:$B$211,LEFT($C190,LEN($C190)-6),Q191:Q$211)</f>
        <v>83.784047893408456</v>
      </c>
      <c r="R190" s="125">
        <f>SUMIF($B191:$B$211,LEFT($C190,LEN($C190)-6),R191:R$211)</f>
        <v>91.471539896169304</v>
      </c>
      <c r="S190" s="125">
        <f>SUMIF($B191:$B$211,LEFT($C190,LEN($C190)-6),S191:S$211)</f>
        <v>93.989525573381925</v>
      </c>
      <c r="T190" s="125">
        <f>SUMIF($B191:$B$211,LEFT($C190,LEN($C190)-6),T191:T$211)</f>
        <v>95.815438015793205</v>
      </c>
      <c r="U190" s="125">
        <f>SUMIF($B191:$B$211,LEFT($C190,LEN($C190)-6),U191:U$211)</f>
        <v>98.061944087224546</v>
      </c>
      <c r="V190" s="125">
        <f>SUMIF($B191:$B$211,LEFT($C190,LEN($C190)-6),V191:V$211)</f>
        <v>99.60355174860922</v>
      </c>
      <c r="W190" s="125">
        <f>SUMIF($B191:$B$211,LEFT($C190,LEN($C190)-6),W191:W$211)</f>
        <v>106.45147221157578</v>
      </c>
    </row>
    <row r="191" spans="1:23" s="88" customFormat="1" x14ac:dyDescent="0.3">
      <c r="A191" s="126" t="s">
        <v>240</v>
      </c>
      <c r="B191" s="126" t="s">
        <v>518</v>
      </c>
      <c r="C191" s="126" t="s">
        <v>291</v>
      </c>
      <c r="D191" s="127">
        <v>1.7152689990000001</v>
      </c>
      <c r="E191" s="127">
        <v>0.76312923700000013</v>
      </c>
      <c r="F191" s="127">
        <v>0.95473375500000002</v>
      </c>
      <c r="G191" s="127">
        <v>1.0823424832000001</v>
      </c>
      <c r="H191" s="127">
        <v>1.8570497758</v>
      </c>
      <c r="I191" s="127">
        <v>3.2253943494000001</v>
      </c>
      <c r="J191" s="127">
        <v>3.2509160600000002</v>
      </c>
      <c r="K191" s="127">
        <v>2.9840600000000004</v>
      </c>
      <c r="L191" s="127">
        <v>18.249739999999999</v>
      </c>
      <c r="M191" s="127">
        <v>4.5508999999999995</v>
      </c>
      <c r="N191" s="127">
        <v>6.6482599999999996</v>
      </c>
      <c r="O191" s="127">
        <v>8.0909061289226347</v>
      </c>
      <c r="P191" s="127">
        <v>8.9178796710049824</v>
      </c>
      <c r="Q191" s="127">
        <v>5.8184370000000003</v>
      </c>
      <c r="R191" s="127">
        <v>8.9073445034541159</v>
      </c>
      <c r="S191" s="127">
        <v>9.9767823347689362</v>
      </c>
      <c r="T191" s="127">
        <v>10.669542796482498</v>
      </c>
      <c r="U191" s="127">
        <v>11.871679720728292</v>
      </c>
      <c r="V191" s="127">
        <v>12.483453846741952</v>
      </c>
      <c r="W191" s="127">
        <v>18.399631495972475</v>
      </c>
    </row>
    <row r="192" spans="1:23" s="88" customFormat="1" x14ac:dyDescent="0.3">
      <c r="A192" s="126" t="s">
        <v>240</v>
      </c>
      <c r="B192" s="126" t="s">
        <v>518</v>
      </c>
      <c r="C192" s="126" t="s">
        <v>276</v>
      </c>
      <c r="D192" s="127">
        <v>25.303187269999999</v>
      </c>
      <c r="E192" s="127">
        <v>29.289783139999997</v>
      </c>
      <c r="F192" s="127">
        <v>20.579624480000003</v>
      </c>
      <c r="G192" s="127">
        <v>21.135646210000001</v>
      </c>
      <c r="H192" s="127">
        <v>20.330365190000002</v>
      </c>
      <c r="I192" s="127">
        <v>21.964453679999998</v>
      </c>
      <c r="J192" s="127">
        <v>25.512922149999998</v>
      </c>
      <c r="K192" s="127">
        <v>25.909539999999978</v>
      </c>
      <c r="L192" s="127">
        <v>25.633340000000004</v>
      </c>
      <c r="M192" s="127">
        <v>24.517719999999997</v>
      </c>
      <c r="N192" s="127">
        <v>19.043839999999999</v>
      </c>
      <c r="O192" s="127">
        <v>16.221599999999999</v>
      </c>
      <c r="P192" s="127">
        <v>19.341159999999995</v>
      </c>
      <c r="Q192" s="127">
        <v>18.773020000000006</v>
      </c>
      <c r="R192" s="127">
        <v>16.660972726972656</v>
      </c>
      <c r="S192" s="127">
        <v>16.932758011216727</v>
      </c>
      <c r="T192" s="127">
        <v>17.010243487360384</v>
      </c>
      <c r="U192" s="127">
        <v>17.062550601582828</v>
      </c>
      <c r="V192" s="127">
        <v>17.075839648845538</v>
      </c>
      <c r="W192" s="127">
        <v>17.168330096422221</v>
      </c>
    </row>
    <row r="193" spans="1:23" s="88" customFormat="1" x14ac:dyDescent="0.3">
      <c r="A193" s="126" t="s">
        <v>240</v>
      </c>
      <c r="B193" s="126" t="s">
        <v>518</v>
      </c>
      <c r="C193" s="126" t="s">
        <v>519</v>
      </c>
      <c r="D193" s="127">
        <v>3.3306E-3</v>
      </c>
      <c r="E193" s="127">
        <v>1.5371999999999999E-3</v>
      </c>
      <c r="F193" s="127">
        <v>1.8360999999999998E-3</v>
      </c>
      <c r="G193" s="127">
        <v>3.0499999999999998E-3</v>
      </c>
      <c r="H193" s="127">
        <v>6.1060999999999997E-3</v>
      </c>
      <c r="I193" s="127">
        <v>8.235000000000001E-3</v>
      </c>
      <c r="J193" s="127">
        <v>9.7569500000000003E-3</v>
      </c>
      <c r="K193" s="127">
        <v>0.28151999999999999</v>
      </c>
      <c r="L193" s="127">
        <v>8.2335000000000005E-2</v>
      </c>
      <c r="M193" s="127">
        <v>4.5483999999999997E-2</v>
      </c>
      <c r="N193" s="127">
        <v>9.2610000000000001E-3</v>
      </c>
      <c r="O193" s="127">
        <v>4.182E-3</v>
      </c>
      <c r="P193" s="127">
        <v>1.414E-2</v>
      </c>
      <c r="Q193" s="127">
        <v>7.4879999999999999E-3</v>
      </c>
      <c r="R193" s="127">
        <v>7.7255355287140278E-3</v>
      </c>
      <c r="S193" s="127">
        <v>7.973920434496528E-3</v>
      </c>
      <c r="T193" s="127">
        <v>8.1979186714594265E-3</v>
      </c>
      <c r="U193" s="127">
        <v>8.408364309875474E-3</v>
      </c>
      <c r="V193" s="127">
        <v>8.6112339089401396E-3</v>
      </c>
      <c r="W193" s="127">
        <v>8.8037245778579323E-3</v>
      </c>
    </row>
    <row r="194" spans="1:23" s="88" customFormat="1" x14ac:dyDescent="0.3">
      <c r="A194" s="126" t="s">
        <v>240</v>
      </c>
      <c r="B194" s="126" t="s">
        <v>518</v>
      </c>
      <c r="C194" s="126" t="s">
        <v>520</v>
      </c>
      <c r="D194" s="127">
        <v>8.3158250000000003E-2</v>
      </c>
      <c r="E194" s="127">
        <v>0.1061034</v>
      </c>
      <c r="F194" s="127">
        <v>0.1517375</v>
      </c>
      <c r="G194" s="127">
        <v>6.714574999999999E-2</v>
      </c>
      <c r="H194" s="127">
        <v>4.3855949999999998E-2</v>
      </c>
      <c r="I194" s="127">
        <v>5.3823349999999999E-2</v>
      </c>
      <c r="J194" s="127">
        <v>9.5541249999999994E-2</v>
      </c>
      <c r="K194" s="127">
        <v>7.8740000000000004E-2</v>
      </c>
      <c r="L194" s="127">
        <v>9.3619999999999995E-2</v>
      </c>
      <c r="M194" s="127">
        <v>6.0919999999999995E-2</v>
      </c>
      <c r="N194" s="127">
        <v>3.6600000000000001E-2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61.110143649999998</v>
      </c>
      <c r="E195" s="127">
        <v>50.366840719999999</v>
      </c>
      <c r="F195" s="127">
        <v>42.078094720000003</v>
      </c>
      <c r="G195" s="127">
        <v>51.309983160000002</v>
      </c>
      <c r="H195" s="127">
        <v>46.777804229999994</v>
      </c>
      <c r="I195" s="127">
        <v>61.146856219999997</v>
      </c>
      <c r="J195" s="127">
        <v>53.98103549999999</v>
      </c>
      <c r="K195" s="127">
        <v>51.107559999999992</v>
      </c>
      <c r="L195" s="127">
        <v>54.426680000000005</v>
      </c>
      <c r="M195" s="127">
        <v>50.824319999999979</v>
      </c>
      <c r="N195" s="127">
        <v>43.541319999999992</v>
      </c>
      <c r="O195" s="127">
        <v>48.798039999999993</v>
      </c>
      <c r="P195" s="127">
        <v>34.510479999999987</v>
      </c>
      <c r="Q195" s="127">
        <v>40.713760000000008</v>
      </c>
      <c r="R195" s="127">
        <v>46.685092575521715</v>
      </c>
      <c r="S195" s="127">
        <v>47.454657052105034</v>
      </c>
      <c r="T195" s="127">
        <v>48.221310975475816</v>
      </c>
      <c r="U195" s="127">
        <v>48.925259018401448</v>
      </c>
      <c r="V195" s="127">
        <v>49.580410644665278</v>
      </c>
      <c r="W195" s="127">
        <v>50.185416940078653</v>
      </c>
    </row>
    <row r="196" spans="1:23" s="88" customFormat="1" x14ac:dyDescent="0.3">
      <c r="A196" s="126" t="s">
        <v>240</v>
      </c>
      <c r="B196" s="126" t="s">
        <v>518</v>
      </c>
      <c r="C196" s="126" t="s">
        <v>288</v>
      </c>
      <c r="D196" s="127">
        <v>23.949699949999999</v>
      </c>
      <c r="E196" s="127">
        <v>30.973231399999996</v>
      </c>
      <c r="F196" s="127">
        <v>33.238217643999995</v>
      </c>
      <c r="G196" s="127">
        <v>28.775359199999997</v>
      </c>
      <c r="H196" s="127">
        <v>32.130490729999991</v>
      </c>
      <c r="I196" s="127">
        <v>33.999928489999995</v>
      </c>
      <c r="J196" s="127">
        <v>39.556512309999995</v>
      </c>
      <c r="K196" s="127">
        <v>49.801582433530172</v>
      </c>
      <c r="L196" s="127">
        <v>36.213504625376089</v>
      </c>
      <c r="M196" s="127">
        <v>29.565429141642824</v>
      </c>
      <c r="N196" s="127">
        <v>33.307683063109302</v>
      </c>
      <c r="O196" s="127">
        <v>30.645720405876006</v>
      </c>
      <c r="P196" s="127">
        <v>21.106300506698567</v>
      </c>
      <c r="Q196" s="127">
        <v>18.471342893408448</v>
      </c>
      <c r="R196" s="127">
        <v>19.210404554692111</v>
      </c>
      <c r="S196" s="127">
        <v>19.617354254856732</v>
      </c>
      <c r="T196" s="127">
        <v>19.906142837803042</v>
      </c>
      <c r="U196" s="127">
        <v>20.194046382202099</v>
      </c>
      <c r="V196" s="127">
        <v>20.455236374447505</v>
      </c>
      <c r="W196" s="127">
        <v>20.689289954524575</v>
      </c>
    </row>
    <row r="197" spans="1:23" s="88" customFormat="1" x14ac:dyDescent="0.3">
      <c r="A197" s="122" t="s">
        <v>521</v>
      </c>
      <c r="B197" s="122" t="s">
        <v>521</v>
      </c>
      <c r="C197" s="122" t="s">
        <v>521</v>
      </c>
      <c r="D197" s="123">
        <f>SUMIF($A199:$A$211,LEFT($C197,LEN($C197)-6),D199:D$211)</f>
        <v>16.775985933600001</v>
      </c>
      <c r="E197" s="123">
        <f>SUMIF($A199:$A$211,LEFT($C197,LEN($C197)-6),E199:E$211)</f>
        <v>11.860143039999999</v>
      </c>
      <c r="F197" s="123">
        <f>SUMIF($A199:$A$211,LEFT($C197,LEN($C197)-6),F199:F$211)</f>
        <v>13.733472539999999</v>
      </c>
      <c r="G197" s="123">
        <f>SUMIF($A199:$A$211,LEFT($C197,LEN($C197)-6),G199:G$211)</f>
        <v>10.61287916</v>
      </c>
      <c r="H197" s="123">
        <f>SUMIF($A199:$A$211,LEFT($C197,LEN($C197)-6),H199:H$211)</f>
        <v>12.529336850000002</v>
      </c>
      <c r="I197" s="123">
        <f>SUMIF($A199:$A$211,LEFT($C197,LEN($C197)-6),I199:I$211)</f>
        <v>12.272096300000001</v>
      </c>
      <c r="J197" s="123">
        <f>SUMIF($A199:$A$211,LEFT($C197,LEN($C197)-6),J199:J$211)</f>
        <v>13.349044099999999</v>
      </c>
      <c r="K197" s="123">
        <f>SUMIF($A199:$A$211,LEFT($C197,LEN($C197)-6),K199:K$211)</f>
        <v>13.622194038888889</v>
      </c>
      <c r="L197" s="123">
        <f>SUMIF($A199:$A$211,LEFT($C197,LEN($C197)-6),L199:L$211)</f>
        <v>15.92571935</v>
      </c>
      <c r="M197" s="123">
        <f>SUMIF($A199:$A$211,LEFT($C197,LEN($C197)-6),M199:M$211)</f>
        <v>11.994186013888887</v>
      </c>
      <c r="N197" s="123">
        <f>SUMIF($A199:$A$211,LEFT($C197,LEN($C197)-6),N199:N$211)</f>
        <v>12.35551969166667</v>
      </c>
      <c r="O197" s="123">
        <f>SUMIF($A199:$A$211,LEFT($C197,LEN($C197)-6),O199:O$211)</f>
        <v>12.049213691666665</v>
      </c>
      <c r="P197" s="123">
        <f>SUMIF($A199:$A$211,LEFT($C197,LEN($C197)-6),P199:P$211)</f>
        <v>9.2341929999999994</v>
      </c>
      <c r="Q197" s="123">
        <f>SUMIF($A199:$A$211,LEFT($C197,LEN($C197)-6),Q199:Q$211)</f>
        <v>9.7845419999999965</v>
      </c>
      <c r="R197" s="123">
        <f>SUMIF($A199:$A$211,LEFT($C197,LEN($C197)-6),R199:R$211)</f>
        <v>9.824139700474495</v>
      </c>
      <c r="S197" s="123">
        <f>SUMIF($A199:$A$211,LEFT($C197,LEN($C197)-6),S199:S$211)</f>
        <v>9.8514590370195894</v>
      </c>
      <c r="T197" s="123">
        <f>SUMIF($A199:$A$211,LEFT($C197,LEN($C197)-6),T199:T$211)</f>
        <v>9.8747793096768088</v>
      </c>
      <c r="U197" s="123">
        <f>SUMIF($A199:$A$211,LEFT($C197,LEN($C197)-6),U199:U$211)</f>
        <v>9.8951191932939047</v>
      </c>
      <c r="V197" s="123">
        <f>SUMIF($A199:$A$211,LEFT($C197,LEN($C197)-6),V199:V$211)</f>
        <v>9.9136750451648403</v>
      </c>
      <c r="W197" s="123">
        <f>SUMIF($A199:$A$211,LEFT($C197,LEN($C197)-6),W199:W$211)</f>
        <v>9.9347279936865949</v>
      </c>
    </row>
    <row r="198" spans="1:23" s="88" customFormat="1" x14ac:dyDescent="0.3">
      <c r="A198" s="124" t="s">
        <v>521</v>
      </c>
      <c r="B198" s="124" t="s">
        <v>521</v>
      </c>
      <c r="C198" s="124" t="s">
        <v>521</v>
      </c>
      <c r="D198" s="125">
        <f>SUMIF($B199:$B$211,LEFT($C198,LEN($C198)-6),D199:D$211)</f>
        <v>16.775985933600001</v>
      </c>
      <c r="E198" s="125">
        <f>SUMIF($B199:$B$211,LEFT($C198,LEN($C198)-6),E199:E$211)</f>
        <v>11.860143039999999</v>
      </c>
      <c r="F198" s="125">
        <f>SUMIF($B199:$B$211,LEFT($C198,LEN($C198)-6),F199:F$211)</f>
        <v>13.733472539999999</v>
      </c>
      <c r="G198" s="125">
        <f>SUMIF($B199:$B$211,LEFT($C198,LEN($C198)-6),G199:G$211)</f>
        <v>10.61287916</v>
      </c>
      <c r="H198" s="125">
        <f>SUMIF($B199:$B$211,LEFT($C198,LEN($C198)-6),H199:H$211)</f>
        <v>12.529336850000002</v>
      </c>
      <c r="I198" s="125">
        <f>SUMIF($B199:$B$211,LEFT($C198,LEN($C198)-6),I199:I$211)</f>
        <v>12.272096300000001</v>
      </c>
      <c r="J198" s="125">
        <f>SUMIF($B199:$B$211,LEFT($C198,LEN($C198)-6),J199:J$211)</f>
        <v>13.349044099999999</v>
      </c>
      <c r="K198" s="125">
        <f>SUMIF($B199:$B$211,LEFT($C198,LEN($C198)-6),K199:K$211)</f>
        <v>13.622194038888889</v>
      </c>
      <c r="L198" s="125">
        <f>SUMIF($B199:$B$211,LEFT($C198,LEN($C198)-6),L199:L$211)</f>
        <v>15.92571935</v>
      </c>
      <c r="M198" s="125">
        <f>SUMIF($B199:$B$211,LEFT($C198,LEN($C198)-6),M199:M$211)</f>
        <v>11.994186013888887</v>
      </c>
      <c r="N198" s="125">
        <f>SUMIF($B199:$B$211,LEFT($C198,LEN($C198)-6),N199:N$211)</f>
        <v>12.35551969166667</v>
      </c>
      <c r="O198" s="125">
        <f>SUMIF($B199:$B$211,LEFT($C198,LEN($C198)-6),O199:O$211)</f>
        <v>12.049213691666665</v>
      </c>
      <c r="P198" s="125">
        <f>SUMIF($B199:$B$211,LEFT($C198,LEN($C198)-6),P199:P$211)</f>
        <v>9.2341929999999994</v>
      </c>
      <c r="Q198" s="125">
        <f>SUMIF($B199:$B$211,LEFT($C198,LEN($C198)-6),Q199:Q$211)</f>
        <v>9.7845419999999965</v>
      </c>
      <c r="R198" s="125">
        <f>SUMIF($B199:$B$211,LEFT($C198,LEN($C198)-6),R199:R$211)</f>
        <v>9.824139700474495</v>
      </c>
      <c r="S198" s="125">
        <f>SUMIF($B199:$B$211,LEFT($C198,LEN($C198)-6),S199:S$211)</f>
        <v>9.8514590370195894</v>
      </c>
      <c r="T198" s="125">
        <f>SUMIF($B199:$B$211,LEFT($C198,LEN($C198)-6),T199:T$211)</f>
        <v>9.8747793096768088</v>
      </c>
      <c r="U198" s="125">
        <f>SUMIF($B199:$B$211,LEFT($C198,LEN($C198)-6),U199:U$211)</f>
        <v>9.8951191932939047</v>
      </c>
      <c r="V198" s="125">
        <f>SUMIF($B199:$B$211,LEFT($C198,LEN($C198)-6),V199:V$211)</f>
        <v>9.9136750451648403</v>
      </c>
      <c r="W198" s="125">
        <f>SUMIF($B199:$B$211,LEFT($C198,LEN($C198)-6),W199:W$211)</f>
        <v>9.9347279936865949</v>
      </c>
    </row>
    <row r="199" spans="1:23" s="88" customFormat="1" x14ac:dyDescent="0.3">
      <c r="A199" s="126" t="s">
        <v>522</v>
      </c>
      <c r="B199" s="126" t="s">
        <v>522</v>
      </c>
      <c r="C199" s="126" t="s">
        <v>523</v>
      </c>
      <c r="D199" s="127">
        <v>15.5096442336</v>
      </c>
      <c r="E199" s="127">
        <v>10.29942754</v>
      </c>
      <c r="F199" s="127">
        <v>12.226778639999999</v>
      </c>
      <c r="G199" s="127">
        <v>9.061346480000001</v>
      </c>
      <c r="H199" s="127">
        <v>11.0011261</v>
      </c>
      <c r="I199" s="127">
        <v>11.0252085</v>
      </c>
      <c r="J199" s="127">
        <v>11.868928599999998</v>
      </c>
      <c r="K199" s="127">
        <v>11.250074038888888</v>
      </c>
      <c r="L199" s="127">
        <v>14.232499350000001</v>
      </c>
      <c r="M199" s="127">
        <v>9.956866013888888</v>
      </c>
      <c r="N199" s="127">
        <v>10.427939691666671</v>
      </c>
      <c r="O199" s="127">
        <v>9.660696691666665</v>
      </c>
      <c r="P199" s="127">
        <v>7.5973930000000012</v>
      </c>
      <c r="Q199" s="127">
        <v>8.2742219999999964</v>
      </c>
      <c r="R199" s="127">
        <v>8.3036482858407989</v>
      </c>
      <c r="S199" s="127">
        <v>8.3240674301612714</v>
      </c>
      <c r="T199" s="127">
        <v>8.3400298431597459</v>
      </c>
      <c r="U199" s="127">
        <v>8.3532408938354727</v>
      </c>
      <c r="V199" s="127">
        <v>8.3649010482637571</v>
      </c>
      <c r="W199" s="127">
        <v>8.3752750426608156</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2.0624099999999999E-2</v>
      </c>
      <c r="G201" s="127">
        <v>3.7362499999999996E-3</v>
      </c>
      <c r="H201" s="127">
        <v>1.7186750000000001E-2</v>
      </c>
      <c r="I201" s="127">
        <v>3.1171000000000001E-2</v>
      </c>
      <c r="J201" s="127">
        <v>0.11413709999999999</v>
      </c>
      <c r="K201" s="127">
        <v>0</v>
      </c>
      <c r="L201" s="127">
        <v>4.4639999999999999E-2</v>
      </c>
      <c r="M201" s="127">
        <v>3.2239999999999998E-2</v>
      </c>
      <c r="N201" s="127">
        <v>6.1999999999999998E-3</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1.2135675500000001</v>
      </c>
      <c r="E204" s="127">
        <v>1.4859294999999999</v>
      </c>
      <c r="F204" s="127">
        <v>1.3250054</v>
      </c>
      <c r="G204" s="127">
        <v>1.4654446000000001</v>
      </c>
      <c r="H204" s="127">
        <v>1.4857578</v>
      </c>
      <c r="I204" s="127">
        <v>1.1609875999999999</v>
      </c>
      <c r="J204" s="127">
        <v>1.3243031999999997</v>
      </c>
      <c r="K204" s="127">
        <v>2.3405</v>
      </c>
      <c r="L204" s="127">
        <v>1.59216</v>
      </c>
      <c r="M204" s="127">
        <v>1.9567199999999996</v>
      </c>
      <c r="N204" s="127">
        <v>1.8972000000000002</v>
      </c>
      <c r="O204" s="127">
        <v>2.3587569999999998</v>
      </c>
      <c r="P204" s="127">
        <v>1.5716999999999999</v>
      </c>
      <c r="Q204" s="127">
        <v>1.5103199999999997</v>
      </c>
      <c r="R204" s="127">
        <v>1.5204914146336967</v>
      </c>
      <c r="S204" s="127">
        <v>1.5273916068583184</v>
      </c>
      <c r="T204" s="127">
        <v>1.5347494665170633</v>
      </c>
      <c r="U204" s="127">
        <v>1.5418782994584321</v>
      </c>
      <c r="V204" s="127">
        <v>1.5487739969010834</v>
      </c>
      <c r="W204" s="127">
        <v>1.5594529510257789</v>
      </c>
    </row>
    <row r="205" spans="1:23" s="88" customFormat="1" x14ac:dyDescent="0.3">
      <c r="A205" s="126" t="s">
        <v>522</v>
      </c>
      <c r="B205" s="126" t="s">
        <v>522</v>
      </c>
      <c r="C205" s="126" t="s">
        <v>529</v>
      </c>
      <c r="D205" s="127">
        <v>5.2774149999999999E-2</v>
      </c>
      <c r="E205" s="127">
        <v>7.4786000000000005E-2</v>
      </c>
      <c r="F205" s="127">
        <v>0.1610644</v>
      </c>
      <c r="G205" s="127">
        <v>8.2351830000000001E-2</v>
      </c>
      <c r="H205" s="127">
        <v>2.5266199999999999E-2</v>
      </c>
      <c r="I205" s="127">
        <v>5.4729199999999999E-2</v>
      </c>
      <c r="J205" s="127">
        <v>4.1675199999999996E-2</v>
      </c>
      <c r="K205" s="127">
        <v>3.1619999999999995E-2</v>
      </c>
      <c r="L205" s="127">
        <v>5.6419999999999998E-2</v>
      </c>
      <c r="M205" s="127">
        <v>4.836E-2</v>
      </c>
      <c r="N205" s="127">
        <v>2.418E-2</v>
      </c>
      <c r="O205" s="127">
        <v>2.9759999999999998E-2</v>
      </c>
      <c r="P205" s="127">
        <v>6.5099999999999991E-2</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14.595706000000003</v>
      </c>
      <c r="L209" s="123">
        <f>SUMIF($A211:$A$211,LEFT($C209,LEN($C209)-6),L211:L$211)</f>
        <v>9.9999999999999995E-7</v>
      </c>
      <c r="M209" s="123">
        <f>SUMIF($A211:$A$211,LEFT($C209,LEN($C209)-6),M211:M$211)</f>
        <v>1.9999999999999999E-6</v>
      </c>
      <c r="N209" s="123">
        <f>SUMIF($A211:$A$211,LEFT($C209,LEN($C209)-6),N211:N$211)</f>
        <v>1.9999999999999999E-6</v>
      </c>
      <c r="O209" s="123">
        <f>SUMIF($A211:$A$211,LEFT($C209,LEN($C209)-6),O211:O$211)</f>
        <v>1.9999999999999999E-6</v>
      </c>
      <c r="P209" s="123">
        <f>SUMIF($A211:$A$211,LEFT($C209,LEN($C209)-6),P211:P$211)</f>
        <v>1.9999999999999999E-6</v>
      </c>
      <c r="Q209" s="123">
        <f>SUMIF($A211:$A$211,LEFT($C209,LEN($C209)-6),Q211:Q$211)</f>
        <v>3.0000000000000001E-6</v>
      </c>
      <c r="R209" s="123">
        <f>SUMIF($A211:$A$211,LEFT($C209,LEN($C209)-6),R211:R$211)</f>
        <v>3.0000000000000001E-6</v>
      </c>
      <c r="S209" s="123">
        <f>SUMIF($A211:$A$211,LEFT($C209,LEN($C209)-6),S211:S$211)</f>
        <v>3.0000000000000001E-6</v>
      </c>
      <c r="T209" s="123">
        <f>SUMIF($A211:$A$211,LEFT($C209,LEN($C209)-6),T211:T$211)</f>
        <v>3.0000000000000001E-6</v>
      </c>
      <c r="U209" s="123">
        <f>SUMIF($A211:$A$211,LEFT($C209,LEN($C209)-6),U211:U$211)</f>
        <v>3.0000000000000001E-6</v>
      </c>
      <c r="V209" s="123">
        <f>SUMIF($A211:$A$211,LEFT($C209,LEN($C209)-6),V211:V$211)</f>
        <v>3.0000000000000001E-6</v>
      </c>
      <c r="W209" s="123">
        <f>SUMIF($A211:$A$211,LEFT($C209,LEN($C209)-6),W211:W$211)</f>
        <v>3.0000000000000001E-6</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14.595706000000003</v>
      </c>
      <c r="L210" s="125">
        <f>SUMIF($B211:$B$211,LEFT($C210,LEN($C210)-6),L211:L$211)</f>
        <v>9.9999999999999995E-7</v>
      </c>
      <c r="M210" s="125">
        <f>SUMIF($B211:$B$211,LEFT($C210,LEN($C210)-6),M211:M$211)</f>
        <v>1.9999999999999999E-6</v>
      </c>
      <c r="N210" s="125">
        <f>SUMIF($B211:$B$211,LEFT($C210,LEN($C210)-6),N211:N$211)</f>
        <v>1.9999999999999999E-6</v>
      </c>
      <c r="O210" s="125">
        <f>SUMIF($B211:$B$211,LEFT($C210,LEN($C210)-6),O211:O$211)</f>
        <v>1.9999999999999999E-6</v>
      </c>
      <c r="P210" s="125">
        <f>SUMIF($B211:$B$211,LEFT($C210,LEN($C210)-6),P211:P$211)</f>
        <v>1.9999999999999999E-6</v>
      </c>
      <c r="Q210" s="125">
        <f>SUMIF($B211:$B$211,LEFT($C210,LEN($C210)-6),Q211:Q$211)</f>
        <v>3.0000000000000001E-6</v>
      </c>
      <c r="R210" s="125">
        <f>SUMIF($B211:$B$211,LEFT($C210,LEN($C210)-6),R211:R$211)</f>
        <v>3.0000000000000001E-6</v>
      </c>
      <c r="S210" s="125">
        <f>SUMIF($B211:$B$211,LEFT($C210,LEN($C210)-6),S211:S$211)</f>
        <v>3.0000000000000001E-6</v>
      </c>
      <c r="T210" s="125">
        <f>SUMIF($B211:$B$211,LEFT($C210,LEN($C210)-6),T211:T$211)</f>
        <v>3.0000000000000001E-6</v>
      </c>
      <c r="U210" s="125">
        <f>SUMIF($B211:$B$211,LEFT($C210,LEN($C210)-6),U211:U$211)</f>
        <v>3.0000000000000001E-6</v>
      </c>
      <c r="V210" s="125">
        <f>SUMIF($B211:$B$211,LEFT($C210,LEN($C210)-6),V211:V$211)</f>
        <v>3.0000000000000001E-6</v>
      </c>
      <c r="W210" s="125">
        <f>SUMIF($B211:$B$211,LEFT($C210,LEN($C210)-6),W211:W$211)</f>
        <v>3.0000000000000001E-6</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14.595706000000003</v>
      </c>
      <c r="L211" s="127">
        <v>9.9999999999999995E-7</v>
      </c>
      <c r="M211" s="127">
        <v>1.9999999999999999E-6</v>
      </c>
      <c r="N211" s="127">
        <v>1.9999999999999999E-6</v>
      </c>
      <c r="O211" s="127">
        <v>1.9999999999999999E-6</v>
      </c>
      <c r="P211" s="127">
        <v>1.9999999999999999E-6</v>
      </c>
      <c r="Q211" s="127">
        <v>3.0000000000000001E-6</v>
      </c>
      <c r="R211" s="127">
        <v>3.0000000000000001E-6</v>
      </c>
      <c r="S211" s="127">
        <v>3.0000000000000001E-6</v>
      </c>
      <c r="T211" s="127">
        <v>3.0000000000000001E-6</v>
      </c>
      <c r="U211" s="127">
        <v>3.0000000000000001E-6</v>
      </c>
      <c r="V211" s="127">
        <v>3.0000000000000001E-6</v>
      </c>
      <c r="W211" s="127">
        <v>3.0000000000000001E-6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08FF-D819-4295-9998-8648FA204071}">
  <sheetPr codeName="Sheet42"/>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538</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620.75261561890011</v>
      </c>
      <c r="E4" s="5">
        <f t="shared" si="0"/>
        <v>687.72673894230002</v>
      </c>
      <c r="F4" s="5">
        <f t="shared" si="0"/>
        <v>637.48814450669988</v>
      </c>
      <c r="G4" s="5">
        <f t="shared" si="0"/>
        <v>631.80381309210009</v>
      </c>
      <c r="H4" s="5">
        <f t="shared" si="0"/>
        <v>727.04025233850007</v>
      </c>
      <c r="I4" s="5">
        <f t="shared" si="0"/>
        <v>794.30367032909999</v>
      </c>
      <c r="J4" s="5">
        <f t="shared" si="0"/>
        <v>753.10785990089994</v>
      </c>
      <c r="K4" s="5">
        <f t="shared" si="0"/>
        <v>853.00084384839306</v>
      </c>
      <c r="L4" s="5">
        <f t="shared" si="0"/>
        <v>870.08260982393358</v>
      </c>
      <c r="M4" s="5">
        <f t="shared" si="0"/>
        <v>877.50458414288357</v>
      </c>
      <c r="N4" s="5">
        <f t="shared" si="0"/>
        <v>954.4507293963029</v>
      </c>
      <c r="O4" s="5">
        <f t="shared" si="0"/>
        <v>954.47174852607122</v>
      </c>
      <c r="P4" s="5">
        <f t="shared" si="0"/>
        <v>968.0805349231839</v>
      </c>
      <c r="Q4" s="5">
        <f t="shared" si="0"/>
        <v>837.55380612783244</v>
      </c>
      <c r="R4" s="5">
        <f t="shared" si="0"/>
        <v>858.28888239208777</v>
      </c>
      <c r="S4" s="5">
        <f t="shared" si="0"/>
        <v>889.59138797608648</v>
      </c>
      <c r="T4" s="5">
        <f>T5+T56+T116+T120+T153+T197+T209</f>
        <v>914.84559733371975</v>
      </c>
      <c r="U4" s="5">
        <f t="shared" ref="U4:V4" si="1">U5+U56+U116+U120+U153+U197+U209</f>
        <v>940.47478351465816</v>
      </c>
      <c r="V4" s="5">
        <f t="shared" si="1"/>
        <v>960.57960142347804</v>
      </c>
      <c r="W4" s="5">
        <f t="shared" ref="W4" si="2">W5+W56+W116+W120+W153+W197+W209</f>
        <v>990.62935744122387</v>
      </c>
    </row>
    <row r="5" spans="1:23" s="88" customFormat="1" x14ac:dyDescent="0.3">
      <c r="A5" s="122" t="s">
        <v>349</v>
      </c>
      <c r="B5" s="122" t="s">
        <v>349</v>
      </c>
      <c r="C5" s="122" t="s">
        <v>349</v>
      </c>
      <c r="D5" s="123">
        <f>SUMIF($A7:$A$211,LEFT($C5,LEN($C5)-6),D7:D$211)</f>
        <v>113.04308800000001</v>
      </c>
      <c r="E5" s="123">
        <f>SUMIF($A7:$A$211,LEFT($C5,LEN($C5)-6),E7:E$211)</f>
        <v>112.65189249999999</v>
      </c>
      <c r="F5" s="123">
        <f>SUMIF($A7:$A$211,LEFT($C5,LEN($C5)-6),F7:F$211)</f>
        <v>108.2825648</v>
      </c>
      <c r="G5" s="123">
        <f>SUMIF($A7:$A$211,LEFT($C5,LEN($C5)-6),G7:G$211)</f>
        <v>107.47357210000001</v>
      </c>
      <c r="H5" s="123">
        <f>SUMIF($A7:$A$211,LEFT($C5,LEN($C5)-6),H7:H$211)</f>
        <v>115.22681165</v>
      </c>
      <c r="I5" s="123">
        <f>SUMIF($A7:$A$211,LEFT($C5,LEN($C5)-6),I7:I$211)</f>
        <v>102.14158825000001</v>
      </c>
      <c r="J5" s="123">
        <f>SUMIF($A7:$A$211,LEFT($C5,LEN($C5)-6),J7:J$211)</f>
        <v>88.216206970000002</v>
      </c>
      <c r="K5" s="123">
        <f>SUMIF($A7:$A$211,LEFT($C5,LEN($C5)-6),K7:K$211)</f>
        <v>154.98616843786414</v>
      </c>
      <c r="L5" s="123">
        <f>SUMIF($A7:$A$211,LEFT($C5,LEN($C5)-6),L7:L$211)</f>
        <v>159.24578922270899</v>
      </c>
      <c r="M5" s="123">
        <f>SUMIF($A7:$A$211,LEFT($C5,LEN($C5)-6),M7:M$211)</f>
        <v>163.01726572778486</v>
      </c>
      <c r="N5" s="123">
        <f>SUMIF($A7:$A$211,LEFT($C5,LEN($C5)-6),N7:N$211)</f>
        <v>203.45803458023249</v>
      </c>
      <c r="O5" s="123">
        <f>SUMIF($A7:$A$211,LEFT($C5,LEN($C5)-6),O7:O$211)</f>
        <v>213.44822089168957</v>
      </c>
      <c r="P5" s="123">
        <f>SUMIF($A7:$A$211,LEFT($C5,LEN($C5)-6),P7:P$211)</f>
        <v>179.17873727232839</v>
      </c>
      <c r="Q5" s="123">
        <f>SUMIF($A7:$A$211,LEFT($C5,LEN($C5)-6),Q7:Q$211)</f>
        <v>149.54567385168258</v>
      </c>
      <c r="R5" s="123">
        <f>SUMIF($A7:$A$211,LEFT($C5,LEN($C5)-6),R7:R$211)</f>
        <v>182.06629604703329</v>
      </c>
      <c r="S5" s="123">
        <f>SUMIF($A7:$A$211,LEFT($C5,LEN($C5)-6),S7:S$211)</f>
        <v>190.41463786501475</v>
      </c>
      <c r="T5" s="123">
        <f>SUMIF($A7:$A$211,LEFT($C5,LEN($C5)-6),T7:T$211)</f>
        <v>195.5363477842065</v>
      </c>
      <c r="U5" s="123">
        <f>SUMIF($A7:$A$211,LEFT($C5,LEN($C5)-6),U7:U$211)</f>
        <v>192.73410532334907</v>
      </c>
      <c r="V5" s="123">
        <f>SUMIF($A7:$A$211,LEFT($C5,LEN($C5)-6),V7:V$211)</f>
        <v>196.81148679464914</v>
      </c>
      <c r="W5" s="123">
        <f>SUMIF($A7:$A$211,LEFT($C5,LEN($C5)-6),W7:W$211)</f>
        <v>202.9057632491548</v>
      </c>
    </row>
    <row r="6" spans="1:23" s="88" customFormat="1" x14ac:dyDescent="0.3">
      <c r="A6" s="124" t="s">
        <v>350</v>
      </c>
      <c r="B6" s="124" t="s">
        <v>350</v>
      </c>
      <c r="C6" s="124" t="s">
        <v>350</v>
      </c>
      <c r="D6" s="125">
        <f>SUMIF($B7:$B$211,LEFT($C6,LEN($C6)-6),D7:D$211)</f>
        <v>83.350774000000001</v>
      </c>
      <c r="E6" s="125">
        <f>SUMIF($B7:$B$211,LEFT($C6,LEN($C6)-6),E7:E$211)</f>
        <v>69.992704500000002</v>
      </c>
      <c r="F6" s="125">
        <f>SUMIF($B7:$B$211,LEFT($C6,LEN($C6)-6),F7:F$211)</f>
        <v>67.792735800000003</v>
      </c>
      <c r="G6" s="125">
        <f>SUMIF($B7:$B$211,LEFT($C6,LEN($C6)-6),G7:G$211)</f>
        <v>64.520324100000011</v>
      </c>
      <c r="H6" s="125">
        <f>SUMIF($B7:$B$211,LEFT($C6,LEN($C6)-6),H7:H$211)</f>
        <v>74.498359649999998</v>
      </c>
      <c r="I6" s="125">
        <f>SUMIF($B7:$B$211,LEFT($C6,LEN($C6)-6),I7:I$211)</f>
        <v>69.143156250000004</v>
      </c>
      <c r="J6" s="125">
        <f>SUMIF($B7:$B$211,LEFT($C6,LEN($C6)-6),J7:J$211)</f>
        <v>58.703774700000004</v>
      </c>
      <c r="K6" s="125">
        <f>SUMIF($B7:$B$211,LEFT($C6,LEN($C6)-6),K7:K$211)</f>
        <v>104.57879243786414</v>
      </c>
      <c r="L6" s="125">
        <f>SUMIF($B7:$B$211,LEFT($C6,LEN($C6)-6),L7:L$211)</f>
        <v>95.917341222708984</v>
      </c>
      <c r="M6" s="125">
        <f>SUMIF($B7:$B$211,LEFT($C6,LEN($C6)-6),M7:M$211)</f>
        <v>103.31797972778486</v>
      </c>
      <c r="N6" s="125">
        <f>SUMIF($B7:$B$211,LEFT($C6,LEN($C6)-6),N7:N$211)</f>
        <v>147.79753558023245</v>
      </c>
      <c r="O6" s="125">
        <f>SUMIF($B7:$B$211,LEFT($C6,LEN($C6)-6),O7:O$211)</f>
        <v>146.85730989168957</v>
      </c>
      <c r="P6" s="125">
        <f>SUMIF($B7:$B$211,LEFT($C6,LEN($C6)-6),P7:P$211)</f>
        <v>152.03824627232839</v>
      </c>
      <c r="Q6" s="125">
        <f>SUMIF($B7:$B$211,LEFT($C6,LEN($C6)-6),Q7:Q$211)</f>
        <v>114.1496488516826</v>
      </c>
      <c r="R6" s="125">
        <f>SUMIF($B7:$B$211,LEFT($C6,LEN($C6)-6),R7:R$211)</f>
        <v>130.91846919493773</v>
      </c>
      <c r="S6" s="125">
        <f>SUMIF($B7:$B$211,LEFT($C6,LEN($C6)-6),S7:S$211)</f>
        <v>135.69317407239296</v>
      </c>
      <c r="T6" s="125">
        <f>SUMIF($B7:$B$211,LEFT($C6,LEN($C6)-6),T7:T$211)</f>
        <v>139.54530649267457</v>
      </c>
      <c r="U6" s="125">
        <f>SUMIF($B7:$B$211,LEFT($C6,LEN($C6)-6),U7:U$211)</f>
        <v>133.45463572943345</v>
      </c>
      <c r="V6" s="125">
        <f>SUMIF($B7:$B$211,LEFT($C6,LEN($C6)-6),V7:V$211)</f>
        <v>136.52130947770561</v>
      </c>
      <c r="W6" s="125">
        <f>SUMIF($B7:$B$211,LEFT($C6,LEN($C6)-6),W7:W$211)</f>
        <v>141.10492711301768</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53.627822999999992</v>
      </c>
      <c r="E8" s="127">
        <v>69.992704500000002</v>
      </c>
      <c r="F8" s="127">
        <v>67.792735800000003</v>
      </c>
      <c r="G8" s="127">
        <v>64.520324100000011</v>
      </c>
      <c r="H8" s="127">
        <v>74.498359649999998</v>
      </c>
      <c r="I8" s="127">
        <v>69.143156250000004</v>
      </c>
      <c r="J8" s="127">
        <v>58.703774700000004</v>
      </c>
      <c r="K8" s="127">
        <v>104.57879243786414</v>
      </c>
      <c r="L8" s="127">
        <v>95.917341222708984</v>
      </c>
      <c r="M8" s="127">
        <v>103.31797972778486</v>
      </c>
      <c r="N8" s="127">
        <v>147.79753558023245</v>
      </c>
      <c r="O8" s="127">
        <v>146.85730989168957</v>
      </c>
      <c r="P8" s="127">
        <v>152.03824627232839</v>
      </c>
      <c r="Q8" s="127">
        <v>114.1496488516826</v>
      </c>
      <c r="R8" s="127">
        <v>130.91846919493773</v>
      </c>
      <c r="S8" s="127">
        <v>135.69317407239296</v>
      </c>
      <c r="T8" s="127">
        <v>139.54530649267457</v>
      </c>
      <c r="U8" s="127">
        <v>133.45463572943345</v>
      </c>
      <c r="V8" s="127">
        <v>136.52130947770561</v>
      </c>
      <c r="W8" s="127">
        <v>141.10492711301768</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29.722951000000005</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25.685943999999999</v>
      </c>
      <c r="E26" s="125">
        <f>SUMIF($B27:$B$211,LEFT($C26,LEN($C26)-6),E27:E$211)</f>
        <v>38.620153999999999</v>
      </c>
      <c r="F26" s="125">
        <f>SUMIF($B27:$B$211,LEFT($C26,LEN($C26)-6),F27:F$211)</f>
        <v>35.462829000000006</v>
      </c>
      <c r="G26" s="125">
        <f>SUMIF($B27:$B$211,LEFT($C26,LEN($C26)-6),G27:G$211)</f>
        <v>40.998078000000007</v>
      </c>
      <c r="H26" s="125">
        <f>SUMIF($B27:$B$211,LEFT($C26,LEN($C26)-6),H27:H$211)</f>
        <v>37.401452000000006</v>
      </c>
      <c r="I26" s="125">
        <f>SUMIF($B27:$B$211,LEFT($C26,LEN($C26)-6),I27:I$211)</f>
        <v>28.890432000000001</v>
      </c>
      <c r="J26" s="125">
        <f>SUMIF($B27:$B$211,LEFT($C26,LEN($C26)-6),J27:J$211)</f>
        <v>25.523432269999997</v>
      </c>
      <c r="K26" s="125">
        <f>SUMIF($B27:$B$211,LEFT($C26,LEN($C26)-6),K27:K$211)</f>
        <v>43.507376000000008</v>
      </c>
      <c r="L26" s="125">
        <f>SUMIF($B27:$B$211,LEFT($C26,LEN($C26)-6),L27:L$211)</f>
        <v>56.358248000000003</v>
      </c>
      <c r="M26" s="125">
        <f>SUMIF($B27:$B$211,LEFT($C26,LEN($C26)-6),M27:M$211)</f>
        <v>52.233365999999997</v>
      </c>
      <c r="N26" s="125">
        <f>SUMIF($B27:$B$211,LEFT($C26,LEN($C26)-6),N27:N$211)</f>
        <v>48.155439000000015</v>
      </c>
      <c r="O26" s="125">
        <f>SUMIF($B27:$B$211,LEFT($C26,LEN($C26)-6),O27:O$211)</f>
        <v>59.018431000000007</v>
      </c>
      <c r="P26" s="125">
        <f>SUMIF($B27:$B$211,LEFT($C26,LEN($C26)-6),P27:P$211)</f>
        <v>19.350470999999999</v>
      </c>
      <c r="Q26" s="125">
        <f>SUMIF($B27:$B$211,LEFT($C26,LEN($C26)-6),Q27:Q$211)</f>
        <v>28.013165000000001</v>
      </c>
      <c r="R26" s="125">
        <f>SUMIF($B27:$B$211,LEFT($C26,LEN($C26)-6),R27:R$211)</f>
        <v>44.045933365134061</v>
      </c>
      <c r="S26" s="125">
        <f>SUMIF($B27:$B$211,LEFT($C26,LEN($C26)-6),S27:S$211)</f>
        <v>47.360558374953442</v>
      </c>
      <c r="T26" s="125">
        <f>SUMIF($B27:$B$211,LEFT($C26,LEN($C26)-6),T27:T$211)</f>
        <v>48.421170444350537</v>
      </c>
      <c r="U26" s="125">
        <f>SUMIF($B27:$B$211,LEFT($C26,LEN($C26)-6),U27:U$211)</f>
        <v>51.497530579304133</v>
      </c>
      <c r="V26" s="125">
        <f>SUMIF($B27:$B$211,LEFT($C26,LEN($C26)-6),V27:V$211)</f>
        <v>52.341881405146964</v>
      </c>
      <c r="W26" s="125">
        <f>SUMIF($B27:$B$211,LEFT($C26,LEN($C26)-6),W27:W$211)</f>
        <v>53.603894143836243</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14.194477999999998</v>
      </c>
      <c r="E31" s="127">
        <v>16.654315000000004</v>
      </c>
      <c r="F31" s="127">
        <v>19.630564000000007</v>
      </c>
      <c r="G31" s="127">
        <v>17.685016999999998</v>
      </c>
      <c r="H31" s="127">
        <v>11.202254</v>
      </c>
      <c r="I31" s="127">
        <v>14.030849000000002</v>
      </c>
      <c r="J31" s="127">
        <v>12.405992269999997</v>
      </c>
      <c r="K31" s="127">
        <v>24.155936000000004</v>
      </c>
      <c r="L31" s="127">
        <v>27.735327999999999</v>
      </c>
      <c r="M31" s="127">
        <v>25.099685999999998</v>
      </c>
      <c r="N31" s="127">
        <v>22.620739000000004</v>
      </c>
      <c r="O31" s="127">
        <v>28.928235000000008</v>
      </c>
      <c r="P31" s="127">
        <v>5.4792110000000029</v>
      </c>
      <c r="Q31" s="127">
        <v>13.590104999999998</v>
      </c>
      <c r="R31" s="127">
        <v>16.508998550627727</v>
      </c>
      <c r="S31" s="127">
        <v>17.111095385293677</v>
      </c>
      <c r="T31" s="127">
        <v>17.596854567587215</v>
      </c>
      <c r="U31" s="127">
        <v>18.089826346897286</v>
      </c>
      <c r="V31" s="127">
        <v>18.476538113211088</v>
      </c>
      <c r="W31" s="127">
        <v>19.054538584522163</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11.491465999999999</v>
      </c>
      <c r="E40" s="127">
        <v>21.965838999999995</v>
      </c>
      <c r="F40" s="127">
        <v>15.832265</v>
      </c>
      <c r="G40" s="127">
        <v>23.313061000000005</v>
      </c>
      <c r="H40" s="127">
        <v>26.199198000000003</v>
      </c>
      <c r="I40" s="127">
        <v>14.859582999999999</v>
      </c>
      <c r="J40" s="127">
        <v>13.11744</v>
      </c>
      <c r="K40" s="127">
        <v>19.35144</v>
      </c>
      <c r="L40" s="127">
        <v>28.622920000000004</v>
      </c>
      <c r="M40" s="127">
        <v>27.133679999999998</v>
      </c>
      <c r="N40" s="127">
        <v>25.534700000000008</v>
      </c>
      <c r="O40" s="127">
        <v>30.090195999999999</v>
      </c>
      <c r="P40" s="127">
        <v>13.871259999999998</v>
      </c>
      <c r="Q40" s="127">
        <v>14.423060000000001</v>
      </c>
      <c r="R40" s="127">
        <v>19.536934814506338</v>
      </c>
      <c r="S40" s="127">
        <v>20.249462989659765</v>
      </c>
      <c r="T40" s="127">
        <v>20.824315876763322</v>
      </c>
      <c r="U40" s="127">
        <v>21.407704232406847</v>
      </c>
      <c r="V40" s="127">
        <v>21.865343291935872</v>
      </c>
      <c r="W40" s="127">
        <v>22.54935555931408</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8</v>
      </c>
      <c r="S42" s="127">
        <v>10</v>
      </c>
      <c r="T42" s="127">
        <v>10</v>
      </c>
      <c r="U42" s="127">
        <v>12</v>
      </c>
      <c r="V42" s="127">
        <v>12</v>
      </c>
      <c r="W42" s="127">
        <v>12</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4.0063700000000004</v>
      </c>
      <c r="E46" s="125">
        <f>SUMIF($B47:$B$211,LEFT($C46,LEN($C46)-6),E47:E$211)</f>
        <v>4.0390340000000009</v>
      </c>
      <c r="F46" s="125">
        <f>SUMIF($B47:$B$211,LEFT($C46,LEN($C46)-6),F47:F$211)</f>
        <v>5.0270000000000001</v>
      </c>
      <c r="G46" s="125">
        <f>SUMIF($B47:$B$211,LEFT($C46,LEN($C46)-6),G47:G$211)</f>
        <v>1.9551699999999996</v>
      </c>
      <c r="H46" s="125">
        <f>SUMIF($B47:$B$211,LEFT($C46,LEN($C46)-6),H47:H$211)</f>
        <v>3.3269999999999995</v>
      </c>
      <c r="I46" s="125">
        <f>SUMIF($B47:$B$211,LEFT($C46,LEN($C46)-6),I47:I$211)</f>
        <v>4.1079999999999997</v>
      </c>
      <c r="J46" s="125">
        <f>SUMIF($B47:$B$211,LEFT($C46,LEN($C46)-6),J47:J$211)</f>
        <v>3.9890000000000003</v>
      </c>
      <c r="K46" s="125">
        <f>SUMIF($B47:$B$211,LEFT($C46,LEN($C46)-6),K47:K$211)</f>
        <v>6.9</v>
      </c>
      <c r="L46" s="125">
        <f>SUMIF($B47:$B$211,LEFT($C46,LEN($C46)-6),L47:L$211)</f>
        <v>6.9702000000000002</v>
      </c>
      <c r="M46" s="125">
        <f>SUMIF($B47:$B$211,LEFT($C46,LEN($C46)-6),M47:M$211)</f>
        <v>7.4659200000000006</v>
      </c>
      <c r="N46" s="125">
        <f>SUMIF($B47:$B$211,LEFT($C46,LEN($C46)-6),N47:N$211)</f>
        <v>7.5050600000000003</v>
      </c>
      <c r="O46" s="125">
        <f>SUMIF($B47:$B$211,LEFT($C46,LEN($C46)-6),O47:O$211)</f>
        <v>7.5724799999999997</v>
      </c>
      <c r="P46" s="125">
        <f>SUMIF($B47:$B$211,LEFT($C46,LEN($C46)-6),P47:P$211)</f>
        <v>7.7900199999999993</v>
      </c>
      <c r="Q46" s="125">
        <f>SUMIF($B47:$B$211,LEFT($C46,LEN($C46)-6),Q47:Q$211)</f>
        <v>7.3828599999999991</v>
      </c>
      <c r="R46" s="125">
        <f>SUMIF($B47:$B$211,LEFT($C46,LEN($C46)-6),R47:R$211)</f>
        <v>7.101893486961508</v>
      </c>
      <c r="S46" s="125">
        <f>SUMIF($B47:$B$211,LEFT($C46,LEN($C46)-6),S47:S$211)</f>
        <v>7.3609054176683326</v>
      </c>
      <c r="T46" s="125">
        <f>SUMIF($B47:$B$211,LEFT($C46,LEN($C46)-6),T47:T$211)</f>
        <v>7.5698708471813827</v>
      </c>
      <c r="U46" s="125">
        <f>SUMIF($B47:$B$211,LEFT($C46,LEN($C46)-6),U47:U$211)</f>
        <v>7.7819390146114955</v>
      </c>
      <c r="V46" s="125">
        <f>SUMIF($B47:$B$211,LEFT($C46,LEN($C46)-6),V47:V$211)</f>
        <v>7.9482959117965732</v>
      </c>
      <c r="W46" s="125">
        <f>SUMIF($B47:$B$211,LEFT($C46,LEN($C46)-6),W47:W$211)</f>
        <v>8.1969419923008751</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4.0063700000000004</v>
      </c>
      <c r="E50" s="127">
        <v>4.0390340000000009</v>
      </c>
      <c r="F50" s="127">
        <v>5.0270000000000001</v>
      </c>
      <c r="G50" s="127">
        <v>1.9551699999999996</v>
      </c>
      <c r="H50" s="127">
        <v>3.3269999999999995</v>
      </c>
      <c r="I50" s="127">
        <v>4.1079999999999997</v>
      </c>
      <c r="J50" s="127">
        <v>3.9890000000000003</v>
      </c>
      <c r="K50" s="127">
        <v>6.9</v>
      </c>
      <c r="L50" s="127">
        <v>6.9702000000000002</v>
      </c>
      <c r="M50" s="127">
        <v>7.4659200000000006</v>
      </c>
      <c r="N50" s="127">
        <v>7.5050600000000003</v>
      </c>
      <c r="O50" s="127">
        <v>7.5724799999999997</v>
      </c>
      <c r="P50" s="127">
        <v>7.7900199999999993</v>
      </c>
      <c r="Q50" s="127">
        <v>7.3828599999999991</v>
      </c>
      <c r="R50" s="127">
        <v>7.101893486961508</v>
      </c>
      <c r="S50" s="127">
        <v>7.3609054176683326</v>
      </c>
      <c r="T50" s="127">
        <v>7.5698708471813827</v>
      </c>
      <c r="U50" s="127">
        <v>7.7819390146114955</v>
      </c>
      <c r="V50" s="127">
        <v>7.9482959117965732</v>
      </c>
      <c r="W50" s="127">
        <v>8.1969419923008751</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79.069598999999997</v>
      </c>
      <c r="E56" s="123">
        <f>SUMIF($A58:$A$211,LEFT($C56,LEN($C56)-6),E58:E$211)</f>
        <v>86.704387999999994</v>
      </c>
      <c r="F56" s="123">
        <f>SUMIF($A58:$A$211,LEFT($C56,LEN($C56)-6),F58:F$211)</f>
        <v>70.152740999999992</v>
      </c>
      <c r="G56" s="123">
        <f>SUMIF($A58:$A$211,LEFT($C56,LEN($C56)-6),G58:G$211)</f>
        <v>78.936601999999993</v>
      </c>
      <c r="H56" s="123">
        <f>SUMIF($A58:$A$211,LEFT($C56,LEN($C56)-6),H58:H$211)</f>
        <v>120.49991800000001</v>
      </c>
      <c r="I56" s="123">
        <f>SUMIF($A58:$A$211,LEFT($C56,LEN($C56)-6),I58:I$211)</f>
        <v>142.17782099999999</v>
      </c>
      <c r="J56" s="123">
        <f>SUMIF($A58:$A$211,LEFT($C56,LEN($C56)-6),J58:J$211)</f>
        <v>75.287614000000019</v>
      </c>
      <c r="K56" s="123">
        <f>SUMIF($A58:$A$211,LEFT($C56,LEN($C56)-6),K58:K$211)</f>
        <v>104.06915026775766</v>
      </c>
      <c r="L56" s="123">
        <f>SUMIF($A58:$A$211,LEFT($C56,LEN($C56)-6),L58:L$211)</f>
        <v>117.78263905299418</v>
      </c>
      <c r="M56" s="123">
        <f>SUMIF($A58:$A$211,LEFT($C56,LEN($C56)-6),M58:M$211)</f>
        <v>105.19001072460534</v>
      </c>
      <c r="N56" s="123">
        <f>SUMIF($A58:$A$211,LEFT($C56,LEN($C56)-6),N58:N$211)</f>
        <v>141.69737741076483</v>
      </c>
      <c r="O56" s="123">
        <f>SUMIF($A58:$A$211,LEFT($C56,LEN($C56)-6),O58:O$211)</f>
        <v>152.70563170909787</v>
      </c>
      <c r="P56" s="123">
        <f>SUMIF($A58:$A$211,LEFT($C56,LEN($C56)-6),P58:P$211)</f>
        <v>92.109773691226721</v>
      </c>
      <c r="Q56" s="123">
        <f>SUMIF($A58:$A$211,LEFT($C56,LEN($C56)-6),Q58:Q$211)</f>
        <v>90.914187520970813</v>
      </c>
      <c r="R56" s="123">
        <f>SUMIF($A58:$A$211,LEFT($C56,LEN($C56)-6),R58:R$211)</f>
        <v>131.38230949934021</v>
      </c>
      <c r="S56" s="123">
        <f>SUMIF($A58:$A$211,LEFT($C56,LEN($C56)-6),S58:S$211)</f>
        <v>145.44451447086988</v>
      </c>
      <c r="T56" s="123">
        <f>SUMIF($A58:$A$211,LEFT($C56,LEN($C56)-6),T58:T$211)</f>
        <v>178.72181681107199</v>
      </c>
      <c r="U56" s="123">
        <f>SUMIF($A58:$A$211,LEFT($C56,LEN($C56)-6),U58:U$211)</f>
        <v>186.0477808378522</v>
      </c>
      <c r="V56" s="123">
        <f>SUMIF($A58:$A$211,LEFT($C56,LEN($C56)-6),V58:V$211)</f>
        <v>207.6568336832147</v>
      </c>
      <c r="W56" s="123">
        <f>SUMIF($A58:$A$211,LEFT($C56,LEN($C56)-6),W58:W$211)</f>
        <v>211.55646618902085</v>
      </c>
    </row>
    <row r="57" spans="1:23" s="88" customFormat="1" x14ac:dyDescent="0.3">
      <c r="A57" s="124" t="s">
        <v>391</v>
      </c>
      <c r="B57" s="124" t="s">
        <v>391</v>
      </c>
      <c r="C57" s="124" t="s">
        <v>391</v>
      </c>
      <c r="D57" s="125">
        <f>SUMIF($B58:$B$211,LEFT($C57,LEN($C57)-6),D58:D$211)</f>
        <v>79.069598999999997</v>
      </c>
      <c r="E57" s="125">
        <f>SUMIF($B58:$B$211,LEFT($C57,LEN($C57)-6),E58:E$211)</f>
        <v>86.704387999999994</v>
      </c>
      <c r="F57" s="125">
        <f>SUMIF($B58:$B$211,LEFT($C57,LEN($C57)-6),F58:F$211)</f>
        <v>70.152740999999992</v>
      </c>
      <c r="G57" s="125">
        <f>SUMIF($B58:$B$211,LEFT($C57,LEN($C57)-6),G58:G$211)</f>
        <v>78.936601999999993</v>
      </c>
      <c r="H57" s="125">
        <f>SUMIF($B58:$B$211,LEFT($C57,LEN($C57)-6),H58:H$211)</f>
        <v>120.49991800000001</v>
      </c>
      <c r="I57" s="125">
        <f>SUMIF($B58:$B$211,LEFT($C57,LEN($C57)-6),I58:I$211)</f>
        <v>142.17782099999999</v>
      </c>
      <c r="J57" s="125">
        <f>SUMIF($B58:$B$211,LEFT($C57,LEN($C57)-6),J58:J$211)</f>
        <v>75.287614000000019</v>
      </c>
      <c r="K57" s="125">
        <f>SUMIF($B58:$B$211,LEFT($C57,LEN($C57)-6),K58:K$211)</f>
        <v>104.06915026775766</v>
      </c>
      <c r="L57" s="125">
        <f>SUMIF($B58:$B$211,LEFT($C57,LEN($C57)-6),L58:L$211)</f>
        <v>117.78263905299418</v>
      </c>
      <c r="M57" s="125">
        <f>SUMIF($B58:$B$211,LEFT($C57,LEN($C57)-6),M58:M$211)</f>
        <v>105.19001072460534</v>
      </c>
      <c r="N57" s="125">
        <f>SUMIF($B58:$B$211,LEFT($C57,LEN($C57)-6),N58:N$211)</f>
        <v>141.69737741076483</v>
      </c>
      <c r="O57" s="125">
        <f>SUMIF($B58:$B$211,LEFT($C57,LEN($C57)-6),O58:O$211)</f>
        <v>152.70563170909787</v>
      </c>
      <c r="P57" s="125">
        <f>SUMIF($B58:$B$211,LEFT($C57,LEN($C57)-6),P58:P$211)</f>
        <v>92.109773691226721</v>
      </c>
      <c r="Q57" s="125">
        <f>SUMIF($B58:$B$211,LEFT($C57,LEN($C57)-6),Q58:Q$211)</f>
        <v>90.914187520970813</v>
      </c>
      <c r="R57" s="125">
        <f>SUMIF($B58:$B$211,LEFT($C57,LEN($C57)-6),R58:R$211)</f>
        <v>131.38230949934021</v>
      </c>
      <c r="S57" s="125">
        <f>SUMIF($B58:$B$211,LEFT($C57,LEN($C57)-6),S58:S$211)</f>
        <v>145.44451447086988</v>
      </c>
      <c r="T57" s="125">
        <f>SUMIF($B58:$B$211,LEFT($C57,LEN($C57)-6),T58:T$211)</f>
        <v>178.72181681107199</v>
      </c>
      <c r="U57" s="125">
        <f>SUMIF($B58:$B$211,LEFT($C57,LEN($C57)-6),U58:U$211)</f>
        <v>186.0477808378522</v>
      </c>
      <c r="V57" s="125">
        <f>SUMIF($B58:$B$211,LEFT($C57,LEN($C57)-6),V58:V$211)</f>
        <v>207.6568336832147</v>
      </c>
      <c r="W57" s="125">
        <f>SUMIF($B58:$B$211,LEFT($C57,LEN($C57)-6),W58:W$211)</f>
        <v>211.55646618902085</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79.069598999999997</v>
      </c>
      <c r="E61" s="127">
        <v>86.704387999999994</v>
      </c>
      <c r="F61" s="127">
        <v>70.152740999999992</v>
      </c>
      <c r="G61" s="127">
        <v>78.936601999999993</v>
      </c>
      <c r="H61" s="127">
        <v>120.49991800000001</v>
      </c>
      <c r="I61" s="127">
        <v>142.17782099999999</v>
      </c>
      <c r="J61" s="127">
        <v>75.287614000000019</v>
      </c>
      <c r="K61" s="127">
        <v>104.06915026775766</v>
      </c>
      <c r="L61" s="127">
        <v>117.78263905299418</v>
      </c>
      <c r="M61" s="127">
        <v>105.19001072460534</v>
      </c>
      <c r="N61" s="127">
        <v>141.69737741076483</v>
      </c>
      <c r="O61" s="127">
        <v>152.70563170909787</v>
      </c>
      <c r="P61" s="127">
        <v>92.109773691226721</v>
      </c>
      <c r="Q61" s="127">
        <v>90.914187520970813</v>
      </c>
      <c r="R61" s="127">
        <v>131.38230949934021</v>
      </c>
      <c r="S61" s="127">
        <v>145.44451447086988</v>
      </c>
      <c r="T61" s="127">
        <v>178.72181681107199</v>
      </c>
      <c r="U61" s="127">
        <v>186.0477808378522</v>
      </c>
      <c r="V61" s="127">
        <v>207.6568336832147</v>
      </c>
      <c r="W61" s="127">
        <v>211.55646618902085</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38.268360000000001</v>
      </c>
      <c r="E116" s="123">
        <f>SUMIF($A118:$A$211,LEFT($C116,LEN($C116)-6),E118:E$211)</f>
        <v>41.248710000000003</v>
      </c>
      <c r="F116" s="123">
        <f>SUMIF($A118:$A$211,LEFT($C116,LEN($C116)-6),F118:F$211)</f>
        <v>57.024585000000009</v>
      </c>
      <c r="G116" s="123">
        <f>SUMIF($A118:$A$211,LEFT($C116,LEN($C116)-6),G118:G$211)</f>
        <v>76.287525000000002</v>
      </c>
      <c r="H116" s="123">
        <f>SUMIF($A118:$A$211,LEFT($C116,LEN($C116)-6),H118:H$211)</f>
        <v>75.074849999999998</v>
      </c>
      <c r="I116" s="123">
        <f>SUMIF($A118:$A$211,LEFT($C116,LEN($C116)-6),I118:I$211)</f>
        <v>88.625174999999999</v>
      </c>
      <c r="J116" s="123">
        <f>SUMIF($A118:$A$211,LEFT($C116,LEN($C116)-6),J118:J$211)</f>
        <v>63.304410000000011</v>
      </c>
      <c r="K116" s="123">
        <f>SUMIF($A118:$A$211,LEFT($C116,LEN($C116)-6),K118:K$211)</f>
        <v>66.75912000000001</v>
      </c>
      <c r="L116" s="123">
        <f>SUMIF($A118:$A$211,LEFT($C116,LEN($C116)-6),L118:L$211)</f>
        <v>75.757800000000017</v>
      </c>
      <c r="M116" s="123">
        <f>SUMIF($A118:$A$211,LEFT($C116,LEN($C116)-6),M118:M$211)</f>
        <v>69.167820000000006</v>
      </c>
      <c r="N116" s="123">
        <f>SUMIF($A118:$A$211,LEFT($C116,LEN($C116)-6),N118:N$211)</f>
        <v>82.178519999999978</v>
      </c>
      <c r="O116" s="123">
        <f>SUMIF($A118:$A$211,LEFT($C116,LEN($C116)-6),O118:O$211)</f>
        <v>83.771920000000009</v>
      </c>
      <c r="P116" s="123">
        <f>SUMIF($A118:$A$211,LEFT($C116,LEN($C116)-6),P118:P$211)</f>
        <v>73.991420000000019</v>
      </c>
      <c r="Q116" s="123">
        <f>SUMIF($A118:$A$211,LEFT($C116,LEN($C116)-6),Q118:Q$211)</f>
        <v>44.886140000000005</v>
      </c>
      <c r="R116" s="123">
        <f>SUMIF($A118:$A$211,LEFT($C116,LEN($C116)-6),R118:R$211)</f>
        <v>66.083193581677733</v>
      </c>
      <c r="S116" s="123">
        <f>SUMIF($A118:$A$211,LEFT($C116,LEN($C116)-6),S118:S$211)</f>
        <v>68.493302320746736</v>
      </c>
      <c r="T116" s="123">
        <f>SUMIF($A118:$A$211,LEFT($C116,LEN($C116)-6),T118:T$211)</f>
        <v>70.437727839904653</v>
      </c>
      <c r="U116" s="123">
        <f>SUMIF($A118:$A$211,LEFT($C116,LEN($C116)-6),U118:U$211)</f>
        <v>72.411024368010089</v>
      </c>
      <c r="V116" s="123">
        <f>SUMIF($A118:$A$211,LEFT($C116,LEN($C116)-6),V118:V$211)</f>
        <v>73.958977045772954</v>
      </c>
      <c r="W116" s="123">
        <f>SUMIF($A118:$A$211,LEFT($C116,LEN($C116)-6),W118:W$211)</f>
        <v>76.272631439697307</v>
      </c>
    </row>
    <row r="117" spans="1:23" s="88" customFormat="1" x14ac:dyDescent="0.3">
      <c r="A117" s="124" t="s">
        <v>452</v>
      </c>
      <c r="B117" s="124" t="s">
        <v>452</v>
      </c>
      <c r="C117" s="124" t="s">
        <v>452</v>
      </c>
      <c r="D117" s="125">
        <f>SUMIF($B118:$B$211,LEFT($C117,LEN($C117)-6),D118:D$211)</f>
        <v>38.268360000000001</v>
      </c>
      <c r="E117" s="125">
        <f>SUMIF($B118:$B$211,LEFT($C117,LEN($C117)-6),E118:E$211)</f>
        <v>41.248710000000003</v>
      </c>
      <c r="F117" s="125">
        <f>SUMIF($B118:$B$211,LEFT($C117,LEN($C117)-6),F118:F$211)</f>
        <v>57.024585000000009</v>
      </c>
      <c r="G117" s="125">
        <f>SUMIF($B118:$B$211,LEFT($C117,LEN($C117)-6),G118:G$211)</f>
        <v>76.287525000000002</v>
      </c>
      <c r="H117" s="125">
        <f>SUMIF($B118:$B$211,LEFT($C117,LEN($C117)-6),H118:H$211)</f>
        <v>75.074849999999998</v>
      </c>
      <c r="I117" s="125">
        <f>SUMIF($B118:$B$211,LEFT($C117,LEN($C117)-6),I118:I$211)</f>
        <v>88.625174999999999</v>
      </c>
      <c r="J117" s="125">
        <f>SUMIF($B118:$B$211,LEFT($C117,LEN($C117)-6),J118:J$211)</f>
        <v>63.304410000000011</v>
      </c>
      <c r="K117" s="125">
        <f>SUMIF($B118:$B$211,LEFT($C117,LEN($C117)-6),K118:K$211)</f>
        <v>66.75912000000001</v>
      </c>
      <c r="L117" s="125">
        <f>SUMIF($B118:$B$211,LEFT($C117,LEN($C117)-6),L118:L$211)</f>
        <v>75.757800000000017</v>
      </c>
      <c r="M117" s="125">
        <f>SUMIF($B118:$B$211,LEFT($C117,LEN($C117)-6),M118:M$211)</f>
        <v>69.167820000000006</v>
      </c>
      <c r="N117" s="125">
        <f>SUMIF($B118:$B$211,LEFT($C117,LEN($C117)-6),N118:N$211)</f>
        <v>82.178519999999978</v>
      </c>
      <c r="O117" s="125">
        <f>SUMIF($B118:$B$211,LEFT($C117,LEN($C117)-6),O118:O$211)</f>
        <v>83.771920000000009</v>
      </c>
      <c r="P117" s="125">
        <f>SUMIF($B118:$B$211,LEFT($C117,LEN($C117)-6),P118:P$211)</f>
        <v>73.991420000000019</v>
      </c>
      <c r="Q117" s="125">
        <f>SUMIF($B118:$B$211,LEFT($C117,LEN($C117)-6),Q118:Q$211)</f>
        <v>44.886140000000005</v>
      </c>
      <c r="R117" s="125">
        <f>SUMIF($B118:$B$211,LEFT($C117,LEN($C117)-6),R118:R$211)</f>
        <v>66.083193581677733</v>
      </c>
      <c r="S117" s="125">
        <f>SUMIF($B118:$B$211,LEFT($C117,LEN($C117)-6),S118:S$211)</f>
        <v>68.493302320746736</v>
      </c>
      <c r="T117" s="125">
        <f>SUMIF($B118:$B$211,LEFT($C117,LEN($C117)-6),T118:T$211)</f>
        <v>70.437727839904653</v>
      </c>
      <c r="U117" s="125">
        <f>SUMIF($B118:$B$211,LEFT($C117,LEN($C117)-6),U118:U$211)</f>
        <v>72.411024368010089</v>
      </c>
      <c r="V117" s="125">
        <f>SUMIF($B118:$B$211,LEFT($C117,LEN($C117)-6),V118:V$211)</f>
        <v>73.958977045772954</v>
      </c>
      <c r="W117" s="125">
        <f>SUMIF($B118:$B$211,LEFT($C117,LEN($C117)-6),W118:W$211)</f>
        <v>76.272631439697307</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38.268360000000001</v>
      </c>
      <c r="E119" s="127">
        <v>41.248710000000003</v>
      </c>
      <c r="F119" s="127">
        <v>57.024585000000009</v>
      </c>
      <c r="G119" s="127">
        <v>76.287525000000002</v>
      </c>
      <c r="H119" s="127">
        <v>75.074849999999998</v>
      </c>
      <c r="I119" s="127">
        <v>88.625174999999999</v>
      </c>
      <c r="J119" s="127">
        <v>63.304410000000011</v>
      </c>
      <c r="K119" s="127">
        <v>66.75912000000001</v>
      </c>
      <c r="L119" s="127">
        <v>75.757800000000017</v>
      </c>
      <c r="M119" s="127">
        <v>69.167820000000006</v>
      </c>
      <c r="N119" s="127">
        <v>82.178519999999978</v>
      </c>
      <c r="O119" s="127">
        <v>83.771920000000009</v>
      </c>
      <c r="P119" s="127">
        <v>73.991420000000019</v>
      </c>
      <c r="Q119" s="127">
        <v>44.886140000000005</v>
      </c>
      <c r="R119" s="127">
        <v>66.083193581677733</v>
      </c>
      <c r="S119" s="127">
        <v>68.493302320746736</v>
      </c>
      <c r="T119" s="127">
        <v>70.437727839904653</v>
      </c>
      <c r="U119" s="127">
        <v>72.411024368010089</v>
      </c>
      <c r="V119" s="127">
        <v>73.958977045772954</v>
      </c>
      <c r="W119" s="127">
        <v>76.272631439697307</v>
      </c>
    </row>
    <row r="120" spans="1:23" s="88" customFormat="1" x14ac:dyDescent="0.3">
      <c r="A120" s="122" t="s">
        <v>453</v>
      </c>
      <c r="B120" s="122" t="s">
        <v>453</v>
      </c>
      <c r="C120" s="122" t="s">
        <v>453</v>
      </c>
      <c r="D120" s="123">
        <f>SUMIF($A122:$A$211,LEFT($C120,LEN($C120)-6),D122:D$211)</f>
        <v>35.176344555900009</v>
      </c>
      <c r="E120" s="123">
        <f>SUMIF($A122:$A$211,LEFT($C120,LEN($C120)-6),E122:E$211)</f>
        <v>40.9444916753</v>
      </c>
      <c r="F120" s="123">
        <f>SUMIF($A122:$A$211,LEFT($C120,LEN($C120)-6),F122:F$211)</f>
        <v>43.671488727700002</v>
      </c>
      <c r="G120" s="123">
        <f>SUMIF($A122:$A$211,LEFT($C120,LEN($C120)-6),G122:G$211)</f>
        <v>41.156213206100006</v>
      </c>
      <c r="H120" s="123">
        <f>SUMIF($A122:$A$211,LEFT($C120,LEN($C120)-6),H122:H$211)</f>
        <v>48.286204448500008</v>
      </c>
      <c r="I120" s="123">
        <f>SUMIF($A122:$A$211,LEFT($C120,LEN($C120)-6),I122:I$211)</f>
        <v>48.31192911410001</v>
      </c>
      <c r="J120" s="123">
        <f>SUMIF($A122:$A$211,LEFT($C120,LEN($C120)-6),J122:J$211)</f>
        <v>50.176523335900001</v>
      </c>
      <c r="K120" s="123">
        <f>SUMIF($A122:$A$211,LEFT($C120,LEN($C120)-6),K122:K$211)</f>
        <v>49.221219999999995</v>
      </c>
      <c r="L120" s="123">
        <f>SUMIF($A122:$A$211,LEFT($C120,LEN($C120)-6),L122:L$211)</f>
        <v>52.006799999999991</v>
      </c>
      <c r="M120" s="123">
        <f>SUMIF($A122:$A$211,LEFT($C120,LEN($C120)-6),M122:M$211)</f>
        <v>74.806699999999992</v>
      </c>
      <c r="N120" s="123">
        <f>SUMIF($A122:$A$211,LEFT($C120,LEN($C120)-6),N122:N$211)</f>
        <v>74.271529999999984</v>
      </c>
      <c r="O120" s="123">
        <f>SUMIF($A122:$A$211,LEFT($C120,LEN($C120)-6),O122:O$211)</f>
        <v>98.692849999999993</v>
      </c>
      <c r="P120" s="123">
        <f>SUMIF($A122:$A$211,LEFT($C120,LEN($C120)-6),P122:P$211)</f>
        <v>131.73831999999999</v>
      </c>
      <c r="Q120" s="123">
        <f>SUMIF($A122:$A$211,LEFT($C120,LEN($C120)-6),Q122:Q$211)</f>
        <v>116.15090000000001</v>
      </c>
      <c r="R120" s="123">
        <f>SUMIF($A122:$A$211,LEFT($C120,LEN($C120)-6),R122:R$211)</f>
        <v>101.14689965942551</v>
      </c>
      <c r="S120" s="123">
        <f>SUMIF($A122:$A$211,LEFT($C120,LEN($C120)-6),S122:S$211)</f>
        <v>102.76286911201312</v>
      </c>
      <c r="T120" s="123">
        <f>SUMIF($A122:$A$211,LEFT($C120,LEN($C120)-6),T122:T$211)</f>
        <v>98.680157932277211</v>
      </c>
      <c r="U120" s="123">
        <f>SUMIF($A122:$A$211,LEFT($C120,LEN($C120)-6),U122:U$211)</f>
        <v>99.640762925263004</v>
      </c>
      <c r="V120" s="123">
        <f>SUMIF($A122:$A$211,LEFT($C120,LEN($C120)-6),V122:V$211)</f>
        <v>101.96320983651893</v>
      </c>
      <c r="W120" s="123">
        <f>SUMIF($A122:$A$211,LEFT($C120,LEN($C120)-6),W122:W$211)</f>
        <v>105.43446550090327</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20.458785170900004</v>
      </c>
      <c r="E130" s="125">
        <f>SUMIF($B131:$B$211,LEFT($C130,LEN($C130)-6),E131:E$211)</f>
        <v>28.8061453953</v>
      </c>
      <c r="F130" s="125">
        <f>SUMIF($B131:$B$211,LEFT($C130,LEN($C130)-6),F131:F$211)</f>
        <v>30.470333207700001</v>
      </c>
      <c r="G130" s="125">
        <f>SUMIF($B131:$B$211,LEFT($C130,LEN($C130)-6),G131:G$211)</f>
        <v>24.239649206100005</v>
      </c>
      <c r="H130" s="125">
        <f>SUMIF($B131:$B$211,LEFT($C130,LEN($C130)-6),H131:H$211)</f>
        <v>33.661615473500007</v>
      </c>
      <c r="I130" s="125">
        <f>SUMIF($B131:$B$211,LEFT($C130,LEN($C130)-6),I131:I$211)</f>
        <v>37.647800474100009</v>
      </c>
      <c r="J130" s="125">
        <f>SUMIF($B131:$B$211,LEFT($C130,LEN($C130)-6),J131:J$211)</f>
        <v>40.140222975900002</v>
      </c>
      <c r="K130" s="125">
        <f>SUMIF($B131:$B$211,LEFT($C130,LEN($C130)-6),K131:K$211)</f>
        <v>33.03116</v>
      </c>
      <c r="L130" s="125">
        <f>SUMIF($B131:$B$211,LEFT($C130,LEN($C130)-6),L131:L$211)</f>
        <v>38.139259999999993</v>
      </c>
      <c r="M130" s="125">
        <f>SUMIF($B131:$B$211,LEFT($C130,LEN($C130)-6),M131:M$211)</f>
        <v>66.210399999999993</v>
      </c>
      <c r="N130" s="125">
        <f>SUMIF($B131:$B$211,LEFT($C130,LEN($C130)-6),N131:N$211)</f>
        <v>59.785229999999991</v>
      </c>
      <c r="O130" s="125">
        <f>SUMIF($B131:$B$211,LEFT($C130,LEN($C130)-6),O131:O$211)</f>
        <v>76.801269999999988</v>
      </c>
      <c r="P130" s="125">
        <f>SUMIF($B131:$B$211,LEFT($C130,LEN($C130)-6),P131:P$211)</f>
        <v>122.137</v>
      </c>
      <c r="Q130" s="125">
        <f>SUMIF($B131:$B$211,LEFT($C130,LEN($C130)-6),Q131:Q$211)</f>
        <v>109.28626000000001</v>
      </c>
      <c r="R130" s="125">
        <f>SUMIF($B131:$B$211,LEFT($C130,LEN($C130)-6),R131:R$211)</f>
        <v>88.918208675999011</v>
      </c>
      <c r="S130" s="125">
        <f>SUMIF($B131:$B$211,LEFT($C130,LEN($C130)-6),S131:S$211)</f>
        <v>90.08818765189902</v>
      </c>
      <c r="T130" s="125">
        <f>SUMIF($B131:$B$211,LEFT($C130,LEN($C130)-6),T131:T$211)</f>
        <v>85.64566064721086</v>
      </c>
      <c r="U130" s="125">
        <f>SUMIF($B131:$B$211,LEFT($C130,LEN($C130)-6),U131:U$211)</f>
        <v>86.24110723678136</v>
      </c>
      <c r="V130" s="125">
        <f>SUMIF($B131:$B$211,LEFT($C130,LEN($C130)-6),V131:V$211)</f>
        <v>88.277105598453588</v>
      </c>
      <c r="W130" s="125">
        <f>SUMIF($B131:$B$211,LEFT($C130,LEN($C130)-6),W131:W$211)</f>
        <v>91.320219656897265</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20.458785170900004</v>
      </c>
      <c r="E136" s="127">
        <v>28.8061453953</v>
      </c>
      <c r="F136" s="127">
        <v>30.470333207700001</v>
      </c>
      <c r="G136" s="127">
        <v>24.239649206100005</v>
      </c>
      <c r="H136" s="127">
        <v>33.661615473500007</v>
      </c>
      <c r="I136" s="127">
        <v>37.647800474100009</v>
      </c>
      <c r="J136" s="127">
        <v>40.140222975900002</v>
      </c>
      <c r="K136" s="127">
        <v>33.03116</v>
      </c>
      <c r="L136" s="127">
        <v>38.139259999999993</v>
      </c>
      <c r="M136" s="127">
        <v>66.210399999999993</v>
      </c>
      <c r="N136" s="127">
        <v>59.785229999999991</v>
      </c>
      <c r="O136" s="127">
        <v>76.801269999999988</v>
      </c>
      <c r="P136" s="127">
        <v>122.137</v>
      </c>
      <c r="Q136" s="127">
        <v>109.28626000000001</v>
      </c>
      <c r="R136" s="127">
        <v>88.918208675999011</v>
      </c>
      <c r="S136" s="127">
        <v>90.08818765189902</v>
      </c>
      <c r="T136" s="127">
        <v>85.64566064721086</v>
      </c>
      <c r="U136" s="127">
        <v>86.24110723678136</v>
      </c>
      <c r="V136" s="127">
        <v>88.277105598453588</v>
      </c>
      <c r="W136" s="127">
        <v>91.320219656897265</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14.717559385000003</v>
      </c>
      <c r="E139" s="125">
        <f>SUMIF($B140:$B$211,LEFT($C139,LEN($C139)-6),E140:E$211)</f>
        <v>12.13834628</v>
      </c>
      <c r="F139" s="125">
        <f>SUMIF($B140:$B$211,LEFT($C139,LEN($C139)-6),F140:F$211)</f>
        <v>13.20115552</v>
      </c>
      <c r="G139" s="125">
        <f>SUMIF($B140:$B$211,LEFT($C139,LEN($C139)-6),G140:G$211)</f>
        <v>16.916564000000005</v>
      </c>
      <c r="H139" s="125">
        <f>SUMIF($B140:$B$211,LEFT($C139,LEN($C139)-6),H140:H$211)</f>
        <v>14.624588975000004</v>
      </c>
      <c r="I139" s="125">
        <f>SUMIF($B140:$B$211,LEFT($C139,LEN($C139)-6),I140:I$211)</f>
        <v>10.664128640000001</v>
      </c>
      <c r="J139" s="125">
        <f>SUMIF($B140:$B$211,LEFT($C139,LEN($C139)-6),J140:J$211)</f>
        <v>10.03630036</v>
      </c>
      <c r="K139" s="125">
        <f>SUMIF($B140:$B$211,LEFT($C139,LEN($C139)-6),K140:K$211)</f>
        <v>16.190059999999995</v>
      </c>
      <c r="L139" s="125">
        <f>SUMIF($B140:$B$211,LEFT($C139,LEN($C139)-6),L140:L$211)</f>
        <v>13.867539999999996</v>
      </c>
      <c r="M139" s="125">
        <f>SUMIF($B140:$B$211,LEFT($C139,LEN($C139)-6),M140:M$211)</f>
        <v>8.5963000000000012</v>
      </c>
      <c r="N139" s="125">
        <f>SUMIF($B140:$B$211,LEFT($C139,LEN($C139)-6),N140:N$211)</f>
        <v>14.4863</v>
      </c>
      <c r="O139" s="125">
        <f>SUMIF($B140:$B$211,LEFT($C139,LEN($C139)-6),O140:O$211)</f>
        <v>21.891580000000001</v>
      </c>
      <c r="P139" s="125">
        <f>SUMIF($B140:$B$211,LEFT($C139,LEN($C139)-6),P140:P$211)</f>
        <v>9.6013199999999994</v>
      </c>
      <c r="Q139" s="125">
        <f>SUMIF($B140:$B$211,LEFT($C139,LEN($C139)-6),Q140:Q$211)</f>
        <v>6.8646400000000014</v>
      </c>
      <c r="R139" s="125">
        <f>SUMIF($B140:$B$211,LEFT($C139,LEN($C139)-6),R140:R$211)</f>
        <v>12.228690983426509</v>
      </c>
      <c r="S139" s="125">
        <f>SUMIF($B140:$B$211,LEFT($C139,LEN($C139)-6),S140:S$211)</f>
        <v>12.674681460114098</v>
      </c>
      <c r="T139" s="125">
        <f>SUMIF($B140:$B$211,LEFT($C139,LEN($C139)-6),T140:T$211)</f>
        <v>13.034497285066349</v>
      </c>
      <c r="U139" s="125">
        <f>SUMIF($B140:$B$211,LEFT($C139,LEN($C139)-6),U140:U$211)</f>
        <v>13.399655688481651</v>
      </c>
      <c r="V139" s="125">
        <f>SUMIF($B140:$B$211,LEFT($C139,LEN($C139)-6),V140:V$211)</f>
        <v>13.68610423806534</v>
      </c>
      <c r="W139" s="125">
        <f>SUMIF($B140:$B$211,LEFT($C139,LEN($C139)-6),W140:W$211)</f>
        <v>14.114245844006012</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14.717559385000003</v>
      </c>
      <c r="E142" s="127">
        <v>12.13834628</v>
      </c>
      <c r="F142" s="127">
        <v>13.20115552</v>
      </c>
      <c r="G142" s="127">
        <v>16.916564000000005</v>
      </c>
      <c r="H142" s="127">
        <v>14.624588975000004</v>
      </c>
      <c r="I142" s="127">
        <v>10.664128640000001</v>
      </c>
      <c r="J142" s="127">
        <v>10.03630036</v>
      </c>
      <c r="K142" s="127">
        <v>16.190059999999995</v>
      </c>
      <c r="L142" s="127">
        <v>13.867539999999996</v>
      </c>
      <c r="M142" s="127">
        <v>8.5963000000000012</v>
      </c>
      <c r="N142" s="127">
        <v>14.4863</v>
      </c>
      <c r="O142" s="127">
        <v>21.891580000000001</v>
      </c>
      <c r="P142" s="127">
        <v>9.6013199999999994</v>
      </c>
      <c r="Q142" s="127">
        <v>6.8646400000000014</v>
      </c>
      <c r="R142" s="127">
        <v>12.228690983426509</v>
      </c>
      <c r="S142" s="127">
        <v>12.674681460114098</v>
      </c>
      <c r="T142" s="127">
        <v>13.034497285066349</v>
      </c>
      <c r="U142" s="127">
        <v>13.399655688481651</v>
      </c>
      <c r="V142" s="127">
        <v>13.68610423806534</v>
      </c>
      <c r="W142" s="127">
        <v>14.114245844006012</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355.19522406300007</v>
      </c>
      <c r="E153" s="123">
        <f>SUMIF($A155:$A$211,LEFT($C153,LEN($C153)-6),E155:E$211)</f>
        <v>406.17725676700002</v>
      </c>
      <c r="F153" s="123">
        <f>SUMIF($A155:$A$211,LEFT($C153,LEN($C153)-6),F155:F$211)</f>
        <v>358.35676497899993</v>
      </c>
      <c r="G153" s="123">
        <f>SUMIF($A155:$A$211,LEFT($C153,LEN($C153)-6),G155:G$211)</f>
        <v>327.94990078600006</v>
      </c>
      <c r="H153" s="123">
        <f>SUMIF($A155:$A$211,LEFT($C153,LEN($C153)-6),H155:H$211)</f>
        <v>367.95246824000003</v>
      </c>
      <c r="I153" s="123">
        <f>SUMIF($A155:$A$211,LEFT($C153,LEN($C153)-6),I155:I$211)</f>
        <v>413.04715696499994</v>
      </c>
      <c r="J153" s="123">
        <f>SUMIF($A155:$A$211,LEFT($C153,LEN($C153)-6),J155:J$211)</f>
        <v>476.12310559499997</v>
      </c>
      <c r="K153" s="123">
        <f>SUMIF($A155:$A$211,LEFT($C153,LEN($C153)-6),K155:K$211)</f>
        <v>477.96518514277125</v>
      </c>
      <c r="L153" s="123">
        <f>SUMIF($A155:$A$211,LEFT($C153,LEN($C153)-6),L155:L$211)</f>
        <v>465.28958154823044</v>
      </c>
      <c r="M153" s="123">
        <f>SUMIF($A155:$A$211,LEFT($C153,LEN($C153)-6),M155:M$211)</f>
        <v>465.32278769049339</v>
      </c>
      <c r="N153" s="123">
        <f>SUMIF($A155:$A$211,LEFT($C153,LEN($C153)-6),N155:N$211)</f>
        <v>452.84526740530555</v>
      </c>
      <c r="O153" s="123">
        <f>SUMIF($A155:$A$211,LEFT($C153,LEN($C153)-6),O155:O$211)</f>
        <v>405.85312592528373</v>
      </c>
      <c r="P153" s="123">
        <f>SUMIF($A155:$A$211,LEFT($C153,LEN($C153)-6),P155:P$211)</f>
        <v>491.06228395962876</v>
      </c>
      <c r="Q153" s="123">
        <f>SUMIF($A155:$A$211,LEFT($C153,LEN($C153)-6),Q155:Q$211)</f>
        <v>436.05690475517906</v>
      </c>
      <c r="R153" s="123">
        <f>SUMIF($A155:$A$211,LEFT($C153,LEN($C153)-6),R155:R$211)</f>
        <v>377.610183604611</v>
      </c>
      <c r="S153" s="123">
        <f>SUMIF($A155:$A$211,LEFT($C153,LEN($C153)-6),S155:S$211)</f>
        <v>382.47606420744205</v>
      </c>
      <c r="T153" s="123">
        <f>SUMIF($A155:$A$211,LEFT($C153,LEN($C153)-6),T155:T$211)</f>
        <v>371.46954696625954</v>
      </c>
      <c r="U153" s="123">
        <f>SUMIF($A155:$A$211,LEFT($C153,LEN($C153)-6),U155:U$211)</f>
        <v>389.64111006018379</v>
      </c>
      <c r="V153" s="123">
        <f>SUMIF($A155:$A$211,LEFT($C153,LEN($C153)-6),V155:V$211)</f>
        <v>380.18909406332239</v>
      </c>
      <c r="W153" s="123">
        <f>SUMIF($A155:$A$211,LEFT($C153,LEN($C153)-6),W155:W$211)</f>
        <v>394.46003106244763</v>
      </c>
    </row>
    <row r="154" spans="1:23" s="88" customFormat="1" x14ac:dyDescent="0.3">
      <c r="A154" s="124" t="s">
        <v>485</v>
      </c>
      <c r="B154" s="124" t="s">
        <v>485</v>
      </c>
      <c r="C154" s="124" t="s">
        <v>485</v>
      </c>
      <c r="D154" s="125">
        <f>SUMIF($B155:$B$211,LEFT($C154,LEN($C154)-6),D155:D$211)</f>
        <v>58.268814140000003</v>
      </c>
      <c r="E154" s="125">
        <f>SUMIF($B155:$B$211,LEFT($C154,LEN($C154)-6),E155:E$211)</f>
        <v>74.516713600000003</v>
      </c>
      <c r="F154" s="125">
        <f>SUMIF($B155:$B$211,LEFT($C154,LEN($C154)-6),F155:F$211)</f>
        <v>56.75712308</v>
      </c>
      <c r="G154" s="125">
        <f>SUMIF($B155:$B$211,LEFT($C154,LEN($C154)-6),G155:G$211)</f>
        <v>31.737613919999998</v>
      </c>
      <c r="H154" s="125">
        <f>SUMIF($B155:$B$211,LEFT($C154,LEN($C154)-6),H155:H$211)</f>
        <v>33.203489954999995</v>
      </c>
      <c r="I154" s="125">
        <f>SUMIF($B155:$B$211,LEFT($C154,LEN($C154)-6),I155:I$211)</f>
        <v>53.847649150000002</v>
      </c>
      <c r="J154" s="125">
        <f>SUMIF($B155:$B$211,LEFT($C154,LEN($C154)-6),J155:J$211)</f>
        <v>92.724805989999993</v>
      </c>
      <c r="K154" s="125">
        <f>SUMIF($B155:$B$211,LEFT($C154,LEN($C154)-6),K155:K$211)</f>
        <v>118.72302514277116</v>
      </c>
      <c r="L154" s="125">
        <f>SUMIF($B155:$B$211,LEFT($C154,LEN($C154)-6),L155:L$211)</f>
        <v>92.050381548230519</v>
      </c>
      <c r="M154" s="125">
        <f>SUMIF($B155:$B$211,LEFT($C154,LEN($C154)-6),M155:M$211)</f>
        <v>120.54446769049346</v>
      </c>
      <c r="N154" s="125">
        <f>SUMIF($B155:$B$211,LEFT($C154,LEN($C154)-6),N155:N$211)</f>
        <v>136.88434740530565</v>
      </c>
      <c r="O154" s="125">
        <f>SUMIF($B155:$B$211,LEFT($C154,LEN($C154)-6),O155:O$211)</f>
        <v>128.26346592528375</v>
      </c>
      <c r="P154" s="125">
        <f>SUMIF($B155:$B$211,LEFT($C154,LEN($C154)-6),P155:P$211)</f>
        <v>137.3440239596288</v>
      </c>
      <c r="Q154" s="125">
        <f>SUMIF($B155:$B$211,LEFT($C154,LEN($C154)-6),Q155:Q$211)</f>
        <v>134.13900475517903</v>
      </c>
      <c r="R154" s="125">
        <f>SUMIF($B155:$B$211,LEFT($C154,LEN($C154)-6),R155:R$211)</f>
        <v>126.08880664045142</v>
      </c>
      <c r="S154" s="125">
        <f>SUMIF($B155:$B$211,LEFT($C154,LEN($C154)-6),S155:S$211)</f>
        <v>130.68736972907294</v>
      </c>
      <c r="T154" s="125">
        <f>SUMIF($B155:$B$211,LEFT($C154,LEN($C154)-6),T155:T$211)</f>
        <v>131.39739462381166</v>
      </c>
      <c r="U154" s="125">
        <f>SUMIF($B155:$B$211,LEFT($C154,LEN($C154)-6),U155:U$211)</f>
        <v>135.16250630941801</v>
      </c>
      <c r="V154" s="125">
        <f>SUMIF($B155:$B$211,LEFT($C154,LEN($C154)-6),V155:V$211)</f>
        <v>138.11604858388105</v>
      </c>
      <c r="W154" s="125">
        <f>SUMIF($B155:$B$211,LEFT($C154,LEN($C154)-6),W155:W$211)</f>
        <v>142.53057375581892</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58.268814140000003</v>
      </c>
      <c r="E158" s="127">
        <v>74.516713600000003</v>
      </c>
      <c r="F158" s="127">
        <v>56.75712308</v>
      </c>
      <c r="G158" s="127">
        <v>31.737613919999998</v>
      </c>
      <c r="H158" s="127">
        <v>33.203489954999995</v>
      </c>
      <c r="I158" s="127">
        <v>53.847649150000002</v>
      </c>
      <c r="J158" s="127">
        <v>92.724805989999993</v>
      </c>
      <c r="K158" s="127">
        <v>118.72302514277116</v>
      </c>
      <c r="L158" s="127">
        <v>92.050381548230519</v>
      </c>
      <c r="M158" s="127">
        <v>120.54446769049346</v>
      </c>
      <c r="N158" s="127">
        <v>136.88434740530565</v>
      </c>
      <c r="O158" s="127">
        <v>128.26346592528375</v>
      </c>
      <c r="P158" s="127">
        <v>137.3440239596288</v>
      </c>
      <c r="Q158" s="127">
        <v>134.13900475517903</v>
      </c>
      <c r="R158" s="127">
        <v>126.08880664045142</v>
      </c>
      <c r="S158" s="127">
        <v>130.68736972907294</v>
      </c>
      <c r="T158" s="127">
        <v>131.39739462381166</v>
      </c>
      <c r="U158" s="127">
        <v>135.16250630941801</v>
      </c>
      <c r="V158" s="127">
        <v>138.11604858388105</v>
      </c>
      <c r="W158" s="127">
        <v>142.53057375581892</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296.92640992300005</v>
      </c>
      <c r="E190" s="125">
        <f>SUMIF($B191:$B$211,LEFT($C190,LEN($C190)-6),E191:E$211)</f>
        <v>331.66054316700001</v>
      </c>
      <c r="F190" s="125">
        <f>SUMIF($B191:$B$211,LEFT($C190,LEN($C190)-6),F191:F$211)</f>
        <v>301.59964189899995</v>
      </c>
      <c r="G190" s="125">
        <f>SUMIF($B191:$B$211,LEFT($C190,LEN($C190)-6),G191:G$211)</f>
        <v>296.21228686600006</v>
      </c>
      <c r="H190" s="125">
        <f>SUMIF($B191:$B$211,LEFT($C190,LEN($C190)-6),H191:H$211)</f>
        <v>334.74897828500002</v>
      </c>
      <c r="I190" s="125">
        <f>SUMIF($B191:$B$211,LEFT($C190,LEN($C190)-6),I191:I$211)</f>
        <v>359.19950781499995</v>
      </c>
      <c r="J190" s="125">
        <f>SUMIF($B191:$B$211,LEFT($C190,LEN($C190)-6),J191:J$211)</f>
        <v>383.39829960499998</v>
      </c>
      <c r="K190" s="125">
        <f>SUMIF($B191:$B$211,LEFT($C190,LEN($C190)-6),K191:K$211)</f>
        <v>359.24216000000007</v>
      </c>
      <c r="L190" s="125">
        <f>SUMIF($B191:$B$211,LEFT($C190,LEN($C190)-6),L191:L$211)</f>
        <v>373.23919999999993</v>
      </c>
      <c r="M190" s="125">
        <f>SUMIF($B191:$B$211,LEFT($C190,LEN($C190)-6),M191:M$211)</f>
        <v>344.77831999999989</v>
      </c>
      <c r="N190" s="125">
        <f>SUMIF($B191:$B$211,LEFT($C190,LEN($C190)-6),N191:N$211)</f>
        <v>315.96091999999993</v>
      </c>
      <c r="O190" s="125">
        <f>SUMIF($B191:$B$211,LEFT($C190,LEN($C190)-6),O191:O$211)</f>
        <v>277.58965999999998</v>
      </c>
      <c r="P190" s="125">
        <f>SUMIF($B191:$B$211,LEFT($C190,LEN($C190)-6),P191:P$211)</f>
        <v>353.71825999999999</v>
      </c>
      <c r="Q190" s="125">
        <f>SUMIF($B191:$B$211,LEFT($C190,LEN($C190)-6),Q191:Q$211)</f>
        <v>301.91790000000003</v>
      </c>
      <c r="R190" s="125">
        <f>SUMIF($B191:$B$211,LEFT($C190,LEN($C190)-6),R191:R$211)</f>
        <v>251.5213769641596</v>
      </c>
      <c r="S190" s="125">
        <f>SUMIF($B191:$B$211,LEFT($C190,LEN($C190)-6),S191:S$211)</f>
        <v>251.78869447836914</v>
      </c>
      <c r="T190" s="125">
        <f>SUMIF($B191:$B$211,LEFT($C190,LEN($C190)-6),T191:T$211)</f>
        <v>240.07215234244791</v>
      </c>
      <c r="U190" s="125">
        <f>SUMIF($B191:$B$211,LEFT($C190,LEN($C190)-6),U191:U$211)</f>
        <v>254.47860375076579</v>
      </c>
      <c r="V190" s="125">
        <f>SUMIF($B191:$B$211,LEFT($C190,LEN($C190)-6),V191:V$211)</f>
        <v>242.07304547944136</v>
      </c>
      <c r="W190" s="125">
        <f>SUMIF($B191:$B$211,LEFT($C190,LEN($C190)-6),W191:W$211)</f>
        <v>251.92945730662873</v>
      </c>
    </row>
    <row r="191" spans="1:23" s="88" customFormat="1" x14ac:dyDescent="0.3">
      <c r="A191" s="126" t="s">
        <v>240</v>
      </c>
      <c r="B191" s="126" t="s">
        <v>518</v>
      </c>
      <c r="C191" s="126" t="s">
        <v>291</v>
      </c>
      <c r="D191" s="127">
        <v>285.65919984300001</v>
      </c>
      <c r="E191" s="127">
        <v>323.59227795700002</v>
      </c>
      <c r="F191" s="127">
        <v>295.49744988399999</v>
      </c>
      <c r="G191" s="127">
        <v>290.06133836600003</v>
      </c>
      <c r="H191" s="127">
        <v>325.92081903500002</v>
      </c>
      <c r="I191" s="127">
        <v>346.93995430499996</v>
      </c>
      <c r="J191" s="127">
        <v>372.37580824999998</v>
      </c>
      <c r="K191" s="127">
        <v>335.49120000000005</v>
      </c>
      <c r="L191" s="127">
        <v>347.96613999999994</v>
      </c>
      <c r="M191" s="127">
        <v>320.64729999999992</v>
      </c>
      <c r="N191" s="127">
        <v>289.61773999999997</v>
      </c>
      <c r="O191" s="127">
        <v>255.32049999999998</v>
      </c>
      <c r="P191" s="127">
        <v>332.06786</v>
      </c>
      <c r="Q191" s="127">
        <v>283.43942000000004</v>
      </c>
      <c r="R191" s="127">
        <v>242.32499101281007</v>
      </c>
      <c r="S191" s="127">
        <v>242.25690872340988</v>
      </c>
      <c r="T191" s="127">
        <v>230.26977301356084</v>
      </c>
      <c r="U191" s="127">
        <v>244.40161304967734</v>
      </c>
      <c r="V191" s="127">
        <v>231.78063585732968</v>
      </c>
      <c r="W191" s="127">
        <v>241.31507083062507</v>
      </c>
    </row>
    <row r="192" spans="1:23" s="88" customFormat="1" x14ac:dyDescent="0.3">
      <c r="A192" s="126" t="s">
        <v>240</v>
      </c>
      <c r="B192" s="126" t="s">
        <v>518</v>
      </c>
      <c r="C192" s="126" t="s">
        <v>276</v>
      </c>
      <c r="D192" s="127">
        <v>6.1825713200000001</v>
      </c>
      <c r="E192" s="127">
        <v>5.0471332899999997</v>
      </c>
      <c r="F192" s="127">
        <v>4.4662099199999998</v>
      </c>
      <c r="G192" s="127">
        <v>4.0785794600000003</v>
      </c>
      <c r="H192" s="127">
        <v>5.3526036399999999</v>
      </c>
      <c r="I192" s="127">
        <v>7.3663623599999992</v>
      </c>
      <c r="J192" s="127">
        <v>7.6732704900000002</v>
      </c>
      <c r="K192" s="127">
        <v>9.1896400000000007</v>
      </c>
      <c r="L192" s="127">
        <v>10.59394</v>
      </c>
      <c r="M192" s="127">
        <v>10.599519999999998</v>
      </c>
      <c r="N192" s="127">
        <v>10.987019999999999</v>
      </c>
      <c r="O192" s="127">
        <v>11.057700000000001</v>
      </c>
      <c r="P192" s="127">
        <v>9.6583600000000001</v>
      </c>
      <c r="Q192" s="127">
        <v>7.7190000000000003</v>
      </c>
      <c r="R192" s="127">
        <v>9.1963859513495141</v>
      </c>
      <c r="S192" s="127">
        <v>9.53178575495925</v>
      </c>
      <c r="T192" s="127">
        <v>9.8023793288870564</v>
      </c>
      <c r="U192" s="127">
        <v>10.076990701088462</v>
      </c>
      <c r="V192" s="127">
        <v>10.292409622111663</v>
      </c>
      <c r="W192" s="127">
        <v>10.614386476003654</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5.0846387600000007</v>
      </c>
      <c r="E195" s="127">
        <v>3.0211319199999997</v>
      </c>
      <c r="F195" s="127">
        <v>1.6359820949999999</v>
      </c>
      <c r="G195" s="127">
        <v>2.0723690400000003</v>
      </c>
      <c r="H195" s="127">
        <v>3.4755556100000002</v>
      </c>
      <c r="I195" s="127">
        <v>4.8931911499999998</v>
      </c>
      <c r="J195" s="127">
        <v>3.3492208650000004</v>
      </c>
      <c r="K195" s="127">
        <v>14.561320000000002</v>
      </c>
      <c r="L195" s="127">
        <v>14.679119999999999</v>
      </c>
      <c r="M195" s="127">
        <v>13.531499999999999</v>
      </c>
      <c r="N195" s="127">
        <v>15.356159999999997</v>
      </c>
      <c r="O195" s="127">
        <v>11.211460000000001</v>
      </c>
      <c r="P195" s="127">
        <v>11.992039999999999</v>
      </c>
      <c r="Q195" s="127">
        <v>10.75948</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1DB8C-B724-45B7-82A9-28714F063192}">
  <dimension ref="A1:R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7" width="9.75" style="43" customWidth="1"/>
    <col min="18" max="18" width="9.75" style="137" customWidth="1"/>
    <col min="19" max="16384" width="7" style="43"/>
  </cols>
  <sheetData>
    <row r="1" spans="1:18" ht="20" x14ac:dyDescent="0.4">
      <c r="A1" s="134" t="s">
        <v>539</v>
      </c>
      <c r="B1" s="42"/>
      <c r="C1" s="133"/>
    </row>
    <row r="2" spans="1:18" ht="20" x14ac:dyDescent="0.4">
      <c r="A2" s="44" t="s">
        <v>540</v>
      </c>
      <c r="B2" s="45"/>
      <c r="C2" s="45"/>
    </row>
    <row r="3" spans="1:18" s="139" customFormat="1" x14ac:dyDescent="0.3">
      <c r="A3" s="44">
        <v>2021</v>
      </c>
      <c r="B3" s="136"/>
      <c r="D3" s="136" t="s">
        <v>165</v>
      </c>
      <c r="E3" s="136" t="s">
        <v>155</v>
      </c>
      <c r="F3" s="136" t="s">
        <v>170</v>
      </c>
      <c r="G3" s="136" t="s">
        <v>276</v>
      </c>
      <c r="H3" s="136" t="s">
        <v>285</v>
      </c>
      <c r="I3" s="136" t="s">
        <v>184</v>
      </c>
      <c r="J3" s="136" t="s">
        <v>291</v>
      </c>
      <c r="K3" s="136" t="s">
        <v>213</v>
      </c>
      <c r="L3" s="136" t="s">
        <v>232</v>
      </c>
      <c r="M3" s="136" t="s">
        <v>145</v>
      </c>
      <c r="N3" s="136" t="s">
        <v>225</v>
      </c>
      <c r="O3" s="136" t="s">
        <v>200</v>
      </c>
      <c r="P3" s="136" t="s">
        <v>241</v>
      </c>
      <c r="Q3" s="136" t="s">
        <v>159</v>
      </c>
      <c r="R3" s="135" t="s">
        <v>100</v>
      </c>
    </row>
    <row r="4" spans="1:18" x14ac:dyDescent="0.3">
      <c r="A4" s="47" t="s">
        <v>100</v>
      </c>
      <c r="B4" s="47" t="s">
        <v>100</v>
      </c>
      <c r="C4" s="47" t="s">
        <v>100</v>
      </c>
      <c r="D4" s="48">
        <v>28.928235000000004</v>
      </c>
      <c r="E4" s="48">
        <v>0</v>
      </c>
      <c r="F4" s="48">
        <v>30.090195999999992</v>
      </c>
      <c r="G4" s="48">
        <v>11.057700000000001</v>
      </c>
      <c r="H4" s="48">
        <v>11.211459999999999</v>
      </c>
      <c r="I4" s="48">
        <v>7.5724799999999997</v>
      </c>
      <c r="J4" s="48">
        <v>255.32049999999998</v>
      </c>
      <c r="K4" s="48">
        <v>83.771920000000009</v>
      </c>
      <c r="L4" s="48">
        <v>21.891580000000001</v>
      </c>
      <c r="M4" s="48">
        <v>146.85730989168957</v>
      </c>
      <c r="N4" s="48">
        <v>76.801269999999988</v>
      </c>
      <c r="O4" s="48">
        <v>152.70563170909787</v>
      </c>
      <c r="P4" s="48">
        <v>128.26346592528373</v>
      </c>
      <c r="Q4" s="48">
        <v>0</v>
      </c>
      <c r="R4" s="48">
        <v>954.47174852607111</v>
      </c>
    </row>
    <row r="5" spans="1:18" x14ac:dyDescent="0.3">
      <c r="A5" s="49" t="s">
        <v>349</v>
      </c>
      <c r="B5" s="49" t="s">
        <v>349</v>
      </c>
      <c r="C5" s="49" t="s">
        <v>349</v>
      </c>
      <c r="D5" s="50">
        <v>28.923844000000006</v>
      </c>
      <c r="E5" s="50">
        <v>0</v>
      </c>
      <c r="F5" s="50">
        <v>30.012361999999992</v>
      </c>
      <c r="G5" s="50">
        <v>0</v>
      </c>
      <c r="H5" s="50">
        <v>3.286E-2</v>
      </c>
      <c r="I5" s="50">
        <v>7.4428799999999997</v>
      </c>
      <c r="J5" s="50">
        <v>4.8917600000000006</v>
      </c>
      <c r="K5" s="50">
        <v>0.78057999999999983</v>
      </c>
      <c r="L5" s="50">
        <v>0.19095999999999999</v>
      </c>
      <c r="M5" s="50">
        <v>84.687576623351148</v>
      </c>
      <c r="N5" s="50">
        <v>0.22598999999999997</v>
      </c>
      <c r="O5" s="50">
        <v>54.717904263473926</v>
      </c>
      <c r="P5" s="50">
        <v>101.8919100986564</v>
      </c>
      <c r="Q5" s="50">
        <v>0</v>
      </c>
      <c r="R5" s="50">
        <v>313.79862698548146</v>
      </c>
    </row>
    <row r="6" spans="1:18" x14ac:dyDescent="0.3">
      <c r="A6" s="51" t="s">
        <v>350</v>
      </c>
      <c r="B6" s="51" t="s">
        <v>350</v>
      </c>
      <c r="C6" s="51" t="s">
        <v>350</v>
      </c>
      <c r="D6" s="52">
        <v>24.789502000000006</v>
      </c>
      <c r="E6" s="52">
        <v>0</v>
      </c>
      <c r="F6" s="52">
        <v>22.884657999999995</v>
      </c>
      <c r="G6" s="52">
        <v>0</v>
      </c>
      <c r="H6" s="52">
        <v>0</v>
      </c>
      <c r="I6" s="52">
        <v>0</v>
      </c>
      <c r="J6" s="52">
        <v>1.68554</v>
      </c>
      <c r="K6" s="52">
        <v>0.66649999999999987</v>
      </c>
      <c r="L6" s="52">
        <v>0.15872</v>
      </c>
      <c r="M6" s="52">
        <v>84.360700752242849</v>
      </c>
      <c r="N6" s="52">
        <v>0.22598999999999997</v>
      </c>
      <c r="O6" s="52">
        <v>54.649101263473923</v>
      </c>
      <c r="P6" s="52">
        <v>100.53807982312469</v>
      </c>
      <c r="Q6" s="52">
        <v>0</v>
      </c>
      <c r="R6" s="52">
        <v>289.95879183884142</v>
      </c>
    </row>
    <row r="7" spans="1:18" x14ac:dyDescent="0.3">
      <c r="A7" s="3" t="s">
        <v>144</v>
      </c>
      <c r="B7" s="3" t="s">
        <v>351</v>
      </c>
      <c r="C7" s="3" t="s">
        <v>352</v>
      </c>
      <c r="D7" s="53">
        <v>0.92752400000000013</v>
      </c>
      <c r="E7" s="53">
        <v>0</v>
      </c>
      <c r="F7" s="53">
        <v>0.86526400000000003</v>
      </c>
      <c r="G7" s="53">
        <v>0</v>
      </c>
      <c r="H7" s="53">
        <v>0</v>
      </c>
      <c r="I7" s="53">
        <v>0</v>
      </c>
      <c r="J7" s="53">
        <v>0</v>
      </c>
      <c r="K7" s="53">
        <v>0</v>
      </c>
      <c r="L7" s="53">
        <v>0</v>
      </c>
      <c r="M7" s="53">
        <v>3.4964221587390314E-2</v>
      </c>
      <c r="N7" s="53">
        <v>0</v>
      </c>
      <c r="O7" s="53">
        <v>0</v>
      </c>
      <c r="P7" s="53">
        <v>0.22143477923537128</v>
      </c>
      <c r="Q7" s="53">
        <v>0</v>
      </c>
      <c r="R7" s="138">
        <v>2.0491870008227617</v>
      </c>
    </row>
    <row r="8" spans="1:18" x14ac:dyDescent="0.3">
      <c r="A8" s="3" t="s">
        <v>144</v>
      </c>
      <c r="B8" s="3" t="s">
        <v>351</v>
      </c>
      <c r="C8" s="3" t="s">
        <v>145</v>
      </c>
      <c r="D8" s="53">
        <v>1.4481310000000001</v>
      </c>
      <c r="E8" s="53">
        <v>0</v>
      </c>
      <c r="F8" s="53">
        <v>0.49573400000000001</v>
      </c>
      <c r="G8" s="53">
        <v>0</v>
      </c>
      <c r="H8" s="53">
        <v>0</v>
      </c>
      <c r="I8" s="53">
        <v>0</v>
      </c>
      <c r="J8" s="53">
        <v>0</v>
      </c>
      <c r="K8" s="53">
        <v>5.5179999999999993E-2</v>
      </c>
      <c r="L8" s="53">
        <v>0</v>
      </c>
      <c r="M8" s="53">
        <v>2.1935900000000001E-2</v>
      </c>
      <c r="N8" s="53">
        <v>0</v>
      </c>
      <c r="O8" s="53">
        <v>9.1154651804340734</v>
      </c>
      <c r="P8" s="53">
        <v>0.476051</v>
      </c>
      <c r="Q8" s="53">
        <v>0</v>
      </c>
      <c r="R8" s="138">
        <v>11.612497080434073</v>
      </c>
    </row>
    <row r="9" spans="1:18" x14ac:dyDescent="0.3">
      <c r="A9" s="3" t="s">
        <v>144</v>
      </c>
      <c r="B9" s="3" t="s">
        <v>351</v>
      </c>
      <c r="C9" s="3" t="s">
        <v>353</v>
      </c>
      <c r="D9" s="53">
        <v>0</v>
      </c>
      <c r="E9" s="53">
        <v>0</v>
      </c>
      <c r="F9" s="53">
        <v>0</v>
      </c>
      <c r="G9" s="53">
        <v>0</v>
      </c>
      <c r="H9" s="53">
        <v>0</v>
      </c>
      <c r="I9" s="53">
        <v>0</v>
      </c>
      <c r="J9" s="53">
        <v>0</v>
      </c>
      <c r="K9" s="53">
        <v>0</v>
      </c>
      <c r="L9" s="53">
        <v>0</v>
      </c>
      <c r="M9" s="53">
        <v>2.4632011574074068E-2</v>
      </c>
      <c r="N9" s="53">
        <v>0</v>
      </c>
      <c r="O9" s="53">
        <v>0</v>
      </c>
      <c r="P9" s="53">
        <v>0</v>
      </c>
      <c r="Q9" s="53">
        <v>0</v>
      </c>
      <c r="R9" s="138">
        <v>2.4632011574074068E-2</v>
      </c>
    </row>
    <row r="10" spans="1:18" x14ac:dyDescent="0.3">
      <c r="A10" s="3" t="s">
        <v>144</v>
      </c>
      <c r="B10" s="3" t="s">
        <v>351</v>
      </c>
      <c r="C10" s="3" t="s">
        <v>354</v>
      </c>
      <c r="D10" s="53">
        <v>1.320471</v>
      </c>
      <c r="E10" s="53">
        <v>0</v>
      </c>
      <c r="F10" s="53">
        <v>0.79858099999999999</v>
      </c>
      <c r="G10" s="53">
        <v>0</v>
      </c>
      <c r="H10" s="53">
        <v>0</v>
      </c>
      <c r="I10" s="53">
        <v>0</v>
      </c>
      <c r="J10" s="53">
        <v>0</v>
      </c>
      <c r="K10" s="53">
        <v>0</v>
      </c>
      <c r="L10" s="53">
        <v>0</v>
      </c>
      <c r="M10" s="53">
        <v>5.1482914324257854E-2</v>
      </c>
      <c r="N10" s="53">
        <v>0</v>
      </c>
      <c r="O10" s="53">
        <v>0</v>
      </c>
      <c r="P10" s="53">
        <v>0</v>
      </c>
      <c r="Q10" s="53">
        <v>0</v>
      </c>
      <c r="R10" s="138">
        <v>2.1705349143242576</v>
      </c>
    </row>
    <row r="11" spans="1:18" x14ac:dyDescent="0.3">
      <c r="A11" s="3" t="s">
        <v>144</v>
      </c>
      <c r="B11" s="3" t="s">
        <v>351</v>
      </c>
      <c r="C11" s="3" t="s">
        <v>355</v>
      </c>
      <c r="D11" s="53">
        <v>0</v>
      </c>
      <c r="E11" s="53">
        <v>0</v>
      </c>
      <c r="F11" s="53">
        <v>0.31097900000000001</v>
      </c>
      <c r="G11" s="53">
        <v>0</v>
      </c>
      <c r="H11" s="53">
        <v>0</v>
      </c>
      <c r="I11" s="53">
        <v>0</v>
      </c>
      <c r="J11" s="53">
        <v>0</v>
      </c>
      <c r="K11" s="53">
        <v>0</v>
      </c>
      <c r="L11" s="53">
        <v>0</v>
      </c>
      <c r="M11" s="53">
        <v>2.3118174700854671E-2</v>
      </c>
      <c r="N11" s="53">
        <v>4.2389999999999997E-2</v>
      </c>
      <c r="O11" s="53">
        <v>0</v>
      </c>
      <c r="P11" s="53">
        <v>0.140982</v>
      </c>
      <c r="Q11" s="53">
        <v>0</v>
      </c>
      <c r="R11" s="138">
        <v>0.51746917470085463</v>
      </c>
    </row>
    <row r="12" spans="1:18" x14ac:dyDescent="0.3">
      <c r="A12" s="3" t="s">
        <v>144</v>
      </c>
      <c r="B12" s="3" t="s">
        <v>351</v>
      </c>
      <c r="C12" s="3" t="s">
        <v>356</v>
      </c>
      <c r="D12" s="53">
        <v>4.8340370000000004</v>
      </c>
      <c r="E12" s="53">
        <v>0</v>
      </c>
      <c r="F12" s="53">
        <v>2.13544</v>
      </c>
      <c r="G12" s="53">
        <v>0</v>
      </c>
      <c r="H12" s="53">
        <v>0</v>
      </c>
      <c r="I12" s="53">
        <v>0</v>
      </c>
      <c r="J12" s="53">
        <v>1.6119999999999999E-2</v>
      </c>
      <c r="K12" s="53">
        <v>0</v>
      </c>
      <c r="L12" s="53">
        <v>0.15872</v>
      </c>
      <c r="M12" s="53">
        <v>25.247648244314451</v>
      </c>
      <c r="N12" s="53">
        <v>0</v>
      </c>
      <c r="O12" s="53">
        <v>1.3937157809305745</v>
      </c>
      <c r="P12" s="53">
        <v>0.49424664045638123</v>
      </c>
      <c r="Q12" s="53">
        <v>0</v>
      </c>
      <c r="R12" s="138">
        <v>34.279927665701408</v>
      </c>
    </row>
    <row r="13" spans="1:18" x14ac:dyDescent="0.3">
      <c r="A13" s="3" t="s">
        <v>144</v>
      </c>
      <c r="B13" s="3" t="s">
        <v>351</v>
      </c>
      <c r="C13" s="3" t="s">
        <v>151</v>
      </c>
      <c r="D13" s="53">
        <v>11.444764000000001</v>
      </c>
      <c r="E13" s="53">
        <v>0</v>
      </c>
      <c r="F13" s="53">
        <v>13.126648999999999</v>
      </c>
      <c r="G13" s="53">
        <v>0</v>
      </c>
      <c r="H13" s="53">
        <v>0</v>
      </c>
      <c r="I13" s="53">
        <v>0</v>
      </c>
      <c r="J13" s="53">
        <v>0.45191999999999999</v>
      </c>
      <c r="K13" s="53">
        <v>7.8119999999999995E-2</v>
      </c>
      <c r="L13" s="53">
        <v>0</v>
      </c>
      <c r="M13" s="53">
        <v>7.8249053177278647</v>
      </c>
      <c r="N13" s="53">
        <v>0</v>
      </c>
      <c r="O13" s="53">
        <v>0</v>
      </c>
      <c r="P13" s="53">
        <v>52.527248915954587</v>
      </c>
      <c r="Q13" s="53">
        <v>0</v>
      </c>
      <c r="R13" s="138">
        <v>85.453607233682447</v>
      </c>
    </row>
    <row r="14" spans="1:18" x14ac:dyDescent="0.3">
      <c r="A14" s="3" t="s">
        <v>144</v>
      </c>
      <c r="B14" s="3" t="s">
        <v>351</v>
      </c>
      <c r="C14" s="3" t="s">
        <v>357</v>
      </c>
      <c r="D14" s="53">
        <v>3.8000000000000002E-4</v>
      </c>
      <c r="E14" s="53">
        <v>0</v>
      </c>
      <c r="F14" s="53">
        <v>1.3648E-2</v>
      </c>
      <c r="G14" s="53">
        <v>0</v>
      </c>
      <c r="H14" s="53">
        <v>0</v>
      </c>
      <c r="I14" s="53">
        <v>0</v>
      </c>
      <c r="J14" s="53">
        <v>1.6119999999999999E-2</v>
      </c>
      <c r="K14" s="53">
        <v>0</v>
      </c>
      <c r="L14" s="53">
        <v>0</v>
      </c>
      <c r="M14" s="53">
        <v>7.4172881623931652E-2</v>
      </c>
      <c r="N14" s="53">
        <v>0</v>
      </c>
      <c r="O14" s="53">
        <v>0</v>
      </c>
      <c r="P14" s="53">
        <v>0.99347818687258682</v>
      </c>
      <c r="Q14" s="53">
        <v>0</v>
      </c>
      <c r="R14" s="138">
        <v>1.0977990684965184</v>
      </c>
    </row>
    <row r="15" spans="1:18"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138">
        <v>0</v>
      </c>
    </row>
    <row r="16" spans="1:18" x14ac:dyDescent="0.3">
      <c r="A16" s="3" t="s">
        <v>144</v>
      </c>
      <c r="B16" s="3" t="s">
        <v>351</v>
      </c>
      <c r="C16" s="3" t="s">
        <v>359</v>
      </c>
      <c r="D16" s="53">
        <v>1.6329999999999999E-3</v>
      </c>
      <c r="E16" s="53">
        <v>0</v>
      </c>
      <c r="F16" s="53">
        <v>1.1792E-2</v>
      </c>
      <c r="G16" s="53">
        <v>0</v>
      </c>
      <c r="H16" s="53">
        <v>0</v>
      </c>
      <c r="I16" s="53">
        <v>0</v>
      </c>
      <c r="J16" s="53">
        <v>0</v>
      </c>
      <c r="K16" s="53">
        <v>0.38997999999999999</v>
      </c>
      <c r="L16" s="53">
        <v>0</v>
      </c>
      <c r="M16" s="53">
        <v>3.3383848777721998</v>
      </c>
      <c r="N16" s="53">
        <v>0</v>
      </c>
      <c r="O16" s="53">
        <v>8.8937400000000011</v>
      </c>
      <c r="P16" s="53">
        <v>5.2777252066348792</v>
      </c>
      <c r="Q16" s="53">
        <v>0</v>
      </c>
      <c r="R16" s="138">
        <v>17.91325508440708</v>
      </c>
    </row>
    <row r="17" spans="1:18" x14ac:dyDescent="0.3">
      <c r="A17" s="3" t="s">
        <v>144</v>
      </c>
      <c r="B17" s="3" t="s">
        <v>351</v>
      </c>
      <c r="C17" s="3" t="s">
        <v>360</v>
      </c>
      <c r="D17" s="53">
        <v>1.9901509999999998</v>
      </c>
      <c r="E17" s="53">
        <v>0</v>
      </c>
      <c r="F17" s="53">
        <v>1.641702</v>
      </c>
      <c r="G17" s="53">
        <v>0</v>
      </c>
      <c r="H17" s="53">
        <v>0</v>
      </c>
      <c r="I17" s="53">
        <v>0</v>
      </c>
      <c r="J17" s="53">
        <v>0.18829999999999997</v>
      </c>
      <c r="K17" s="53">
        <v>0</v>
      </c>
      <c r="L17" s="53">
        <v>0</v>
      </c>
      <c r="M17" s="53">
        <v>1.1693182996620495</v>
      </c>
      <c r="N17" s="53">
        <v>0</v>
      </c>
      <c r="O17" s="53">
        <v>0</v>
      </c>
      <c r="P17" s="53">
        <v>9.524002726577768</v>
      </c>
      <c r="Q17" s="53">
        <v>0</v>
      </c>
      <c r="R17" s="138">
        <v>14.513474026239816</v>
      </c>
    </row>
    <row r="18" spans="1:18" x14ac:dyDescent="0.3">
      <c r="A18" s="3" t="s">
        <v>144</v>
      </c>
      <c r="B18" s="3" t="s">
        <v>351</v>
      </c>
      <c r="C18" s="3" t="s">
        <v>361</v>
      </c>
      <c r="D18" s="53">
        <v>0</v>
      </c>
      <c r="E18" s="53">
        <v>0</v>
      </c>
      <c r="F18" s="53">
        <v>2.6999999999999999E-5</v>
      </c>
      <c r="G18" s="53">
        <v>0</v>
      </c>
      <c r="H18" s="53">
        <v>0</v>
      </c>
      <c r="I18" s="53">
        <v>0</v>
      </c>
      <c r="J18" s="53">
        <v>0</v>
      </c>
      <c r="K18" s="53">
        <v>0</v>
      </c>
      <c r="L18" s="53">
        <v>0</v>
      </c>
      <c r="M18" s="53">
        <v>0</v>
      </c>
      <c r="N18" s="53">
        <v>0</v>
      </c>
      <c r="O18" s="53">
        <v>0</v>
      </c>
      <c r="P18" s="53">
        <v>0</v>
      </c>
      <c r="Q18" s="53">
        <v>0</v>
      </c>
      <c r="R18" s="138">
        <v>2.6999999999999999E-5</v>
      </c>
    </row>
    <row r="19" spans="1:18" x14ac:dyDescent="0.3">
      <c r="A19" s="3" t="s">
        <v>144</v>
      </c>
      <c r="B19" s="3" t="s">
        <v>351</v>
      </c>
      <c r="C19" s="3" t="s">
        <v>155</v>
      </c>
      <c r="D19" s="53">
        <v>1.1093759999999999</v>
      </c>
      <c r="E19" s="53">
        <v>0</v>
      </c>
      <c r="F19" s="53">
        <v>2.7234809999999996</v>
      </c>
      <c r="G19" s="53">
        <v>0</v>
      </c>
      <c r="H19" s="53">
        <v>0</v>
      </c>
      <c r="I19" s="53">
        <v>0</v>
      </c>
      <c r="J19" s="53">
        <v>0.80165999999999993</v>
      </c>
      <c r="K19" s="53">
        <v>1.8599999999999998E-2</v>
      </c>
      <c r="L19" s="53">
        <v>0</v>
      </c>
      <c r="M19" s="53">
        <v>34.684068023126926</v>
      </c>
      <c r="N19" s="53">
        <v>0</v>
      </c>
      <c r="O19" s="53">
        <v>0</v>
      </c>
      <c r="P19" s="53">
        <v>0</v>
      </c>
      <c r="Q19" s="53">
        <v>0</v>
      </c>
      <c r="R19" s="138">
        <v>39.337185023126928</v>
      </c>
    </row>
    <row r="20" spans="1:18" x14ac:dyDescent="0.3">
      <c r="A20" s="3" t="s">
        <v>144</v>
      </c>
      <c r="B20" s="3" t="s">
        <v>351</v>
      </c>
      <c r="C20" s="3" t="s">
        <v>362</v>
      </c>
      <c r="D20" s="53">
        <v>0</v>
      </c>
      <c r="E20" s="53">
        <v>0</v>
      </c>
      <c r="F20" s="53">
        <v>1.3025E-2</v>
      </c>
      <c r="G20" s="53">
        <v>0</v>
      </c>
      <c r="H20" s="53">
        <v>0</v>
      </c>
      <c r="I20" s="53">
        <v>0</v>
      </c>
      <c r="J20" s="53">
        <v>3.2239999999999998E-2</v>
      </c>
      <c r="K20" s="53">
        <v>0</v>
      </c>
      <c r="L20" s="53">
        <v>0</v>
      </c>
      <c r="M20" s="53">
        <v>5.0834601750815195E-2</v>
      </c>
      <c r="N20" s="53">
        <v>0</v>
      </c>
      <c r="O20" s="53">
        <v>0</v>
      </c>
      <c r="P20" s="53">
        <v>0</v>
      </c>
      <c r="Q20" s="53">
        <v>0</v>
      </c>
      <c r="R20" s="138">
        <v>9.6099601750815195E-2</v>
      </c>
    </row>
    <row r="21" spans="1:18" x14ac:dyDescent="0.3">
      <c r="A21" s="3" t="s">
        <v>144</v>
      </c>
      <c r="B21" s="3" t="s">
        <v>351</v>
      </c>
      <c r="C21" s="3" t="s">
        <v>363</v>
      </c>
      <c r="D21" s="53">
        <v>0</v>
      </c>
      <c r="E21" s="53">
        <v>0</v>
      </c>
      <c r="F21" s="53">
        <v>0</v>
      </c>
      <c r="G21" s="53">
        <v>0</v>
      </c>
      <c r="H21" s="53">
        <v>0</v>
      </c>
      <c r="I21" s="53">
        <v>0</v>
      </c>
      <c r="J21" s="53">
        <v>1.6119999999999999E-2</v>
      </c>
      <c r="K21" s="53">
        <v>0</v>
      </c>
      <c r="L21" s="53">
        <v>0</v>
      </c>
      <c r="M21" s="53">
        <v>0</v>
      </c>
      <c r="N21" s="53">
        <v>0</v>
      </c>
      <c r="O21" s="53">
        <v>0.12698103603309574</v>
      </c>
      <c r="P21" s="53">
        <v>0</v>
      </c>
      <c r="Q21" s="53">
        <v>0</v>
      </c>
      <c r="R21" s="138">
        <v>0.14310103603309574</v>
      </c>
    </row>
    <row r="22" spans="1:18" x14ac:dyDescent="0.3">
      <c r="A22" s="3" t="s">
        <v>144</v>
      </c>
      <c r="B22" s="3" t="s">
        <v>351</v>
      </c>
      <c r="C22" s="3" t="s">
        <v>159</v>
      </c>
      <c r="D22" s="53">
        <v>0.57132100000000008</v>
      </c>
      <c r="E22" s="53">
        <v>0</v>
      </c>
      <c r="F22" s="53">
        <v>0.235599</v>
      </c>
      <c r="G22" s="53">
        <v>0</v>
      </c>
      <c r="H22" s="53">
        <v>0</v>
      </c>
      <c r="I22" s="53">
        <v>0</v>
      </c>
      <c r="J22" s="53">
        <v>0.12709999999999999</v>
      </c>
      <c r="K22" s="53">
        <v>0</v>
      </c>
      <c r="L22" s="53">
        <v>0</v>
      </c>
      <c r="M22" s="53">
        <v>5.1366999999999996E-2</v>
      </c>
      <c r="N22" s="53">
        <v>0.18359999999999999</v>
      </c>
      <c r="O22" s="53">
        <v>32.029714414592242</v>
      </c>
      <c r="P22" s="53">
        <v>8.5918973673931127</v>
      </c>
      <c r="Q22" s="53">
        <v>0</v>
      </c>
      <c r="R22" s="138">
        <v>41.790598781985352</v>
      </c>
    </row>
    <row r="23" spans="1:18" x14ac:dyDescent="0.3">
      <c r="A23" s="3" t="s">
        <v>144</v>
      </c>
      <c r="B23" s="3" t="s">
        <v>351</v>
      </c>
      <c r="C23" s="3" t="s">
        <v>364</v>
      </c>
      <c r="D23" s="53">
        <v>0.56373699999999993</v>
      </c>
      <c r="E23" s="53">
        <v>0</v>
      </c>
      <c r="F23" s="53">
        <v>0.51196699999999995</v>
      </c>
      <c r="G23" s="53">
        <v>0</v>
      </c>
      <c r="H23" s="53">
        <v>0</v>
      </c>
      <c r="I23" s="53">
        <v>0</v>
      </c>
      <c r="J23" s="53">
        <v>1.6119999999999999E-2</v>
      </c>
      <c r="K23" s="53">
        <v>0.12462000000000001</v>
      </c>
      <c r="L23" s="53">
        <v>0</v>
      </c>
      <c r="M23" s="53">
        <v>0</v>
      </c>
      <c r="N23" s="53">
        <v>0</v>
      </c>
      <c r="O23" s="53">
        <v>0</v>
      </c>
      <c r="P23" s="53">
        <v>0</v>
      </c>
      <c r="Q23" s="53">
        <v>0</v>
      </c>
      <c r="R23" s="138">
        <v>1.2164439999999999</v>
      </c>
    </row>
    <row r="24" spans="1:18" x14ac:dyDescent="0.3">
      <c r="A24" s="3" t="s">
        <v>144</v>
      </c>
      <c r="B24" s="3" t="s">
        <v>351</v>
      </c>
      <c r="C24" s="3" t="s">
        <v>365</v>
      </c>
      <c r="D24" s="53">
        <v>0.40070300000000003</v>
      </c>
      <c r="E24" s="53">
        <v>0</v>
      </c>
      <c r="F24" s="53">
        <v>1.2999999999999999E-5</v>
      </c>
      <c r="G24" s="53">
        <v>0</v>
      </c>
      <c r="H24" s="53">
        <v>0</v>
      </c>
      <c r="I24" s="53">
        <v>0</v>
      </c>
      <c r="J24" s="53">
        <v>0</v>
      </c>
      <c r="K24" s="53">
        <v>0</v>
      </c>
      <c r="L24" s="53">
        <v>0</v>
      </c>
      <c r="M24" s="53">
        <v>0.14132333481494785</v>
      </c>
      <c r="N24" s="53">
        <v>0</v>
      </c>
      <c r="O24" s="53">
        <v>0</v>
      </c>
      <c r="P24" s="53">
        <v>0</v>
      </c>
      <c r="Q24" s="53">
        <v>0</v>
      </c>
      <c r="R24" s="138">
        <v>0.54203933481494793</v>
      </c>
    </row>
    <row r="25" spans="1:18" x14ac:dyDescent="0.3">
      <c r="A25" s="3" t="s">
        <v>144</v>
      </c>
      <c r="B25" s="3" t="s">
        <v>351</v>
      </c>
      <c r="C25" s="3" t="s">
        <v>162</v>
      </c>
      <c r="D25" s="53">
        <v>0.17727399999999999</v>
      </c>
      <c r="E25" s="53">
        <v>0</v>
      </c>
      <c r="F25" s="53">
        <v>7.5699999999999997E-4</v>
      </c>
      <c r="G25" s="53">
        <v>0</v>
      </c>
      <c r="H25" s="53">
        <v>0</v>
      </c>
      <c r="I25" s="53">
        <v>0</v>
      </c>
      <c r="J25" s="53">
        <v>1.984E-2</v>
      </c>
      <c r="K25" s="53">
        <v>0</v>
      </c>
      <c r="L25" s="53">
        <v>0</v>
      </c>
      <c r="M25" s="53">
        <v>11.622544949263082</v>
      </c>
      <c r="N25" s="53">
        <v>0</v>
      </c>
      <c r="O25" s="53">
        <v>3.0894848514839328</v>
      </c>
      <c r="P25" s="53">
        <v>22.291013</v>
      </c>
      <c r="Q25" s="53">
        <v>0</v>
      </c>
      <c r="R25" s="138">
        <v>37.200913800747017</v>
      </c>
    </row>
    <row r="26" spans="1:18" x14ac:dyDescent="0.3">
      <c r="A26" s="51" t="s">
        <v>366</v>
      </c>
      <c r="B26" s="51" t="s">
        <v>366</v>
      </c>
      <c r="C26" s="51" t="s">
        <v>366</v>
      </c>
      <c r="D26" s="52">
        <v>4.011139</v>
      </c>
      <c r="E26" s="52">
        <v>0</v>
      </c>
      <c r="F26" s="52">
        <v>5.727779</v>
      </c>
      <c r="G26" s="52">
        <v>0</v>
      </c>
      <c r="H26" s="52">
        <v>0</v>
      </c>
      <c r="I26" s="52">
        <v>1.2636000000000001</v>
      </c>
      <c r="J26" s="52">
        <v>1.2815400000000001</v>
      </c>
      <c r="K26" s="52">
        <v>0.11407999999999999</v>
      </c>
      <c r="L26" s="52">
        <v>3.2239999999999998E-2</v>
      </c>
      <c r="M26" s="52">
        <v>0.30059974865362593</v>
      </c>
      <c r="N26" s="52">
        <v>0</v>
      </c>
      <c r="O26" s="52">
        <v>6.8803000000000003E-2</v>
      </c>
      <c r="P26" s="52">
        <v>1.1038102755317045</v>
      </c>
      <c r="Q26" s="52">
        <v>0</v>
      </c>
      <c r="R26" s="52">
        <v>13.90359102418533</v>
      </c>
    </row>
    <row r="27" spans="1:18"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138">
        <v>0</v>
      </c>
    </row>
    <row r="28" spans="1:18"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138">
        <v>0</v>
      </c>
    </row>
    <row r="29" spans="1:18" x14ac:dyDescent="0.3">
      <c r="A29" s="3" t="s">
        <v>144</v>
      </c>
      <c r="B29" s="3" t="s">
        <v>367</v>
      </c>
      <c r="C29" s="3" t="s">
        <v>370</v>
      </c>
      <c r="D29" s="53">
        <v>0</v>
      </c>
      <c r="E29" s="53">
        <v>0</v>
      </c>
      <c r="F29" s="53">
        <v>1.4905000000000002E-2</v>
      </c>
      <c r="G29" s="53">
        <v>0</v>
      </c>
      <c r="H29" s="53">
        <v>0</v>
      </c>
      <c r="I29" s="53">
        <v>0</v>
      </c>
      <c r="J29" s="53">
        <v>0.11593999999999999</v>
      </c>
      <c r="K29" s="53">
        <v>0</v>
      </c>
      <c r="L29" s="53">
        <v>0</v>
      </c>
      <c r="M29" s="53">
        <v>0</v>
      </c>
      <c r="N29" s="53">
        <v>0</v>
      </c>
      <c r="O29" s="53">
        <v>0</v>
      </c>
      <c r="P29" s="53">
        <v>0.69162071392788727</v>
      </c>
      <c r="Q29" s="53">
        <v>0</v>
      </c>
      <c r="R29" s="138">
        <v>0.82246571392788725</v>
      </c>
    </row>
    <row r="30" spans="1:18" x14ac:dyDescent="0.3">
      <c r="A30" s="3" t="s">
        <v>144</v>
      </c>
      <c r="B30" s="3" t="s">
        <v>367</v>
      </c>
      <c r="C30" s="3" t="s">
        <v>371</v>
      </c>
      <c r="D30" s="53">
        <v>0.223998</v>
      </c>
      <c r="E30" s="53">
        <v>0</v>
      </c>
      <c r="F30" s="53">
        <v>1.5152000000000001E-2</v>
      </c>
      <c r="G30" s="53">
        <v>0</v>
      </c>
      <c r="H30" s="53">
        <v>0</v>
      </c>
      <c r="I30" s="53">
        <v>0</v>
      </c>
      <c r="J30" s="53">
        <v>0.1178</v>
      </c>
      <c r="K30" s="53">
        <v>0</v>
      </c>
      <c r="L30" s="53">
        <v>0</v>
      </c>
      <c r="M30" s="53">
        <v>0</v>
      </c>
      <c r="N30" s="53">
        <v>0</v>
      </c>
      <c r="O30" s="53">
        <v>0</v>
      </c>
      <c r="P30" s="53">
        <v>0</v>
      </c>
      <c r="Q30" s="53">
        <v>0</v>
      </c>
      <c r="R30" s="138">
        <v>0.35694999999999999</v>
      </c>
    </row>
    <row r="31" spans="1:18" x14ac:dyDescent="0.3">
      <c r="A31" s="3" t="s">
        <v>144</v>
      </c>
      <c r="B31" s="3" t="s">
        <v>367</v>
      </c>
      <c r="C31" s="3" t="s">
        <v>165</v>
      </c>
      <c r="D31" s="53">
        <v>0</v>
      </c>
      <c r="E31" s="53">
        <v>0</v>
      </c>
      <c r="F31" s="53">
        <v>0.23867099999999999</v>
      </c>
      <c r="G31" s="53">
        <v>0</v>
      </c>
      <c r="H31" s="53">
        <v>0</v>
      </c>
      <c r="I31" s="53">
        <v>0</v>
      </c>
      <c r="J31" s="53">
        <v>0</v>
      </c>
      <c r="K31" s="53">
        <v>0</v>
      </c>
      <c r="L31" s="53">
        <v>3.2239999999999998E-2</v>
      </c>
      <c r="M31" s="53">
        <v>0.11657618941476397</v>
      </c>
      <c r="N31" s="53">
        <v>0</v>
      </c>
      <c r="O31" s="53">
        <v>0</v>
      </c>
      <c r="P31" s="53">
        <v>9.7800046296296042E-4</v>
      </c>
      <c r="Q31" s="53">
        <v>0</v>
      </c>
      <c r="R31" s="138">
        <v>0.38846518987772699</v>
      </c>
    </row>
    <row r="32" spans="1:18" x14ac:dyDescent="0.3">
      <c r="A32" s="3" t="s">
        <v>144</v>
      </c>
      <c r="B32" s="3" t="s">
        <v>367</v>
      </c>
      <c r="C32" s="3" t="s">
        <v>372</v>
      </c>
      <c r="D32" s="53">
        <v>1.9000000000000001E-5</v>
      </c>
      <c r="E32" s="53">
        <v>0</v>
      </c>
      <c r="F32" s="53">
        <v>4.0963000000000006E-2</v>
      </c>
      <c r="G32" s="53">
        <v>0</v>
      </c>
      <c r="H32" s="53">
        <v>0</v>
      </c>
      <c r="I32" s="53">
        <v>0</v>
      </c>
      <c r="J32" s="53">
        <v>0</v>
      </c>
      <c r="K32" s="53">
        <v>0</v>
      </c>
      <c r="L32" s="53">
        <v>0</v>
      </c>
      <c r="M32" s="53">
        <v>0</v>
      </c>
      <c r="N32" s="53">
        <v>0</v>
      </c>
      <c r="O32" s="53">
        <v>0</v>
      </c>
      <c r="P32" s="53">
        <v>0</v>
      </c>
      <c r="Q32" s="53">
        <v>0</v>
      </c>
      <c r="R32" s="138">
        <v>4.0982000000000005E-2</v>
      </c>
    </row>
    <row r="33" spans="1:18" x14ac:dyDescent="0.3">
      <c r="A33" s="3" t="s">
        <v>144</v>
      </c>
      <c r="B33" s="3" t="s">
        <v>367</v>
      </c>
      <c r="C33" s="3" t="s">
        <v>373</v>
      </c>
      <c r="D33" s="53">
        <v>2.0999999999999999E-5</v>
      </c>
      <c r="E33" s="53">
        <v>0</v>
      </c>
      <c r="F33" s="53">
        <v>6.0000000000000002E-5</v>
      </c>
      <c r="G33" s="53">
        <v>0</v>
      </c>
      <c r="H33" s="53">
        <v>0</v>
      </c>
      <c r="I33" s="53">
        <v>0</v>
      </c>
      <c r="J33" s="53">
        <v>0</v>
      </c>
      <c r="K33" s="53">
        <v>0</v>
      </c>
      <c r="L33" s="53">
        <v>0</v>
      </c>
      <c r="M33" s="53">
        <v>0</v>
      </c>
      <c r="N33" s="53">
        <v>0</v>
      </c>
      <c r="O33" s="53">
        <v>0</v>
      </c>
      <c r="P33" s="53">
        <v>0</v>
      </c>
      <c r="Q33" s="53">
        <v>0</v>
      </c>
      <c r="R33" s="138">
        <v>8.1000000000000004E-5</v>
      </c>
    </row>
    <row r="34" spans="1:18" x14ac:dyDescent="0.3">
      <c r="A34" s="3" t="s">
        <v>144</v>
      </c>
      <c r="B34" s="3" t="s">
        <v>367</v>
      </c>
      <c r="C34" s="3" t="s">
        <v>167</v>
      </c>
      <c r="D34" s="53">
        <v>0.91534899999999997</v>
      </c>
      <c r="E34" s="53">
        <v>0</v>
      </c>
      <c r="F34" s="53">
        <v>1.0516619999999999</v>
      </c>
      <c r="G34" s="53">
        <v>0</v>
      </c>
      <c r="H34" s="53">
        <v>0</v>
      </c>
      <c r="I34" s="53">
        <v>0</v>
      </c>
      <c r="J34" s="53">
        <v>0</v>
      </c>
      <c r="K34" s="53">
        <v>0.11407999999999999</v>
      </c>
      <c r="L34" s="53">
        <v>0</v>
      </c>
      <c r="M34" s="53">
        <v>3.3651637037037031E-2</v>
      </c>
      <c r="N34" s="53">
        <v>0</v>
      </c>
      <c r="O34" s="53">
        <v>0</v>
      </c>
      <c r="P34" s="53">
        <v>0</v>
      </c>
      <c r="Q34" s="53">
        <v>0</v>
      </c>
      <c r="R34" s="138">
        <v>2.114742637037037</v>
      </c>
    </row>
    <row r="35" spans="1:18" x14ac:dyDescent="0.3">
      <c r="A35" s="3" t="s">
        <v>144</v>
      </c>
      <c r="B35" s="3" t="s">
        <v>367</v>
      </c>
      <c r="C35" s="3" t="s">
        <v>374</v>
      </c>
      <c r="D35" s="53">
        <v>0</v>
      </c>
      <c r="E35" s="53">
        <v>0</v>
      </c>
      <c r="F35" s="53">
        <v>9.0181999999999984E-2</v>
      </c>
      <c r="G35" s="53">
        <v>0</v>
      </c>
      <c r="H35" s="53">
        <v>0</v>
      </c>
      <c r="I35" s="53">
        <v>0</v>
      </c>
      <c r="J35" s="53">
        <v>0</v>
      </c>
      <c r="K35" s="53">
        <v>0</v>
      </c>
      <c r="L35" s="53">
        <v>0</v>
      </c>
      <c r="M35" s="53">
        <v>0</v>
      </c>
      <c r="N35" s="53">
        <v>0</v>
      </c>
      <c r="O35" s="53">
        <v>0</v>
      </c>
      <c r="P35" s="53">
        <v>0</v>
      </c>
      <c r="Q35" s="53">
        <v>0</v>
      </c>
      <c r="R35" s="138">
        <v>9.0181999999999984E-2</v>
      </c>
    </row>
    <row r="36" spans="1:18" x14ac:dyDescent="0.3">
      <c r="A36" s="3" t="s">
        <v>144</v>
      </c>
      <c r="B36" s="3" t="s">
        <v>367</v>
      </c>
      <c r="C36" s="3" t="s">
        <v>375</v>
      </c>
      <c r="D36" s="53">
        <v>0.53901500000000002</v>
      </c>
      <c r="E36" s="53">
        <v>0</v>
      </c>
      <c r="F36" s="53">
        <v>0.96085100000000012</v>
      </c>
      <c r="G36" s="53">
        <v>0</v>
      </c>
      <c r="H36" s="53">
        <v>0</v>
      </c>
      <c r="I36" s="53">
        <v>0</v>
      </c>
      <c r="J36" s="53">
        <v>6.634000000000001E-2</v>
      </c>
      <c r="K36" s="53">
        <v>0</v>
      </c>
      <c r="L36" s="53">
        <v>0</v>
      </c>
      <c r="M36" s="53">
        <v>0</v>
      </c>
      <c r="N36" s="53">
        <v>0</v>
      </c>
      <c r="O36" s="53">
        <v>0</v>
      </c>
      <c r="P36" s="53">
        <v>0</v>
      </c>
      <c r="Q36" s="53">
        <v>0</v>
      </c>
      <c r="R36" s="138">
        <v>1.5662060000000002</v>
      </c>
    </row>
    <row r="37" spans="1:18" x14ac:dyDescent="0.3">
      <c r="A37" s="3" t="s">
        <v>144</v>
      </c>
      <c r="B37" s="3" t="s">
        <v>367</v>
      </c>
      <c r="C37" s="3" t="s">
        <v>376</v>
      </c>
      <c r="D37" s="53">
        <v>1.4808E-2</v>
      </c>
      <c r="E37" s="53">
        <v>0</v>
      </c>
      <c r="F37" s="53">
        <v>0</v>
      </c>
      <c r="G37" s="53">
        <v>0</v>
      </c>
      <c r="H37" s="53">
        <v>0</v>
      </c>
      <c r="I37" s="53">
        <v>0</v>
      </c>
      <c r="J37" s="53">
        <v>0</v>
      </c>
      <c r="K37" s="53">
        <v>0</v>
      </c>
      <c r="L37" s="53">
        <v>0</v>
      </c>
      <c r="M37" s="53">
        <v>0</v>
      </c>
      <c r="N37" s="53">
        <v>0</v>
      </c>
      <c r="O37" s="53">
        <v>0</v>
      </c>
      <c r="P37" s="53">
        <v>0.11861599999999997</v>
      </c>
      <c r="Q37" s="53">
        <v>0</v>
      </c>
      <c r="R37" s="138">
        <v>0.13342399999999996</v>
      </c>
    </row>
    <row r="38" spans="1:18" x14ac:dyDescent="0.3">
      <c r="A38" s="3" t="s">
        <v>144</v>
      </c>
      <c r="B38" s="3" t="s">
        <v>367</v>
      </c>
      <c r="C38" s="3" t="s">
        <v>377</v>
      </c>
      <c r="D38" s="53">
        <v>0</v>
      </c>
      <c r="E38" s="53">
        <v>0</v>
      </c>
      <c r="F38" s="53">
        <v>4.7744000000000009E-2</v>
      </c>
      <c r="G38" s="53">
        <v>0</v>
      </c>
      <c r="H38" s="53">
        <v>0</v>
      </c>
      <c r="I38" s="53">
        <v>0</v>
      </c>
      <c r="J38" s="53">
        <v>0</v>
      </c>
      <c r="K38" s="53">
        <v>0</v>
      </c>
      <c r="L38" s="53">
        <v>0</v>
      </c>
      <c r="M38" s="53">
        <v>0</v>
      </c>
      <c r="N38" s="53">
        <v>0</v>
      </c>
      <c r="O38" s="53">
        <v>0</v>
      </c>
      <c r="P38" s="53">
        <v>0</v>
      </c>
      <c r="Q38" s="53">
        <v>0</v>
      </c>
      <c r="R38" s="138">
        <v>4.7744000000000009E-2</v>
      </c>
    </row>
    <row r="39" spans="1:18"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138">
        <v>0</v>
      </c>
    </row>
    <row r="40" spans="1:18" x14ac:dyDescent="0.3">
      <c r="A40" s="3" t="s">
        <v>144</v>
      </c>
      <c r="B40" s="3" t="s">
        <v>367</v>
      </c>
      <c r="C40" s="3" t="s">
        <v>170</v>
      </c>
      <c r="D40" s="53">
        <v>0.57162199999999996</v>
      </c>
      <c r="E40" s="53">
        <v>0</v>
      </c>
      <c r="F40" s="53">
        <v>0</v>
      </c>
      <c r="G40" s="53">
        <v>0</v>
      </c>
      <c r="H40" s="53">
        <v>0</v>
      </c>
      <c r="I40" s="53">
        <v>0</v>
      </c>
      <c r="J40" s="53">
        <v>0.68510000000000004</v>
      </c>
      <c r="K40" s="53">
        <v>0</v>
      </c>
      <c r="L40" s="53">
        <v>0</v>
      </c>
      <c r="M40" s="53">
        <v>8.0955697703703644E-2</v>
      </c>
      <c r="N40" s="53">
        <v>0</v>
      </c>
      <c r="O40" s="53">
        <v>6.8803000000000003E-2</v>
      </c>
      <c r="P40" s="53">
        <v>5.7818609819121458E-2</v>
      </c>
      <c r="Q40" s="53">
        <v>0</v>
      </c>
      <c r="R40" s="138">
        <v>1.464299307522825</v>
      </c>
    </row>
    <row r="41" spans="1:18" x14ac:dyDescent="0.3">
      <c r="A41" s="3" t="s">
        <v>144</v>
      </c>
      <c r="B41" s="3" t="s">
        <v>367</v>
      </c>
      <c r="C41" s="3" t="s">
        <v>379</v>
      </c>
      <c r="D41" s="53">
        <v>0.41525499999999999</v>
      </c>
      <c r="E41" s="53">
        <v>0</v>
      </c>
      <c r="F41" s="53">
        <v>0.441189</v>
      </c>
      <c r="G41" s="53">
        <v>0</v>
      </c>
      <c r="H41" s="53">
        <v>0</v>
      </c>
      <c r="I41" s="53">
        <v>0</v>
      </c>
      <c r="J41" s="53">
        <v>0</v>
      </c>
      <c r="K41" s="53">
        <v>0</v>
      </c>
      <c r="L41" s="53">
        <v>0</v>
      </c>
      <c r="M41" s="53">
        <v>1.8485000000000001E-2</v>
      </c>
      <c r="N41" s="53">
        <v>0</v>
      </c>
      <c r="O41" s="53">
        <v>0</v>
      </c>
      <c r="P41" s="53">
        <v>0.15806004706641397</v>
      </c>
      <c r="Q41" s="53">
        <v>0</v>
      </c>
      <c r="R41" s="138">
        <v>1.032989047066414</v>
      </c>
    </row>
    <row r="42" spans="1:18" x14ac:dyDescent="0.3">
      <c r="A42" s="3" t="s">
        <v>144</v>
      </c>
      <c r="B42" s="3" t="s">
        <v>367</v>
      </c>
      <c r="C42" s="3" t="s">
        <v>173</v>
      </c>
      <c r="D42" s="53">
        <v>0.41046299999999997</v>
      </c>
      <c r="E42" s="53">
        <v>0</v>
      </c>
      <c r="F42" s="53">
        <v>1.4635999999999998E-2</v>
      </c>
      <c r="G42" s="53">
        <v>0</v>
      </c>
      <c r="H42" s="53">
        <v>0</v>
      </c>
      <c r="I42" s="53">
        <v>0</v>
      </c>
      <c r="J42" s="53">
        <v>0</v>
      </c>
      <c r="K42" s="53">
        <v>0</v>
      </c>
      <c r="L42" s="53">
        <v>0</v>
      </c>
      <c r="M42" s="53">
        <v>1.1175474074074073E-2</v>
      </c>
      <c r="N42" s="53">
        <v>0</v>
      </c>
      <c r="O42" s="53">
        <v>0</v>
      </c>
      <c r="P42" s="53">
        <v>7.6716904255319129E-2</v>
      </c>
      <c r="Q42" s="53">
        <v>0</v>
      </c>
      <c r="R42" s="138">
        <v>0.51299137832939312</v>
      </c>
    </row>
    <row r="43" spans="1:18" x14ac:dyDescent="0.3">
      <c r="A43" s="3" t="s">
        <v>144</v>
      </c>
      <c r="B43" s="3" t="s">
        <v>367</v>
      </c>
      <c r="C43" s="3" t="s">
        <v>380</v>
      </c>
      <c r="D43" s="53">
        <v>0.35569600000000001</v>
      </c>
      <c r="E43" s="53">
        <v>0</v>
      </c>
      <c r="F43" s="53">
        <v>0.105091</v>
      </c>
      <c r="G43" s="53">
        <v>0</v>
      </c>
      <c r="H43" s="53">
        <v>0</v>
      </c>
      <c r="I43" s="53">
        <v>0</v>
      </c>
      <c r="J43" s="53">
        <v>0</v>
      </c>
      <c r="K43" s="53">
        <v>0</v>
      </c>
      <c r="L43" s="53">
        <v>0</v>
      </c>
      <c r="M43" s="53">
        <v>0</v>
      </c>
      <c r="N43" s="53">
        <v>0</v>
      </c>
      <c r="O43" s="53">
        <v>0</v>
      </c>
      <c r="P43" s="53">
        <v>0</v>
      </c>
      <c r="Q43" s="53">
        <v>0</v>
      </c>
      <c r="R43" s="138">
        <v>0.460787</v>
      </c>
    </row>
    <row r="44" spans="1:18" x14ac:dyDescent="0.3">
      <c r="A44" s="3" t="s">
        <v>144</v>
      </c>
      <c r="B44" s="3" t="s">
        <v>367</v>
      </c>
      <c r="C44" s="3" t="s">
        <v>177</v>
      </c>
      <c r="D44" s="53">
        <v>0.26824900000000002</v>
      </c>
      <c r="E44" s="53">
        <v>0</v>
      </c>
      <c r="F44" s="53">
        <v>3.3218999999999999E-2</v>
      </c>
      <c r="G44" s="53">
        <v>0</v>
      </c>
      <c r="H44" s="53">
        <v>0</v>
      </c>
      <c r="I44" s="53">
        <v>0</v>
      </c>
      <c r="J44" s="53">
        <v>0</v>
      </c>
      <c r="K44" s="53">
        <v>0</v>
      </c>
      <c r="L44" s="53">
        <v>0</v>
      </c>
      <c r="M44" s="53">
        <v>3.6519999999999999E-3</v>
      </c>
      <c r="N44" s="53">
        <v>0</v>
      </c>
      <c r="O44" s="53">
        <v>0</v>
      </c>
      <c r="P44" s="53">
        <v>0</v>
      </c>
      <c r="Q44" s="53">
        <v>0</v>
      </c>
      <c r="R44" s="138">
        <v>0.30512</v>
      </c>
    </row>
    <row r="45" spans="1:18" x14ac:dyDescent="0.3">
      <c r="A45" s="3" t="s">
        <v>144</v>
      </c>
      <c r="B45" s="3" t="s">
        <v>367</v>
      </c>
      <c r="C45" s="3" t="s">
        <v>180</v>
      </c>
      <c r="D45" s="53">
        <v>0.29664400000000002</v>
      </c>
      <c r="E45" s="53">
        <v>0</v>
      </c>
      <c r="F45" s="53">
        <v>2.673454</v>
      </c>
      <c r="G45" s="53">
        <v>0</v>
      </c>
      <c r="H45" s="53">
        <v>0</v>
      </c>
      <c r="I45" s="53">
        <v>1.2636000000000001</v>
      </c>
      <c r="J45" s="53">
        <v>0.29636000000000001</v>
      </c>
      <c r="K45" s="53">
        <v>0</v>
      </c>
      <c r="L45" s="53">
        <v>0</v>
      </c>
      <c r="M45" s="53">
        <v>3.6103750424047232E-2</v>
      </c>
      <c r="N45" s="53">
        <v>0</v>
      </c>
      <c r="O45" s="53">
        <v>0</v>
      </c>
      <c r="P45" s="53">
        <v>0</v>
      </c>
      <c r="Q45" s="53">
        <v>0</v>
      </c>
      <c r="R45" s="138">
        <v>4.5661617504240475</v>
      </c>
    </row>
    <row r="46" spans="1:18" x14ac:dyDescent="0.3">
      <c r="A46" s="51" t="s">
        <v>381</v>
      </c>
      <c r="B46" s="51" t="s">
        <v>381</v>
      </c>
      <c r="C46" s="51" t="s">
        <v>381</v>
      </c>
      <c r="D46" s="52">
        <v>0.12320300000000001</v>
      </c>
      <c r="E46" s="52">
        <v>0</v>
      </c>
      <c r="F46" s="52">
        <v>1.3999250000000001</v>
      </c>
      <c r="G46" s="52">
        <v>0</v>
      </c>
      <c r="H46" s="52">
        <v>3.286E-2</v>
      </c>
      <c r="I46" s="52">
        <v>6.1792799999999994</v>
      </c>
      <c r="J46" s="52">
        <v>1.9246800000000002</v>
      </c>
      <c r="K46" s="52">
        <v>0</v>
      </c>
      <c r="L46" s="52">
        <v>0</v>
      </c>
      <c r="M46" s="52">
        <v>2.6276122454681698E-2</v>
      </c>
      <c r="N46" s="52">
        <v>0</v>
      </c>
      <c r="O46" s="52">
        <v>0</v>
      </c>
      <c r="P46" s="52">
        <v>0.25002000000000008</v>
      </c>
      <c r="Q46" s="52">
        <v>0</v>
      </c>
      <c r="R46" s="52">
        <v>9.9362441224546831</v>
      </c>
    </row>
    <row r="47" spans="1:18"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138">
        <v>0</v>
      </c>
    </row>
    <row r="48" spans="1:18" x14ac:dyDescent="0.3">
      <c r="A48" s="3" t="s">
        <v>144</v>
      </c>
      <c r="B48" s="3" t="s">
        <v>382</v>
      </c>
      <c r="C48" s="3" t="s">
        <v>384</v>
      </c>
      <c r="D48" s="53">
        <v>0</v>
      </c>
      <c r="E48" s="53">
        <v>0</v>
      </c>
      <c r="F48" s="53">
        <v>5.9999999999999993E-6</v>
      </c>
      <c r="G48" s="53">
        <v>0</v>
      </c>
      <c r="H48" s="53">
        <v>0</v>
      </c>
      <c r="I48" s="53">
        <v>0</v>
      </c>
      <c r="J48" s="53">
        <v>0</v>
      </c>
      <c r="K48" s="53">
        <v>0</v>
      </c>
      <c r="L48" s="53">
        <v>0</v>
      </c>
      <c r="M48" s="53">
        <v>2.2141512195121443E-3</v>
      </c>
      <c r="N48" s="53">
        <v>0</v>
      </c>
      <c r="O48" s="53">
        <v>0</v>
      </c>
      <c r="P48" s="53">
        <v>2.4840000000000001E-2</v>
      </c>
      <c r="Q48" s="53">
        <v>0</v>
      </c>
      <c r="R48" s="138">
        <v>2.7060151219512146E-2</v>
      </c>
    </row>
    <row r="49" spans="1:18" x14ac:dyDescent="0.3">
      <c r="A49" s="3" t="s">
        <v>144</v>
      </c>
      <c r="B49" s="3" t="s">
        <v>382</v>
      </c>
      <c r="C49" s="3" t="s">
        <v>385</v>
      </c>
      <c r="D49" s="53">
        <v>2.9277000000000001E-2</v>
      </c>
      <c r="E49" s="53">
        <v>0</v>
      </c>
      <c r="F49" s="53">
        <v>0.48643800000000009</v>
      </c>
      <c r="G49" s="53">
        <v>0</v>
      </c>
      <c r="H49" s="53">
        <v>0</v>
      </c>
      <c r="I49" s="53">
        <v>0</v>
      </c>
      <c r="J49" s="53">
        <v>0</v>
      </c>
      <c r="K49" s="53">
        <v>0</v>
      </c>
      <c r="L49" s="53">
        <v>0</v>
      </c>
      <c r="M49" s="53">
        <v>0</v>
      </c>
      <c r="N49" s="53">
        <v>0</v>
      </c>
      <c r="O49" s="53">
        <v>0</v>
      </c>
      <c r="P49" s="53">
        <v>1.6199999999999999E-3</v>
      </c>
      <c r="Q49" s="53">
        <v>0</v>
      </c>
      <c r="R49" s="138">
        <v>0.5173350000000001</v>
      </c>
    </row>
    <row r="50" spans="1:18" x14ac:dyDescent="0.3">
      <c r="A50" s="3" t="s">
        <v>144</v>
      </c>
      <c r="B50" s="3" t="s">
        <v>382</v>
      </c>
      <c r="C50" s="3" t="s">
        <v>184</v>
      </c>
      <c r="D50" s="53">
        <v>0</v>
      </c>
      <c r="E50" s="53">
        <v>0</v>
      </c>
      <c r="F50" s="53">
        <v>4.9008000000000003E-2</v>
      </c>
      <c r="G50" s="53">
        <v>0</v>
      </c>
      <c r="H50" s="53">
        <v>0</v>
      </c>
      <c r="I50" s="53">
        <v>0</v>
      </c>
      <c r="J50" s="53">
        <v>3.2239999999999998E-2</v>
      </c>
      <c r="K50" s="53">
        <v>0</v>
      </c>
      <c r="L50" s="53">
        <v>0</v>
      </c>
      <c r="M50" s="53">
        <v>0</v>
      </c>
      <c r="N50" s="53">
        <v>0</v>
      </c>
      <c r="O50" s="53">
        <v>0</v>
      </c>
      <c r="P50" s="53">
        <v>5.4000000000000001E-4</v>
      </c>
      <c r="Q50" s="53">
        <v>0</v>
      </c>
      <c r="R50" s="138">
        <v>8.1788E-2</v>
      </c>
    </row>
    <row r="51" spans="1:18"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138">
        <v>0</v>
      </c>
    </row>
    <row r="52" spans="1:18" x14ac:dyDescent="0.3">
      <c r="A52" s="3" t="s">
        <v>144</v>
      </c>
      <c r="B52" s="3" t="s">
        <v>382</v>
      </c>
      <c r="C52" s="3" t="s">
        <v>187</v>
      </c>
      <c r="D52" s="53">
        <v>9.3926000000000009E-2</v>
      </c>
      <c r="E52" s="53">
        <v>0</v>
      </c>
      <c r="F52" s="53">
        <v>0.81679800000000002</v>
      </c>
      <c r="G52" s="53">
        <v>0</v>
      </c>
      <c r="H52" s="53">
        <v>1.302E-2</v>
      </c>
      <c r="I52" s="53">
        <v>6</v>
      </c>
      <c r="J52" s="53">
        <v>1.8675000000000002</v>
      </c>
      <c r="K52" s="53">
        <v>0</v>
      </c>
      <c r="L52" s="53">
        <v>0</v>
      </c>
      <c r="M52" s="53">
        <v>2.4061971235169552E-2</v>
      </c>
      <c r="N52" s="53">
        <v>0</v>
      </c>
      <c r="O52" s="53">
        <v>0</v>
      </c>
      <c r="P52" s="53">
        <v>0.22302000000000008</v>
      </c>
      <c r="Q52" s="53">
        <v>0</v>
      </c>
      <c r="R52" s="138">
        <v>9.0383259712351709</v>
      </c>
    </row>
    <row r="53" spans="1:18" x14ac:dyDescent="0.3">
      <c r="A53" s="3" t="s">
        <v>144</v>
      </c>
      <c r="B53" s="3" t="s">
        <v>382</v>
      </c>
      <c r="C53" s="3" t="s">
        <v>387</v>
      </c>
      <c r="D53" s="53">
        <v>0</v>
      </c>
      <c r="E53" s="53">
        <v>0</v>
      </c>
      <c r="F53" s="53">
        <v>0</v>
      </c>
      <c r="G53" s="53">
        <v>0</v>
      </c>
      <c r="H53" s="53">
        <v>0</v>
      </c>
      <c r="I53" s="53">
        <v>9.7199999999999995E-3</v>
      </c>
      <c r="J53" s="53">
        <v>0</v>
      </c>
      <c r="K53" s="53">
        <v>0</v>
      </c>
      <c r="L53" s="53">
        <v>0</v>
      </c>
      <c r="M53" s="53">
        <v>0</v>
      </c>
      <c r="N53" s="53">
        <v>0</v>
      </c>
      <c r="O53" s="53">
        <v>0</v>
      </c>
      <c r="P53" s="53">
        <v>0</v>
      </c>
      <c r="Q53" s="53">
        <v>0</v>
      </c>
      <c r="R53" s="138">
        <v>9.7199999999999995E-3</v>
      </c>
    </row>
    <row r="54" spans="1:18"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138">
        <v>0</v>
      </c>
    </row>
    <row r="55" spans="1:18" x14ac:dyDescent="0.3">
      <c r="A55" s="3" t="s">
        <v>144</v>
      </c>
      <c r="B55" s="3" t="s">
        <v>382</v>
      </c>
      <c r="C55" s="3" t="s">
        <v>389</v>
      </c>
      <c r="D55" s="53">
        <v>0</v>
      </c>
      <c r="E55" s="53">
        <v>0</v>
      </c>
      <c r="F55" s="53">
        <v>4.7675000000000002E-2</v>
      </c>
      <c r="G55" s="53">
        <v>0</v>
      </c>
      <c r="H55" s="53">
        <v>1.984E-2</v>
      </c>
      <c r="I55" s="53">
        <v>0.16956000000000004</v>
      </c>
      <c r="J55" s="53">
        <v>2.4939999999999997E-2</v>
      </c>
      <c r="K55" s="53">
        <v>0</v>
      </c>
      <c r="L55" s="53">
        <v>0</v>
      </c>
      <c r="M55" s="53">
        <v>0</v>
      </c>
      <c r="N55" s="53">
        <v>0</v>
      </c>
      <c r="O55" s="53">
        <v>0</v>
      </c>
      <c r="P55" s="53">
        <v>0</v>
      </c>
      <c r="Q55" s="53">
        <v>0</v>
      </c>
      <c r="R55" s="138">
        <v>0.26201500000000005</v>
      </c>
    </row>
    <row r="56" spans="1:18" x14ac:dyDescent="0.3">
      <c r="A56" s="49" t="s">
        <v>390</v>
      </c>
      <c r="B56" s="49" t="s">
        <v>390</v>
      </c>
      <c r="C56" s="49" t="s">
        <v>390</v>
      </c>
      <c r="D56" s="50">
        <v>1.8799999999999999E-4</v>
      </c>
      <c r="E56" s="50">
        <v>0</v>
      </c>
      <c r="F56" s="50">
        <v>6.2772999999999995E-2</v>
      </c>
      <c r="G56" s="50">
        <v>0</v>
      </c>
      <c r="H56" s="50">
        <v>3.9059999999999997E-2</v>
      </c>
      <c r="I56" s="50">
        <v>0</v>
      </c>
      <c r="J56" s="50">
        <v>12.584299999999999</v>
      </c>
      <c r="K56" s="50">
        <v>0</v>
      </c>
      <c r="L56" s="50">
        <v>0.17607999999999999</v>
      </c>
      <c r="M56" s="50">
        <v>2.509486136959409</v>
      </c>
      <c r="N56" s="50">
        <v>0</v>
      </c>
      <c r="O56" s="50">
        <v>1.2E-2</v>
      </c>
      <c r="P56" s="50">
        <v>0.14516000000000001</v>
      </c>
      <c r="Q56" s="50">
        <v>0</v>
      </c>
      <c r="R56" s="50">
        <v>15.529047136959409</v>
      </c>
    </row>
    <row r="57" spans="1:18" x14ac:dyDescent="0.3">
      <c r="A57" s="51" t="s">
        <v>391</v>
      </c>
      <c r="B57" s="51" t="s">
        <v>391</v>
      </c>
      <c r="C57" s="51" t="s">
        <v>391</v>
      </c>
      <c r="D57" s="52">
        <v>1.8799999999999999E-4</v>
      </c>
      <c r="E57" s="52">
        <v>0</v>
      </c>
      <c r="F57" s="52">
        <v>5.2309999999999995E-2</v>
      </c>
      <c r="G57" s="52">
        <v>0</v>
      </c>
      <c r="H57" s="52">
        <v>3.9059999999999997E-2</v>
      </c>
      <c r="I57" s="52">
        <v>0</v>
      </c>
      <c r="J57" s="52">
        <v>2.1373999999999995</v>
      </c>
      <c r="K57" s="52">
        <v>0</v>
      </c>
      <c r="L57" s="52">
        <v>0</v>
      </c>
      <c r="M57" s="52">
        <v>0.9978955983483988</v>
      </c>
      <c r="N57" s="52">
        <v>0</v>
      </c>
      <c r="O57" s="52">
        <v>0</v>
      </c>
      <c r="P57" s="52">
        <v>0</v>
      </c>
      <c r="Q57" s="52">
        <v>0</v>
      </c>
      <c r="R57" s="52">
        <v>3.2268535983483986</v>
      </c>
    </row>
    <row r="58" spans="1:18" x14ac:dyDescent="0.3">
      <c r="A58" s="3" t="s">
        <v>196</v>
      </c>
      <c r="B58" s="3" t="s">
        <v>392</v>
      </c>
      <c r="C58" s="3" t="s">
        <v>393</v>
      </c>
      <c r="D58" s="53">
        <v>0</v>
      </c>
      <c r="E58" s="53">
        <v>0</v>
      </c>
      <c r="F58" s="53">
        <v>5.2309999999999995E-2</v>
      </c>
      <c r="G58" s="53">
        <v>0</v>
      </c>
      <c r="H58" s="53">
        <v>0</v>
      </c>
      <c r="I58" s="53">
        <v>0</v>
      </c>
      <c r="J58" s="53">
        <v>0</v>
      </c>
      <c r="K58" s="53">
        <v>0</v>
      </c>
      <c r="L58" s="53">
        <v>0</v>
      </c>
      <c r="M58" s="53">
        <v>0.41729675111111103</v>
      </c>
      <c r="N58" s="53">
        <v>0</v>
      </c>
      <c r="O58" s="53">
        <v>0</v>
      </c>
      <c r="P58" s="53">
        <v>0</v>
      </c>
      <c r="Q58" s="53">
        <v>0</v>
      </c>
      <c r="R58" s="138">
        <v>0.46960675111111105</v>
      </c>
    </row>
    <row r="59" spans="1:18" x14ac:dyDescent="0.3">
      <c r="A59" s="3" t="s">
        <v>196</v>
      </c>
      <c r="B59" s="3" t="s">
        <v>392</v>
      </c>
      <c r="C59" s="3" t="s">
        <v>197</v>
      </c>
      <c r="D59" s="53">
        <v>1.8799999999999999E-4</v>
      </c>
      <c r="E59" s="53">
        <v>0</v>
      </c>
      <c r="F59" s="53">
        <v>0</v>
      </c>
      <c r="G59" s="53">
        <v>0</v>
      </c>
      <c r="H59" s="53">
        <v>3.9059999999999997E-2</v>
      </c>
      <c r="I59" s="53">
        <v>0</v>
      </c>
      <c r="J59" s="53">
        <v>2.0406799999999996</v>
      </c>
      <c r="K59" s="53">
        <v>0</v>
      </c>
      <c r="L59" s="53">
        <v>0</v>
      </c>
      <c r="M59" s="53">
        <v>0.1901402075359323</v>
      </c>
      <c r="N59" s="53">
        <v>0</v>
      </c>
      <c r="O59" s="53">
        <v>0</v>
      </c>
      <c r="P59" s="53">
        <v>0</v>
      </c>
      <c r="Q59" s="53">
        <v>0</v>
      </c>
      <c r="R59" s="138">
        <v>2.2700682075359322</v>
      </c>
    </row>
    <row r="60" spans="1:18"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138">
        <v>0</v>
      </c>
    </row>
    <row r="61" spans="1:18" x14ac:dyDescent="0.3">
      <c r="A61" s="3" t="s">
        <v>196</v>
      </c>
      <c r="B61" s="3" t="s">
        <v>392</v>
      </c>
      <c r="C61" s="3" t="s">
        <v>200</v>
      </c>
      <c r="D61" s="53">
        <v>0</v>
      </c>
      <c r="E61" s="53">
        <v>0</v>
      </c>
      <c r="F61" s="53">
        <v>0</v>
      </c>
      <c r="G61" s="53">
        <v>0</v>
      </c>
      <c r="H61" s="53">
        <v>0</v>
      </c>
      <c r="I61" s="53">
        <v>0</v>
      </c>
      <c r="J61" s="53">
        <v>0</v>
      </c>
      <c r="K61" s="53">
        <v>0</v>
      </c>
      <c r="L61" s="53">
        <v>0</v>
      </c>
      <c r="M61" s="53">
        <v>0.34688490535792099</v>
      </c>
      <c r="N61" s="53">
        <v>0</v>
      </c>
      <c r="O61" s="53">
        <v>0</v>
      </c>
      <c r="P61" s="53">
        <v>0</v>
      </c>
      <c r="Q61" s="53">
        <v>0</v>
      </c>
      <c r="R61" s="138">
        <v>0.34688490535792099</v>
      </c>
    </row>
    <row r="62" spans="1:18"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138">
        <v>0</v>
      </c>
    </row>
    <row r="63" spans="1:18" x14ac:dyDescent="0.3">
      <c r="A63" s="3" t="s">
        <v>196</v>
      </c>
      <c r="B63" s="3" t="s">
        <v>392</v>
      </c>
      <c r="C63" s="3" t="s">
        <v>206</v>
      </c>
      <c r="D63" s="53">
        <v>0</v>
      </c>
      <c r="E63" s="53">
        <v>0</v>
      </c>
      <c r="F63" s="53">
        <v>0</v>
      </c>
      <c r="G63" s="53">
        <v>0</v>
      </c>
      <c r="H63" s="53">
        <v>0</v>
      </c>
      <c r="I63" s="53">
        <v>0</v>
      </c>
      <c r="J63" s="53">
        <v>9.6719999999999987E-2</v>
      </c>
      <c r="K63" s="53">
        <v>0</v>
      </c>
      <c r="L63" s="53">
        <v>0</v>
      </c>
      <c r="M63" s="53">
        <v>4.3573734343434353E-2</v>
      </c>
      <c r="N63" s="53">
        <v>0</v>
      </c>
      <c r="O63" s="53">
        <v>0</v>
      </c>
      <c r="P63" s="53">
        <v>0</v>
      </c>
      <c r="Q63" s="53">
        <v>0</v>
      </c>
      <c r="R63" s="138">
        <v>0.14029373434343434</v>
      </c>
    </row>
    <row r="64" spans="1:18" x14ac:dyDescent="0.3">
      <c r="A64" s="51" t="s">
        <v>396</v>
      </c>
      <c r="B64" s="51" t="s">
        <v>396</v>
      </c>
      <c r="C64" s="51" t="s">
        <v>396</v>
      </c>
      <c r="D64" s="52">
        <v>0</v>
      </c>
      <c r="E64" s="52">
        <v>0</v>
      </c>
      <c r="F64" s="52">
        <v>1.0462000000000001E-2</v>
      </c>
      <c r="G64" s="52">
        <v>0</v>
      </c>
      <c r="H64" s="52">
        <v>0</v>
      </c>
      <c r="I64" s="52">
        <v>0</v>
      </c>
      <c r="J64" s="52">
        <v>2.5941000000000001</v>
      </c>
      <c r="K64" s="52">
        <v>0</v>
      </c>
      <c r="L64" s="52">
        <v>8.0599999999999991E-2</v>
      </c>
      <c r="M64" s="52">
        <v>0.28955377647058822</v>
      </c>
      <c r="N64" s="52">
        <v>0</v>
      </c>
      <c r="O64" s="52">
        <v>0</v>
      </c>
      <c r="P64" s="52">
        <v>5.9940000000000007E-2</v>
      </c>
      <c r="Q64" s="52">
        <v>0</v>
      </c>
      <c r="R64" s="52">
        <v>3.0346557764705882</v>
      </c>
    </row>
    <row r="65" spans="1:18" x14ac:dyDescent="0.3">
      <c r="A65" s="3" t="s">
        <v>196</v>
      </c>
      <c r="B65" s="3" t="s">
        <v>397</v>
      </c>
      <c r="C65" s="3" t="s">
        <v>398</v>
      </c>
      <c r="D65" s="53">
        <v>0</v>
      </c>
      <c r="E65" s="53">
        <v>0</v>
      </c>
      <c r="F65" s="53">
        <v>0</v>
      </c>
      <c r="G65" s="53">
        <v>0</v>
      </c>
      <c r="H65" s="53">
        <v>0</v>
      </c>
      <c r="I65" s="53">
        <v>0</v>
      </c>
      <c r="J65" s="53">
        <v>0</v>
      </c>
      <c r="K65" s="53">
        <v>0</v>
      </c>
      <c r="L65" s="53">
        <v>3.286E-2</v>
      </c>
      <c r="M65" s="53">
        <v>0</v>
      </c>
      <c r="N65" s="53">
        <v>0</v>
      </c>
      <c r="O65" s="53">
        <v>0</v>
      </c>
      <c r="P65" s="53">
        <v>0</v>
      </c>
      <c r="Q65" s="53">
        <v>0</v>
      </c>
      <c r="R65" s="138">
        <v>3.286E-2</v>
      </c>
    </row>
    <row r="66" spans="1:18"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138">
        <v>0</v>
      </c>
    </row>
    <row r="67" spans="1:18" x14ac:dyDescent="0.3">
      <c r="A67" s="3" t="s">
        <v>196</v>
      </c>
      <c r="B67" s="3" t="s">
        <v>397</v>
      </c>
      <c r="C67" s="3" t="s">
        <v>400</v>
      </c>
      <c r="D67" s="53">
        <v>0</v>
      </c>
      <c r="E67" s="53">
        <v>0</v>
      </c>
      <c r="F67" s="53">
        <v>0</v>
      </c>
      <c r="G67" s="53">
        <v>0</v>
      </c>
      <c r="H67" s="53">
        <v>0</v>
      </c>
      <c r="I67" s="53">
        <v>0</v>
      </c>
      <c r="J67" s="53">
        <v>0.10539999999999999</v>
      </c>
      <c r="K67" s="53">
        <v>0</v>
      </c>
      <c r="L67" s="53">
        <v>0</v>
      </c>
      <c r="M67" s="53">
        <v>0</v>
      </c>
      <c r="N67" s="53">
        <v>0</v>
      </c>
      <c r="O67" s="53">
        <v>0</v>
      </c>
      <c r="P67" s="53">
        <v>0</v>
      </c>
      <c r="Q67" s="53">
        <v>0</v>
      </c>
      <c r="R67" s="138">
        <v>0.10539999999999999</v>
      </c>
    </row>
    <row r="68" spans="1:18"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138">
        <v>0</v>
      </c>
    </row>
    <row r="69" spans="1:18" x14ac:dyDescent="0.3">
      <c r="A69" s="3" t="s">
        <v>196</v>
      </c>
      <c r="B69" s="3" t="s">
        <v>397</v>
      </c>
      <c r="C69" s="3" t="s">
        <v>402</v>
      </c>
      <c r="D69" s="53">
        <v>0</v>
      </c>
      <c r="E69" s="53">
        <v>0</v>
      </c>
      <c r="F69" s="53">
        <v>0</v>
      </c>
      <c r="G69" s="53">
        <v>0</v>
      </c>
      <c r="H69" s="53">
        <v>0</v>
      </c>
      <c r="I69" s="53">
        <v>0</v>
      </c>
      <c r="J69" s="53">
        <v>0</v>
      </c>
      <c r="K69" s="53">
        <v>0</v>
      </c>
      <c r="L69" s="53">
        <v>0</v>
      </c>
      <c r="M69" s="53">
        <v>0.22527700000000001</v>
      </c>
      <c r="N69" s="53">
        <v>0</v>
      </c>
      <c r="O69" s="53">
        <v>0</v>
      </c>
      <c r="P69" s="53">
        <v>1.0800000000000001E-2</v>
      </c>
      <c r="Q69" s="53">
        <v>0</v>
      </c>
      <c r="R69" s="138">
        <v>0.23607700000000001</v>
      </c>
    </row>
    <row r="70" spans="1:18" x14ac:dyDescent="0.3">
      <c r="A70" s="3" t="s">
        <v>196</v>
      </c>
      <c r="B70" s="3" t="s">
        <v>397</v>
      </c>
      <c r="C70" s="3" t="s">
        <v>403</v>
      </c>
      <c r="D70" s="53">
        <v>0</v>
      </c>
      <c r="E70" s="53">
        <v>0</v>
      </c>
      <c r="F70" s="53">
        <v>0</v>
      </c>
      <c r="G70" s="53">
        <v>0</v>
      </c>
      <c r="H70" s="53">
        <v>0</v>
      </c>
      <c r="I70" s="53">
        <v>0</v>
      </c>
      <c r="J70" s="53">
        <v>1.1903999999999999</v>
      </c>
      <c r="K70" s="53">
        <v>0</v>
      </c>
      <c r="L70" s="53">
        <v>0</v>
      </c>
      <c r="M70" s="53">
        <v>3.1752000000000002E-2</v>
      </c>
      <c r="N70" s="53">
        <v>0</v>
      </c>
      <c r="O70" s="53">
        <v>0</v>
      </c>
      <c r="P70" s="53">
        <v>4.9140000000000003E-2</v>
      </c>
      <c r="Q70" s="53">
        <v>0</v>
      </c>
      <c r="R70" s="138">
        <v>1.2712919999999999</v>
      </c>
    </row>
    <row r="71" spans="1:18" x14ac:dyDescent="0.3">
      <c r="A71" s="3" t="s">
        <v>196</v>
      </c>
      <c r="B71" s="3" t="s">
        <v>397</v>
      </c>
      <c r="C71" s="3" t="s">
        <v>404</v>
      </c>
      <c r="D71" s="53">
        <v>0</v>
      </c>
      <c r="E71" s="53">
        <v>0</v>
      </c>
      <c r="F71" s="53">
        <v>0</v>
      </c>
      <c r="G71" s="53">
        <v>0</v>
      </c>
      <c r="H71" s="53">
        <v>0</v>
      </c>
      <c r="I71" s="53">
        <v>0</v>
      </c>
      <c r="J71" s="53">
        <v>1.6740000000000001E-2</v>
      </c>
      <c r="K71" s="53">
        <v>0</v>
      </c>
      <c r="L71" s="53">
        <v>3.2239999999999998E-2</v>
      </c>
      <c r="M71" s="53">
        <v>0</v>
      </c>
      <c r="N71" s="53">
        <v>0</v>
      </c>
      <c r="O71" s="53">
        <v>0</v>
      </c>
      <c r="P71" s="53">
        <v>0</v>
      </c>
      <c r="Q71" s="53">
        <v>0</v>
      </c>
      <c r="R71" s="138">
        <v>4.8979999999999996E-2</v>
      </c>
    </row>
    <row r="72" spans="1:18"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138">
        <v>0</v>
      </c>
    </row>
    <row r="73" spans="1:18" x14ac:dyDescent="0.3">
      <c r="A73" s="3" t="s">
        <v>196</v>
      </c>
      <c r="B73" s="3" t="s">
        <v>397</v>
      </c>
      <c r="C73" s="3" t="s">
        <v>406</v>
      </c>
      <c r="D73" s="53">
        <v>0</v>
      </c>
      <c r="E73" s="53">
        <v>0</v>
      </c>
      <c r="F73" s="53">
        <v>0</v>
      </c>
      <c r="G73" s="53">
        <v>0</v>
      </c>
      <c r="H73" s="53">
        <v>0</v>
      </c>
      <c r="I73" s="53">
        <v>0</v>
      </c>
      <c r="J73" s="53">
        <v>0.21142</v>
      </c>
      <c r="K73" s="53">
        <v>0</v>
      </c>
      <c r="L73" s="53">
        <v>1.55E-2</v>
      </c>
      <c r="M73" s="53">
        <v>1.7076000000000001E-2</v>
      </c>
      <c r="N73" s="53">
        <v>0</v>
      </c>
      <c r="O73" s="53">
        <v>0</v>
      </c>
      <c r="P73" s="53">
        <v>0</v>
      </c>
      <c r="Q73" s="53">
        <v>0</v>
      </c>
      <c r="R73" s="138">
        <v>0.24399600000000002</v>
      </c>
    </row>
    <row r="74" spans="1:18" x14ac:dyDescent="0.3">
      <c r="A74" s="3" t="s">
        <v>196</v>
      </c>
      <c r="B74" s="3" t="s">
        <v>397</v>
      </c>
      <c r="C74" s="3" t="s">
        <v>407</v>
      </c>
      <c r="D74" s="53">
        <v>0</v>
      </c>
      <c r="E74" s="53">
        <v>0</v>
      </c>
      <c r="F74" s="53">
        <v>1.0462000000000001E-2</v>
      </c>
      <c r="G74" s="53">
        <v>0</v>
      </c>
      <c r="H74" s="53">
        <v>0</v>
      </c>
      <c r="I74" s="53">
        <v>0</v>
      </c>
      <c r="J74" s="53">
        <v>0.12834000000000001</v>
      </c>
      <c r="K74" s="53">
        <v>0</v>
      </c>
      <c r="L74" s="53">
        <v>0</v>
      </c>
      <c r="M74" s="53">
        <v>0</v>
      </c>
      <c r="N74" s="53">
        <v>0</v>
      </c>
      <c r="O74" s="53">
        <v>0</v>
      </c>
      <c r="P74" s="53">
        <v>0</v>
      </c>
      <c r="Q74" s="53">
        <v>0</v>
      </c>
      <c r="R74" s="138">
        <v>0.13880200000000001</v>
      </c>
    </row>
    <row r="75" spans="1:18"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138">
        <v>0</v>
      </c>
    </row>
    <row r="76" spans="1:18" x14ac:dyDescent="0.3">
      <c r="A76" s="3" t="s">
        <v>196</v>
      </c>
      <c r="B76" s="3" t="s">
        <v>397</v>
      </c>
      <c r="C76" s="3" t="s">
        <v>409</v>
      </c>
      <c r="D76" s="53">
        <v>0</v>
      </c>
      <c r="E76" s="53">
        <v>0</v>
      </c>
      <c r="F76" s="53">
        <v>0</v>
      </c>
      <c r="G76" s="53">
        <v>0</v>
      </c>
      <c r="H76" s="53">
        <v>0</v>
      </c>
      <c r="I76" s="53">
        <v>0</v>
      </c>
      <c r="J76" s="53">
        <v>0</v>
      </c>
      <c r="K76" s="53">
        <v>0</v>
      </c>
      <c r="L76" s="53">
        <v>0</v>
      </c>
      <c r="M76" s="53">
        <v>1.5004376470588223E-2</v>
      </c>
      <c r="N76" s="53">
        <v>0</v>
      </c>
      <c r="O76" s="53">
        <v>0</v>
      </c>
      <c r="P76" s="53">
        <v>0</v>
      </c>
      <c r="Q76" s="53">
        <v>0</v>
      </c>
      <c r="R76" s="138">
        <v>1.5004376470588223E-2</v>
      </c>
    </row>
    <row r="77" spans="1:18" x14ac:dyDescent="0.3">
      <c r="A77" s="3" t="s">
        <v>196</v>
      </c>
      <c r="B77" s="3" t="s">
        <v>397</v>
      </c>
      <c r="C77" s="3" t="s">
        <v>410</v>
      </c>
      <c r="D77" s="53">
        <v>0</v>
      </c>
      <c r="E77" s="53">
        <v>0</v>
      </c>
      <c r="F77" s="53">
        <v>0</v>
      </c>
      <c r="G77" s="53">
        <v>0</v>
      </c>
      <c r="H77" s="53">
        <v>0</v>
      </c>
      <c r="I77" s="53">
        <v>0</v>
      </c>
      <c r="J77" s="53">
        <v>0</v>
      </c>
      <c r="K77" s="53">
        <v>0</v>
      </c>
      <c r="L77" s="53">
        <v>0</v>
      </c>
      <c r="M77" s="53">
        <v>4.4439999999999974E-4</v>
      </c>
      <c r="N77" s="53">
        <v>0</v>
      </c>
      <c r="O77" s="53">
        <v>0</v>
      </c>
      <c r="P77" s="53">
        <v>0</v>
      </c>
      <c r="Q77" s="53">
        <v>0</v>
      </c>
      <c r="R77" s="138">
        <v>4.4439999999999974E-4</v>
      </c>
    </row>
    <row r="78" spans="1:18"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138">
        <v>0</v>
      </c>
    </row>
    <row r="79" spans="1:18" x14ac:dyDescent="0.3">
      <c r="A79" s="3" t="s">
        <v>196</v>
      </c>
      <c r="B79" s="3" t="s">
        <v>397</v>
      </c>
      <c r="C79" s="3" t="s">
        <v>412</v>
      </c>
      <c r="D79" s="53">
        <v>0</v>
      </c>
      <c r="E79" s="53">
        <v>0</v>
      </c>
      <c r="F79" s="53">
        <v>0</v>
      </c>
      <c r="G79" s="53">
        <v>0</v>
      </c>
      <c r="H79" s="53">
        <v>0</v>
      </c>
      <c r="I79" s="53">
        <v>0</v>
      </c>
      <c r="J79" s="53">
        <v>0.90956000000000015</v>
      </c>
      <c r="K79" s="53">
        <v>0</v>
      </c>
      <c r="L79" s="53">
        <v>0</v>
      </c>
      <c r="M79" s="53">
        <v>0</v>
      </c>
      <c r="N79" s="53">
        <v>0</v>
      </c>
      <c r="O79" s="53">
        <v>0</v>
      </c>
      <c r="P79" s="53">
        <v>0</v>
      </c>
      <c r="Q79" s="53">
        <v>0</v>
      </c>
      <c r="R79" s="138">
        <v>0.90956000000000015</v>
      </c>
    </row>
    <row r="80" spans="1:18"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138">
        <v>0</v>
      </c>
    </row>
    <row r="81" spans="1:18"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138">
        <v>0</v>
      </c>
    </row>
    <row r="82" spans="1:18" x14ac:dyDescent="0.3">
      <c r="A82" s="3" t="s">
        <v>196</v>
      </c>
      <c r="B82" s="3" t="s">
        <v>397</v>
      </c>
      <c r="C82" s="3" t="s">
        <v>415</v>
      </c>
      <c r="D82" s="53">
        <v>0</v>
      </c>
      <c r="E82" s="53">
        <v>0</v>
      </c>
      <c r="F82" s="53">
        <v>0</v>
      </c>
      <c r="G82" s="53">
        <v>0</v>
      </c>
      <c r="H82" s="53">
        <v>0</v>
      </c>
      <c r="I82" s="53">
        <v>0</v>
      </c>
      <c r="J82" s="53">
        <v>3.2239999999999998E-2</v>
      </c>
      <c r="K82" s="53">
        <v>0</v>
      </c>
      <c r="L82" s="53">
        <v>0</v>
      </c>
      <c r="M82" s="53">
        <v>0</v>
      </c>
      <c r="N82" s="53">
        <v>0</v>
      </c>
      <c r="O82" s="53">
        <v>0</v>
      </c>
      <c r="P82" s="53">
        <v>0</v>
      </c>
      <c r="Q82" s="53">
        <v>0</v>
      </c>
      <c r="R82" s="138">
        <v>3.2239999999999998E-2</v>
      </c>
    </row>
    <row r="83" spans="1:18" x14ac:dyDescent="0.3">
      <c r="A83" s="51" t="s">
        <v>416</v>
      </c>
      <c r="B83" s="51" t="s">
        <v>416</v>
      </c>
      <c r="C83" s="51" t="s">
        <v>416</v>
      </c>
      <c r="D83" s="52">
        <v>0</v>
      </c>
      <c r="E83" s="52">
        <v>0</v>
      </c>
      <c r="F83" s="52">
        <v>9.9999999999999995E-7</v>
      </c>
      <c r="G83" s="52">
        <v>0</v>
      </c>
      <c r="H83" s="52">
        <v>0</v>
      </c>
      <c r="I83" s="52">
        <v>0</v>
      </c>
      <c r="J83" s="52">
        <v>0.85807999999999995</v>
      </c>
      <c r="K83" s="52">
        <v>0</v>
      </c>
      <c r="L83" s="52">
        <v>9.5479999999999995E-2</v>
      </c>
      <c r="M83" s="52">
        <v>0.67546012497142149</v>
      </c>
      <c r="N83" s="52">
        <v>0</v>
      </c>
      <c r="O83" s="52">
        <v>1.2E-2</v>
      </c>
      <c r="P83" s="52">
        <v>1.242E-2</v>
      </c>
      <c r="Q83" s="52">
        <v>0</v>
      </c>
      <c r="R83" s="52">
        <v>1.6534411249714216</v>
      </c>
    </row>
    <row r="84" spans="1:18"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138">
        <v>0</v>
      </c>
    </row>
    <row r="85" spans="1:18" x14ac:dyDescent="0.3">
      <c r="A85" s="3" t="s">
        <v>196</v>
      </c>
      <c r="B85" s="3" t="s">
        <v>417</v>
      </c>
      <c r="C85" s="3" t="s">
        <v>419</v>
      </c>
      <c r="D85" s="53">
        <v>0</v>
      </c>
      <c r="E85" s="53">
        <v>0</v>
      </c>
      <c r="F85" s="53">
        <v>0</v>
      </c>
      <c r="G85" s="53">
        <v>0</v>
      </c>
      <c r="H85" s="53">
        <v>0</v>
      </c>
      <c r="I85" s="53">
        <v>0</v>
      </c>
      <c r="J85" s="53">
        <v>0</v>
      </c>
      <c r="K85" s="53">
        <v>0</v>
      </c>
      <c r="L85" s="53">
        <v>0</v>
      </c>
      <c r="M85" s="53">
        <v>7.9920000000000005E-2</v>
      </c>
      <c r="N85" s="53">
        <v>0</v>
      </c>
      <c r="O85" s="53">
        <v>0</v>
      </c>
      <c r="P85" s="53">
        <v>0</v>
      </c>
      <c r="Q85" s="53">
        <v>0</v>
      </c>
      <c r="R85" s="138">
        <v>7.9920000000000005E-2</v>
      </c>
    </row>
    <row r="86" spans="1:18"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138">
        <v>0</v>
      </c>
    </row>
    <row r="87" spans="1:18" x14ac:dyDescent="0.3">
      <c r="A87" s="3" t="s">
        <v>196</v>
      </c>
      <c r="B87" s="3" t="s">
        <v>417</v>
      </c>
      <c r="C87" s="3" t="s">
        <v>421</v>
      </c>
      <c r="D87" s="53">
        <v>0</v>
      </c>
      <c r="E87" s="53">
        <v>0</v>
      </c>
      <c r="F87" s="53">
        <v>0</v>
      </c>
      <c r="G87" s="53">
        <v>0</v>
      </c>
      <c r="H87" s="53">
        <v>0</v>
      </c>
      <c r="I87" s="53">
        <v>0</v>
      </c>
      <c r="J87" s="53">
        <v>0.41291999999999995</v>
      </c>
      <c r="K87" s="53">
        <v>0</v>
      </c>
      <c r="L87" s="53">
        <v>7.936E-2</v>
      </c>
      <c r="M87" s="53">
        <v>0.42011413988051244</v>
      </c>
      <c r="N87" s="53">
        <v>0</v>
      </c>
      <c r="O87" s="53">
        <v>0</v>
      </c>
      <c r="P87" s="53">
        <v>1.242E-2</v>
      </c>
      <c r="Q87" s="53">
        <v>0</v>
      </c>
      <c r="R87" s="138">
        <v>0.92481413988051242</v>
      </c>
    </row>
    <row r="88" spans="1:18"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138">
        <v>0</v>
      </c>
    </row>
    <row r="89" spans="1:18" x14ac:dyDescent="0.3">
      <c r="A89" s="3" t="s">
        <v>196</v>
      </c>
      <c r="B89" s="3" t="s">
        <v>417</v>
      </c>
      <c r="C89" s="3" t="s">
        <v>423</v>
      </c>
      <c r="D89" s="53">
        <v>0</v>
      </c>
      <c r="E89" s="53">
        <v>0</v>
      </c>
      <c r="F89" s="53">
        <v>0</v>
      </c>
      <c r="G89" s="53">
        <v>0</v>
      </c>
      <c r="H89" s="53">
        <v>0</v>
      </c>
      <c r="I89" s="53">
        <v>0</v>
      </c>
      <c r="J89" s="53">
        <v>0.23064000000000001</v>
      </c>
      <c r="K89" s="53">
        <v>0</v>
      </c>
      <c r="L89" s="53">
        <v>0</v>
      </c>
      <c r="M89" s="53">
        <v>2.5327031313131337E-2</v>
      </c>
      <c r="N89" s="53">
        <v>0</v>
      </c>
      <c r="O89" s="53">
        <v>0</v>
      </c>
      <c r="P89" s="53">
        <v>0</v>
      </c>
      <c r="Q89" s="53">
        <v>0</v>
      </c>
      <c r="R89" s="138">
        <v>0.25596703131313137</v>
      </c>
    </row>
    <row r="90" spans="1:18" x14ac:dyDescent="0.3">
      <c r="A90" s="3" t="s">
        <v>196</v>
      </c>
      <c r="B90" s="3" t="s">
        <v>417</v>
      </c>
      <c r="C90" s="3" t="s">
        <v>424</v>
      </c>
      <c r="D90" s="53">
        <v>0</v>
      </c>
      <c r="E90" s="53">
        <v>0</v>
      </c>
      <c r="F90" s="53">
        <v>0</v>
      </c>
      <c r="G90" s="53">
        <v>0</v>
      </c>
      <c r="H90" s="53">
        <v>0</v>
      </c>
      <c r="I90" s="53">
        <v>0</v>
      </c>
      <c r="J90" s="53">
        <v>3.286E-2</v>
      </c>
      <c r="K90" s="53">
        <v>0</v>
      </c>
      <c r="L90" s="53">
        <v>0</v>
      </c>
      <c r="M90" s="53">
        <v>3.7799999999999999E-3</v>
      </c>
      <c r="N90" s="53">
        <v>0</v>
      </c>
      <c r="O90" s="53">
        <v>0</v>
      </c>
      <c r="P90" s="53">
        <v>0</v>
      </c>
      <c r="Q90" s="53">
        <v>0</v>
      </c>
      <c r="R90" s="138">
        <v>3.6639999999999999E-2</v>
      </c>
    </row>
    <row r="91" spans="1:18" x14ac:dyDescent="0.3">
      <c r="A91" s="3" t="s">
        <v>196</v>
      </c>
      <c r="B91" s="3" t="s">
        <v>417</v>
      </c>
      <c r="C91" s="3" t="s">
        <v>425</v>
      </c>
      <c r="D91" s="53">
        <v>0</v>
      </c>
      <c r="E91" s="53">
        <v>0</v>
      </c>
      <c r="F91" s="53">
        <v>0</v>
      </c>
      <c r="G91" s="53">
        <v>0</v>
      </c>
      <c r="H91" s="53">
        <v>0</v>
      </c>
      <c r="I91" s="53">
        <v>0</v>
      </c>
      <c r="J91" s="53">
        <v>0</v>
      </c>
      <c r="K91" s="53">
        <v>0</v>
      </c>
      <c r="L91" s="53">
        <v>1.6119999999999999E-2</v>
      </c>
      <c r="M91" s="53">
        <v>1.8495999999999999E-2</v>
      </c>
      <c r="N91" s="53">
        <v>0</v>
      </c>
      <c r="O91" s="53">
        <v>0</v>
      </c>
      <c r="P91" s="53">
        <v>0</v>
      </c>
      <c r="Q91" s="53">
        <v>0</v>
      </c>
      <c r="R91" s="138">
        <v>3.4615999999999994E-2</v>
      </c>
    </row>
    <row r="92" spans="1:18"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138">
        <v>0</v>
      </c>
    </row>
    <row r="93" spans="1:18"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138">
        <v>0</v>
      </c>
    </row>
    <row r="94" spans="1:18"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1.2E-2</v>
      </c>
      <c r="P94" s="53">
        <v>0</v>
      </c>
      <c r="Q94" s="53">
        <v>0</v>
      </c>
      <c r="R94" s="138">
        <v>1.2E-2</v>
      </c>
    </row>
    <row r="95" spans="1:18"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138">
        <v>0</v>
      </c>
    </row>
    <row r="96" spans="1:18" x14ac:dyDescent="0.3">
      <c r="A96" s="3" t="s">
        <v>196</v>
      </c>
      <c r="B96" s="3" t="s">
        <v>417</v>
      </c>
      <c r="C96" s="3" t="s">
        <v>430</v>
      </c>
      <c r="D96" s="53">
        <v>0</v>
      </c>
      <c r="E96" s="53">
        <v>0</v>
      </c>
      <c r="F96" s="53">
        <v>0</v>
      </c>
      <c r="G96" s="53">
        <v>0</v>
      </c>
      <c r="H96" s="53">
        <v>0</v>
      </c>
      <c r="I96" s="53">
        <v>0</v>
      </c>
      <c r="J96" s="53">
        <v>0.16492000000000001</v>
      </c>
      <c r="K96" s="53">
        <v>0</v>
      </c>
      <c r="L96" s="53">
        <v>0</v>
      </c>
      <c r="M96" s="53">
        <v>5.7289953777777756E-2</v>
      </c>
      <c r="N96" s="53">
        <v>0</v>
      </c>
      <c r="O96" s="53">
        <v>0</v>
      </c>
      <c r="P96" s="53">
        <v>0</v>
      </c>
      <c r="Q96" s="53">
        <v>0</v>
      </c>
      <c r="R96" s="138">
        <v>0.22220995377777777</v>
      </c>
    </row>
    <row r="97" spans="1:18" x14ac:dyDescent="0.3">
      <c r="A97" s="3" t="s">
        <v>196</v>
      </c>
      <c r="B97" s="3" t="s">
        <v>417</v>
      </c>
      <c r="C97" s="3" t="s">
        <v>431</v>
      </c>
      <c r="D97" s="53">
        <v>0</v>
      </c>
      <c r="E97" s="53">
        <v>0</v>
      </c>
      <c r="F97" s="53">
        <v>9.9999999999999995E-7</v>
      </c>
      <c r="G97" s="53">
        <v>0</v>
      </c>
      <c r="H97" s="53">
        <v>0</v>
      </c>
      <c r="I97" s="53">
        <v>0</v>
      </c>
      <c r="J97" s="53">
        <v>1.6740000000000001E-2</v>
      </c>
      <c r="K97" s="53">
        <v>0</v>
      </c>
      <c r="L97" s="53">
        <v>0</v>
      </c>
      <c r="M97" s="53">
        <v>3.6991999999999997E-2</v>
      </c>
      <c r="N97" s="53">
        <v>0</v>
      </c>
      <c r="O97" s="53">
        <v>0</v>
      </c>
      <c r="P97" s="53">
        <v>0</v>
      </c>
      <c r="Q97" s="53">
        <v>0</v>
      </c>
      <c r="R97" s="138">
        <v>5.3733000000000003E-2</v>
      </c>
    </row>
    <row r="98" spans="1:18" x14ac:dyDescent="0.3">
      <c r="A98" s="3" t="s">
        <v>196</v>
      </c>
      <c r="B98" s="3" t="s">
        <v>417</v>
      </c>
      <c r="C98" s="3" t="s">
        <v>432</v>
      </c>
      <c r="D98" s="53">
        <v>0</v>
      </c>
      <c r="E98" s="53">
        <v>0</v>
      </c>
      <c r="F98" s="53">
        <v>0</v>
      </c>
      <c r="G98" s="53">
        <v>0</v>
      </c>
      <c r="H98" s="53">
        <v>0</v>
      </c>
      <c r="I98" s="53">
        <v>0</v>
      </c>
      <c r="J98" s="53">
        <v>0</v>
      </c>
      <c r="K98" s="53">
        <v>0</v>
      </c>
      <c r="L98" s="53">
        <v>0</v>
      </c>
      <c r="M98" s="53">
        <v>1.5044999999999999E-2</v>
      </c>
      <c r="N98" s="53">
        <v>0</v>
      </c>
      <c r="O98" s="53">
        <v>0</v>
      </c>
      <c r="P98" s="53">
        <v>0</v>
      </c>
      <c r="Q98" s="53">
        <v>0</v>
      </c>
      <c r="R98" s="138">
        <v>1.5044999999999999E-2</v>
      </c>
    </row>
    <row r="99" spans="1:18" x14ac:dyDescent="0.3">
      <c r="A99" s="3" t="s">
        <v>196</v>
      </c>
      <c r="B99" s="3" t="s">
        <v>417</v>
      </c>
      <c r="C99" s="3" t="s">
        <v>433</v>
      </c>
      <c r="D99" s="53">
        <v>0</v>
      </c>
      <c r="E99" s="53">
        <v>0</v>
      </c>
      <c r="F99" s="53">
        <v>0</v>
      </c>
      <c r="G99" s="53">
        <v>0</v>
      </c>
      <c r="H99" s="53">
        <v>0</v>
      </c>
      <c r="I99" s="53">
        <v>0</v>
      </c>
      <c r="J99" s="53">
        <v>0</v>
      </c>
      <c r="K99" s="53">
        <v>0</v>
      </c>
      <c r="L99" s="53">
        <v>0</v>
      </c>
      <c r="M99" s="53">
        <v>1.8495999999999999E-2</v>
      </c>
      <c r="N99" s="53">
        <v>0</v>
      </c>
      <c r="O99" s="53">
        <v>0</v>
      </c>
      <c r="P99" s="53">
        <v>0</v>
      </c>
      <c r="Q99" s="53">
        <v>0</v>
      </c>
      <c r="R99" s="138">
        <v>1.8495999999999999E-2</v>
      </c>
    </row>
    <row r="100" spans="1:18" x14ac:dyDescent="0.3">
      <c r="A100" s="51" t="s">
        <v>434</v>
      </c>
      <c r="B100" s="51" t="s">
        <v>434</v>
      </c>
      <c r="C100" s="51" t="s">
        <v>434</v>
      </c>
      <c r="D100" s="52">
        <v>0</v>
      </c>
      <c r="E100" s="52">
        <v>0</v>
      </c>
      <c r="F100" s="52">
        <v>0</v>
      </c>
      <c r="G100" s="52">
        <v>0</v>
      </c>
      <c r="H100" s="52">
        <v>0</v>
      </c>
      <c r="I100" s="52">
        <v>0</v>
      </c>
      <c r="J100" s="52">
        <v>0.11656000000000002</v>
      </c>
      <c r="K100" s="52">
        <v>0</v>
      </c>
      <c r="L100" s="52">
        <v>0</v>
      </c>
      <c r="M100" s="52">
        <v>0.29984594919484703</v>
      </c>
      <c r="N100" s="52">
        <v>0</v>
      </c>
      <c r="O100" s="52">
        <v>0</v>
      </c>
      <c r="P100" s="52">
        <v>0</v>
      </c>
      <c r="Q100" s="52">
        <v>0</v>
      </c>
      <c r="R100" s="52">
        <v>0.41640594919484708</v>
      </c>
    </row>
    <row r="101" spans="1:18" x14ac:dyDescent="0.3">
      <c r="A101" s="3" t="s">
        <v>196</v>
      </c>
      <c r="B101" s="3" t="s">
        <v>435</v>
      </c>
      <c r="C101" s="3" t="s">
        <v>436</v>
      </c>
      <c r="D101" s="53">
        <v>0</v>
      </c>
      <c r="E101" s="53">
        <v>0</v>
      </c>
      <c r="F101" s="53">
        <v>0</v>
      </c>
      <c r="G101" s="53">
        <v>0</v>
      </c>
      <c r="H101" s="53">
        <v>0</v>
      </c>
      <c r="I101" s="53">
        <v>0</v>
      </c>
      <c r="J101" s="53">
        <v>0</v>
      </c>
      <c r="K101" s="53">
        <v>0</v>
      </c>
      <c r="L101" s="53">
        <v>0</v>
      </c>
      <c r="M101" s="53">
        <v>0.14200000000000002</v>
      </c>
      <c r="N101" s="53">
        <v>0</v>
      </c>
      <c r="O101" s="53">
        <v>0</v>
      </c>
      <c r="P101" s="53">
        <v>0</v>
      </c>
      <c r="Q101" s="53">
        <v>0</v>
      </c>
      <c r="R101" s="138">
        <v>0.14200000000000002</v>
      </c>
    </row>
    <row r="102" spans="1:18" x14ac:dyDescent="0.3">
      <c r="A102" s="3" t="s">
        <v>196</v>
      </c>
      <c r="B102" s="3" t="s">
        <v>435</v>
      </c>
      <c r="C102" s="3" t="s">
        <v>437</v>
      </c>
      <c r="D102" s="53">
        <v>0</v>
      </c>
      <c r="E102" s="53">
        <v>0</v>
      </c>
      <c r="F102" s="53">
        <v>0</v>
      </c>
      <c r="G102" s="53">
        <v>0</v>
      </c>
      <c r="H102" s="53">
        <v>0</v>
      </c>
      <c r="I102" s="53">
        <v>0</v>
      </c>
      <c r="J102" s="53">
        <v>8.3080000000000015E-2</v>
      </c>
      <c r="K102" s="53">
        <v>0</v>
      </c>
      <c r="L102" s="53">
        <v>0</v>
      </c>
      <c r="M102" s="53">
        <v>4.9582058454106265E-2</v>
      </c>
      <c r="N102" s="53">
        <v>0</v>
      </c>
      <c r="O102" s="53">
        <v>0</v>
      </c>
      <c r="P102" s="53">
        <v>0</v>
      </c>
      <c r="Q102" s="53">
        <v>0</v>
      </c>
      <c r="R102" s="138">
        <v>0.13266205845410628</v>
      </c>
    </row>
    <row r="103" spans="1:18"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138">
        <v>0</v>
      </c>
    </row>
    <row r="104" spans="1:18"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138">
        <v>0</v>
      </c>
    </row>
    <row r="105" spans="1:18" x14ac:dyDescent="0.3">
      <c r="A105" s="3" t="s">
        <v>196</v>
      </c>
      <c r="B105" s="3" t="s">
        <v>435</v>
      </c>
      <c r="C105" s="3" t="s">
        <v>440</v>
      </c>
      <c r="D105" s="53">
        <v>0</v>
      </c>
      <c r="E105" s="53">
        <v>0</v>
      </c>
      <c r="F105" s="53">
        <v>0</v>
      </c>
      <c r="G105" s="53">
        <v>0</v>
      </c>
      <c r="H105" s="53">
        <v>0</v>
      </c>
      <c r="I105" s="53">
        <v>0</v>
      </c>
      <c r="J105" s="53">
        <v>0</v>
      </c>
      <c r="K105" s="53">
        <v>0</v>
      </c>
      <c r="L105" s="53">
        <v>0</v>
      </c>
      <c r="M105" s="53">
        <v>7.4033000000000002E-2</v>
      </c>
      <c r="N105" s="53">
        <v>0</v>
      </c>
      <c r="O105" s="53">
        <v>0</v>
      </c>
      <c r="P105" s="53">
        <v>0</v>
      </c>
      <c r="Q105" s="53">
        <v>0</v>
      </c>
      <c r="R105" s="138">
        <v>7.4033000000000002E-2</v>
      </c>
    </row>
    <row r="106" spans="1:18" x14ac:dyDescent="0.3">
      <c r="A106" s="3" t="s">
        <v>196</v>
      </c>
      <c r="B106" s="3" t="s">
        <v>435</v>
      </c>
      <c r="C106" s="3" t="s">
        <v>441</v>
      </c>
      <c r="D106" s="53">
        <v>0</v>
      </c>
      <c r="E106" s="53">
        <v>0</v>
      </c>
      <c r="F106" s="53">
        <v>0</v>
      </c>
      <c r="G106" s="53">
        <v>0</v>
      </c>
      <c r="H106" s="53">
        <v>0</v>
      </c>
      <c r="I106" s="53">
        <v>0</v>
      </c>
      <c r="J106" s="53">
        <v>3.3480000000000003E-2</v>
      </c>
      <c r="K106" s="53">
        <v>0</v>
      </c>
      <c r="L106" s="53">
        <v>0</v>
      </c>
      <c r="M106" s="53">
        <v>2.7709999999999999E-2</v>
      </c>
      <c r="N106" s="53">
        <v>0</v>
      </c>
      <c r="O106" s="53">
        <v>0</v>
      </c>
      <c r="P106" s="53">
        <v>0</v>
      </c>
      <c r="Q106" s="53">
        <v>0</v>
      </c>
      <c r="R106" s="138">
        <v>6.1190000000000001E-2</v>
      </c>
    </row>
    <row r="107" spans="1:18" x14ac:dyDescent="0.3">
      <c r="A107" s="3" t="s">
        <v>196</v>
      </c>
      <c r="B107" s="3" t="s">
        <v>435</v>
      </c>
      <c r="C107" s="3" t="s">
        <v>442</v>
      </c>
      <c r="D107" s="53">
        <v>0</v>
      </c>
      <c r="E107" s="53">
        <v>0</v>
      </c>
      <c r="F107" s="53">
        <v>0</v>
      </c>
      <c r="G107" s="53">
        <v>0</v>
      </c>
      <c r="H107" s="53">
        <v>0</v>
      </c>
      <c r="I107" s="53">
        <v>0</v>
      </c>
      <c r="J107" s="53">
        <v>0</v>
      </c>
      <c r="K107" s="53">
        <v>0</v>
      </c>
      <c r="L107" s="53">
        <v>0</v>
      </c>
      <c r="M107" s="53">
        <v>2.3999999999999998E-3</v>
      </c>
      <c r="N107" s="53">
        <v>0</v>
      </c>
      <c r="O107" s="53">
        <v>0</v>
      </c>
      <c r="P107" s="53">
        <v>0</v>
      </c>
      <c r="Q107" s="53">
        <v>0</v>
      </c>
      <c r="R107" s="138">
        <v>2.3999999999999998E-3</v>
      </c>
    </row>
    <row r="108" spans="1:18" x14ac:dyDescent="0.3">
      <c r="A108" s="3" t="s">
        <v>196</v>
      </c>
      <c r="B108" s="3" t="s">
        <v>435</v>
      </c>
      <c r="C108" s="3" t="s">
        <v>443</v>
      </c>
      <c r="D108" s="53">
        <v>0</v>
      </c>
      <c r="E108" s="53">
        <v>0</v>
      </c>
      <c r="F108" s="53">
        <v>0</v>
      </c>
      <c r="G108" s="53">
        <v>0</v>
      </c>
      <c r="H108" s="53">
        <v>0</v>
      </c>
      <c r="I108" s="53">
        <v>0</v>
      </c>
      <c r="J108" s="53">
        <v>0</v>
      </c>
      <c r="K108" s="53">
        <v>0</v>
      </c>
      <c r="L108" s="53">
        <v>0</v>
      </c>
      <c r="M108" s="53">
        <v>4.1208907407407416E-3</v>
      </c>
      <c r="N108" s="53">
        <v>0</v>
      </c>
      <c r="O108" s="53">
        <v>0</v>
      </c>
      <c r="P108" s="53">
        <v>0</v>
      </c>
      <c r="Q108" s="53">
        <v>0</v>
      </c>
      <c r="R108" s="138">
        <v>4.1208907407407416E-3</v>
      </c>
    </row>
    <row r="109" spans="1:18"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138">
        <v>0</v>
      </c>
    </row>
    <row r="110" spans="1:18" x14ac:dyDescent="0.3">
      <c r="A110" s="51" t="s">
        <v>445</v>
      </c>
      <c r="B110" s="51" t="s">
        <v>445</v>
      </c>
      <c r="C110" s="51" t="s">
        <v>445</v>
      </c>
      <c r="D110" s="52">
        <v>0</v>
      </c>
      <c r="E110" s="52">
        <v>0</v>
      </c>
      <c r="F110" s="52">
        <v>0</v>
      </c>
      <c r="G110" s="52">
        <v>0</v>
      </c>
      <c r="H110" s="52">
        <v>0</v>
      </c>
      <c r="I110" s="52">
        <v>0</v>
      </c>
      <c r="J110" s="52">
        <v>6.8781599999999994</v>
      </c>
      <c r="K110" s="52">
        <v>0</v>
      </c>
      <c r="L110" s="52">
        <v>0</v>
      </c>
      <c r="M110" s="52">
        <v>0.24673068797415332</v>
      </c>
      <c r="N110" s="52">
        <v>0</v>
      </c>
      <c r="O110" s="52">
        <v>0</v>
      </c>
      <c r="P110" s="52">
        <v>7.2800000000000004E-2</v>
      </c>
      <c r="Q110" s="52">
        <v>0</v>
      </c>
      <c r="R110" s="52">
        <v>7.1976906879741529</v>
      </c>
    </row>
    <row r="111" spans="1:18"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138">
        <v>0</v>
      </c>
    </row>
    <row r="112" spans="1:18"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138">
        <v>0</v>
      </c>
    </row>
    <row r="113" spans="1:18"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138">
        <v>0</v>
      </c>
    </row>
    <row r="114" spans="1:18" x14ac:dyDescent="0.3">
      <c r="A114" s="3" t="s">
        <v>196</v>
      </c>
      <c r="B114" s="3" t="s">
        <v>446</v>
      </c>
      <c r="C114" s="3" t="s">
        <v>450</v>
      </c>
      <c r="D114" s="53">
        <v>0</v>
      </c>
      <c r="E114" s="53">
        <v>0</v>
      </c>
      <c r="F114" s="53">
        <v>0</v>
      </c>
      <c r="G114" s="53">
        <v>0</v>
      </c>
      <c r="H114" s="53">
        <v>0</v>
      </c>
      <c r="I114" s="53">
        <v>0</v>
      </c>
      <c r="J114" s="53">
        <v>6.8781599999999994</v>
      </c>
      <c r="K114" s="53">
        <v>0</v>
      </c>
      <c r="L114" s="53">
        <v>0</v>
      </c>
      <c r="M114" s="53">
        <v>2.9633390022675609E-3</v>
      </c>
      <c r="N114" s="53">
        <v>0</v>
      </c>
      <c r="O114" s="53">
        <v>0</v>
      </c>
      <c r="P114" s="53">
        <v>7.2800000000000004E-2</v>
      </c>
      <c r="Q114" s="53">
        <v>0</v>
      </c>
      <c r="R114" s="138">
        <v>6.9539233390022668</v>
      </c>
    </row>
    <row r="115" spans="1:18" x14ac:dyDescent="0.3">
      <c r="A115" s="3" t="s">
        <v>196</v>
      </c>
      <c r="B115" s="3" t="s">
        <v>446</v>
      </c>
      <c r="C115" s="3" t="s">
        <v>451</v>
      </c>
      <c r="D115" s="53">
        <v>0</v>
      </c>
      <c r="E115" s="53">
        <v>0</v>
      </c>
      <c r="F115" s="53">
        <v>0</v>
      </c>
      <c r="G115" s="53">
        <v>0</v>
      </c>
      <c r="H115" s="53">
        <v>0</v>
      </c>
      <c r="I115" s="53">
        <v>0</v>
      </c>
      <c r="J115" s="53">
        <v>0</v>
      </c>
      <c r="K115" s="53">
        <v>0</v>
      </c>
      <c r="L115" s="53">
        <v>0</v>
      </c>
      <c r="M115" s="53">
        <v>0.24376734897188576</v>
      </c>
      <c r="N115" s="53">
        <v>0</v>
      </c>
      <c r="O115" s="53">
        <v>0</v>
      </c>
      <c r="P115" s="53">
        <v>0</v>
      </c>
      <c r="Q115" s="53">
        <v>0</v>
      </c>
      <c r="R115" s="138">
        <v>0.24376734897188576</v>
      </c>
    </row>
    <row r="116" spans="1:18" x14ac:dyDescent="0.3">
      <c r="A116" s="49" t="s">
        <v>452</v>
      </c>
      <c r="B116" s="49" t="s">
        <v>452</v>
      </c>
      <c r="C116" s="49" t="s">
        <v>452</v>
      </c>
      <c r="D116" s="50">
        <v>0</v>
      </c>
      <c r="E116" s="50">
        <v>0</v>
      </c>
      <c r="F116" s="50">
        <v>1.302E-2</v>
      </c>
      <c r="G116" s="50">
        <v>1.2276</v>
      </c>
      <c r="H116" s="50">
        <v>2.3559999999999998E-2</v>
      </c>
      <c r="I116" s="50">
        <v>0</v>
      </c>
      <c r="J116" s="50">
        <v>2.3640600000000003</v>
      </c>
      <c r="K116" s="50">
        <v>79.864680000000007</v>
      </c>
      <c r="L116" s="50">
        <v>3.286E-2</v>
      </c>
      <c r="M116" s="50">
        <v>53.677229232026143</v>
      </c>
      <c r="N116" s="50">
        <v>56.995979999999996</v>
      </c>
      <c r="O116" s="50">
        <v>61.00056</v>
      </c>
      <c r="P116" s="50">
        <v>17.84422</v>
      </c>
      <c r="Q116" s="50">
        <v>0</v>
      </c>
      <c r="R116" s="50">
        <v>273.04376923202614</v>
      </c>
    </row>
    <row r="117" spans="1:18" x14ac:dyDescent="0.3">
      <c r="A117" s="51" t="s">
        <v>452</v>
      </c>
      <c r="B117" s="51" t="s">
        <v>452</v>
      </c>
      <c r="C117" s="51" t="s">
        <v>452</v>
      </c>
      <c r="D117" s="52">
        <v>0</v>
      </c>
      <c r="E117" s="52">
        <v>0</v>
      </c>
      <c r="F117" s="52">
        <v>1.302E-2</v>
      </c>
      <c r="G117" s="52">
        <v>1.2276</v>
      </c>
      <c r="H117" s="52">
        <v>2.3559999999999998E-2</v>
      </c>
      <c r="I117" s="52">
        <v>0</v>
      </c>
      <c r="J117" s="52">
        <v>2.3640600000000003</v>
      </c>
      <c r="K117" s="52">
        <v>79.864680000000007</v>
      </c>
      <c r="L117" s="52">
        <v>3.286E-2</v>
      </c>
      <c r="M117" s="52">
        <v>53.677229232026143</v>
      </c>
      <c r="N117" s="52">
        <v>56.995979999999996</v>
      </c>
      <c r="O117" s="52">
        <v>61.00056</v>
      </c>
      <c r="P117" s="52">
        <v>17.84422</v>
      </c>
      <c r="Q117" s="52">
        <v>0</v>
      </c>
      <c r="R117" s="52">
        <v>273.04376923202614</v>
      </c>
    </row>
    <row r="118" spans="1:18" x14ac:dyDescent="0.3">
      <c r="A118" s="3" t="s">
        <v>209</v>
      </c>
      <c r="B118" s="3" t="s">
        <v>209</v>
      </c>
      <c r="C118" s="3" t="s">
        <v>210</v>
      </c>
      <c r="D118" s="53">
        <v>0</v>
      </c>
      <c r="E118" s="53">
        <v>0</v>
      </c>
      <c r="F118" s="53">
        <v>0</v>
      </c>
      <c r="G118" s="53">
        <v>0</v>
      </c>
      <c r="H118" s="53">
        <v>0</v>
      </c>
      <c r="I118" s="53">
        <v>0</v>
      </c>
      <c r="J118" s="53">
        <v>1.0323000000000002</v>
      </c>
      <c r="K118" s="53">
        <v>79.864680000000007</v>
      </c>
      <c r="L118" s="53">
        <v>0</v>
      </c>
      <c r="M118" s="53">
        <v>8.7892320261437912E-3</v>
      </c>
      <c r="N118" s="53">
        <v>5.6624600000000003</v>
      </c>
      <c r="O118" s="53">
        <v>0</v>
      </c>
      <c r="P118" s="53">
        <v>7.936E-2</v>
      </c>
      <c r="Q118" s="53">
        <v>0</v>
      </c>
      <c r="R118" s="138">
        <v>86.647589232026149</v>
      </c>
    </row>
    <row r="119" spans="1:18" x14ac:dyDescent="0.3">
      <c r="A119" s="3" t="s">
        <v>209</v>
      </c>
      <c r="B119" s="3" t="s">
        <v>209</v>
      </c>
      <c r="C119" s="3" t="s">
        <v>213</v>
      </c>
      <c r="D119" s="53">
        <v>0</v>
      </c>
      <c r="E119" s="53">
        <v>0</v>
      </c>
      <c r="F119" s="53">
        <v>1.302E-2</v>
      </c>
      <c r="G119" s="53">
        <v>1.2276</v>
      </c>
      <c r="H119" s="53">
        <v>2.3559999999999998E-2</v>
      </c>
      <c r="I119" s="53">
        <v>0</v>
      </c>
      <c r="J119" s="53">
        <v>1.3317600000000001</v>
      </c>
      <c r="K119" s="53">
        <v>0</v>
      </c>
      <c r="L119" s="53">
        <v>3.286E-2</v>
      </c>
      <c r="M119" s="53">
        <v>53.668439999999997</v>
      </c>
      <c r="N119" s="53">
        <v>51.333519999999993</v>
      </c>
      <c r="O119" s="53">
        <v>61.00056</v>
      </c>
      <c r="P119" s="53">
        <v>17.764859999999999</v>
      </c>
      <c r="Q119" s="53">
        <v>0</v>
      </c>
      <c r="R119" s="138">
        <v>186.39617999999999</v>
      </c>
    </row>
    <row r="120" spans="1:18" x14ac:dyDescent="0.3">
      <c r="A120" s="49" t="s">
        <v>453</v>
      </c>
      <c r="B120" s="49" t="s">
        <v>453</v>
      </c>
      <c r="C120" s="49" t="s">
        <v>453</v>
      </c>
      <c r="D120" s="50">
        <v>4.2009999999999999E-3</v>
      </c>
      <c r="E120" s="50">
        <v>0</v>
      </c>
      <c r="F120" s="50">
        <v>0</v>
      </c>
      <c r="G120" s="50">
        <v>0</v>
      </c>
      <c r="H120" s="50">
        <v>1.6702799999999998</v>
      </c>
      <c r="I120" s="50">
        <v>0</v>
      </c>
      <c r="J120" s="50">
        <v>9.1613999999999987</v>
      </c>
      <c r="K120" s="50">
        <v>2.4812400000000001</v>
      </c>
      <c r="L120" s="50">
        <v>21.491680000000002</v>
      </c>
      <c r="M120" s="50">
        <v>2.8580187477270873</v>
      </c>
      <c r="N120" s="50">
        <v>19.579299999999996</v>
      </c>
      <c r="O120" s="50">
        <v>0</v>
      </c>
      <c r="P120" s="50">
        <v>0.20488000000000003</v>
      </c>
      <c r="Q120" s="50">
        <v>0</v>
      </c>
      <c r="R120" s="50">
        <v>57.450999747727089</v>
      </c>
    </row>
    <row r="121" spans="1:18" x14ac:dyDescent="0.3">
      <c r="A121" s="51" t="s">
        <v>454</v>
      </c>
      <c r="B121" s="51" t="s">
        <v>454</v>
      </c>
      <c r="C121" s="51" t="s">
        <v>454</v>
      </c>
      <c r="D121" s="52">
        <v>0</v>
      </c>
      <c r="E121" s="52">
        <v>0</v>
      </c>
      <c r="F121" s="52">
        <v>0</v>
      </c>
      <c r="G121" s="52">
        <v>0</v>
      </c>
      <c r="H121" s="52">
        <v>0</v>
      </c>
      <c r="I121" s="52">
        <v>0</v>
      </c>
      <c r="J121" s="52">
        <v>8.1219999999999987E-2</v>
      </c>
      <c r="K121" s="52">
        <v>0</v>
      </c>
      <c r="L121" s="52">
        <v>0.23869999999999997</v>
      </c>
      <c r="M121" s="52">
        <v>1.2600000000000001E-3</v>
      </c>
      <c r="N121" s="52">
        <v>0.33911999999999998</v>
      </c>
      <c r="O121" s="52">
        <v>0</v>
      </c>
      <c r="P121" s="52">
        <v>0.11286000000000002</v>
      </c>
      <c r="Q121" s="52">
        <v>0</v>
      </c>
      <c r="R121" s="52">
        <v>0.77315999999999996</v>
      </c>
    </row>
    <row r="122" spans="1:18"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138">
        <v>0</v>
      </c>
    </row>
    <row r="123" spans="1:18" x14ac:dyDescent="0.3">
      <c r="A123" s="3" t="s">
        <v>224</v>
      </c>
      <c r="B123" s="3" t="s">
        <v>455</v>
      </c>
      <c r="C123" s="3" t="s">
        <v>457</v>
      </c>
      <c r="D123" s="53">
        <v>0</v>
      </c>
      <c r="E123" s="53">
        <v>0</v>
      </c>
      <c r="F123" s="53">
        <v>0</v>
      </c>
      <c r="G123" s="53">
        <v>0</v>
      </c>
      <c r="H123" s="53">
        <v>0</v>
      </c>
      <c r="I123" s="53">
        <v>0</v>
      </c>
      <c r="J123" s="53">
        <v>0</v>
      </c>
      <c r="K123" s="53">
        <v>0</v>
      </c>
      <c r="L123" s="53">
        <v>4.7739999999999991E-2</v>
      </c>
      <c r="M123" s="53">
        <v>0</v>
      </c>
      <c r="N123" s="53">
        <v>0</v>
      </c>
      <c r="O123" s="53">
        <v>0</v>
      </c>
      <c r="P123" s="53">
        <v>0</v>
      </c>
      <c r="Q123" s="53">
        <v>0</v>
      </c>
      <c r="R123" s="138">
        <v>4.7739999999999991E-2</v>
      </c>
    </row>
    <row r="124" spans="1:18" x14ac:dyDescent="0.3">
      <c r="A124" s="3" t="s">
        <v>224</v>
      </c>
      <c r="B124" s="3" t="s">
        <v>455</v>
      </c>
      <c r="C124" s="3" t="s">
        <v>458</v>
      </c>
      <c r="D124" s="53">
        <v>0</v>
      </c>
      <c r="E124" s="53">
        <v>0</v>
      </c>
      <c r="F124" s="53">
        <v>0</v>
      </c>
      <c r="G124" s="53">
        <v>0</v>
      </c>
      <c r="H124" s="53">
        <v>0</v>
      </c>
      <c r="I124" s="53">
        <v>0</v>
      </c>
      <c r="J124" s="53">
        <v>4.8979999999999996E-2</v>
      </c>
      <c r="K124" s="53">
        <v>0</v>
      </c>
      <c r="L124" s="53">
        <v>0.19095999999999999</v>
      </c>
      <c r="M124" s="53">
        <v>0</v>
      </c>
      <c r="N124" s="53">
        <v>0.33911999999999998</v>
      </c>
      <c r="O124" s="53">
        <v>0</v>
      </c>
      <c r="P124" s="53">
        <v>0.11286000000000002</v>
      </c>
      <c r="Q124" s="53">
        <v>0</v>
      </c>
      <c r="R124" s="138">
        <v>0.69191999999999987</v>
      </c>
    </row>
    <row r="125" spans="1:18" x14ac:dyDescent="0.3">
      <c r="A125" s="3" t="s">
        <v>224</v>
      </c>
      <c r="B125" s="3" t="s">
        <v>455</v>
      </c>
      <c r="C125" s="3" t="s">
        <v>459</v>
      </c>
      <c r="D125" s="53">
        <v>0</v>
      </c>
      <c r="E125" s="53">
        <v>0</v>
      </c>
      <c r="F125" s="53">
        <v>0</v>
      </c>
      <c r="G125" s="53">
        <v>0</v>
      </c>
      <c r="H125" s="53">
        <v>0</v>
      </c>
      <c r="I125" s="53">
        <v>0</v>
      </c>
      <c r="J125" s="53">
        <v>1.6119999999999999E-2</v>
      </c>
      <c r="K125" s="53">
        <v>0</v>
      </c>
      <c r="L125" s="53">
        <v>0</v>
      </c>
      <c r="M125" s="53">
        <v>0</v>
      </c>
      <c r="N125" s="53">
        <v>0</v>
      </c>
      <c r="O125" s="53">
        <v>0</v>
      </c>
      <c r="P125" s="53">
        <v>0</v>
      </c>
      <c r="Q125" s="53">
        <v>0</v>
      </c>
      <c r="R125" s="138">
        <v>1.6119999999999999E-2</v>
      </c>
    </row>
    <row r="126" spans="1:18"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138">
        <v>0</v>
      </c>
    </row>
    <row r="127" spans="1:18" x14ac:dyDescent="0.3">
      <c r="A127" s="3" t="s">
        <v>224</v>
      </c>
      <c r="B127" s="3" t="s">
        <v>455</v>
      </c>
      <c r="C127" s="3" t="s">
        <v>461</v>
      </c>
      <c r="D127" s="53">
        <v>0</v>
      </c>
      <c r="E127" s="53">
        <v>0</v>
      </c>
      <c r="F127" s="53">
        <v>0</v>
      </c>
      <c r="G127" s="53">
        <v>0</v>
      </c>
      <c r="H127" s="53">
        <v>0</v>
      </c>
      <c r="I127" s="53">
        <v>0</v>
      </c>
      <c r="J127" s="53">
        <v>0</v>
      </c>
      <c r="K127" s="53">
        <v>0</v>
      </c>
      <c r="L127" s="53">
        <v>0</v>
      </c>
      <c r="M127" s="53">
        <v>1.2600000000000001E-3</v>
      </c>
      <c r="N127" s="53">
        <v>0</v>
      </c>
      <c r="O127" s="53">
        <v>0</v>
      </c>
      <c r="P127" s="53">
        <v>0</v>
      </c>
      <c r="Q127" s="53">
        <v>0</v>
      </c>
      <c r="R127" s="138">
        <v>1.2600000000000001E-3</v>
      </c>
    </row>
    <row r="128" spans="1:18"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138">
        <v>0</v>
      </c>
    </row>
    <row r="129" spans="1:18" x14ac:dyDescent="0.3">
      <c r="A129" s="3" t="s">
        <v>224</v>
      </c>
      <c r="B129" s="3" t="s">
        <v>455</v>
      </c>
      <c r="C129" s="3" t="s">
        <v>463</v>
      </c>
      <c r="D129" s="53">
        <v>0</v>
      </c>
      <c r="E129" s="53">
        <v>0</v>
      </c>
      <c r="F129" s="53">
        <v>0</v>
      </c>
      <c r="G129" s="53">
        <v>0</v>
      </c>
      <c r="H129" s="53">
        <v>0</v>
      </c>
      <c r="I129" s="53">
        <v>0</v>
      </c>
      <c r="J129" s="53">
        <v>1.6119999999999999E-2</v>
      </c>
      <c r="K129" s="53">
        <v>0</v>
      </c>
      <c r="L129" s="53">
        <v>0</v>
      </c>
      <c r="M129" s="53">
        <v>0</v>
      </c>
      <c r="N129" s="53">
        <v>0</v>
      </c>
      <c r="O129" s="53">
        <v>0</v>
      </c>
      <c r="P129" s="53">
        <v>0</v>
      </c>
      <c r="Q129" s="53">
        <v>0</v>
      </c>
      <c r="R129" s="138">
        <v>1.6119999999999999E-2</v>
      </c>
    </row>
    <row r="130" spans="1:18" x14ac:dyDescent="0.3">
      <c r="A130" s="51" t="s">
        <v>464</v>
      </c>
      <c r="B130" s="51" t="s">
        <v>464</v>
      </c>
      <c r="C130" s="51" t="s">
        <v>464</v>
      </c>
      <c r="D130" s="52">
        <v>4.2009999999999999E-3</v>
      </c>
      <c r="E130" s="52">
        <v>0</v>
      </c>
      <c r="F130" s="52">
        <v>0</v>
      </c>
      <c r="G130" s="52">
        <v>0</v>
      </c>
      <c r="H130" s="52">
        <v>2.9139999999999999E-2</v>
      </c>
      <c r="I130" s="52">
        <v>0</v>
      </c>
      <c r="J130" s="52">
        <v>0.71907999999999994</v>
      </c>
      <c r="K130" s="52">
        <v>2.0875400000000002</v>
      </c>
      <c r="L130" s="52">
        <v>2.2505999999999999</v>
      </c>
      <c r="M130" s="52">
        <v>0.79835505212251101</v>
      </c>
      <c r="N130" s="52">
        <v>1.8477600000000003</v>
      </c>
      <c r="O130" s="52">
        <v>0</v>
      </c>
      <c r="P130" s="52">
        <v>5.2100000000000007E-2</v>
      </c>
      <c r="Q130" s="52">
        <v>0</v>
      </c>
      <c r="R130" s="52">
        <v>7.7887760521225111</v>
      </c>
    </row>
    <row r="131" spans="1:18" x14ac:dyDescent="0.3">
      <c r="A131" s="3" t="s">
        <v>224</v>
      </c>
      <c r="B131" s="3" t="s">
        <v>465</v>
      </c>
      <c r="C131" s="3" t="s">
        <v>466</v>
      </c>
      <c r="D131" s="53">
        <v>0</v>
      </c>
      <c r="E131" s="53">
        <v>0</v>
      </c>
      <c r="F131" s="53">
        <v>0</v>
      </c>
      <c r="G131" s="53">
        <v>0</v>
      </c>
      <c r="H131" s="53">
        <v>0</v>
      </c>
      <c r="I131" s="53">
        <v>0</v>
      </c>
      <c r="J131" s="53">
        <v>0</v>
      </c>
      <c r="K131" s="53">
        <v>0</v>
      </c>
      <c r="L131" s="53">
        <v>4.836E-2</v>
      </c>
      <c r="M131" s="53">
        <v>0</v>
      </c>
      <c r="N131" s="53">
        <v>0.12528</v>
      </c>
      <c r="O131" s="53">
        <v>0</v>
      </c>
      <c r="P131" s="53">
        <v>0</v>
      </c>
      <c r="Q131" s="53">
        <v>0</v>
      </c>
      <c r="R131" s="138">
        <v>0.17364000000000002</v>
      </c>
    </row>
    <row r="132" spans="1:18" x14ac:dyDescent="0.3">
      <c r="A132" s="3" t="s">
        <v>224</v>
      </c>
      <c r="B132" s="3" t="s">
        <v>465</v>
      </c>
      <c r="C132" s="3" t="s">
        <v>467</v>
      </c>
      <c r="D132" s="53">
        <v>0</v>
      </c>
      <c r="E132" s="53">
        <v>0</v>
      </c>
      <c r="F132" s="53">
        <v>0</v>
      </c>
      <c r="G132" s="53">
        <v>0</v>
      </c>
      <c r="H132" s="53">
        <v>0</v>
      </c>
      <c r="I132" s="53">
        <v>0</v>
      </c>
      <c r="J132" s="53">
        <v>8.2460000000000006E-2</v>
      </c>
      <c r="K132" s="53">
        <v>0.25978000000000001</v>
      </c>
      <c r="L132" s="53">
        <v>0.98270000000000013</v>
      </c>
      <c r="M132" s="53">
        <v>0.35633998837391384</v>
      </c>
      <c r="N132" s="53">
        <v>0.25295999999999996</v>
      </c>
      <c r="O132" s="53">
        <v>0</v>
      </c>
      <c r="P132" s="53">
        <v>2.9139999999999999E-2</v>
      </c>
      <c r="Q132" s="53">
        <v>0</v>
      </c>
      <c r="R132" s="138">
        <v>1.963379988373914</v>
      </c>
    </row>
    <row r="133" spans="1:18" x14ac:dyDescent="0.3">
      <c r="A133" s="3" t="s">
        <v>224</v>
      </c>
      <c r="B133" s="3" t="s">
        <v>465</v>
      </c>
      <c r="C133" s="3" t="s">
        <v>468</v>
      </c>
      <c r="D133" s="53">
        <v>4.2009999999999999E-3</v>
      </c>
      <c r="E133" s="53">
        <v>0</v>
      </c>
      <c r="F133" s="53">
        <v>0</v>
      </c>
      <c r="G133" s="53">
        <v>0</v>
      </c>
      <c r="H133" s="53">
        <v>0</v>
      </c>
      <c r="I133" s="53">
        <v>0</v>
      </c>
      <c r="J133" s="53">
        <v>3.1619999999999995E-2</v>
      </c>
      <c r="K133" s="53">
        <v>9.2999999999999992E-3</v>
      </c>
      <c r="L133" s="53">
        <v>9.5479999999999995E-2</v>
      </c>
      <c r="M133" s="53">
        <v>0</v>
      </c>
      <c r="N133" s="53">
        <v>0.20304</v>
      </c>
      <c r="O133" s="53">
        <v>0</v>
      </c>
      <c r="P133" s="53">
        <v>0</v>
      </c>
      <c r="Q133" s="53">
        <v>0</v>
      </c>
      <c r="R133" s="138">
        <v>0.34364099999999997</v>
      </c>
    </row>
    <row r="134" spans="1:18" x14ac:dyDescent="0.3">
      <c r="A134" s="3" t="s">
        <v>224</v>
      </c>
      <c r="B134" s="3" t="s">
        <v>465</v>
      </c>
      <c r="C134" s="3" t="s">
        <v>469</v>
      </c>
      <c r="D134" s="53">
        <v>0</v>
      </c>
      <c r="E134" s="53">
        <v>0</v>
      </c>
      <c r="F134" s="53">
        <v>0</v>
      </c>
      <c r="G134" s="53">
        <v>0</v>
      </c>
      <c r="H134" s="53">
        <v>0</v>
      </c>
      <c r="I134" s="53">
        <v>0</v>
      </c>
      <c r="J134" s="53">
        <v>0.38217999999999996</v>
      </c>
      <c r="K134" s="53">
        <v>0</v>
      </c>
      <c r="L134" s="53">
        <v>0.5077799999999999</v>
      </c>
      <c r="M134" s="53">
        <v>0.32641506374859708</v>
      </c>
      <c r="N134" s="53">
        <v>0.77976000000000012</v>
      </c>
      <c r="O134" s="53">
        <v>0</v>
      </c>
      <c r="P134" s="53">
        <v>0</v>
      </c>
      <c r="Q134" s="53">
        <v>0</v>
      </c>
      <c r="R134" s="138">
        <v>1.9961350637485968</v>
      </c>
    </row>
    <row r="135" spans="1:18" x14ac:dyDescent="0.3">
      <c r="A135" s="3" t="s">
        <v>224</v>
      </c>
      <c r="B135" s="3" t="s">
        <v>465</v>
      </c>
      <c r="C135" s="3" t="s">
        <v>470</v>
      </c>
      <c r="D135" s="53">
        <v>0</v>
      </c>
      <c r="E135" s="53">
        <v>0</v>
      </c>
      <c r="F135" s="53">
        <v>0</v>
      </c>
      <c r="G135" s="53">
        <v>0</v>
      </c>
      <c r="H135" s="53">
        <v>0</v>
      </c>
      <c r="I135" s="53">
        <v>0</v>
      </c>
      <c r="J135" s="53">
        <v>0.1147</v>
      </c>
      <c r="K135" s="53">
        <v>0</v>
      </c>
      <c r="L135" s="53">
        <v>9.1759999999999994E-2</v>
      </c>
      <c r="M135" s="53">
        <v>0</v>
      </c>
      <c r="N135" s="53">
        <v>0.47376000000000013</v>
      </c>
      <c r="O135" s="53">
        <v>0</v>
      </c>
      <c r="P135" s="53">
        <v>0</v>
      </c>
      <c r="Q135" s="53">
        <v>0</v>
      </c>
      <c r="R135" s="138">
        <v>0.68022000000000005</v>
      </c>
    </row>
    <row r="136" spans="1:18" x14ac:dyDescent="0.3">
      <c r="A136" s="3" t="s">
        <v>224</v>
      </c>
      <c r="B136" s="3" t="s">
        <v>465</v>
      </c>
      <c r="C136" s="3" t="s">
        <v>225</v>
      </c>
      <c r="D136" s="53">
        <v>0</v>
      </c>
      <c r="E136" s="53">
        <v>0</v>
      </c>
      <c r="F136" s="53">
        <v>0</v>
      </c>
      <c r="G136" s="53">
        <v>0</v>
      </c>
      <c r="H136" s="53">
        <v>2.9139999999999999E-2</v>
      </c>
      <c r="I136" s="53">
        <v>0</v>
      </c>
      <c r="J136" s="53">
        <v>9.1380000000000003E-2</v>
      </c>
      <c r="K136" s="53">
        <v>1.8184600000000002</v>
      </c>
      <c r="L136" s="53">
        <v>0</v>
      </c>
      <c r="M136" s="53">
        <v>0</v>
      </c>
      <c r="N136" s="53">
        <v>0</v>
      </c>
      <c r="O136" s="53">
        <v>0</v>
      </c>
      <c r="P136" s="53">
        <v>2.2960000000000005E-2</v>
      </c>
      <c r="Q136" s="53">
        <v>0</v>
      </c>
      <c r="R136" s="138">
        <v>1.9619400000000002</v>
      </c>
    </row>
    <row r="137" spans="1:18" x14ac:dyDescent="0.3">
      <c r="A137" s="3" t="s">
        <v>224</v>
      </c>
      <c r="B137" s="3" t="s">
        <v>465</v>
      </c>
      <c r="C137" s="3" t="s">
        <v>471</v>
      </c>
      <c r="D137" s="53">
        <v>0</v>
      </c>
      <c r="E137" s="53">
        <v>0</v>
      </c>
      <c r="F137" s="53">
        <v>0</v>
      </c>
      <c r="G137" s="53">
        <v>0</v>
      </c>
      <c r="H137" s="53">
        <v>0</v>
      </c>
      <c r="I137" s="53">
        <v>0</v>
      </c>
      <c r="J137" s="53">
        <v>0</v>
      </c>
      <c r="K137" s="53">
        <v>0</v>
      </c>
      <c r="L137" s="53">
        <v>0.38129999999999997</v>
      </c>
      <c r="M137" s="53">
        <v>0.11559999999999999</v>
      </c>
      <c r="N137" s="53">
        <v>1.2960000000000001E-2</v>
      </c>
      <c r="O137" s="53">
        <v>0</v>
      </c>
      <c r="P137" s="53">
        <v>0</v>
      </c>
      <c r="Q137" s="53">
        <v>0</v>
      </c>
      <c r="R137" s="138">
        <v>0.50985999999999998</v>
      </c>
    </row>
    <row r="138" spans="1:18" x14ac:dyDescent="0.3">
      <c r="A138" s="3" t="s">
        <v>224</v>
      </c>
      <c r="B138" s="3" t="s">
        <v>465</v>
      </c>
      <c r="C138" s="3" t="s">
        <v>472</v>
      </c>
      <c r="D138" s="53">
        <v>0</v>
      </c>
      <c r="E138" s="53">
        <v>0</v>
      </c>
      <c r="F138" s="53">
        <v>0</v>
      </c>
      <c r="G138" s="53">
        <v>0</v>
      </c>
      <c r="H138" s="53">
        <v>0</v>
      </c>
      <c r="I138" s="53">
        <v>0</v>
      </c>
      <c r="J138" s="53">
        <v>1.6740000000000001E-2</v>
      </c>
      <c r="K138" s="53">
        <v>0</v>
      </c>
      <c r="L138" s="53">
        <v>0.14321999999999999</v>
      </c>
      <c r="M138" s="53">
        <v>0</v>
      </c>
      <c r="N138" s="53">
        <v>0</v>
      </c>
      <c r="O138" s="53">
        <v>0</v>
      </c>
      <c r="P138" s="53">
        <v>0</v>
      </c>
      <c r="Q138" s="53">
        <v>0</v>
      </c>
      <c r="R138" s="138">
        <v>0.15995999999999999</v>
      </c>
    </row>
    <row r="139" spans="1:18" x14ac:dyDescent="0.3">
      <c r="A139" s="51" t="s">
        <v>473</v>
      </c>
      <c r="B139" s="51" t="s">
        <v>473</v>
      </c>
      <c r="C139" s="51" t="s">
        <v>473</v>
      </c>
      <c r="D139" s="52">
        <v>0</v>
      </c>
      <c r="E139" s="52">
        <v>0</v>
      </c>
      <c r="F139" s="52">
        <v>0</v>
      </c>
      <c r="G139" s="52">
        <v>0</v>
      </c>
      <c r="H139" s="52">
        <v>1.6411399999999998</v>
      </c>
      <c r="I139" s="52">
        <v>0</v>
      </c>
      <c r="J139" s="52">
        <v>8.3610999999999986</v>
      </c>
      <c r="K139" s="52">
        <v>0.39369999999999999</v>
      </c>
      <c r="L139" s="52">
        <v>19.002380000000002</v>
      </c>
      <c r="M139" s="52">
        <v>2.0584036956045764</v>
      </c>
      <c r="N139" s="52">
        <v>17.392419999999998</v>
      </c>
      <c r="O139" s="52">
        <v>0</v>
      </c>
      <c r="P139" s="52">
        <v>3.9920000000000004E-2</v>
      </c>
      <c r="Q139" s="52">
        <v>0</v>
      </c>
      <c r="R139" s="52">
        <v>48.889063695604577</v>
      </c>
    </row>
    <row r="140" spans="1:18" x14ac:dyDescent="0.3">
      <c r="A140" s="3" t="s">
        <v>224</v>
      </c>
      <c r="B140" s="3" t="s">
        <v>474</v>
      </c>
      <c r="C140" s="3" t="s">
        <v>229</v>
      </c>
      <c r="D140" s="53">
        <v>0</v>
      </c>
      <c r="E140" s="53">
        <v>0</v>
      </c>
      <c r="F140" s="53">
        <v>0</v>
      </c>
      <c r="G140" s="53">
        <v>0</v>
      </c>
      <c r="H140" s="53">
        <v>0.16988000000000003</v>
      </c>
      <c r="I140" s="53">
        <v>0</v>
      </c>
      <c r="J140" s="53">
        <v>0.81965999999999994</v>
      </c>
      <c r="K140" s="53">
        <v>9.2999999999999992E-3</v>
      </c>
      <c r="L140" s="53">
        <v>9.5566799999999983</v>
      </c>
      <c r="M140" s="53">
        <v>3.8080000000000003E-2</v>
      </c>
      <c r="N140" s="53">
        <v>0.55614000000000008</v>
      </c>
      <c r="O140" s="53">
        <v>0</v>
      </c>
      <c r="P140" s="53">
        <v>1.0540000000000001E-2</v>
      </c>
      <c r="Q140" s="53">
        <v>0</v>
      </c>
      <c r="R140" s="138">
        <v>11.160279999999998</v>
      </c>
    </row>
    <row r="141" spans="1:18" x14ac:dyDescent="0.3">
      <c r="A141" s="3" t="s">
        <v>224</v>
      </c>
      <c r="B141" s="3" t="s">
        <v>474</v>
      </c>
      <c r="C141" s="3" t="s">
        <v>475</v>
      </c>
      <c r="D141" s="53">
        <v>0</v>
      </c>
      <c r="E141" s="53">
        <v>0</v>
      </c>
      <c r="F141" s="53">
        <v>0</v>
      </c>
      <c r="G141" s="53">
        <v>0</v>
      </c>
      <c r="H141" s="53">
        <v>0</v>
      </c>
      <c r="I141" s="53">
        <v>0</v>
      </c>
      <c r="J141" s="53">
        <v>0</v>
      </c>
      <c r="K141" s="53">
        <v>0</v>
      </c>
      <c r="L141" s="53">
        <v>0.33418000000000003</v>
      </c>
      <c r="M141" s="53">
        <v>0</v>
      </c>
      <c r="N141" s="53">
        <v>0.20735999999999999</v>
      </c>
      <c r="O141" s="53">
        <v>0</v>
      </c>
      <c r="P141" s="53">
        <v>8.0999999999999996E-3</v>
      </c>
      <c r="Q141" s="53">
        <v>0</v>
      </c>
      <c r="R141" s="138">
        <v>0.54964000000000002</v>
      </c>
    </row>
    <row r="142" spans="1:18" x14ac:dyDescent="0.3">
      <c r="A142" s="3" t="s">
        <v>224</v>
      </c>
      <c r="B142" s="3" t="s">
        <v>474</v>
      </c>
      <c r="C142" s="3" t="s">
        <v>232</v>
      </c>
      <c r="D142" s="53">
        <v>0</v>
      </c>
      <c r="E142" s="53">
        <v>0</v>
      </c>
      <c r="F142" s="53">
        <v>0</v>
      </c>
      <c r="G142" s="53">
        <v>0</v>
      </c>
      <c r="H142" s="53">
        <v>0</v>
      </c>
      <c r="I142" s="53">
        <v>0</v>
      </c>
      <c r="J142" s="53">
        <v>1.4073999999999998</v>
      </c>
      <c r="K142" s="53">
        <v>0</v>
      </c>
      <c r="L142" s="53">
        <v>0</v>
      </c>
      <c r="M142" s="53">
        <v>1.2785838974250361</v>
      </c>
      <c r="N142" s="53">
        <v>3.0683799999999999</v>
      </c>
      <c r="O142" s="53">
        <v>0</v>
      </c>
      <c r="P142" s="53">
        <v>0</v>
      </c>
      <c r="Q142" s="53">
        <v>0</v>
      </c>
      <c r="R142" s="138">
        <v>5.7543638974250353</v>
      </c>
    </row>
    <row r="143" spans="1:18" x14ac:dyDescent="0.3">
      <c r="A143" s="3" t="s">
        <v>224</v>
      </c>
      <c r="B143" s="3" t="s">
        <v>474</v>
      </c>
      <c r="C143" s="3" t="s">
        <v>476</v>
      </c>
      <c r="D143" s="53">
        <v>0</v>
      </c>
      <c r="E143" s="53">
        <v>0</v>
      </c>
      <c r="F143" s="53">
        <v>0</v>
      </c>
      <c r="G143" s="53">
        <v>0</v>
      </c>
      <c r="H143" s="53">
        <v>0.71175999999999995</v>
      </c>
      <c r="I143" s="53">
        <v>0</v>
      </c>
      <c r="J143" s="53">
        <v>1.61476</v>
      </c>
      <c r="K143" s="53">
        <v>0.33604000000000001</v>
      </c>
      <c r="L143" s="53">
        <v>1.3255600000000003</v>
      </c>
      <c r="M143" s="53">
        <v>0.30712397973005701</v>
      </c>
      <c r="N143" s="53">
        <v>4.4788800000000002</v>
      </c>
      <c r="O143" s="53">
        <v>0</v>
      </c>
      <c r="P143" s="53">
        <v>1.3440000000000002E-2</v>
      </c>
      <c r="Q143" s="53">
        <v>0</v>
      </c>
      <c r="R143" s="138">
        <v>8.7875639797300558</v>
      </c>
    </row>
    <row r="144" spans="1:18" x14ac:dyDescent="0.3">
      <c r="A144" s="3" t="s">
        <v>224</v>
      </c>
      <c r="B144" s="3" t="s">
        <v>474</v>
      </c>
      <c r="C144" s="3" t="s">
        <v>234</v>
      </c>
      <c r="D144" s="53">
        <v>0</v>
      </c>
      <c r="E144" s="53">
        <v>0</v>
      </c>
      <c r="F144" s="53">
        <v>0</v>
      </c>
      <c r="G144" s="53">
        <v>0</v>
      </c>
      <c r="H144" s="53">
        <v>0</v>
      </c>
      <c r="I144" s="53">
        <v>0</v>
      </c>
      <c r="J144" s="53">
        <v>1.0161799999999999</v>
      </c>
      <c r="K144" s="53">
        <v>0</v>
      </c>
      <c r="L144" s="53">
        <v>2.4527200000000002</v>
      </c>
      <c r="M144" s="53">
        <v>6.0765E-2</v>
      </c>
      <c r="N144" s="53">
        <v>0</v>
      </c>
      <c r="O144" s="53">
        <v>0</v>
      </c>
      <c r="P144" s="53">
        <v>0</v>
      </c>
      <c r="Q144" s="53">
        <v>0</v>
      </c>
      <c r="R144" s="138">
        <v>3.5296650000000001</v>
      </c>
    </row>
    <row r="145" spans="1:18" x14ac:dyDescent="0.3">
      <c r="A145" s="3" t="s">
        <v>224</v>
      </c>
      <c r="B145" s="3" t="s">
        <v>474</v>
      </c>
      <c r="C145" s="3" t="s">
        <v>477</v>
      </c>
      <c r="D145" s="53">
        <v>0</v>
      </c>
      <c r="E145" s="53">
        <v>0</v>
      </c>
      <c r="F145" s="53">
        <v>0</v>
      </c>
      <c r="G145" s="53">
        <v>0</v>
      </c>
      <c r="H145" s="53">
        <v>0</v>
      </c>
      <c r="I145" s="53">
        <v>0</v>
      </c>
      <c r="J145" s="53">
        <v>0.61069999999999991</v>
      </c>
      <c r="K145" s="53">
        <v>0</v>
      </c>
      <c r="L145" s="53">
        <v>0.80785999999999991</v>
      </c>
      <c r="M145" s="53">
        <v>9.7922928030303114E-2</v>
      </c>
      <c r="N145" s="53">
        <v>0</v>
      </c>
      <c r="O145" s="53">
        <v>0</v>
      </c>
      <c r="P145" s="53">
        <v>0</v>
      </c>
      <c r="Q145" s="53">
        <v>0</v>
      </c>
      <c r="R145" s="138">
        <v>1.5164829280303029</v>
      </c>
    </row>
    <row r="146" spans="1:18"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138">
        <v>0</v>
      </c>
    </row>
    <row r="147" spans="1:18" x14ac:dyDescent="0.3">
      <c r="A147" s="3" t="s">
        <v>224</v>
      </c>
      <c r="B147" s="3" t="s">
        <v>474</v>
      </c>
      <c r="C147" s="3" t="s">
        <v>479</v>
      </c>
      <c r="D147" s="53">
        <v>0</v>
      </c>
      <c r="E147" s="53">
        <v>0</v>
      </c>
      <c r="F147" s="53">
        <v>0</v>
      </c>
      <c r="G147" s="53">
        <v>0</v>
      </c>
      <c r="H147" s="53">
        <v>0</v>
      </c>
      <c r="I147" s="53">
        <v>0</v>
      </c>
      <c r="J147" s="53">
        <v>0</v>
      </c>
      <c r="K147" s="53">
        <v>0</v>
      </c>
      <c r="L147" s="53">
        <v>0</v>
      </c>
      <c r="M147" s="53">
        <v>1.913E-3</v>
      </c>
      <c r="N147" s="53">
        <v>0</v>
      </c>
      <c r="O147" s="53">
        <v>0</v>
      </c>
      <c r="P147" s="53">
        <v>0</v>
      </c>
      <c r="Q147" s="53">
        <v>0</v>
      </c>
      <c r="R147" s="138">
        <v>1.913E-3</v>
      </c>
    </row>
    <row r="148" spans="1:18" x14ac:dyDescent="0.3">
      <c r="A148" s="3" t="s">
        <v>224</v>
      </c>
      <c r="B148" s="3" t="s">
        <v>474</v>
      </c>
      <c r="C148" s="3" t="s">
        <v>480</v>
      </c>
      <c r="D148" s="53">
        <v>0</v>
      </c>
      <c r="E148" s="53">
        <v>0</v>
      </c>
      <c r="F148" s="53">
        <v>0</v>
      </c>
      <c r="G148" s="53">
        <v>0</v>
      </c>
      <c r="H148" s="53">
        <v>0</v>
      </c>
      <c r="I148" s="53">
        <v>0</v>
      </c>
      <c r="J148" s="53">
        <v>9.2999999999999992E-3</v>
      </c>
      <c r="K148" s="53">
        <v>0</v>
      </c>
      <c r="L148" s="53">
        <v>0.34224000000000004</v>
      </c>
      <c r="M148" s="53">
        <v>1.9032170707070702E-2</v>
      </c>
      <c r="N148" s="53">
        <v>1.404E-2</v>
      </c>
      <c r="O148" s="53">
        <v>0</v>
      </c>
      <c r="P148" s="53">
        <v>0</v>
      </c>
      <c r="Q148" s="53">
        <v>0</v>
      </c>
      <c r="R148" s="138">
        <v>0.38461217070707071</v>
      </c>
    </row>
    <row r="149" spans="1:18" x14ac:dyDescent="0.3">
      <c r="A149" s="3" t="s">
        <v>224</v>
      </c>
      <c r="B149" s="3" t="s">
        <v>474</v>
      </c>
      <c r="C149" s="3" t="s">
        <v>481</v>
      </c>
      <c r="D149" s="53">
        <v>0</v>
      </c>
      <c r="E149" s="53">
        <v>0</v>
      </c>
      <c r="F149" s="53">
        <v>0</v>
      </c>
      <c r="G149" s="53">
        <v>0</v>
      </c>
      <c r="H149" s="53">
        <v>0.75949999999999984</v>
      </c>
      <c r="I149" s="53">
        <v>0</v>
      </c>
      <c r="J149" s="53">
        <v>2.8508599999999995</v>
      </c>
      <c r="K149" s="53">
        <v>0</v>
      </c>
      <c r="L149" s="53">
        <v>2.5302199999999999</v>
      </c>
      <c r="M149" s="53">
        <v>9.9702286186468356E-2</v>
      </c>
      <c r="N149" s="53">
        <v>9.0249600000000001</v>
      </c>
      <c r="O149" s="53">
        <v>0</v>
      </c>
      <c r="P149" s="53">
        <v>7.8400000000000015E-3</v>
      </c>
      <c r="Q149" s="53">
        <v>0</v>
      </c>
      <c r="R149" s="138">
        <v>15.273082286186467</v>
      </c>
    </row>
    <row r="150" spans="1:18"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138">
        <v>0</v>
      </c>
    </row>
    <row r="151" spans="1:18" x14ac:dyDescent="0.3">
      <c r="A151" s="3" t="s">
        <v>224</v>
      </c>
      <c r="B151" s="3" t="s">
        <v>474</v>
      </c>
      <c r="C151" s="3" t="s">
        <v>483</v>
      </c>
      <c r="D151" s="53">
        <v>0</v>
      </c>
      <c r="E151" s="53">
        <v>0</v>
      </c>
      <c r="F151" s="53">
        <v>0</v>
      </c>
      <c r="G151" s="53">
        <v>0</v>
      </c>
      <c r="H151" s="53">
        <v>0</v>
      </c>
      <c r="I151" s="53">
        <v>0</v>
      </c>
      <c r="J151" s="53">
        <v>0</v>
      </c>
      <c r="K151" s="53">
        <v>0</v>
      </c>
      <c r="L151" s="53">
        <v>1.4600999999999997</v>
      </c>
      <c r="M151" s="53">
        <v>0.14281627297008556</v>
      </c>
      <c r="N151" s="53">
        <v>2.8080000000000001E-2</v>
      </c>
      <c r="O151" s="53">
        <v>0</v>
      </c>
      <c r="P151" s="53">
        <v>0</v>
      </c>
      <c r="Q151" s="53">
        <v>0</v>
      </c>
      <c r="R151" s="138">
        <v>1.6309962729700853</v>
      </c>
    </row>
    <row r="152" spans="1:18" x14ac:dyDescent="0.3">
      <c r="A152" s="3" t="s">
        <v>224</v>
      </c>
      <c r="B152" s="3" t="s">
        <v>474</v>
      </c>
      <c r="C152" s="3" t="s">
        <v>237</v>
      </c>
      <c r="D152" s="53">
        <v>0</v>
      </c>
      <c r="E152" s="53">
        <v>0</v>
      </c>
      <c r="F152" s="53">
        <v>0</v>
      </c>
      <c r="G152" s="53">
        <v>0</v>
      </c>
      <c r="H152" s="53">
        <v>0</v>
      </c>
      <c r="I152" s="53">
        <v>0</v>
      </c>
      <c r="J152" s="53">
        <v>3.2239999999999998E-2</v>
      </c>
      <c r="K152" s="53">
        <v>4.8360000000000007E-2</v>
      </c>
      <c r="L152" s="53">
        <v>0.19281999999999996</v>
      </c>
      <c r="M152" s="53">
        <v>1.2464160555555555E-2</v>
      </c>
      <c r="N152" s="53">
        <v>1.4580000000000001E-2</v>
      </c>
      <c r="O152" s="53">
        <v>0</v>
      </c>
      <c r="P152" s="53">
        <v>0</v>
      </c>
      <c r="Q152" s="53">
        <v>0</v>
      </c>
      <c r="R152" s="138">
        <v>0.30046416055555553</v>
      </c>
    </row>
    <row r="153" spans="1:18" x14ac:dyDescent="0.3">
      <c r="A153" s="49" t="s">
        <v>484</v>
      </c>
      <c r="B153" s="49" t="s">
        <v>484</v>
      </c>
      <c r="C153" s="49" t="s">
        <v>484</v>
      </c>
      <c r="D153" s="50">
        <v>0</v>
      </c>
      <c r="E153" s="50">
        <v>0</v>
      </c>
      <c r="F153" s="50">
        <v>2.0410000000000003E-3</v>
      </c>
      <c r="G153" s="50">
        <v>9.8300999999999998</v>
      </c>
      <c r="H153" s="50">
        <v>9.4326799999999995</v>
      </c>
      <c r="I153" s="50">
        <v>0.12959999999999999</v>
      </c>
      <c r="J153" s="50">
        <v>214.73613999999998</v>
      </c>
      <c r="K153" s="50">
        <v>0.62681999999999993</v>
      </c>
      <c r="L153" s="50">
        <v>0</v>
      </c>
      <c r="M153" s="50">
        <v>3.0373054599591063</v>
      </c>
      <c r="N153" s="50">
        <v>0</v>
      </c>
      <c r="O153" s="50">
        <v>36.975167445623946</v>
      </c>
      <c r="P153" s="50">
        <v>7.8302358266273293</v>
      </c>
      <c r="Q153" s="50">
        <v>0</v>
      </c>
      <c r="R153" s="50">
        <v>282.60008973221034</v>
      </c>
    </row>
    <row r="154" spans="1:18" x14ac:dyDescent="0.3">
      <c r="A154" s="51" t="s">
        <v>485</v>
      </c>
      <c r="B154" s="51" t="s">
        <v>485</v>
      </c>
      <c r="C154" s="51" t="s">
        <v>485</v>
      </c>
      <c r="D154" s="52">
        <v>0</v>
      </c>
      <c r="E154" s="52">
        <v>0</v>
      </c>
      <c r="F154" s="52">
        <v>1.9560000000000003E-3</v>
      </c>
      <c r="G154" s="52">
        <v>0</v>
      </c>
      <c r="H154" s="52">
        <v>0.12586</v>
      </c>
      <c r="I154" s="52">
        <v>0.12959999999999999</v>
      </c>
      <c r="J154" s="52">
        <v>16.303080000000001</v>
      </c>
      <c r="K154" s="52">
        <v>0</v>
      </c>
      <c r="L154" s="52">
        <v>0</v>
      </c>
      <c r="M154" s="52">
        <v>0.957464336579117</v>
      </c>
      <c r="N154" s="52">
        <v>0</v>
      </c>
      <c r="O154" s="52">
        <v>36.975167445623946</v>
      </c>
      <c r="P154" s="52">
        <v>1.9343958266273298</v>
      </c>
      <c r="Q154" s="52">
        <v>0</v>
      </c>
      <c r="R154" s="52">
        <v>56.427523608830398</v>
      </c>
    </row>
    <row r="155" spans="1:18"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138">
        <v>0</v>
      </c>
    </row>
    <row r="156" spans="1:18" x14ac:dyDescent="0.3">
      <c r="A156" s="3" t="s">
        <v>240</v>
      </c>
      <c r="B156" s="3" t="s">
        <v>486</v>
      </c>
      <c r="C156" s="3" t="s">
        <v>488</v>
      </c>
      <c r="D156" s="53">
        <v>0</v>
      </c>
      <c r="E156" s="53">
        <v>0</v>
      </c>
      <c r="F156" s="53">
        <v>0</v>
      </c>
      <c r="G156" s="53">
        <v>0</v>
      </c>
      <c r="H156" s="53">
        <v>0</v>
      </c>
      <c r="I156" s="53">
        <v>0</v>
      </c>
      <c r="J156" s="53">
        <v>0.26661999999999997</v>
      </c>
      <c r="K156" s="53">
        <v>0</v>
      </c>
      <c r="L156" s="53">
        <v>0</v>
      </c>
      <c r="M156" s="53">
        <v>5.3234669599946882E-2</v>
      </c>
      <c r="N156" s="53">
        <v>0</v>
      </c>
      <c r="O156" s="53">
        <v>0</v>
      </c>
      <c r="P156" s="53">
        <v>0</v>
      </c>
      <c r="Q156" s="53">
        <v>0</v>
      </c>
      <c r="R156" s="138">
        <v>0.31985466959994685</v>
      </c>
    </row>
    <row r="157" spans="1:18" x14ac:dyDescent="0.3">
      <c r="A157" s="3" t="s">
        <v>240</v>
      </c>
      <c r="B157" s="3" t="s">
        <v>486</v>
      </c>
      <c r="C157" s="3" t="s">
        <v>489</v>
      </c>
      <c r="D157" s="53">
        <v>0</v>
      </c>
      <c r="E157" s="53">
        <v>0</v>
      </c>
      <c r="F157" s="53">
        <v>0</v>
      </c>
      <c r="G157" s="53">
        <v>0</v>
      </c>
      <c r="H157" s="53">
        <v>0</v>
      </c>
      <c r="I157" s="53">
        <v>0</v>
      </c>
      <c r="J157" s="53">
        <v>7.936E-2</v>
      </c>
      <c r="K157" s="53">
        <v>0</v>
      </c>
      <c r="L157" s="53">
        <v>0</v>
      </c>
      <c r="M157" s="53">
        <v>0</v>
      </c>
      <c r="N157" s="53">
        <v>0</v>
      </c>
      <c r="O157" s="53">
        <v>0</v>
      </c>
      <c r="P157" s="53">
        <v>0</v>
      </c>
      <c r="Q157" s="53">
        <v>0</v>
      </c>
      <c r="R157" s="138">
        <v>7.936E-2</v>
      </c>
    </row>
    <row r="158" spans="1:18" x14ac:dyDescent="0.3">
      <c r="A158" s="3" t="s">
        <v>240</v>
      </c>
      <c r="B158" s="3" t="s">
        <v>486</v>
      </c>
      <c r="C158" s="3" t="s">
        <v>241</v>
      </c>
      <c r="D158" s="53">
        <v>0</v>
      </c>
      <c r="E158" s="53">
        <v>0</v>
      </c>
      <c r="F158" s="53">
        <v>1.3200000000000001E-4</v>
      </c>
      <c r="G158" s="53">
        <v>0</v>
      </c>
      <c r="H158" s="53">
        <v>0</v>
      </c>
      <c r="I158" s="53">
        <v>0</v>
      </c>
      <c r="J158" s="53">
        <v>4.7119999999999995E-2</v>
      </c>
      <c r="K158" s="53">
        <v>0</v>
      </c>
      <c r="L158" s="53">
        <v>0</v>
      </c>
      <c r="M158" s="53">
        <v>0</v>
      </c>
      <c r="N158" s="53">
        <v>0</v>
      </c>
      <c r="O158" s="53">
        <v>0</v>
      </c>
      <c r="P158" s="53">
        <v>0</v>
      </c>
      <c r="Q158" s="53">
        <v>0</v>
      </c>
      <c r="R158" s="138">
        <v>4.7251999999999995E-2</v>
      </c>
    </row>
    <row r="159" spans="1:18" x14ac:dyDescent="0.3">
      <c r="A159" s="3" t="s">
        <v>240</v>
      </c>
      <c r="B159" s="3" t="s">
        <v>486</v>
      </c>
      <c r="C159" s="3" t="s">
        <v>490</v>
      </c>
      <c r="D159" s="53">
        <v>0</v>
      </c>
      <c r="E159" s="53">
        <v>0</v>
      </c>
      <c r="F159" s="53">
        <v>0</v>
      </c>
      <c r="G159" s="53">
        <v>0</v>
      </c>
      <c r="H159" s="53">
        <v>1.302E-2</v>
      </c>
      <c r="I159" s="53">
        <v>0</v>
      </c>
      <c r="J159" s="53">
        <v>8.3080000000000001E-2</v>
      </c>
      <c r="K159" s="53">
        <v>0</v>
      </c>
      <c r="L159" s="53">
        <v>0</v>
      </c>
      <c r="M159" s="53">
        <v>2.0302791919191921E-2</v>
      </c>
      <c r="N159" s="53">
        <v>0</v>
      </c>
      <c r="O159" s="53">
        <v>0</v>
      </c>
      <c r="P159" s="53">
        <v>0</v>
      </c>
      <c r="Q159" s="53">
        <v>0</v>
      </c>
      <c r="R159" s="138">
        <v>0.11640279191919192</v>
      </c>
    </row>
    <row r="160" spans="1:18" x14ac:dyDescent="0.3">
      <c r="A160" s="3" t="s">
        <v>240</v>
      </c>
      <c r="B160" s="3" t="s">
        <v>486</v>
      </c>
      <c r="C160" s="3" t="s">
        <v>491</v>
      </c>
      <c r="D160" s="53">
        <v>0</v>
      </c>
      <c r="E160" s="53">
        <v>0</v>
      </c>
      <c r="F160" s="53">
        <v>0</v>
      </c>
      <c r="G160" s="53">
        <v>0</v>
      </c>
      <c r="H160" s="53">
        <v>0</v>
      </c>
      <c r="I160" s="53">
        <v>0</v>
      </c>
      <c r="J160" s="53">
        <v>7.3779999999999998E-2</v>
      </c>
      <c r="K160" s="53">
        <v>0</v>
      </c>
      <c r="L160" s="53">
        <v>0</v>
      </c>
      <c r="M160" s="53">
        <v>0</v>
      </c>
      <c r="N160" s="53">
        <v>0</v>
      </c>
      <c r="O160" s="53">
        <v>0</v>
      </c>
      <c r="P160" s="53">
        <v>0</v>
      </c>
      <c r="Q160" s="53">
        <v>0</v>
      </c>
      <c r="R160" s="138">
        <v>7.3779999999999998E-2</v>
      </c>
    </row>
    <row r="161" spans="1:18" x14ac:dyDescent="0.3">
      <c r="A161" s="3" t="s">
        <v>240</v>
      </c>
      <c r="B161" s="3" t="s">
        <v>486</v>
      </c>
      <c r="C161" s="3" t="s">
        <v>492</v>
      </c>
      <c r="D161" s="53">
        <v>0</v>
      </c>
      <c r="E161" s="53">
        <v>0</v>
      </c>
      <c r="F161" s="53">
        <v>9.9999999999999995E-7</v>
      </c>
      <c r="G161" s="53">
        <v>0</v>
      </c>
      <c r="H161" s="53">
        <v>0</v>
      </c>
      <c r="I161" s="53">
        <v>0</v>
      </c>
      <c r="J161" s="53">
        <v>3.1199999999999999E-2</v>
      </c>
      <c r="K161" s="53">
        <v>0</v>
      </c>
      <c r="L161" s="53">
        <v>0</v>
      </c>
      <c r="M161" s="53">
        <v>0.10443532515928521</v>
      </c>
      <c r="N161" s="53">
        <v>0</v>
      </c>
      <c r="O161" s="53">
        <v>0</v>
      </c>
      <c r="P161" s="53">
        <v>0</v>
      </c>
      <c r="Q161" s="53">
        <v>0</v>
      </c>
      <c r="R161" s="138">
        <v>0.1356363251592852</v>
      </c>
    </row>
    <row r="162" spans="1:18" x14ac:dyDescent="0.3">
      <c r="A162" s="3" t="s">
        <v>240</v>
      </c>
      <c r="B162" s="3" t="s">
        <v>486</v>
      </c>
      <c r="C162" s="3" t="s">
        <v>493</v>
      </c>
      <c r="D162" s="53">
        <v>0</v>
      </c>
      <c r="E162" s="53">
        <v>0</v>
      </c>
      <c r="F162" s="53">
        <v>6.0000000000000002E-5</v>
      </c>
      <c r="G162" s="53">
        <v>0</v>
      </c>
      <c r="H162" s="53">
        <v>0</v>
      </c>
      <c r="I162" s="53">
        <v>0</v>
      </c>
      <c r="J162" s="53">
        <v>1.6119999999999999E-2</v>
      </c>
      <c r="K162" s="53">
        <v>0</v>
      </c>
      <c r="L162" s="53">
        <v>0</v>
      </c>
      <c r="M162" s="53">
        <v>0</v>
      </c>
      <c r="N162" s="53">
        <v>0</v>
      </c>
      <c r="O162" s="53">
        <v>0</v>
      </c>
      <c r="P162" s="53">
        <v>0</v>
      </c>
      <c r="Q162" s="53">
        <v>0</v>
      </c>
      <c r="R162" s="138">
        <v>1.618E-2</v>
      </c>
    </row>
    <row r="163" spans="1:18" x14ac:dyDescent="0.3">
      <c r="A163" s="3" t="s">
        <v>240</v>
      </c>
      <c r="B163" s="3" t="s">
        <v>486</v>
      </c>
      <c r="C163" s="3" t="s">
        <v>494</v>
      </c>
      <c r="D163" s="53">
        <v>0</v>
      </c>
      <c r="E163" s="53">
        <v>0</v>
      </c>
      <c r="F163" s="53">
        <v>0</v>
      </c>
      <c r="G163" s="53">
        <v>0</v>
      </c>
      <c r="H163" s="53">
        <v>0</v>
      </c>
      <c r="I163" s="53">
        <v>0</v>
      </c>
      <c r="J163" s="53">
        <v>7.0059999999999997E-2</v>
      </c>
      <c r="K163" s="53">
        <v>0</v>
      </c>
      <c r="L163" s="53">
        <v>0</v>
      </c>
      <c r="M163" s="53">
        <v>0</v>
      </c>
      <c r="N163" s="53">
        <v>0</v>
      </c>
      <c r="O163" s="53">
        <v>0</v>
      </c>
      <c r="P163" s="53">
        <v>0</v>
      </c>
      <c r="Q163" s="53">
        <v>0</v>
      </c>
      <c r="R163" s="138">
        <v>7.0059999999999997E-2</v>
      </c>
    </row>
    <row r="164" spans="1:18" x14ac:dyDescent="0.3">
      <c r="A164" s="3" t="s">
        <v>240</v>
      </c>
      <c r="B164" s="3" t="s">
        <v>486</v>
      </c>
      <c r="C164" s="3" t="s">
        <v>495</v>
      </c>
      <c r="D164" s="53">
        <v>0</v>
      </c>
      <c r="E164" s="53">
        <v>0</v>
      </c>
      <c r="F164" s="53">
        <v>3.9999999999999998E-6</v>
      </c>
      <c r="G164" s="53">
        <v>0</v>
      </c>
      <c r="H164" s="53">
        <v>0</v>
      </c>
      <c r="I164" s="53">
        <v>0</v>
      </c>
      <c r="J164" s="53">
        <v>1.0837599999999998</v>
      </c>
      <c r="K164" s="53">
        <v>0</v>
      </c>
      <c r="L164" s="53">
        <v>0</v>
      </c>
      <c r="M164" s="53">
        <v>6.6085776379770922E-2</v>
      </c>
      <c r="N164" s="53">
        <v>0</v>
      </c>
      <c r="O164" s="53">
        <v>0</v>
      </c>
      <c r="P164" s="53">
        <v>0</v>
      </c>
      <c r="Q164" s="53">
        <v>0</v>
      </c>
      <c r="R164" s="138">
        <v>1.1498497763797706</v>
      </c>
    </row>
    <row r="165" spans="1:18" x14ac:dyDescent="0.3">
      <c r="A165" s="3" t="s">
        <v>240</v>
      </c>
      <c r="B165" s="3" t="s">
        <v>486</v>
      </c>
      <c r="C165" s="3" t="s">
        <v>496</v>
      </c>
      <c r="D165" s="53">
        <v>0</v>
      </c>
      <c r="E165" s="53">
        <v>0</v>
      </c>
      <c r="F165" s="53">
        <v>0</v>
      </c>
      <c r="G165" s="53">
        <v>0</v>
      </c>
      <c r="H165" s="53">
        <v>0</v>
      </c>
      <c r="I165" s="53">
        <v>0</v>
      </c>
      <c r="J165" s="53">
        <v>0</v>
      </c>
      <c r="K165" s="53">
        <v>0</v>
      </c>
      <c r="L165" s="53">
        <v>0</v>
      </c>
      <c r="M165" s="53">
        <v>2.031030934343437E-2</v>
      </c>
      <c r="N165" s="53">
        <v>0</v>
      </c>
      <c r="O165" s="53">
        <v>0</v>
      </c>
      <c r="P165" s="53">
        <v>0</v>
      </c>
      <c r="Q165" s="53">
        <v>0</v>
      </c>
      <c r="R165" s="138">
        <v>2.031030934343437E-2</v>
      </c>
    </row>
    <row r="166" spans="1:18" x14ac:dyDescent="0.3">
      <c r="A166" s="3" t="s">
        <v>240</v>
      </c>
      <c r="B166" s="3" t="s">
        <v>486</v>
      </c>
      <c r="C166" s="3" t="s">
        <v>245</v>
      </c>
      <c r="D166" s="53">
        <v>0</v>
      </c>
      <c r="E166" s="53">
        <v>0</v>
      </c>
      <c r="F166" s="53">
        <v>1.758E-3</v>
      </c>
      <c r="G166" s="53">
        <v>0</v>
      </c>
      <c r="H166" s="53">
        <v>0</v>
      </c>
      <c r="I166" s="53">
        <v>0</v>
      </c>
      <c r="J166" s="53">
        <v>10.378580000000001</v>
      </c>
      <c r="K166" s="53">
        <v>0</v>
      </c>
      <c r="L166" s="53">
        <v>0</v>
      </c>
      <c r="M166" s="53">
        <v>0.56715475005257843</v>
      </c>
      <c r="N166" s="53">
        <v>0</v>
      </c>
      <c r="O166" s="53">
        <v>36.975167445623946</v>
      </c>
      <c r="P166" s="53">
        <v>1.9343958266273298</v>
      </c>
      <c r="Q166" s="53">
        <v>0</v>
      </c>
      <c r="R166" s="138">
        <v>49.857056022303858</v>
      </c>
    </row>
    <row r="167" spans="1:18" x14ac:dyDescent="0.3">
      <c r="A167" s="3" t="s">
        <v>240</v>
      </c>
      <c r="B167" s="3" t="s">
        <v>486</v>
      </c>
      <c r="C167" s="3" t="s">
        <v>497</v>
      </c>
      <c r="D167" s="53">
        <v>0</v>
      </c>
      <c r="E167" s="53">
        <v>0</v>
      </c>
      <c r="F167" s="53">
        <v>9.9999999999999995E-7</v>
      </c>
      <c r="G167" s="53">
        <v>0</v>
      </c>
      <c r="H167" s="53">
        <v>0.11284</v>
      </c>
      <c r="I167" s="53">
        <v>0.12959999999999999</v>
      </c>
      <c r="J167" s="53">
        <v>4.1734</v>
      </c>
      <c r="K167" s="53">
        <v>0</v>
      </c>
      <c r="L167" s="53">
        <v>0</v>
      </c>
      <c r="M167" s="53">
        <v>0.12594071412490923</v>
      </c>
      <c r="N167" s="53">
        <v>0</v>
      </c>
      <c r="O167" s="53">
        <v>0</v>
      </c>
      <c r="P167" s="53">
        <v>0</v>
      </c>
      <c r="Q167" s="53">
        <v>0</v>
      </c>
      <c r="R167" s="138">
        <v>4.5417817141249097</v>
      </c>
    </row>
    <row r="168" spans="1:18"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138">
        <v>0</v>
      </c>
    </row>
    <row r="169" spans="1:18" x14ac:dyDescent="0.3">
      <c r="A169" s="51" t="s">
        <v>499</v>
      </c>
      <c r="B169" s="51" t="s">
        <v>499</v>
      </c>
      <c r="C169" s="51" t="s">
        <v>499</v>
      </c>
      <c r="D169" s="52">
        <v>0</v>
      </c>
      <c r="E169" s="52">
        <v>0</v>
      </c>
      <c r="F169" s="52">
        <v>0</v>
      </c>
      <c r="G169" s="52">
        <v>0</v>
      </c>
      <c r="H169" s="52">
        <v>1.9771799999999997</v>
      </c>
      <c r="I169" s="52">
        <v>0</v>
      </c>
      <c r="J169" s="52">
        <v>4.8056200000000002</v>
      </c>
      <c r="K169" s="52">
        <v>0</v>
      </c>
      <c r="L169" s="52">
        <v>0</v>
      </c>
      <c r="M169" s="52">
        <v>0.78102489303736888</v>
      </c>
      <c r="N169" s="52">
        <v>0</v>
      </c>
      <c r="O169" s="52">
        <v>0</v>
      </c>
      <c r="P169" s="52">
        <v>5.8439999999999994</v>
      </c>
      <c r="Q169" s="52">
        <v>0</v>
      </c>
      <c r="R169" s="52">
        <v>13.407824893037368</v>
      </c>
    </row>
    <row r="170" spans="1:18"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138">
        <v>0</v>
      </c>
    </row>
    <row r="171" spans="1:18" x14ac:dyDescent="0.3">
      <c r="A171" s="3" t="s">
        <v>240</v>
      </c>
      <c r="B171" s="3" t="s">
        <v>500</v>
      </c>
      <c r="C171" s="3" t="s">
        <v>502</v>
      </c>
      <c r="D171" s="53">
        <v>0</v>
      </c>
      <c r="E171" s="53">
        <v>0</v>
      </c>
      <c r="F171" s="53">
        <v>0</v>
      </c>
      <c r="G171" s="53">
        <v>0</v>
      </c>
      <c r="H171" s="53">
        <v>0</v>
      </c>
      <c r="I171" s="53">
        <v>0</v>
      </c>
      <c r="J171" s="53">
        <v>1.55992</v>
      </c>
      <c r="K171" s="53">
        <v>0</v>
      </c>
      <c r="L171" s="53">
        <v>0</v>
      </c>
      <c r="M171" s="53">
        <v>2.8575999999999997E-2</v>
      </c>
      <c r="N171" s="53">
        <v>0</v>
      </c>
      <c r="O171" s="53">
        <v>0</v>
      </c>
      <c r="P171" s="53">
        <v>0</v>
      </c>
      <c r="Q171" s="53">
        <v>0</v>
      </c>
      <c r="R171" s="138">
        <v>1.5884959999999999</v>
      </c>
    </row>
    <row r="172" spans="1:18"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138">
        <v>0</v>
      </c>
    </row>
    <row r="173" spans="1:18" x14ac:dyDescent="0.3">
      <c r="A173" s="3" t="s">
        <v>240</v>
      </c>
      <c r="B173" s="3" t="s">
        <v>500</v>
      </c>
      <c r="C173" s="3" t="s">
        <v>248</v>
      </c>
      <c r="D173" s="53">
        <v>0</v>
      </c>
      <c r="E173" s="53">
        <v>0</v>
      </c>
      <c r="F173" s="53">
        <v>0</v>
      </c>
      <c r="G173" s="53">
        <v>0</v>
      </c>
      <c r="H173" s="53">
        <v>0.88845999999999981</v>
      </c>
      <c r="I173" s="53">
        <v>0</v>
      </c>
      <c r="J173" s="53">
        <v>0.26225999999999999</v>
      </c>
      <c r="K173" s="53">
        <v>0</v>
      </c>
      <c r="L173" s="53">
        <v>0</v>
      </c>
      <c r="M173" s="53">
        <v>0.20554606695092295</v>
      </c>
      <c r="N173" s="53">
        <v>0</v>
      </c>
      <c r="O173" s="53">
        <v>0</v>
      </c>
      <c r="P173" s="53">
        <v>5.8439999999999994</v>
      </c>
      <c r="Q173" s="53">
        <v>0</v>
      </c>
      <c r="R173" s="138">
        <v>7.2002660669509222</v>
      </c>
    </row>
    <row r="174" spans="1:18"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138">
        <v>0</v>
      </c>
    </row>
    <row r="175" spans="1:18" x14ac:dyDescent="0.3">
      <c r="A175" s="3" t="s">
        <v>240</v>
      </c>
      <c r="B175" s="3" t="s">
        <v>500</v>
      </c>
      <c r="C175" s="3" t="s">
        <v>505</v>
      </c>
      <c r="D175" s="53">
        <v>0</v>
      </c>
      <c r="E175" s="53">
        <v>0</v>
      </c>
      <c r="F175" s="53">
        <v>0</v>
      </c>
      <c r="G175" s="53">
        <v>0</v>
      </c>
      <c r="H175" s="53">
        <v>0</v>
      </c>
      <c r="I175" s="53">
        <v>0</v>
      </c>
      <c r="J175" s="53">
        <v>1.6740000000000001E-2</v>
      </c>
      <c r="K175" s="53">
        <v>0</v>
      </c>
      <c r="L175" s="53">
        <v>0</v>
      </c>
      <c r="M175" s="53">
        <v>1.9032170707070702E-2</v>
      </c>
      <c r="N175" s="53">
        <v>0</v>
      </c>
      <c r="O175" s="53">
        <v>0</v>
      </c>
      <c r="P175" s="53">
        <v>0</v>
      </c>
      <c r="Q175" s="53">
        <v>0</v>
      </c>
      <c r="R175" s="138">
        <v>3.57721707070707E-2</v>
      </c>
    </row>
    <row r="176" spans="1:18" x14ac:dyDescent="0.3">
      <c r="A176" s="3" t="s">
        <v>240</v>
      </c>
      <c r="B176" s="3" t="s">
        <v>500</v>
      </c>
      <c r="C176" s="3" t="s">
        <v>506</v>
      </c>
      <c r="D176" s="53">
        <v>0</v>
      </c>
      <c r="E176" s="53">
        <v>0</v>
      </c>
      <c r="F176" s="53">
        <v>0</v>
      </c>
      <c r="G176" s="53">
        <v>0</v>
      </c>
      <c r="H176" s="53">
        <v>1.0887199999999999</v>
      </c>
      <c r="I176" s="53">
        <v>0</v>
      </c>
      <c r="J176" s="53">
        <v>2.8693599999999999</v>
      </c>
      <c r="K176" s="53">
        <v>0</v>
      </c>
      <c r="L176" s="53">
        <v>0</v>
      </c>
      <c r="M176" s="53">
        <v>0.50991565537937522</v>
      </c>
      <c r="N176" s="53">
        <v>0</v>
      </c>
      <c r="O176" s="53">
        <v>0</v>
      </c>
      <c r="P176" s="53">
        <v>0</v>
      </c>
      <c r="Q176" s="53">
        <v>0</v>
      </c>
      <c r="R176" s="138">
        <v>4.4679956553793749</v>
      </c>
    </row>
    <row r="177" spans="1:18" x14ac:dyDescent="0.3">
      <c r="A177" s="3" t="s">
        <v>240</v>
      </c>
      <c r="B177" s="3" t="s">
        <v>500</v>
      </c>
      <c r="C177" s="3" t="s">
        <v>507</v>
      </c>
      <c r="D177" s="53">
        <v>0</v>
      </c>
      <c r="E177" s="53">
        <v>0</v>
      </c>
      <c r="F177" s="53">
        <v>0</v>
      </c>
      <c r="G177" s="53">
        <v>0</v>
      </c>
      <c r="H177" s="53">
        <v>0</v>
      </c>
      <c r="I177" s="53">
        <v>0</v>
      </c>
      <c r="J177" s="53">
        <v>9.7339999999999996E-2</v>
      </c>
      <c r="K177" s="53">
        <v>0</v>
      </c>
      <c r="L177" s="53">
        <v>0</v>
      </c>
      <c r="M177" s="53">
        <v>1.7954999999999999E-2</v>
      </c>
      <c r="N177" s="53">
        <v>0</v>
      </c>
      <c r="O177" s="53">
        <v>0</v>
      </c>
      <c r="P177" s="53">
        <v>0</v>
      </c>
      <c r="Q177" s="53">
        <v>0</v>
      </c>
      <c r="R177" s="138">
        <v>0.11529499999999999</v>
      </c>
    </row>
    <row r="178" spans="1:18" x14ac:dyDescent="0.3">
      <c r="A178" s="51" t="s">
        <v>508</v>
      </c>
      <c r="B178" s="51" t="s">
        <v>508</v>
      </c>
      <c r="C178" s="51" t="s">
        <v>508</v>
      </c>
      <c r="D178" s="52">
        <v>0</v>
      </c>
      <c r="E178" s="52">
        <v>0</v>
      </c>
      <c r="F178" s="52">
        <v>8.5000000000000006E-5</v>
      </c>
      <c r="G178" s="52">
        <v>0.91388000000000003</v>
      </c>
      <c r="H178" s="52">
        <v>3.0280800000000001</v>
      </c>
      <c r="I178" s="52">
        <v>0</v>
      </c>
      <c r="J178" s="52">
        <v>104.05628</v>
      </c>
      <c r="K178" s="52">
        <v>0.21513999999999997</v>
      </c>
      <c r="L178" s="52">
        <v>0</v>
      </c>
      <c r="M178" s="52">
        <v>0.7908276955439798</v>
      </c>
      <c r="N178" s="52">
        <v>0</v>
      </c>
      <c r="O178" s="52">
        <v>0</v>
      </c>
      <c r="P178" s="52">
        <v>0</v>
      </c>
      <c r="Q178" s="52">
        <v>0</v>
      </c>
      <c r="R178" s="52">
        <v>109.00429269554395</v>
      </c>
    </row>
    <row r="179" spans="1:18"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138">
        <v>0</v>
      </c>
    </row>
    <row r="180" spans="1:18" x14ac:dyDescent="0.3">
      <c r="A180" s="3" t="s">
        <v>240</v>
      </c>
      <c r="B180" s="3" t="s">
        <v>509</v>
      </c>
      <c r="C180" s="3" t="s">
        <v>511</v>
      </c>
      <c r="D180" s="53">
        <v>0</v>
      </c>
      <c r="E180" s="53">
        <v>0</v>
      </c>
      <c r="F180" s="53">
        <v>0</v>
      </c>
      <c r="G180" s="53">
        <v>0</v>
      </c>
      <c r="H180" s="53">
        <v>0</v>
      </c>
      <c r="I180" s="53">
        <v>0</v>
      </c>
      <c r="J180" s="53">
        <v>7.5639999999999999E-2</v>
      </c>
      <c r="K180" s="53">
        <v>0</v>
      </c>
      <c r="L180" s="53">
        <v>0</v>
      </c>
      <c r="M180" s="53">
        <v>0</v>
      </c>
      <c r="N180" s="53">
        <v>0</v>
      </c>
      <c r="O180" s="53">
        <v>0</v>
      </c>
      <c r="P180" s="53">
        <v>0</v>
      </c>
      <c r="Q180" s="53">
        <v>0</v>
      </c>
      <c r="R180" s="138">
        <v>7.5639999999999999E-2</v>
      </c>
    </row>
    <row r="181" spans="1:18"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138">
        <v>0</v>
      </c>
    </row>
    <row r="182" spans="1:18" x14ac:dyDescent="0.3">
      <c r="A182" s="3" t="s">
        <v>240</v>
      </c>
      <c r="B182" s="3" t="s">
        <v>509</v>
      </c>
      <c r="C182" s="3" t="s">
        <v>258</v>
      </c>
      <c r="D182" s="53">
        <v>0</v>
      </c>
      <c r="E182" s="53">
        <v>0</v>
      </c>
      <c r="F182" s="53">
        <v>0</v>
      </c>
      <c r="G182" s="53">
        <v>0</v>
      </c>
      <c r="H182" s="53">
        <v>0.14384</v>
      </c>
      <c r="I182" s="53">
        <v>0</v>
      </c>
      <c r="J182" s="53">
        <v>26.210980000000003</v>
      </c>
      <c r="K182" s="53">
        <v>0</v>
      </c>
      <c r="L182" s="53">
        <v>0</v>
      </c>
      <c r="M182" s="53">
        <v>0</v>
      </c>
      <c r="N182" s="53">
        <v>0</v>
      </c>
      <c r="O182" s="53">
        <v>0</v>
      </c>
      <c r="P182" s="53">
        <v>0</v>
      </c>
      <c r="Q182" s="53">
        <v>0</v>
      </c>
      <c r="R182" s="138">
        <v>26.354820000000004</v>
      </c>
    </row>
    <row r="183" spans="1:18"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138">
        <v>0</v>
      </c>
    </row>
    <row r="184" spans="1:18" x14ac:dyDescent="0.3">
      <c r="A184" s="3" t="s">
        <v>240</v>
      </c>
      <c r="B184" s="3" t="s">
        <v>509</v>
      </c>
      <c r="C184" s="3" t="s">
        <v>261</v>
      </c>
      <c r="D184" s="53">
        <v>0</v>
      </c>
      <c r="E184" s="53">
        <v>0</v>
      </c>
      <c r="F184" s="53">
        <v>1.7E-5</v>
      </c>
      <c r="G184" s="53">
        <v>0.12213999999999998</v>
      </c>
      <c r="H184" s="53">
        <v>0.16864000000000001</v>
      </c>
      <c r="I184" s="53">
        <v>0</v>
      </c>
      <c r="J184" s="53">
        <v>1.6677999999999995</v>
      </c>
      <c r="K184" s="53">
        <v>0</v>
      </c>
      <c r="L184" s="53">
        <v>0</v>
      </c>
      <c r="M184" s="53">
        <v>0</v>
      </c>
      <c r="N184" s="53">
        <v>0</v>
      </c>
      <c r="O184" s="53">
        <v>0</v>
      </c>
      <c r="P184" s="53">
        <v>0</v>
      </c>
      <c r="Q184" s="53">
        <v>0</v>
      </c>
      <c r="R184" s="138">
        <v>1.9585969999999995</v>
      </c>
    </row>
    <row r="185" spans="1:18" x14ac:dyDescent="0.3">
      <c r="A185" s="3" t="s">
        <v>240</v>
      </c>
      <c r="B185" s="3" t="s">
        <v>509</v>
      </c>
      <c r="C185" s="3" t="s">
        <v>514</v>
      </c>
      <c r="D185" s="53">
        <v>0</v>
      </c>
      <c r="E185" s="53">
        <v>0</v>
      </c>
      <c r="F185" s="53">
        <v>0</v>
      </c>
      <c r="G185" s="53">
        <v>0</v>
      </c>
      <c r="H185" s="53">
        <v>1.302E-2</v>
      </c>
      <c r="I185" s="53">
        <v>0</v>
      </c>
      <c r="J185" s="53">
        <v>0.42986000000000002</v>
      </c>
      <c r="K185" s="53">
        <v>0</v>
      </c>
      <c r="L185" s="53">
        <v>0</v>
      </c>
      <c r="M185" s="53">
        <v>0</v>
      </c>
      <c r="N185" s="53">
        <v>0</v>
      </c>
      <c r="O185" s="53">
        <v>0</v>
      </c>
      <c r="P185" s="53">
        <v>0</v>
      </c>
      <c r="Q185" s="53">
        <v>0</v>
      </c>
      <c r="R185" s="138">
        <v>0.44288</v>
      </c>
    </row>
    <row r="186" spans="1:18" x14ac:dyDescent="0.3">
      <c r="A186" s="3" t="s">
        <v>240</v>
      </c>
      <c r="B186" s="3" t="s">
        <v>509</v>
      </c>
      <c r="C186" s="3" t="s">
        <v>267</v>
      </c>
      <c r="D186" s="53">
        <v>0</v>
      </c>
      <c r="E186" s="53">
        <v>0</v>
      </c>
      <c r="F186" s="53">
        <v>6.7999999999999999E-5</v>
      </c>
      <c r="G186" s="53">
        <v>0</v>
      </c>
      <c r="H186" s="53">
        <v>1.302E-2</v>
      </c>
      <c r="I186" s="53">
        <v>0</v>
      </c>
      <c r="J186" s="53">
        <v>2.18798</v>
      </c>
      <c r="K186" s="53">
        <v>0</v>
      </c>
      <c r="L186" s="53">
        <v>0</v>
      </c>
      <c r="M186" s="53">
        <v>0</v>
      </c>
      <c r="N186" s="53">
        <v>0</v>
      </c>
      <c r="O186" s="53">
        <v>0</v>
      </c>
      <c r="P186" s="53">
        <v>0</v>
      </c>
      <c r="Q186" s="53">
        <v>0</v>
      </c>
      <c r="R186" s="138">
        <v>2.2010680000000002</v>
      </c>
    </row>
    <row r="187" spans="1:18" x14ac:dyDescent="0.3">
      <c r="A187" s="3" t="s">
        <v>240</v>
      </c>
      <c r="B187" s="3" t="s">
        <v>509</v>
      </c>
      <c r="C187" s="3" t="s">
        <v>515</v>
      </c>
      <c r="D187" s="53">
        <v>0</v>
      </c>
      <c r="E187" s="53">
        <v>0</v>
      </c>
      <c r="F187" s="53">
        <v>0</v>
      </c>
      <c r="G187" s="53">
        <v>0.64727999999999997</v>
      </c>
      <c r="H187" s="53">
        <v>2.6040000000000001E-2</v>
      </c>
      <c r="I187" s="53">
        <v>0</v>
      </c>
      <c r="J187" s="53">
        <v>4.2813599999999985</v>
      </c>
      <c r="K187" s="53">
        <v>0.14259999999999998</v>
      </c>
      <c r="L187" s="53">
        <v>0</v>
      </c>
      <c r="M187" s="53">
        <v>0.78962769554397982</v>
      </c>
      <c r="N187" s="53">
        <v>0</v>
      </c>
      <c r="O187" s="53">
        <v>0</v>
      </c>
      <c r="P187" s="53">
        <v>0</v>
      </c>
      <c r="Q187" s="53">
        <v>0</v>
      </c>
      <c r="R187" s="138">
        <v>5.8869076955439779</v>
      </c>
    </row>
    <row r="188" spans="1:18" x14ac:dyDescent="0.3">
      <c r="A188" s="3" t="s">
        <v>240</v>
      </c>
      <c r="B188" s="3" t="s">
        <v>509</v>
      </c>
      <c r="C188" s="3" t="s">
        <v>516</v>
      </c>
      <c r="D188" s="53">
        <v>0</v>
      </c>
      <c r="E188" s="53">
        <v>0</v>
      </c>
      <c r="F188" s="53">
        <v>0</v>
      </c>
      <c r="G188" s="53">
        <v>0.13144</v>
      </c>
      <c r="H188" s="53">
        <v>1.3082</v>
      </c>
      <c r="I188" s="53">
        <v>0</v>
      </c>
      <c r="J188" s="53">
        <v>55.635799999999996</v>
      </c>
      <c r="K188" s="53">
        <v>7.2539999999999993E-2</v>
      </c>
      <c r="L188" s="53">
        <v>0</v>
      </c>
      <c r="M188" s="53">
        <v>1.1999999999999999E-3</v>
      </c>
      <c r="N188" s="53">
        <v>0</v>
      </c>
      <c r="O188" s="53">
        <v>0</v>
      </c>
      <c r="P188" s="53">
        <v>0</v>
      </c>
      <c r="Q188" s="53">
        <v>0</v>
      </c>
      <c r="R188" s="138">
        <v>57.149179999999987</v>
      </c>
    </row>
    <row r="189" spans="1:18" x14ac:dyDescent="0.3">
      <c r="A189" s="3" t="s">
        <v>240</v>
      </c>
      <c r="B189" s="3" t="s">
        <v>509</v>
      </c>
      <c r="C189" s="3" t="s">
        <v>270</v>
      </c>
      <c r="D189" s="53">
        <v>0</v>
      </c>
      <c r="E189" s="53">
        <v>0</v>
      </c>
      <c r="F189" s="53">
        <v>0</v>
      </c>
      <c r="G189" s="53">
        <v>1.302E-2</v>
      </c>
      <c r="H189" s="53">
        <v>1.3553200000000003</v>
      </c>
      <c r="I189" s="53">
        <v>0</v>
      </c>
      <c r="J189" s="53">
        <v>13.56686</v>
      </c>
      <c r="K189" s="53">
        <v>0</v>
      </c>
      <c r="L189" s="53">
        <v>0</v>
      </c>
      <c r="M189" s="53">
        <v>0</v>
      </c>
      <c r="N189" s="53">
        <v>0</v>
      </c>
      <c r="O189" s="53">
        <v>0</v>
      </c>
      <c r="P189" s="53">
        <v>0</v>
      </c>
      <c r="Q189" s="53">
        <v>0</v>
      </c>
      <c r="R189" s="138">
        <v>14.9352</v>
      </c>
    </row>
    <row r="190" spans="1:18" x14ac:dyDescent="0.3">
      <c r="A190" s="51" t="s">
        <v>517</v>
      </c>
      <c r="B190" s="51" t="s">
        <v>517</v>
      </c>
      <c r="C190" s="51" t="s">
        <v>517</v>
      </c>
      <c r="D190" s="52">
        <v>0</v>
      </c>
      <c r="E190" s="52">
        <v>0</v>
      </c>
      <c r="F190" s="52">
        <v>0</v>
      </c>
      <c r="G190" s="52">
        <v>8.9162199999999991</v>
      </c>
      <c r="H190" s="52">
        <v>4.3015600000000003</v>
      </c>
      <c r="I190" s="52">
        <v>0</v>
      </c>
      <c r="J190" s="52">
        <v>89.571159999999992</v>
      </c>
      <c r="K190" s="52">
        <v>0.41167999999999993</v>
      </c>
      <c r="L190" s="52">
        <v>0</v>
      </c>
      <c r="M190" s="52">
        <v>0.50798853479864059</v>
      </c>
      <c r="N190" s="52">
        <v>0</v>
      </c>
      <c r="O190" s="52">
        <v>0</v>
      </c>
      <c r="P190" s="52">
        <v>5.1840000000000004E-2</v>
      </c>
      <c r="Q190" s="52">
        <v>0</v>
      </c>
      <c r="R190" s="52">
        <v>103.76044853479863</v>
      </c>
    </row>
    <row r="191" spans="1:18" x14ac:dyDescent="0.3">
      <c r="A191" s="3" t="s">
        <v>240</v>
      </c>
      <c r="B191" s="3" t="s">
        <v>518</v>
      </c>
      <c r="C191" s="3" t="s">
        <v>291</v>
      </c>
      <c r="D191" s="53">
        <v>0</v>
      </c>
      <c r="E191" s="53">
        <v>0</v>
      </c>
      <c r="F191" s="53">
        <v>0</v>
      </c>
      <c r="G191" s="53">
        <v>3.5755399999999997</v>
      </c>
      <c r="H191" s="53">
        <v>4.3015600000000003</v>
      </c>
      <c r="I191" s="53">
        <v>0</v>
      </c>
      <c r="J191" s="53">
        <v>0</v>
      </c>
      <c r="K191" s="53">
        <v>6.1999999999999998E-3</v>
      </c>
      <c r="L191" s="53">
        <v>0</v>
      </c>
      <c r="M191" s="53">
        <v>0.20760612892263527</v>
      </c>
      <c r="N191" s="53">
        <v>0</v>
      </c>
      <c r="O191" s="53">
        <v>0</v>
      </c>
      <c r="P191" s="53">
        <v>0</v>
      </c>
      <c r="Q191" s="53">
        <v>0</v>
      </c>
      <c r="R191" s="138">
        <v>8.0909061289226347</v>
      </c>
    </row>
    <row r="192" spans="1:18" x14ac:dyDescent="0.3">
      <c r="A192" s="3" t="s">
        <v>240</v>
      </c>
      <c r="B192" s="3" t="s">
        <v>518</v>
      </c>
      <c r="C192" s="3" t="s">
        <v>276</v>
      </c>
      <c r="D192" s="53">
        <v>0</v>
      </c>
      <c r="E192" s="53">
        <v>0</v>
      </c>
      <c r="F192" s="53">
        <v>0</v>
      </c>
      <c r="G192" s="53">
        <v>0</v>
      </c>
      <c r="H192" s="53">
        <v>0</v>
      </c>
      <c r="I192" s="53">
        <v>0</v>
      </c>
      <c r="J192" s="53">
        <v>16.202379999999998</v>
      </c>
      <c r="K192" s="53">
        <v>1.9220000000000001E-2</v>
      </c>
      <c r="L192" s="53">
        <v>0</v>
      </c>
      <c r="M192" s="53">
        <v>0</v>
      </c>
      <c r="N192" s="53">
        <v>0</v>
      </c>
      <c r="O192" s="53">
        <v>0</v>
      </c>
      <c r="P192" s="53">
        <v>0</v>
      </c>
      <c r="Q192" s="53">
        <v>0</v>
      </c>
      <c r="R192" s="138">
        <v>16.221599999999999</v>
      </c>
    </row>
    <row r="193" spans="1:18" x14ac:dyDescent="0.3">
      <c r="A193" s="3" t="s">
        <v>240</v>
      </c>
      <c r="B193" s="3" t="s">
        <v>518</v>
      </c>
      <c r="C193" s="3" t="s">
        <v>519</v>
      </c>
      <c r="D193" s="53">
        <v>0</v>
      </c>
      <c r="E193" s="53">
        <v>0</v>
      </c>
      <c r="F193" s="53">
        <v>0</v>
      </c>
      <c r="G193" s="53">
        <v>0</v>
      </c>
      <c r="H193" s="53">
        <v>0</v>
      </c>
      <c r="I193" s="53">
        <v>0</v>
      </c>
      <c r="J193" s="53">
        <v>0</v>
      </c>
      <c r="K193" s="53">
        <v>0</v>
      </c>
      <c r="L193" s="53">
        <v>0</v>
      </c>
      <c r="M193" s="53">
        <v>4.182E-3</v>
      </c>
      <c r="N193" s="53">
        <v>0</v>
      </c>
      <c r="O193" s="53">
        <v>0</v>
      </c>
      <c r="P193" s="53">
        <v>0</v>
      </c>
      <c r="Q193" s="53">
        <v>0</v>
      </c>
      <c r="R193" s="138">
        <v>4.182E-3</v>
      </c>
    </row>
    <row r="194" spans="1:18"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138">
        <v>0</v>
      </c>
    </row>
    <row r="195" spans="1:18" x14ac:dyDescent="0.3">
      <c r="A195" s="3" t="s">
        <v>240</v>
      </c>
      <c r="B195" s="3" t="s">
        <v>518</v>
      </c>
      <c r="C195" s="3" t="s">
        <v>285</v>
      </c>
      <c r="D195" s="53">
        <v>0</v>
      </c>
      <c r="E195" s="53">
        <v>0</v>
      </c>
      <c r="F195" s="53">
        <v>0</v>
      </c>
      <c r="G195" s="53">
        <v>3.7509999999999999</v>
      </c>
      <c r="H195" s="53">
        <v>0</v>
      </c>
      <c r="I195" s="53">
        <v>0</v>
      </c>
      <c r="J195" s="53">
        <v>44.662879999999994</v>
      </c>
      <c r="K195" s="53">
        <v>0.33231999999999995</v>
      </c>
      <c r="L195" s="53">
        <v>0</v>
      </c>
      <c r="M195" s="53">
        <v>0</v>
      </c>
      <c r="N195" s="53">
        <v>0</v>
      </c>
      <c r="O195" s="53">
        <v>0</v>
      </c>
      <c r="P195" s="53">
        <v>5.1840000000000004E-2</v>
      </c>
      <c r="Q195" s="53">
        <v>0</v>
      </c>
      <c r="R195" s="138">
        <v>48.798039999999993</v>
      </c>
    </row>
    <row r="196" spans="1:18" x14ac:dyDescent="0.3">
      <c r="A196" s="3" t="s">
        <v>240</v>
      </c>
      <c r="B196" s="3" t="s">
        <v>518</v>
      </c>
      <c r="C196" s="3" t="s">
        <v>288</v>
      </c>
      <c r="D196" s="53">
        <v>0</v>
      </c>
      <c r="E196" s="53">
        <v>0</v>
      </c>
      <c r="F196" s="53">
        <v>0</v>
      </c>
      <c r="G196" s="53">
        <v>1.58968</v>
      </c>
      <c r="H196" s="53">
        <v>0</v>
      </c>
      <c r="I196" s="53">
        <v>0</v>
      </c>
      <c r="J196" s="53">
        <v>28.7059</v>
      </c>
      <c r="K196" s="53">
        <v>5.3940000000000002E-2</v>
      </c>
      <c r="L196" s="53">
        <v>0</v>
      </c>
      <c r="M196" s="53">
        <v>0.29620040587600538</v>
      </c>
      <c r="N196" s="53">
        <v>0</v>
      </c>
      <c r="O196" s="53">
        <v>0</v>
      </c>
      <c r="P196" s="53">
        <v>0</v>
      </c>
      <c r="Q196" s="53">
        <v>0</v>
      </c>
      <c r="R196" s="138">
        <v>30.645720405876006</v>
      </c>
    </row>
    <row r="197" spans="1:18" x14ac:dyDescent="0.3">
      <c r="A197" s="49" t="s">
        <v>521</v>
      </c>
      <c r="B197" s="49" t="s">
        <v>521</v>
      </c>
      <c r="C197" s="49" t="s">
        <v>521</v>
      </c>
      <c r="D197" s="50">
        <v>0</v>
      </c>
      <c r="E197" s="50">
        <v>0</v>
      </c>
      <c r="F197" s="50">
        <v>0</v>
      </c>
      <c r="G197" s="50">
        <v>0</v>
      </c>
      <c r="H197" s="50">
        <v>1.302E-2</v>
      </c>
      <c r="I197" s="50">
        <v>0</v>
      </c>
      <c r="J197" s="50">
        <v>11.582839999999999</v>
      </c>
      <c r="K197" s="50">
        <v>1.8599999999999998E-2</v>
      </c>
      <c r="L197" s="50">
        <v>0</v>
      </c>
      <c r="M197" s="50">
        <v>8.7693691666666657E-2</v>
      </c>
      <c r="N197" s="50">
        <v>0</v>
      </c>
      <c r="O197" s="50">
        <v>0</v>
      </c>
      <c r="P197" s="50">
        <v>0.34705999999999998</v>
      </c>
      <c r="Q197" s="50">
        <v>0</v>
      </c>
      <c r="R197" s="50">
        <v>12.049213691666665</v>
      </c>
    </row>
    <row r="198" spans="1:18" x14ac:dyDescent="0.3">
      <c r="A198" s="51" t="s">
        <v>521</v>
      </c>
      <c r="B198" s="51" t="s">
        <v>521</v>
      </c>
      <c r="C198" s="51" t="s">
        <v>521</v>
      </c>
      <c r="D198" s="52">
        <v>0</v>
      </c>
      <c r="E198" s="52">
        <v>0</v>
      </c>
      <c r="F198" s="52">
        <v>0</v>
      </c>
      <c r="G198" s="52">
        <v>0</v>
      </c>
      <c r="H198" s="52">
        <v>1.302E-2</v>
      </c>
      <c r="I198" s="52">
        <v>0</v>
      </c>
      <c r="J198" s="52">
        <v>11.582839999999999</v>
      </c>
      <c r="K198" s="52">
        <v>1.8599999999999998E-2</v>
      </c>
      <c r="L198" s="52">
        <v>0</v>
      </c>
      <c r="M198" s="52">
        <v>8.7693691666666657E-2</v>
      </c>
      <c r="N198" s="52">
        <v>0</v>
      </c>
      <c r="O198" s="52">
        <v>0</v>
      </c>
      <c r="P198" s="52">
        <v>0.34705999999999998</v>
      </c>
      <c r="Q198" s="52">
        <v>0</v>
      </c>
      <c r="R198" s="52">
        <v>12.049213691666665</v>
      </c>
    </row>
    <row r="199" spans="1:18" x14ac:dyDescent="0.3">
      <c r="A199" s="3" t="s">
        <v>522</v>
      </c>
      <c r="B199" s="3" t="s">
        <v>522</v>
      </c>
      <c r="C199" s="3" t="s">
        <v>523</v>
      </c>
      <c r="D199" s="53">
        <v>0</v>
      </c>
      <c r="E199" s="53">
        <v>0</v>
      </c>
      <c r="F199" s="53">
        <v>0</v>
      </c>
      <c r="G199" s="53">
        <v>0</v>
      </c>
      <c r="H199" s="53">
        <v>1.302E-2</v>
      </c>
      <c r="I199" s="53">
        <v>0</v>
      </c>
      <c r="J199" s="53">
        <v>9.2348999999999997</v>
      </c>
      <c r="K199" s="53">
        <v>1.8599999999999998E-2</v>
      </c>
      <c r="L199" s="53">
        <v>0</v>
      </c>
      <c r="M199" s="53">
        <v>6.061669166666666E-2</v>
      </c>
      <c r="N199" s="53">
        <v>0</v>
      </c>
      <c r="O199" s="53">
        <v>0</v>
      </c>
      <c r="P199" s="53">
        <v>0.33355999999999997</v>
      </c>
      <c r="Q199" s="53">
        <v>0</v>
      </c>
      <c r="R199" s="138">
        <v>9.660696691666665</v>
      </c>
    </row>
    <row r="200" spans="1:18"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138">
        <v>0</v>
      </c>
    </row>
    <row r="201" spans="1:18"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138">
        <v>0</v>
      </c>
    </row>
    <row r="202" spans="1:18"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138">
        <v>0</v>
      </c>
    </row>
    <row r="203" spans="1:18"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138">
        <v>0</v>
      </c>
    </row>
    <row r="204" spans="1:18" x14ac:dyDescent="0.3">
      <c r="A204" s="3" t="s">
        <v>522</v>
      </c>
      <c r="B204" s="3" t="s">
        <v>522</v>
      </c>
      <c r="C204" s="3" t="s">
        <v>528</v>
      </c>
      <c r="D204" s="53">
        <v>0</v>
      </c>
      <c r="E204" s="53">
        <v>0</v>
      </c>
      <c r="F204" s="53">
        <v>0</v>
      </c>
      <c r="G204" s="53">
        <v>0</v>
      </c>
      <c r="H204" s="53">
        <v>0</v>
      </c>
      <c r="I204" s="53">
        <v>0</v>
      </c>
      <c r="J204" s="53">
        <v>2.3181799999999999</v>
      </c>
      <c r="K204" s="53">
        <v>0</v>
      </c>
      <c r="L204" s="53">
        <v>0</v>
      </c>
      <c r="M204" s="53">
        <v>2.7077E-2</v>
      </c>
      <c r="N204" s="53">
        <v>0</v>
      </c>
      <c r="O204" s="53">
        <v>0</v>
      </c>
      <c r="P204" s="53">
        <v>1.3500000000000002E-2</v>
      </c>
      <c r="Q204" s="53">
        <v>0</v>
      </c>
      <c r="R204" s="138">
        <v>2.3587569999999998</v>
      </c>
    </row>
    <row r="205" spans="1:18" x14ac:dyDescent="0.3">
      <c r="A205" s="3" t="s">
        <v>522</v>
      </c>
      <c r="B205" s="3" t="s">
        <v>522</v>
      </c>
      <c r="C205" s="3" t="s">
        <v>529</v>
      </c>
      <c r="D205" s="53">
        <v>0</v>
      </c>
      <c r="E205" s="53">
        <v>0</v>
      </c>
      <c r="F205" s="53">
        <v>0</v>
      </c>
      <c r="G205" s="53">
        <v>0</v>
      </c>
      <c r="H205" s="53">
        <v>0</v>
      </c>
      <c r="I205" s="53">
        <v>0</v>
      </c>
      <c r="J205" s="53">
        <v>2.9759999999999998E-2</v>
      </c>
      <c r="K205" s="53">
        <v>0</v>
      </c>
      <c r="L205" s="53">
        <v>0</v>
      </c>
      <c r="M205" s="53">
        <v>0</v>
      </c>
      <c r="N205" s="53">
        <v>0</v>
      </c>
      <c r="O205" s="53">
        <v>0</v>
      </c>
      <c r="P205" s="53">
        <v>0</v>
      </c>
      <c r="Q205" s="53">
        <v>0</v>
      </c>
      <c r="R205" s="138">
        <v>2.9759999999999998E-2</v>
      </c>
    </row>
    <row r="206" spans="1:18"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138">
        <v>0</v>
      </c>
    </row>
    <row r="207" spans="1:18"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138">
        <v>0</v>
      </c>
    </row>
    <row r="208" spans="1:18"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138">
        <v>0</v>
      </c>
    </row>
    <row r="209" spans="1:18" x14ac:dyDescent="0.3">
      <c r="A209" s="49" t="s">
        <v>533</v>
      </c>
      <c r="B209" s="49" t="s">
        <v>533</v>
      </c>
      <c r="C209" s="49" t="s">
        <v>533</v>
      </c>
      <c r="D209" s="50">
        <v>1.9999999999999999E-6</v>
      </c>
      <c r="E209" s="50">
        <v>0</v>
      </c>
      <c r="F209" s="50">
        <v>0</v>
      </c>
      <c r="G209" s="50">
        <v>0</v>
      </c>
      <c r="H209" s="50">
        <v>0</v>
      </c>
      <c r="I209" s="50">
        <v>0</v>
      </c>
      <c r="J209" s="50">
        <v>0</v>
      </c>
      <c r="K209" s="50">
        <v>0</v>
      </c>
      <c r="L209" s="50">
        <v>0</v>
      </c>
      <c r="M209" s="50">
        <v>0</v>
      </c>
      <c r="N209" s="50">
        <v>0</v>
      </c>
      <c r="O209" s="50">
        <v>0</v>
      </c>
      <c r="P209" s="50">
        <v>0</v>
      </c>
      <c r="Q209" s="50">
        <v>0</v>
      </c>
      <c r="R209" s="50">
        <v>1.9999999999999999E-6</v>
      </c>
    </row>
    <row r="210" spans="1:18" x14ac:dyDescent="0.3">
      <c r="A210" s="51" t="s">
        <v>533</v>
      </c>
      <c r="B210" s="51" t="s">
        <v>533</v>
      </c>
      <c r="C210" s="51" t="s">
        <v>533</v>
      </c>
      <c r="D210" s="52">
        <v>1.9999999999999999E-6</v>
      </c>
      <c r="E210" s="52">
        <v>0</v>
      </c>
      <c r="F210" s="52">
        <v>0</v>
      </c>
      <c r="G210" s="52">
        <v>0</v>
      </c>
      <c r="H210" s="52">
        <v>0</v>
      </c>
      <c r="I210" s="52">
        <v>0</v>
      </c>
      <c r="J210" s="52">
        <v>0</v>
      </c>
      <c r="K210" s="52">
        <v>0</v>
      </c>
      <c r="L210" s="52">
        <v>0</v>
      </c>
      <c r="M210" s="52">
        <v>0</v>
      </c>
      <c r="N210" s="52">
        <v>0</v>
      </c>
      <c r="O210" s="52">
        <v>0</v>
      </c>
      <c r="P210" s="52">
        <v>0</v>
      </c>
      <c r="Q210" s="52">
        <v>0</v>
      </c>
      <c r="R210" s="52">
        <v>1.9999999999999999E-6</v>
      </c>
    </row>
    <row r="211" spans="1:18" x14ac:dyDescent="0.3">
      <c r="A211" s="3" t="s">
        <v>534</v>
      </c>
      <c r="B211" s="3" t="s">
        <v>534</v>
      </c>
      <c r="C211" s="3" t="s">
        <v>534</v>
      </c>
      <c r="D211" s="53">
        <v>1.9999999999999999E-6</v>
      </c>
      <c r="E211" s="53">
        <v>0</v>
      </c>
      <c r="F211" s="53">
        <v>0</v>
      </c>
      <c r="G211" s="53">
        <v>0</v>
      </c>
      <c r="H211" s="53">
        <v>0</v>
      </c>
      <c r="I211" s="53">
        <v>0</v>
      </c>
      <c r="J211" s="53">
        <v>0</v>
      </c>
      <c r="K211" s="53">
        <v>0</v>
      </c>
      <c r="L211" s="53">
        <v>0</v>
      </c>
      <c r="M211" s="53">
        <v>0</v>
      </c>
      <c r="N211" s="53">
        <v>0</v>
      </c>
      <c r="O211" s="53">
        <v>0</v>
      </c>
      <c r="P211" s="53">
        <v>0</v>
      </c>
      <c r="Q211" s="53">
        <v>0</v>
      </c>
      <c r="R211" s="138">
        <v>1.9999999999999999E-6</v>
      </c>
    </row>
  </sheetData>
  <conditionalFormatting sqref="A4:R6">
    <cfRule type="cellIs" dxfId="44" priority="2" stopIfTrue="1" operator="lessThan">
      <formula>0</formula>
    </cfRule>
  </conditionalFormatting>
  <conditionalFormatting sqref="A26:R26">
    <cfRule type="cellIs" dxfId="43" priority="1" stopIfTrue="1" operator="less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1DC5-84A9-45F6-9D15-11C5E2008883}">
  <dimension ref="A1:R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7" width="9.75" style="43" customWidth="1"/>
    <col min="18" max="18" width="9.75" style="137" customWidth="1"/>
    <col min="19" max="16384" width="7" style="43"/>
  </cols>
  <sheetData>
    <row r="1" spans="1:18" ht="20" x14ac:dyDescent="0.4">
      <c r="A1" s="134" t="s">
        <v>539</v>
      </c>
      <c r="B1" s="42"/>
      <c r="C1" s="133"/>
    </row>
    <row r="2" spans="1:18" ht="20" x14ac:dyDescent="0.4">
      <c r="A2" s="44" t="s">
        <v>540</v>
      </c>
      <c r="B2" s="45"/>
      <c r="C2" s="45"/>
    </row>
    <row r="3" spans="1:18" s="139" customFormat="1" x14ac:dyDescent="0.3">
      <c r="A3" s="44">
        <v>2022</v>
      </c>
      <c r="B3" s="136"/>
      <c r="D3" s="136" t="s">
        <v>165</v>
      </c>
      <c r="E3" s="136" t="s">
        <v>155</v>
      </c>
      <c r="F3" s="136" t="s">
        <v>170</v>
      </c>
      <c r="G3" s="136" t="s">
        <v>276</v>
      </c>
      <c r="H3" s="136" t="s">
        <v>285</v>
      </c>
      <c r="I3" s="136" t="s">
        <v>184</v>
      </c>
      <c r="J3" s="136" t="s">
        <v>291</v>
      </c>
      <c r="K3" s="136" t="s">
        <v>213</v>
      </c>
      <c r="L3" s="136" t="s">
        <v>232</v>
      </c>
      <c r="M3" s="136" t="s">
        <v>145</v>
      </c>
      <c r="N3" s="136" t="s">
        <v>225</v>
      </c>
      <c r="O3" s="136" t="s">
        <v>200</v>
      </c>
      <c r="P3" s="136" t="s">
        <v>241</v>
      </c>
      <c r="Q3" s="136" t="s">
        <v>159</v>
      </c>
      <c r="R3" s="135" t="s">
        <v>100</v>
      </c>
    </row>
    <row r="4" spans="1:18" x14ac:dyDescent="0.3">
      <c r="A4" s="47" t="s">
        <v>100</v>
      </c>
      <c r="B4" s="47" t="s">
        <v>100</v>
      </c>
      <c r="C4" s="47" t="s">
        <v>100</v>
      </c>
      <c r="D4" s="48">
        <v>5.4792110000000021</v>
      </c>
      <c r="E4" s="48">
        <v>1.7564600000000001</v>
      </c>
      <c r="F4" s="48">
        <v>13.871260000000001</v>
      </c>
      <c r="G4" s="48">
        <v>9.6583600000000001</v>
      </c>
      <c r="H4" s="48">
        <v>11.992039999999999</v>
      </c>
      <c r="I4" s="48">
        <v>7.7900199999999993</v>
      </c>
      <c r="J4" s="48">
        <v>332.06786</v>
      </c>
      <c r="K4" s="48">
        <v>73.991420000000019</v>
      </c>
      <c r="L4" s="48">
        <v>9.6013199999999976</v>
      </c>
      <c r="M4" s="48">
        <v>152.03824627232837</v>
      </c>
      <c r="N4" s="48">
        <v>122.137</v>
      </c>
      <c r="O4" s="48">
        <v>92.109773691226721</v>
      </c>
      <c r="P4" s="48">
        <v>137.34402395962877</v>
      </c>
      <c r="Q4" s="48">
        <v>0</v>
      </c>
      <c r="R4" s="48">
        <v>969.83699492318374</v>
      </c>
    </row>
    <row r="5" spans="1:18" x14ac:dyDescent="0.3">
      <c r="A5" s="49" t="s">
        <v>349</v>
      </c>
      <c r="B5" s="49" t="s">
        <v>349</v>
      </c>
      <c r="C5" s="49" t="s">
        <v>349</v>
      </c>
      <c r="D5" s="50">
        <v>5.4782700000000011</v>
      </c>
      <c r="E5" s="50">
        <v>0</v>
      </c>
      <c r="F5" s="50">
        <v>13.871260000000001</v>
      </c>
      <c r="G5" s="50">
        <v>0</v>
      </c>
      <c r="H5" s="50">
        <v>0.10477999999999998</v>
      </c>
      <c r="I5" s="50">
        <v>7.7900199999999993</v>
      </c>
      <c r="J5" s="50">
        <v>57.075020000000002</v>
      </c>
      <c r="K5" s="50">
        <v>1.0335400000000001</v>
      </c>
      <c r="L5" s="50">
        <v>0</v>
      </c>
      <c r="M5" s="50">
        <v>87.054165663233661</v>
      </c>
      <c r="N5" s="50">
        <v>0</v>
      </c>
      <c r="O5" s="50">
        <v>48.921768342679478</v>
      </c>
      <c r="P5" s="50">
        <v>93.697830178633382</v>
      </c>
      <c r="Q5" s="50">
        <v>0</v>
      </c>
      <c r="R5" s="50">
        <v>315.02665418454649</v>
      </c>
    </row>
    <row r="6" spans="1:18" x14ac:dyDescent="0.3">
      <c r="A6" s="51" t="s">
        <v>350</v>
      </c>
      <c r="B6" s="51" t="s">
        <v>350</v>
      </c>
      <c r="C6" s="51" t="s">
        <v>350</v>
      </c>
      <c r="D6" s="52">
        <v>4.7254910000000008</v>
      </c>
      <c r="E6" s="52">
        <v>0</v>
      </c>
      <c r="F6" s="52">
        <v>11.213940000000001</v>
      </c>
      <c r="G6" s="52">
        <v>0</v>
      </c>
      <c r="H6" s="52">
        <v>0</v>
      </c>
      <c r="I6" s="52">
        <v>0</v>
      </c>
      <c r="J6" s="52">
        <v>44.682680000000005</v>
      </c>
      <c r="K6" s="52">
        <v>0.98394000000000004</v>
      </c>
      <c r="L6" s="52">
        <v>0</v>
      </c>
      <c r="M6" s="52">
        <v>86.37240615260383</v>
      </c>
      <c r="N6" s="52">
        <v>0</v>
      </c>
      <c r="O6" s="52">
        <v>48.908958996938736</v>
      </c>
      <c r="P6" s="52">
        <v>93.213625907252222</v>
      </c>
      <c r="Q6" s="52">
        <v>0</v>
      </c>
      <c r="R6" s="52">
        <v>290.10104205679477</v>
      </c>
    </row>
    <row r="7" spans="1:18" x14ac:dyDescent="0.3">
      <c r="A7" s="3" t="s">
        <v>144</v>
      </c>
      <c r="B7" s="3" t="s">
        <v>351</v>
      </c>
      <c r="C7" s="3" t="s">
        <v>352</v>
      </c>
      <c r="D7" s="53">
        <v>0.13383899999999999</v>
      </c>
      <c r="E7" s="53">
        <v>0</v>
      </c>
      <c r="F7" s="53">
        <v>0.55489999999999995</v>
      </c>
      <c r="G7" s="53">
        <v>0</v>
      </c>
      <c r="H7" s="53">
        <v>0</v>
      </c>
      <c r="I7" s="53">
        <v>0</v>
      </c>
      <c r="J7" s="53">
        <v>0</v>
      </c>
      <c r="K7" s="53">
        <v>0</v>
      </c>
      <c r="L7" s="53">
        <v>0</v>
      </c>
      <c r="M7" s="53">
        <v>3.154256624776082E-2</v>
      </c>
      <c r="N7" s="53">
        <v>0</v>
      </c>
      <c r="O7" s="53">
        <v>0</v>
      </c>
      <c r="P7" s="53">
        <v>0.46897426582882995</v>
      </c>
      <c r="Q7" s="53">
        <v>0</v>
      </c>
      <c r="R7" s="138">
        <v>1.1892558320765909</v>
      </c>
    </row>
    <row r="8" spans="1:18" x14ac:dyDescent="0.3">
      <c r="A8" s="3" t="s">
        <v>144</v>
      </c>
      <c r="B8" s="3" t="s">
        <v>351</v>
      </c>
      <c r="C8" s="3" t="s">
        <v>145</v>
      </c>
      <c r="D8" s="53">
        <v>0.11579100000000001</v>
      </c>
      <c r="E8" s="53">
        <v>0</v>
      </c>
      <c r="F8" s="53">
        <v>0.40920000000000001</v>
      </c>
      <c r="G8" s="53">
        <v>0</v>
      </c>
      <c r="H8" s="53">
        <v>0</v>
      </c>
      <c r="I8" s="53">
        <v>0</v>
      </c>
      <c r="J8" s="53">
        <v>3.4910000000000001</v>
      </c>
      <c r="K8" s="53">
        <v>2.9139999999999999E-2</v>
      </c>
      <c r="L8" s="53">
        <v>0</v>
      </c>
      <c r="M8" s="53">
        <v>3.091E-3</v>
      </c>
      <c r="N8" s="53">
        <v>0</v>
      </c>
      <c r="O8" s="53">
        <v>12.558278249443628</v>
      </c>
      <c r="P8" s="53">
        <v>0.116539</v>
      </c>
      <c r="Q8" s="53">
        <v>0</v>
      </c>
      <c r="R8" s="138">
        <v>16.723039249443627</v>
      </c>
    </row>
    <row r="9" spans="1:18" x14ac:dyDescent="0.3">
      <c r="A9" s="3" t="s">
        <v>144</v>
      </c>
      <c r="B9" s="3" t="s">
        <v>351</v>
      </c>
      <c r="C9" s="3" t="s">
        <v>353</v>
      </c>
      <c r="D9" s="53">
        <v>0</v>
      </c>
      <c r="E9" s="53">
        <v>0</v>
      </c>
      <c r="F9" s="53">
        <v>0</v>
      </c>
      <c r="G9" s="53">
        <v>0</v>
      </c>
      <c r="H9" s="53">
        <v>0</v>
      </c>
      <c r="I9" s="53">
        <v>0</v>
      </c>
      <c r="J9" s="53">
        <v>6.2E-2</v>
      </c>
      <c r="K9" s="53">
        <v>0</v>
      </c>
      <c r="L9" s="53">
        <v>0</v>
      </c>
      <c r="M9" s="53">
        <v>3.5192737777777761E-2</v>
      </c>
      <c r="N9" s="53">
        <v>0</v>
      </c>
      <c r="O9" s="53">
        <v>0</v>
      </c>
      <c r="P9" s="53">
        <v>0</v>
      </c>
      <c r="Q9" s="53">
        <v>0</v>
      </c>
      <c r="R9" s="138">
        <v>9.719273777777776E-2</v>
      </c>
    </row>
    <row r="10" spans="1:18" x14ac:dyDescent="0.3">
      <c r="A10" s="3" t="s">
        <v>144</v>
      </c>
      <c r="B10" s="3" t="s">
        <v>351</v>
      </c>
      <c r="C10" s="3" t="s">
        <v>354</v>
      </c>
      <c r="D10" s="53">
        <v>6.8515999999999994E-2</v>
      </c>
      <c r="E10" s="53">
        <v>0</v>
      </c>
      <c r="F10" s="53">
        <v>0.43524000000000002</v>
      </c>
      <c r="G10" s="53">
        <v>0</v>
      </c>
      <c r="H10" s="53">
        <v>0</v>
      </c>
      <c r="I10" s="53">
        <v>0</v>
      </c>
      <c r="J10" s="53">
        <v>0.93681999999999999</v>
      </c>
      <c r="K10" s="53">
        <v>0</v>
      </c>
      <c r="L10" s="53">
        <v>0</v>
      </c>
      <c r="M10" s="53">
        <v>6.773391330547375E-2</v>
      </c>
      <c r="N10" s="53">
        <v>0</v>
      </c>
      <c r="O10" s="53">
        <v>0</v>
      </c>
      <c r="P10" s="53">
        <v>7.9975049315068519E-2</v>
      </c>
      <c r="Q10" s="53">
        <v>0</v>
      </c>
      <c r="R10" s="138">
        <v>1.5882849626205424</v>
      </c>
    </row>
    <row r="11" spans="1:18" x14ac:dyDescent="0.3">
      <c r="A11" s="3" t="s">
        <v>144</v>
      </c>
      <c r="B11" s="3" t="s">
        <v>351</v>
      </c>
      <c r="C11" s="3" t="s">
        <v>355</v>
      </c>
      <c r="D11" s="53">
        <v>9.92E-3</v>
      </c>
      <c r="E11" s="53">
        <v>0</v>
      </c>
      <c r="F11" s="53">
        <v>7.3159999999999989E-2</v>
      </c>
      <c r="G11" s="53">
        <v>0</v>
      </c>
      <c r="H11" s="53">
        <v>0</v>
      </c>
      <c r="I11" s="53">
        <v>0</v>
      </c>
      <c r="J11" s="53">
        <v>0.30027999999999994</v>
      </c>
      <c r="K11" s="53">
        <v>0</v>
      </c>
      <c r="L11" s="53">
        <v>0</v>
      </c>
      <c r="M11" s="53">
        <v>3.0261791468515334E-2</v>
      </c>
      <c r="N11" s="53">
        <v>0</v>
      </c>
      <c r="O11" s="53">
        <v>0</v>
      </c>
      <c r="P11" s="53">
        <v>6.0690000000000008E-2</v>
      </c>
      <c r="Q11" s="53">
        <v>0</v>
      </c>
      <c r="R11" s="138">
        <v>0.47431179146851526</v>
      </c>
    </row>
    <row r="12" spans="1:18" x14ac:dyDescent="0.3">
      <c r="A12" s="3" t="s">
        <v>144</v>
      </c>
      <c r="B12" s="3" t="s">
        <v>351</v>
      </c>
      <c r="C12" s="3" t="s">
        <v>356</v>
      </c>
      <c r="D12" s="53">
        <v>0.44730399999999998</v>
      </c>
      <c r="E12" s="53">
        <v>0</v>
      </c>
      <c r="F12" s="53">
        <v>1.7763</v>
      </c>
      <c r="G12" s="53">
        <v>0</v>
      </c>
      <c r="H12" s="53">
        <v>0</v>
      </c>
      <c r="I12" s="53">
        <v>0</v>
      </c>
      <c r="J12" s="53">
        <v>1.1333600000000001</v>
      </c>
      <c r="K12" s="53">
        <v>0</v>
      </c>
      <c r="L12" s="53">
        <v>0</v>
      </c>
      <c r="M12" s="53">
        <v>19.166203935009985</v>
      </c>
      <c r="N12" s="53">
        <v>0</v>
      </c>
      <c r="O12" s="53">
        <v>5.2026477872500818</v>
      </c>
      <c r="P12" s="53">
        <v>0.29914310996633109</v>
      </c>
      <c r="Q12" s="53">
        <v>0</v>
      </c>
      <c r="R12" s="138">
        <v>28.0249588322264</v>
      </c>
    </row>
    <row r="13" spans="1:18" x14ac:dyDescent="0.3">
      <c r="A13" s="3" t="s">
        <v>144</v>
      </c>
      <c r="B13" s="3" t="s">
        <v>351</v>
      </c>
      <c r="C13" s="3" t="s">
        <v>151</v>
      </c>
      <c r="D13" s="53">
        <v>3.3020429999999998</v>
      </c>
      <c r="E13" s="53">
        <v>0</v>
      </c>
      <c r="F13" s="53">
        <v>5.3784999999999998</v>
      </c>
      <c r="G13" s="53">
        <v>0</v>
      </c>
      <c r="H13" s="53">
        <v>0</v>
      </c>
      <c r="I13" s="53">
        <v>0</v>
      </c>
      <c r="J13" s="53">
        <v>3.8042399999999996</v>
      </c>
      <c r="K13" s="53">
        <v>7.4399999999999994E-2</v>
      </c>
      <c r="L13" s="53">
        <v>0</v>
      </c>
      <c r="M13" s="53">
        <v>10.119221505137553</v>
      </c>
      <c r="N13" s="53">
        <v>0</v>
      </c>
      <c r="O13" s="53">
        <v>0</v>
      </c>
      <c r="P13" s="53">
        <v>42.260541898612573</v>
      </c>
      <c r="Q13" s="53">
        <v>0</v>
      </c>
      <c r="R13" s="138">
        <v>64.938946403750123</v>
      </c>
    </row>
    <row r="14" spans="1:18" x14ac:dyDescent="0.3">
      <c r="A14" s="3" t="s">
        <v>144</v>
      </c>
      <c r="B14" s="3" t="s">
        <v>351</v>
      </c>
      <c r="C14" s="3" t="s">
        <v>357</v>
      </c>
      <c r="D14" s="53">
        <v>1.8000000000000001E-4</v>
      </c>
      <c r="E14" s="53">
        <v>0</v>
      </c>
      <c r="F14" s="53">
        <v>0</v>
      </c>
      <c r="G14" s="53">
        <v>0</v>
      </c>
      <c r="H14" s="53">
        <v>0</v>
      </c>
      <c r="I14" s="53">
        <v>0</v>
      </c>
      <c r="J14" s="53">
        <v>0.72478000000000009</v>
      </c>
      <c r="K14" s="53">
        <v>0</v>
      </c>
      <c r="L14" s="53">
        <v>0</v>
      </c>
      <c r="M14" s="53">
        <v>0</v>
      </c>
      <c r="N14" s="53">
        <v>0</v>
      </c>
      <c r="O14" s="53">
        <v>0</v>
      </c>
      <c r="P14" s="53">
        <v>0.86429652466843854</v>
      </c>
      <c r="Q14" s="53">
        <v>0</v>
      </c>
      <c r="R14" s="138">
        <v>1.5892565246684387</v>
      </c>
    </row>
    <row r="15" spans="1:18"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138">
        <v>0</v>
      </c>
    </row>
    <row r="16" spans="1:18" x14ac:dyDescent="0.3">
      <c r="A16" s="3" t="s">
        <v>144</v>
      </c>
      <c r="B16" s="3" t="s">
        <v>351</v>
      </c>
      <c r="C16" s="3" t="s">
        <v>359</v>
      </c>
      <c r="D16" s="53">
        <v>0</v>
      </c>
      <c r="E16" s="53">
        <v>0</v>
      </c>
      <c r="F16" s="53">
        <v>0</v>
      </c>
      <c r="G16" s="53">
        <v>0</v>
      </c>
      <c r="H16" s="53">
        <v>0</v>
      </c>
      <c r="I16" s="53">
        <v>0</v>
      </c>
      <c r="J16" s="53">
        <v>0</v>
      </c>
      <c r="K16" s="53">
        <v>0.61255999999999999</v>
      </c>
      <c r="L16" s="53">
        <v>0</v>
      </c>
      <c r="M16" s="53">
        <v>2.6209615221371827</v>
      </c>
      <c r="N16" s="53">
        <v>0</v>
      </c>
      <c r="O16" s="53">
        <v>10.241300000000001</v>
      </c>
      <c r="P16" s="53">
        <v>5.8035949999999987</v>
      </c>
      <c r="Q16" s="53">
        <v>0</v>
      </c>
      <c r="R16" s="138">
        <v>19.278416522137181</v>
      </c>
    </row>
    <row r="17" spans="1:18" x14ac:dyDescent="0.3">
      <c r="A17" s="3" t="s">
        <v>144</v>
      </c>
      <c r="B17" s="3" t="s">
        <v>351</v>
      </c>
      <c r="C17" s="3" t="s">
        <v>360</v>
      </c>
      <c r="D17" s="53">
        <v>0.33595799999999998</v>
      </c>
      <c r="E17" s="53">
        <v>0</v>
      </c>
      <c r="F17" s="53">
        <v>0.86241999999999996</v>
      </c>
      <c r="G17" s="53">
        <v>0</v>
      </c>
      <c r="H17" s="53">
        <v>0</v>
      </c>
      <c r="I17" s="53">
        <v>0</v>
      </c>
      <c r="J17" s="53">
        <v>3.2516199999999991</v>
      </c>
      <c r="K17" s="53">
        <v>0</v>
      </c>
      <c r="L17" s="53">
        <v>0</v>
      </c>
      <c r="M17" s="53">
        <v>1.2442158701193549</v>
      </c>
      <c r="N17" s="53">
        <v>0</v>
      </c>
      <c r="O17" s="53">
        <v>0</v>
      </c>
      <c r="P17" s="53">
        <v>8.2811047362328232</v>
      </c>
      <c r="Q17" s="53">
        <v>0</v>
      </c>
      <c r="R17" s="138">
        <v>13.975318606352177</v>
      </c>
    </row>
    <row r="18" spans="1:18"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138">
        <v>0</v>
      </c>
    </row>
    <row r="19" spans="1:18" x14ac:dyDescent="0.3">
      <c r="A19" s="3" t="s">
        <v>144</v>
      </c>
      <c r="B19" s="3" t="s">
        <v>351</v>
      </c>
      <c r="C19" s="3" t="s">
        <v>155</v>
      </c>
      <c r="D19" s="53">
        <v>7.9162999999999997E-2</v>
      </c>
      <c r="E19" s="53">
        <v>0</v>
      </c>
      <c r="F19" s="53">
        <v>1.2052800000000001</v>
      </c>
      <c r="G19" s="53">
        <v>0</v>
      </c>
      <c r="H19" s="53">
        <v>0</v>
      </c>
      <c r="I19" s="53">
        <v>0</v>
      </c>
      <c r="J19" s="53">
        <v>21.580620000000003</v>
      </c>
      <c r="K19" s="53">
        <v>6.0139999999999999E-2</v>
      </c>
      <c r="L19" s="53">
        <v>0</v>
      </c>
      <c r="M19" s="53">
        <v>42.52350669424375</v>
      </c>
      <c r="N19" s="53">
        <v>0</v>
      </c>
      <c r="O19" s="53">
        <v>5.5493130341617176</v>
      </c>
      <c r="P19" s="53">
        <v>0</v>
      </c>
      <c r="Q19" s="53">
        <v>0</v>
      </c>
      <c r="R19" s="138">
        <v>70.998022728405459</v>
      </c>
    </row>
    <row r="20" spans="1:18" x14ac:dyDescent="0.3">
      <c r="A20" s="3" t="s">
        <v>144</v>
      </c>
      <c r="B20" s="3" t="s">
        <v>351</v>
      </c>
      <c r="C20" s="3" t="s">
        <v>362</v>
      </c>
      <c r="D20" s="53">
        <v>0</v>
      </c>
      <c r="E20" s="53">
        <v>0</v>
      </c>
      <c r="F20" s="53">
        <v>0</v>
      </c>
      <c r="G20" s="53">
        <v>0</v>
      </c>
      <c r="H20" s="53">
        <v>0</v>
      </c>
      <c r="I20" s="53">
        <v>0</v>
      </c>
      <c r="J20" s="53">
        <v>0.22258</v>
      </c>
      <c r="K20" s="53">
        <v>0</v>
      </c>
      <c r="L20" s="53">
        <v>0</v>
      </c>
      <c r="M20" s="53">
        <v>5.2964854056775333E-2</v>
      </c>
      <c r="N20" s="53">
        <v>0</v>
      </c>
      <c r="O20" s="53">
        <v>0</v>
      </c>
      <c r="P20" s="53">
        <v>0</v>
      </c>
      <c r="Q20" s="53">
        <v>0</v>
      </c>
      <c r="R20" s="138">
        <v>0.27554485405677531</v>
      </c>
    </row>
    <row r="21" spans="1:18" x14ac:dyDescent="0.3">
      <c r="A21" s="3" t="s">
        <v>144</v>
      </c>
      <c r="B21" s="3" t="s">
        <v>351</v>
      </c>
      <c r="C21" s="3" t="s">
        <v>363</v>
      </c>
      <c r="D21" s="53">
        <v>0</v>
      </c>
      <c r="E21" s="53">
        <v>0</v>
      </c>
      <c r="F21" s="53">
        <v>0</v>
      </c>
      <c r="G21" s="53">
        <v>0</v>
      </c>
      <c r="H21" s="53">
        <v>0</v>
      </c>
      <c r="I21" s="53">
        <v>0</v>
      </c>
      <c r="J21" s="53">
        <v>9.423999999999999E-2</v>
      </c>
      <c r="K21" s="53">
        <v>0</v>
      </c>
      <c r="L21" s="53">
        <v>0</v>
      </c>
      <c r="M21" s="53">
        <v>0</v>
      </c>
      <c r="N21" s="53">
        <v>0</v>
      </c>
      <c r="O21" s="53">
        <v>0</v>
      </c>
      <c r="P21" s="53">
        <v>0</v>
      </c>
      <c r="Q21" s="53">
        <v>0</v>
      </c>
      <c r="R21" s="138">
        <v>9.423999999999999E-2</v>
      </c>
    </row>
    <row r="22" spans="1:18" x14ac:dyDescent="0.3">
      <c r="A22" s="3" t="s">
        <v>144</v>
      </c>
      <c r="B22" s="3" t="s">
        <v>351</v>
      </c>
      <c r="C22" s="3" t="s">
        <v>159</v>
      </c>
      <c r="D22" s="53">
        <v>9.1073000000000001E-2</v>
      </c>
      <c r="E22" s="53">
        <v>0</v>
      </c>
      <c r="F22" s="53">
        <v>0.35588000000000003</v>
      </c>
      <c r="G22" s="53">
        <v>0</v>
      </c>
      <c r="H22" s="53">
        <v>0</v>
      </c>
      <c r="I22" s="53">
        <v>0</v>
      </c>
      <c r="J22" s="53">
        <v>6.6488800000000001</v>
      </c>
      <c r="K22" s="53">
        <v>0</v>
      </c>
      <c r="L22" s="53">
        <v>0</v>
      </c>
      <c r="M22" s="53">
        <v>2.7105340740740724E-2</v>
      </c>
      <c r="N22" s="53">
        <v>0</v>
      </c>
      <c r="O22" s="53">
        <v>15.357419926083301</v>
      </c>
      <c r="P22" s="53">
        <v>7.5358605185465342</v>
      </c>
      <c r="Q22" s="53">
        <v>0</v>
      </c>
      <c r="R22" s="138">
        <v>30.016218785370576</v>
      </c>
    </row>
    <row r="23" spans="1:18" x14ac:dyDescent="0.3">
      <c r="A23" s="3" t="s">
        <v>144</v>
      </c>
      <c r="B23" s="3" t="s">
        <v>351</v>
      </c>
      <c r="C23" s="3" t="s">
        <v>364</v>
      </c>
      <c r="D23" s="53">
        <v>4.9700000000000005E-4</v>
      </c>
      <c r="E23" s="53">
        <v>0</v>
      </c>
      <c r="F23" s="53">
        <v>8.9900000000000008E-2</v>
      </c>
      <c r="G23" s="53">
        <v>0</v>
      </c>
      <c r="H23" s="53">
        <v>0</v>
      </c>
      <c r="I23" s="53">
        <v>0</v>
      </c>
      <c r="J23" s="53">
        <v>0.42903999999999998</v>
      </c>
      <c r="K23" s="53">
        <v>0.19468000000000002</v>
      </c>
      <c r="L23" s="53">
        <v>0</v>
      </c>
      <c r="M23" s="53">
        <v>3.4690276956759487E-3</v>
      </c>
      <c r="N23" s="53">
        <v>0</v>
      </c>
      <c r="O23" s="53">
        <v>0</v>
      </c>
      <c r="P23" s="53">
        <v>1.9678040816326231E-3</v>
      </c>
      <c r="Q23" s="53">
        <v>0</v>
      </c>
      <c r="R23" s="138">
        <v>0.71955383177730847</v>
      </c>
    </row>
    <row r="24" spans="1:18" x14ac:dyDescent="0.3">
      <c r="A24" s="3" t="s">
        <v>144</v>
      </c>
      <c r="B24" s="3" t="s">
        <v>351</v>
      </c>
      <c r="C24" s="3" t="s">
        <v>365</v>
      </c>
      <c r="D24" s="53">
        <v>8.2104999999999984E-2</v>
      </c>
      <c r="E24" s="53">
        <v>0</v>
      </c>
      <c r="F24" s="53">
        <v>7.3160000000000003E-2</v>
      </c>
      <c r="G24" s="53">
        <v>0</v>
      </c>
      <c r="H24" s="53">
        <v>0</v>
      </c>
      <c r="I24" s="53">
        <v>0</v>
      </c>
      <c r="J24" s="53">
        <v>0</v>
      </c>
      <c r="K24" s="53">
        <v>0</v>
      </c>
      <c r="L24" s="53">
        <v>0</v>
      </c>
      <c r="M24" s="53">
        <v>0.1947404016561568</v>
      </c>
      <c r="N24" s="53">
        <v>0</v>
      </c>
      <c r="O24" s="53">
        <v>0</v>
      </c>
      <c r="P24" s="53">
        <v>0</v>
      </c>
      <c r="Q24" s="53">
        <v>0</v>
      </c>
      <c r="R24" s="138">
        <v>0.35000540165615679</v>
      </c>
    </row>
    <row r="25" spans="1:18" x14ac:dyDescent="0.3">
      <c r="A25" s="3" t="s">
        <v>144</v>
      </c>
      <c r="B25" s="3" t="s">
        <v>351</v>
      </c>
      <c r="C25" s="3" t="s">
        <v>162</v>
      </c>
      <c r="D25" s="53">
        <v>5.9101999999999995E-2</v>
      </c>
      <c r="E25" s="53">
        <v>0</v>
      </c>
      <c r="F25" s="53">
        <v>0</v>
      </c>
      <c r="G25" s="53">
        <v>0</v>
      </c>
      <c r="H25" s="53">
        <v>0</v>
      </c>
      <c r="I25" s="53">
        <v>0</v>
      </c>
      <c r="J25" s="53">
        <v>2.0032199999999998</v>
      </c>
      <c r="K25" s="53">
        <v>1.302E-2</v>
      </c>
      <c r="L25" s="53">
        <v>0</v>
      </c>
      <c r="M25" s="53">
        <v>10.252194993007125</v>
      </c>
      <c r="N25" s="53">
        <v>0</v>
      </c>
      <c r="O25" s="53">
        <v>0</v>
      </c>
      <c r="P25" s="53">
        <v>27.440937999999999</v>
      </c>
      <c r="Q25" s="53">
        <v>0</v>
      </c>
      <c r="R25" s="138">
        <v>39.768474993007125</v>
      </c>
    </row>
    <row r="26" spans="1:18" x14ac:dyDescent="0.3">
      <c r="A26" s="51" t="s">
        <v>366</v>
      </c>
      <c r="B26" s="51" t="s">
        <v>366</v>
      </c>
      <c r="C26" s="51" t="s">
        <v>366</v>
      </c>
      <c r="D26" s="52">
        <v>0.75277900000000009</v>
      </c>
      <c r="E26" s="52">
        <v>0</v>
      </c>
      <c r="F26" s="52">
        <v>2.1786799999999999</v>
      </c>
      <c r="G26" s="52">
        <v>0</v>
      </c>
      <c r="H26" s="52">
        <v>0</v>
      </c>
      <c r="I26" s="52">
        <v>0.52001999999999993</v>
      </c>
      <c r="J26" s="52">
        <v>8.4253799999999988</v>
      </c>
      <c r="K26" s="52">
        <v>4.9600000000000005E-2</v>
      </c>
      <c r="L26" s="52">
        <v>0</v>
      </c>
      <c r="M26" s="52">
        <v>0.65646346038827708</v>
      </c>
      <c r="N26" s="52">
        <v>0</v>
      </c>
      <c r="O26" s="52">
        <v>1.2809345740740717E-2</v>
      </c>
      <c r="P26" s="52">
        <v>0.36540427138116316</v>
      </c>
      <c r="Q26" s="52">
        <v>0</v>
      </c>
      <c r="R26" s="52">
        <v>12.961136077510179</v>
      </c>
    </row>
    <row r="27" spans="1:18"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2.8779999999999999E-3</v>
      </c>
      <c r="Q27" s="53">
        <v>0</v>
      </c>
      <c r="R27" s="138">
        <v>2.8779999999999999E-3</v>
      </c>
    </row>
    <row r="28" spans="1:18"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138">
        <v>0</v>
      </c>
    </row>
    <row r="29" spans="1:18" x14ac:dyDescent="0.3">
      <c r="A29" s="3" t="s">
        <v>144</v>
      </c>
      <c r="B29" s="3" t="s">
        <v>367</v>
      </c>
      <c r="C29" s="3" t="s">
        <v>370</v>
      </c>
      <c r="D29" s="53">
        <v>0</v>
      </c>
      <c r="E29" s="53">
        <v>0</v>
      </c>
      <c r="F29" s="53">
        <v>1.302E-2</v>
      </c>
      <c r="G29" s="53">
        <v>0</v>
      </c>
      <c r="H29" s="53">
        <v>0</v>
      </c>
      <c r="I29" s="53">
        <v>0</v>
      </c>
      <c r="J29" s="53">
        <v>0.56730000000000003</v>
      </c>
      <c r="K29" s="53">
        <v>0</v>
      </c>
      <c r="L29" s="53">
        <v>0</v>
      </c>
      <c r="M29" s="53">
        <v>2.1419999999999998E-3</v>
      </c>
      <c r="N29" s="53">
        <v>0</v>
      </c>
      <c r="O29" s="53">
        <v>0</v>
      </c>
      <c r="P29" s="53">
        <v>0.13912368762985899</v>
      </c>
      <c r="Q29" s="53">
        <v>0</v>
      </c>
      <c r="R29" s="138">
        <v>0.72158568762985897</v>
      </c>
    </row>
    <row r="30" spans="1:18" x14ac:dyDescent="0.3">
      <c r="A30" s="3" t="s">
        <v>144</v>
      </c>
      <c r="B30" s="3" t="s">
        <v>367</v>
      </c>
      <c r="C30" s="3" t="s">
        <v>371</v>
      </c>
      <c r="D30" s="53">
        <v>2.7852999999999999E-2</v>
      </c>
      <c r="E30" s="53">
        <v>0</v>
      </c>
      <c r="F30" s="53">
        <v>7.5639999999999985E-2</v>
      </c>
      <c r="G30" s="53">
        <v>0</v>
      </c>
      <c r="H30" s="53">
        <v>0</v>
      </c>
      <c r="I30" s="53">
        <v>0</v>
      </c>
      <c r="J30" s="53">
        <v>0.32116</v>
      </c>
      <c r="K30" s="53">
        <v>0</v>
      </c>
      <c r="L30" s="53">
        <v>0</v>
      </c>
      <c r="M30" s="53">
        <v>0</v>
      </c>
      <c r="N30" s="53">
        <v>0</v>
      </c>
      <c r="O30" s="53">
        <v>0</v>
      </c>
      <c r="P30" s="53">
        <v>0</v>
      </c>
      <c r="Q30" s="53">
        <v>0</v>
      </c>
      <c r="R30" s="138">
        <v>0.424653</v>
      </c>
    </row>
    <row r="31" spans="1:18" x14ac:dyDescent="0.3">
      <c r="A31" s="3" t="s">
        <v>144</v>
      </c>
      <c r="B31" s="3" t="s">
        <v>367</v>
      </c>
      <c r="C31" s="3" t="s">
        <v>165</v>
      </c>
      <c r="D31" s="53">
        <v>0</v>
      </c>
      <c r="E31" s="53">
        <v>0</v>
      </c>
      <c r="F31" s="53">
        <v>0.46004</v>
      </c>
      <c r="G31" s="53">
        <v>0</v>
      </c>
      <c r="H31" s="53">
        <v>0</v>
      </c>
      <c r="I31" s="53">
        <v>0</v>
      </c>
      <c r="J31" s="53">
        <v>0</v>
      </c>
      <c r="K31" s="53">
        <v>0</v>
      </c>
      <c r="L31" s="53">
        <v>0</v>
      </c>
      <c r="M31" s="53">
        <v>0.33237343588336232</v>
      </c>
      <c r="N31" s="53">
        <v>0</v>
      </c>
      <c r="O31" s="53">
        <v>3.1325185185183388E-4</v>
      </c>
      <c r="P31" s="53">
        <v>3.8440863888888673E-3</v>
      </c>
      <c r="Q31" s="53">
        <v>0</v>
      </c>
      <c r="R31" s="138">
        <v>0.79657077412410304</v>
      </c>
    </row>
    <row r="32" spans="1:18" x14ac:dyDescent="0.3">
      <c r="A32" s="3" t="s">
        <v>144</v>
      </c>
      <c r="B32" s="3" t="s">
        <v>367</v>
      </c>
      <c r="C32" s="3" t="s">
        <v>372</v>
      </c>
      <c r="D32" s="53">
        <v>2.5000000000000001E-5</v>
      </c>
      <c r="E32" s="53">
        <v>0</v>
      </c>
      <c r="F32" s="53">
        <v>0</v>
      </c>
      <c r="G32" s="53">
        <v>0</v>
      </c>
      <c r="H32" s="53">
        <v>0</v>
      </c>
      <c r="I32" s="53">
        <v>0</v>
      </c>
      <c r="J32" s="53">
        <v>0.70679999999999987</v>
      </c>
      <c r="K32" s="53">
        <v>0</v>
      </c>
      <c r="L32" s="53">
        <v>0</v>
      </c>
      <c r="M32" s="53">
        <v>0</v>
      </c>
      <c r="N32" s="53">
        <v>0</v>
      </c>
      <c r="O32" s="53">
        <v>0</v>
      </c>
      <c r="P32" s="53">
        <v>7.2250000000000005E-3</v>
      </c>
      <c r="Q32" s="53">
        <v>0</v>
      </c>
      <c r="R32" s="138">
        <v>0.71404999999999996</v>
      </c>
    </row>
    <row r="33" spans="1:18" x14ac:dyDescent="0.3">
      <c r="A33" s="3" t="s">
        <v>144</v>
      </c>
      <c r="B33" s="3" t="s">
        <v>367</v>
      </c>
      <c r="C33" s="3" t="s">
        <v>373</v>
      </c>
      <c r="D33" s="53">
        <v>2.0999999999999999E-5</v>
      </c>
      <c r="E33" s="53">
        <v>0</v>
      </c>
      <c r="F33" s="53">
        <v>0</v>
      </c>
      <c r="G33" s="53">
        <v>0</v>
      </c>
      <c r="H33" s="53">
        <v>0</v>
      </c>
      <c r="I33" s="53">
        <v>0</v>
      </c>
      <c r="J33" s="53">
        <v>3.3480000000000003E-2</v>
      </c>
      <c r="K33" s="53">
        <v>0</v>
      </c>
      <c r="L33" s="53">
        <v>0</v>
      </c>
      <c r="M33" s="53">
        <v>0</v>
      </c>
      <c r="N33" s="53">
        <v>0</v>
      </c>
      <c r="O33" s="53">
        <v>0</v>
      </c>
      <c r="P33" s="53">
        <v>0</v>
      </c>
      <c r="Q33" s="53">
        <v>0</v>
      </c>
      <c r="R33" s="138">
        <v>3.3501000000000003E-2</v>
      </c>
    </row>
    <row r="34" spans="1:18" x14ac:dyDescent="0.3">
      <c r="A34" s="3" t="s">
        <v>144</v>
      </c>
      <c r="B34" s="3" t="s">
        <v>367</v>
      </c>
      <c r="C34" s="3" t="s">
        <v>167</v>
      </c>
      <c r="D34" s="53">
        <v>9.4966000000000009E-2</v>
      </c>
      <c r="E34" s="53">
        <v>0</v>
      </c>
      <c r="F34" s="53">
        <v>0.66588000000000003</v>
      </c>
      <c r="G34" s="53">
        <v>0</v>
      </c>
      <c r="H34" s="53">
        <v>0</v>
      </c>
      <c r="I34" s="53">
        <v>0</v>
      </c>
      <c r="J34" s="53">
        <v>0</v>
      </c>
      <c r="K34" s="53">
        <v>9.2999999999999992E-3</v>
      </c>
      <c r="L34" s="53">
        <v>0</v>
      </c>
      <c r="M34" s="53">
        <v>4.6630279144573253E-2</v>
      </c>
      <c r="N34" s="53">
        <v>0</v>
      </c>
      <c r="O34" s="53">
        <v>0</v>
      </c>
      <c r="P34" s="53">
        <v>0</v>
      </c>
      <c r="Q34" s="53">
        <v>0</v>
      </c>
      <c r="R34" s="138">
        <v>0.81677627914457329</v>
      </c>
    </row>
    <row r="35" spans="1:18" x14ac:dyDescent="0.3">
      <c r="A35" s="3" t="s">
        <v>144</v>
      </c>
      <c r="B35" s="3" t="s">
        <v>367</v>
      </c>
      <c r="C35" s="3" t="s">
        <v>374</v>
      </c>
      <c r="D35" s="53">
        <v>0</v>
      </c>
      <c r="E35" s="53">
        <v>0</v>
      </c>
      <c r="F35" s="53">
        <v>1.4880000000000001E-2</v>
      </c>
      <c r="G35" s="53">
        <v>0</v>
      </c>
      <c r="H35" s="53">
        <v>0</v>
      </c>
      <c r="I35" s="53">
        <v>0</v>
      </c>
      <c r="J35" s="53">
        <v>0.20893999999999999</v>
      </c>
      <c r="K35" s="53">
        <v>0</v>
      </c>
      <c r="L35" s="53">
        <v>0</v>
      </c>
      <c r="M35" s="53">
        <v>0</v>
      </c>
      <c r="N35" s="53">
        <v>0</v>
      </c>
      <c r="O35" s="53">
        <v>0</v>
      </c>
      <c r="P35" s="53">
        <v>0</v>
      </c>
      <c r="Q35" s="53">
        <v>0</v>
      </c>
      <c r="R35" s="138">
        <v>0.22381999999999999</v>
      </c>
    </row>
    <row r="36" spans="1:18" x14ac:dyDescent="0.3">
      <c r="A36" s="3" t="s">
        <v>144</v>
      </c>
      <c r="B36" s="3" t="s">
        <v>367</v>
      </c>
      <c r="C36" s="3" t="s">
        <v>375</v>
      </c>
      <c r="D36" s="53">
        <v>8.1690999999999986E-2</v>
      </c>
      <c r="E36" s="53">
        <v>0</v>
      </c>
      <c r="F36" s="53">
        <v>0.27714</v>
      </c>
      <c r="G36" s="53">
        <v>0</v>
      </c>
      <c r="H36" s="53">
        <v>0</v>
      </c>
      <c r="I36" s="53">
        <v>0.28511999999999998</v>
      </c>
      <c r="J36" s="53">
        <v>0.58775999999999995</v>
      </c>
      <c r="K36" s="53">
        <v>0</v>
      </c>
      <c r="L36" s="53">
        <v>0</v>
      </c>
      <c r="M36" s="53">
        <v>0</v>
      </c>
      <c r="N36" s="53">
        <v>0</v>
      </c>
      <c r="O36" s="53">
        <v>0</v>
      </c>
      <c r="P36" s="53">
        <v>0</v>
      </c>
      <c r="Q36" s="53">
        <v>0</v>
      </c>
      <c r="R36" s="138">
        <v>1.2317109999999998</v>
      </c>
    </row>
    <row r="37" spans="1:18"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6.0301E-2</v>
      </c>
      <c r="Q37" s="53">
        <v>0</v>
      </c>
      <c r="R37" s="138">
        <v>6.0301E-2</v>
      </c>
    </row>
    <row r="38" spans="1:18"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138">
        <v>0</v>
      </c>
    </row>
    <row r="39" spans="1:18"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138">
        <v>0</v>
      </c>
    </row>
    <row r="40" spans="1:18" x14ac:dyDescent="0.3">
      <c r="A40" s="3" t="s">
        <v>144</v>
      </c>
      <c r="B40" s="3" t="s">
        <v>367</v>
      </c>
      <c r="C40" s="3" t="s">
        <v>170</v>
      </c>
      <c r="D40" s="53">
        <v>0.123991</v>
      </c>
      <c r="E40" s="53">
        <v>0</v>
      </c>
      <c r="F40" s="53">
        <v>0</v>
      </c>
      <c r="G40" s="53">
        <v>0</v>
      </c>
      <c r="H40" s="53">
        <v>0</v>
      </c>
      <c r="I40" s="53">
        <v>0.16524</v>
      </c>
      <c r="J40" s="53">
        <v>3.6803199999999991</v>
      </c>
      <c r="K40" s="53">
        <v>4.0300000000000002E-2</v>
      </c>
      <c r="L40" s="53">
        <v>0</v>
      </c>
      <c r="M40" s="53">
        <v>0.15049308785054016</v>
      </c>
      <c r="N40" s="53">
        <v>0</v>
      </c>
      <c r="O40" s="53">
        <v>0</v>
      </c>
      <c r="P40" s="53">
        <v>0</v>
      </c>
      <c r="Q40" s="53">
        <v>0</v>
      </c>
      <c r="R40" s="138">
        <v>4.1603440878505396</v>
      </c>
    </row>
    <row r="41" spans="1:18" x14ac:dyDescent="0.3">
      <c r="A41" s="3" t="s">
        <v>144</v>
      </c>
      <c r="B41" s="3" t="s">
        <v>367</v>
      </c>
      <c r="C41" s="3" t="s">
        <v>379</v>
      </c>
      <c r="D41" s="53">
        <v>4.3900000000000002E-2</v>
      </c>
      <c r="E41" s="53">
        <v>0</v>
      </c>
      <c r="F41" s="53">
        <v>6.8819999999999992E-2</v>
      </c>
      <c r="G41" s="53">
        <v>0</v>
      </c>
      <c r="H41" s="53">
        <v>0</v>
      </c>
      <c r="I41" s="53">
        <v>0</v>
      </c>
      <c r="J41" s="53">
        <v>0.69025999999999998</v>
      </c>
      <c r="K41" s="53">
        <v>0</v>
      </c>
      <c r="L41" s="53">
        <v>0</v>
      </c>
      <c r="M41" s="53">
        <v>9.0109999999999999E-3</v>
      </c>
      <c r="N41" s="53">
        <v>0</v>
      </c>
      <c r="O41" s="53">
        <v>1.2496093888888882E-2</v>
      </c>
      <c r="P41" s="53">
        <v>0.15203249736241531</v>
      </c>
      <c r="Q41" s="53">
        <v>0</v>
      </c>
      <c r="R41" s="138">
        <v>0.97651959125130416</v>
      </c>
    </row>
    <row r="42" spans="1:18" x14ac:dyDescent="0.3">
      <c r="A42" s="3" t="s">
        <v>144</v>
      </c>
      <c r="B42" s="3" t="s">
        <v>367</v>
      </c>
      <c r="C42" s="3" t="s">
        <v>173</v>
      </c>
      <c r="D42" s="53">
        <v>3.78E-2</v>
      </c>
      <c r="E42" s="53">
        <v>0</v>
      </c>
      <c r="F42" s="53">
        <v>8.3699999999999997E-2</v>
      </c>
      <c r="G42" s="53">
        <v>0</v>
      </c>
      <c r="H42" s="53">
        <v>0</v>
      </c>
      <c r="I42" s="53">
        <v>0</v>
      </c>
      <c r="J42" s="53">
        <v>0</v>
      </c>
      <c r="K42" s="53">
        <v>0</v>
      </c>
      <c r="L42" s="53">
        <v>0</v>
      </c>
      <c r="M42" s="53">
        <v>1.3534810909090922E-2</v>
      </c>
      <c r="N42" s="53">
        <v>0</v>
      </c>
      <c r="O42" s="53">
        <v>0</v>
      </c>
      <c r="P42" s="53">
        <v>0</v>
      </c>
      <c r="Q42" s="53">
        <v>0</v>
      </c>
      <c r="R42" s="138">
        <v>0.13503481090909092</v>
      </c>
    </row>
    <row r="43" spans="1:18" x14ac:dyDescent="0.3">
      <c r="A43" s="3" t="s">
        <v>144</v>
      </c>
      <c r="B43" s="3" t="s">
        <v>367</v>
      </c>
      <c r="C43" s="3" t="s">
        <v>380</v>
      </c>
      <c r="D43" s="53">
        <v>0.34091700000000008</v>
      </c>
      <c r="E43" s="53">
        <v>0</v>
      </c>
      <c r="F43" s="53">
        <v>5.5800000000000002E-2</v>
      </c>
      <c r="G43" s="53">
        <v>0</v>
      </c>
      <c r="H43" s="53">
        <v>0</v>
      </c>
      <c r="I43" s="53">
        <v>0</v>
      </c>
      <c r="J43" s="53">
        <v>0</v>
      </c>
      <c r="K43" s="53">
        <v>0</v>
      </c>
      <c r="L43" s="53">
        <v>0</v>
      </c>
      <c r="M43" s="53">
        <v>3.1050000000000001E-3</v>
      </c>
      <c r="N43" s="53">
        <v>0</v>
      </c>
      <c r="O43" s="53">
        <v>0</v>
      </c>
      <c r="P43" s="53">
        <v>0</v>
      </c>
      <c r="Q43" s="53">
        <v>0</v>
      </c>
      <c r="R43" s="138">
        <v>0.39982200000000012</v>
      </c>
    </row>
    <row r="44" spans="1:18" x14ac:dyDescent="0.3">
      <c r="A44" s="3" t="s">
        <v>144</v>
      </c>
      <c r="B44" s="3" t="s">
        <v>367</v>
      </c>
      <c r="C44" s="3" t="s">
        <v>177</v>
      </c>
      <c r="D44" s="53">
        <v>1.6149999999999999E-3</v>
      </c>
      <c r="E44" s="53">
        <v>0</v>
      </c>
      <c r="F44" s="53">
        <v>0</v>
      </c>
      <c r="G44" s="53">
        <v>0</v>
      </c>
      <c r="H44" s="53">
        <v>0</v>
      </c>
      <c r="I44" s="53">
        <v>0</v>
      </c>
      <c r="J44" s="53">
        <v>1.09554</v>
      </c>
      <c r="K44" s="53">
        <v>0</v>
      </c>
      <c r="L44" s="53">
        <v>0</v>
      </c>
      <c r="M44" s="53">
        <v>7.8434916971080723E-2</v>
      </c>
      <c r="N44" s="53">
        <v>0</v>
      </c>
      <c r="O44" s="53">
        <v>0</v>
      </c>
      <c r="P44" s="53">
        <v>0</v>
      </c>
      <c r="Q44" s="53">
        <v>0</v>
      </c>
      <c r="R44" s="138">
        <v>1.1755899169710806</v>
      </c>
    </row>
    <row r="45" spans="1:18" x14ac:dyDescent="0.3">
      <c r="A45" s="3" t="s">
        <v>144</v>
      </c>
      <c r="B45" s="3" t="s">
        <v>367</v>
      </c>
      <c r="C45" s="3" t="s">
        <v>180</v>
      </c>
      <c r="D45" s="53">
        <v>0</v>
      </c>
      <c r="E45" s="53">
        <v>0</v>
      </c>
      <c r="F45" s="53">
        <v>0.46376000000000006</v>
      </c>
      <c r="G45" s="53">
        <v>0</v>
      </c>
      <c r="H45" s="53">
        <v>0</v>
      </c>
      <c r="I45" s="53">
        <v>6.966E-2</v>
      </c>
      <c r="J45" s="53">
        <v>0.53382000000000007</v>
      </c>
      <c r="K45" s="53">
        <v>0</v>
      </c>
      <c r="L45" s="53">
        <v>0</v>
      </c>
      <c r="M45" s="53">
        <v>2.0738929629629595E-2</v>
      </c>
      <c r="N45" s="53">
        <v>0</v>
      </c>
      <c r="O45" s="53">
        <v>0</v>
      </c>
      <c r="P45" s="53">
        <v>0</v>
      </c>
      <c r="Q45" s="53">
        <v>0</v>
      </c>
      <c r="R45" s="138">
        <v>1.0879789296296296</v>
      </c>
    </row>
    <row r="46" spans="1:18" x14ac:dyDescent="0.3">
      <c r="A46" s="51" t="s">
        <v>381</v>
      </c>
      <c r="B46" s="51" t="s">
        <v>381</v>
      </c>
      <c r="C46" s="51" t="s">
        <v>381</v>
      </c>
      <c r="D46" s="52">
        <v>0</v>
      </c>
      <c r="E46" s="52">
        <v>0</v>
      </c>
      <c r="F46" s="52">
        <v>0.47864000000000001</v>
      </c>
      <c r="G46" s="52">
        <v>0</v>
      </c>
      <c r="H46" s="52">
        <v>0.10477999999999998</v>
      </c>
      <c r="I46" s="52">
        <v>7.27</v>
      </c>
      <c r="J46" s="52">
        <v>3.9669599999999989</v>
      </c>
      <c r="K46" s="52">
        <v>0</v>
      </c>
      <c r="L46" s="52">
        <v>0</v>
      </c>
      <c r="M46" s="52">
        <v>2.5296050241545909E-2</v>
      </c>
      <c r="N46" s="52">
        <v>0</v>
      </c>
      <c r="O46" s="52">
        <v>0</v>
      </c>
      <c r="P46" s="52">
        <v>0.1188</v>
      </c>
      <c r="Q46" s="52">
        <v>0</v>
      </c>
      <c r="R46" s="52">
        <v>11.964476050241544</v>
      </c>
    </row>
    <row r="47" spans="1:18"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138">
        <v>0</v>
      </c>
    </row>
    <row r="48" spans="1:18"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138">
        <v>0</v>
      </c>
    </row>
    <row r="49" spans="1:18" x14ac:dyDescent="0.3">
      <c r="A49" s="3" t="s">
        <v>144</v>
      </c>
      <c r="B49" s="3" t="s">
        <v>382</v>
      </c>
      <c r="C49" s="3" t="s">
        <v>385</v>
      </c>
      <c r="D49" s="53">
        <v>0</v>
      </c>
      <c r="E49" s="53">
        <v>0</v>
      </c>
      <c r="F49" s="53">
        <v>0.10725999999999999</v>
      </c>
      <c r="G49" s="53">
        <v>0</v>
      </c>
      <c r="H49" s="53">
        <v>0</v>
      </c>
      <c r="I49" s="53">
        <v>0</v>
      </c>
      <c r="J49" s="53">
        <v>2.7900000000000001E-2</v>
      </c>
      <c r="K49" s="53">
        <v>0</v>
      </c>
      <c r="L49" s="53">
        <v>0</v>
      </c>
      <c r="M49" s="53">
        <v>0</v>
      </c>
      <c r="N49" s="53">
        <v>0</v>
      </c>
      <c r="O49" s="53">
        <v>0</v>
      </c>
      <c r="P49" s="53">
        <v>3.7800000000000004E-3</v>
      </c>
      <c r="Q49" s="53">
        <v>0</v>
      </c>
      <c r="R49" s="138">
        <v>0.13894000000000001</v>
      </c>
    </row>
    <row r="50" spans="1:18" x14ac:dyDescent="0.3">
      <c r="A50" s="3" t="s">
        <v>144</v>
      </c>
      <c r="B50" s="3" t="s">
        <v>382</v>
      </c>
      <c r="C50" s="3" t="s">
        <v>184</v>
      </c>
      <c r="D50" s="53">
        <v>0</v>
      </c>
      <c r="E50" s="53">
        <v>0</v>
      </c>
      <c r="F50" s="53">
        <v>0</v>
      </c>
      <c r="G50" s="53">
        <v>0</v>
      </c>
      <c r="H50" s="53">
        <v>0</v>
      </c>
      <c r="I50" s="53">
        <v>0</v>
      </c>
      <c r="J50" s="53">
        <v>4.9599999999999998E-2</v>
      </c>
      <c r="K50" s="53">
        <v>0</v>
      </c>
      <c r="L50" s="53">
        <v>0</v>
      </c>
      <c r="M50" s="53">
        <v>0</v>
      </c>
      <c r="N50" s="53">
        <v>0</v>
      </c>
      <c r="O50" s="53">
        <v>0</v>
      </c>
      <c r="P50" s="53">
        <v>0</v>
      </c>
      <c r="Q50" s="53">
        <v>0</v>
      </c>
      <c r="R50" s="138">
        <v>4.9599999999999998E-2</v>
      </c>
    </row>
    <row r="51" spans="1:18"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138">
        <v>0</v>
      </c>
    </row>
    <row r="52" spans="1:18" x14ac:dyDescent="0.3">
      <c r="A52" s="3" t="s">
        <v>144</v>
      </c>
      <c r="B52" s="3" t="s">
        <v>382</v>
      </c>
      <c r="C52" s="3" t="s">
        <v>187</v>
      </c>
      <c r="D52" s="53">
        <v>0</v>
      </c>
      <c r="E52" s="53">
        <v>0</v>
      </c>
      <c r="F52" s="53">
        <v>0.36456</v>
      </c>
      <c r="G52" s="53">
        <v>0</v>
      </c>
      <c r="H52" s="53">
        <v>0</v>
      </c>
      <c r="I52" s="53">
        <v>7</v>
      </c>
      <c r="J52" s="53">
        <v>3.7096599999999991</v>
      </c>
      <c r="K52" s="53">
        <v>0</v>
      </c>
      <c r="L52" s="53">
        <v>0</v>
      </c>
      <c r="M52" s="53">
        <v>2.5296050241545909E-2</v>
      </c>
      <c r="N52" s="53">
        <v>0</v>
      </c>
      <c r="O52" s="53">
        <v>0</v>
      </c>
      <c r="P52" s="53">
        <v>0.11502</v>
      </c>
      <c r="Q52" s="53">
        <v>0</v>
      </c>
      <c r="R52" s="138">
        <v>11.214536050241543</v>
      </c>
    </row>
    <row r="53" spans="1:18" x14ac:dyDescent="0.3">
      <c r="A53" s="3" t="s">
        <v>144</v>
      </c>
      <c r="B53" s="3" t="s">
        <v>382</v>
      </c>
      <c r="C53" s="3" t="s">
        <v>387</v>
      </c>
      <c r="D53" s="53">
        <v>0</v>
      </c>
      <c r="E53" s="53">
        <v>0</v>
      </c>
      <c r="F53" s="53">
        <v>0</v>
      </c>
      <c r="G53" s="53">
        <v>0</v>
      </c>
      <c r="H53" s="53">
        <v>0</v>
      </c>
      <c r="I53" s="53">
        <v>1.566E-2</v>
      </c>
      <c r="J53" s="53">
        <v>0</v>
      </c>
      <c r="K53" s="53">
        <v>0</v>
      </c>
      <c r="L53" s="53">
        <v>0</v>
      </c>
      <c r="M53" s="53">
        <v>0</v>
      </c>
      <c r="N53" s="53">
        <v>0</v>
      </c>
      <c r="O53" s="53">
        <v>0</v>
      </c>
      <c r="P53" s="53">
        <v>0</v>
      </c>
      <c r="Q53" s="53">
        <v>0</v>
      </c>
      <c r="R53" s="138">
        <v>1.566E-2</v>
      </c>
    </row>
    <row r="54" spans="1:18" x14ac:dyDescent="0.3">
      <c r="A54" s="3" t="s">
        <v>144</v>
      </c>
      <c r="B54" s="3" t="s">
        <v>382</v>
      </c>
      <c r="C54" s="3" t="s">
        <v>388</v>
      </c>
      <c r="D54" s="53">
        <v>0</v>
      </c>
      <c r="E54" s="53">
        <v>0</v>
      </c>
      <c r="F54" s="53">
        <v>0</v>
      </c>
      <c r="G54" s="53">
        <v>0</v>
      </c>
      <c r="H54" s="53">
        <v>0</v>
      </c>
      <c r="I54" s="53">
        <v>0</v>
      </c>
      <c r="J54" s="53">
        <v>1.6119999999999999E-2</v>
      </c>
      <c r="K54" s="53">
        <v>0</v>
      </c>
      <c r="L54" s="53">
        <v>0</v>
      </c>
      <c r="M54" s="53">
        <v>0</v>
      </c>
      <c r="N54" s="53">
        <v>0</v>
      </c>
      <c r="O54" s="53">
        <v>0</v>
      </c>
      <c r="P54" s="53">
        <v>0</v>
      </c>
      <c r="Q54" s="53">
        <v>0</v>
      </c>
      <c r="R54" s="138">
        <v>1.6119999999999999E-2</v>
      </c>
    </row>
    <row r="55" spans="1:18" x14ac:dyDescent="0.3">
      <c r="A55" s="3" t="s">
        <v>144</v>
      </c>
      <c r="B55" s="3" t="s">
        <v>382</v>
      </c>
      <c r="C55" s="3" t="s">
        <v>389</v>
      </c>
      <c r="D55" s="53">
        <v>0</v>
      </c>
      <c r="E55" s="53">
        <v>0</v>
      </c>
      <c r="F55" s="53">
        <v>6.8199999999999997E-3</v>
      </c>
      <c r="G55" s="53">
        <v>0</v>
      </c>
      <c r="H55" s="53">
        <v>0.10477999999999998</v>
      </c>
      <c r="I55" s="53">
        <v>0.25434000000000001</v>
      </c>
      <c r="J55" s="53">
        <v>0.16367999999999999</v>
      </c>
      <c r="K55" s="53">
        <v>0</v>
      </c>
      <c r="L55" s="53">
        <v>0</v>
      </c>
      <c r="M55" s="53">
        <v>0</v>
      </c>
      <c r="N55" s="53">
        <v>0</v>
      </c>
      <c r="O55" s="53">
        <v>0</v>
      </c>
      <c r="P55" s="53">
        <v>0</v>
      </c>
      <c r="Q55" s="53">
        <v>0</v>
      </c>
      <c r="R55" s="138">
        <v>0.52961999999999998</v>
      </c>
    </row>
    <row r="56" spans="1:18" x14ac:dyDescent="0.3">
      <c r="A56" s="49" t="s">
        <v>390</v>
      </c>
      <c r="B56" s="49" t="s">
        <v>390</v>
      </c>
      <c r="C56" s="49" t="s">
        <v>390</v>
      </c>
      <c r="D56" s="50">
        <v>0</v>
      </c>
      <c r="E56" s="50">
        <v>0</v>
      </c>
      <c r="F56" s="50">
        <v>0</v>
      </c>
      <c r="G56" s="50">
        <v>0</v>
      </c>
      <c r="H56" s="50">
        <v>0</v>
      </c>
      <c r="I56" s="50">
        <v>0</v>
      </c>
      <c r="J56" s="50">
        <v>15.819600000000001</v>
      </c>
      <c r="K56" s="50">
        <v>0</v>
      </c>
      <c r="L56" s="50">
        <v>7.6880000000000004E-2</v>
      </c>
      <c r="M56" s="50">
        <v>1.5420831709941134</v>
      </c>
      <c r="N56" s="50">
        <v>0</v>
      </c>
      <c r="O56" s="50">
        <v>3.96</v>
      </c>
      <c r="P56" s="50">
        <v>0.1419</v>
      </c>
      <c r="Q56" s="50">
        <v>0</v>
      </c>
      <c r="R56" s="50">
        <v>21.540463170994112</v>
      </c>
    </row>
    <row r="57" spans="1:18" x14ac:dyDescent="0.3">
      <c r="A57" s="51" t="s">
        <v>391</v>
      </c>
      <c r="B57" s="51" t="s">
        <v>391</v>
      </c>
      <c r="C57" s="51" t="s">
        <v>391</v>
      </c>
      <c r="D57" s="52">
        <v>0</v>
      </c>
      <c r="E57" s="52">
        <v>0</v>
      </c>
      <c r="F57" s="52">
        <v>0</v>
      </c>
      <c r="G57" s="52">
        <v>0</v>
      </c>
      <c r="H57" s="52">
        <v>0</v>
      </c>
      <c r="I57" s="52">
        <v>0</v>
      </c>
      <c r="J57" s="52">
        <v>4.0006399999999998</v>
      </c>
      <c r="K57" s="52">
        <v>0</v>
      </c>
      <c r="L57" s="52">
        <v>0</v>
      </c>
      <c r="M57" s="52">
        <v>0.64972868455489319</v>
      </c>
      <c r="N57" s="52">
        <v>0</v>
      </c>
      <c r="O57" s="52">
        <v>2.0590000000000002</v>
      </c>
      <c r="P57" s="52">
        <v>0</v>
      </c>
      <c r="Q57" s="52">
        <v>0</v>
      </c>
      <c r="R57" s="52">
        <v>6.7093686845548923</v>
      </c>
    </row>
    <row r="58" spans="1:18" x14ac:dyDescent="0.3">
      <c r="A58" s="3" t="s">
        <v>196</v>
      </c>
      <c r="B58" s="3" t="s">
        <v>392</v>
      </c>
      <c r="C58" s="3" t="s">
        <v>393</v>
      </c>
      <c r="D58" s="53">
        <v>0</v>
      </c>
      <c r="E58" s="53">
        <v>0</v>
      </c>
      <c r="F58" s="53">
        <v>0</v>
      </c>
      <c r="G58" s="53">
        <v>0</v>
      </c>
      <c r="H58" s="53">
        <v>0</v>
      </c>
      <c r="I58" s="53">
        <v>0</v>
      </c>
      <c r="J58" s="53">
        <v>0.29264000000000001</v>
      </c>
      <c r="K58" s="53">
        <v>0</v>
      </c>
      <c r="L58" s="53">
        <v>0</v>
      </c>
      <c r="M58" s="53">
        <v>0.2447321542166766</v>
      </c>
      <c r="N58" s="53">
        <v>0</v>
      </c>
      <c r="O58" s="53">
        <v>0</v>
      </c>
      <c r="P58" s="53">
        <v>0</v>
      </c>
      <c r="Q58" s="53">
        <v>0</v>
      </c>
      <c r="R58" s="138">
        <v>0.53737215421667661</v>
      </c>
    </row>
    <row r="59" spans="1:18" x14ac:dyDescent="0.3">
      <c r="A59" s="3" t="s">
        <v>196</v>
      </c>
      <c r="B59" s="3" t="s">
        <v>392</v>
      </c>
      <c r="C59" s="3" t="s">
        <v>197</v>
      </c>
      <c r="D59" s="53">
        <v>0</v>
      </c>
      <c r="E59" s="53">
        <v>0</v>
      </c>
      <c r="F59" s="53">
        <v>0</v>
      </c>
      <c r="G59" s="53">
        <v>0</v>
      </c>
      <c r="H59" s="53">
        <v>0</v>
      </c>
      <c r="I59" s="53">
        <v>0</v>
      </c>
      <c r="J59" s="53">
        <v>3.4296199999999999</v>
      </c>
      <c r="K59" s="53">
        <v>0</v>
      </c>
      <c r="L59" s="53">
        <v>0</v>
      </c>
      <c r="M59" s="53">
        <v>0.27172695619355514</v>
      </c>
      <c r="N59" s="53">
        <v>0</v>
      </c>
      <c r="O59" s="53">
        <v>2.0590000000000002</v>
      </c>
      <c r="P59" s="53">
        <v>0</v>
      </c>
      <c r="Q59" s="53">
        <v>0</v>
      </c>
      <c r="R59" s="138">
        <v>5.7603469561935547</v>
      </c>
    </row>
    <row r="60" spans="1:18"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138">
        <v>0</v>
      </c>
    </row>
    <row r="61" spans="1:18" x14ac:dyDescent="0.3">
      <c r="A61" s="3" t="s">
        <v>196</v>
      </c>
      <c r="B61" s="3" t="s">
        <v>392</v>
      </c>
      <c r="C61" s="3" t="s">
        <v>200</v>
      </c>
      <c r="D61" s="53">
        <v>0</v>
      </c>
      <c r="E61" s="53">
        <v>0</v>
      </c>
      <c r="F61" s="53">
        <v>0</v>
      </c>
      <c r="G61" s="53">
        <v>0</v>
      </c>
      <c r="H61" s="53">
        <v>0</v>
      </c>
      <c r="I61" s="53">
        <v>0</v>
      </c>
      <c r="J61" s="53">
        <v>0</v>
      </c>
      <c r="K61" s="53">
        <v>0</v>
      </c>
      <c r="L61" s="53">
        <v>0</v>
      </c>
      <c r="M61" s="53">
        <v>5.4196778713606668E-2</v>
      </c>
      <c r="N61" s="53">
        <v>0</v>
      </c>
      <c r="O61" s="53">
        <v>0</v>
      </c>
      <c r="P61" s="53">
        <v>0</v>
      </c>
      <c r="Q61" s="53">
        <v>0</v>
      </c>
      <c r="R61" s="138">
        <v>5.4196778713606668E-2</v>
      </c>
    </row>
    <row r="62" spans="1:18" x14ac:dyDescent="0.3">
      <c r="A62" s="3" t="s">
        <v>196</v>
      </c>
      <c r="B62" s="3" t="s">
        <v>392</v>
      </c>
      <c r="C62" s="3" t="s">
        <v>395</v>
      </c>
      <c r="D62" s="53">
        <v>0</v>
      </c>
      <c r="E62" s="53">
        <v>0</v>
      </c>
      <c r="F62" s="53">
        <v>0</v>
      </c>
      <c r="G62" s="53">
        <v>0</v>
      </c>
      <c r="H62" s="53">
        <v>0</v>
      </c>
      <c r="I62" s="53">
        <v>0</v>
      </c>
      <c r="J62" s="53">
        <v>1.6119999999999999E-2</v>
      </c>
      <c r="K62" s="53">
        <v>0</v>
      </c>
      <c r="L62" s="53">
        <v>0</v>
      </c>
      <c r="M62" s="53">
        <v>0</v>
      </c>
      <c r="N62" s="53">
        <v>0</v>
      </c>
      <c r="O62" s="53">
        <v>0</v>
      </c>
      <c r="P62" s="53">
        <v>0</v>
      </c>
      <c r="Q62" s="53">
        <v>0</v>
      </c>
      <c r="R62" s="138">
        <v>1.6119999999999999E-2</v>
      </c>
    </row>
    <row r="63" spans="1:18" x14ac:dyDescent="0.3">
      <c r="A63" s="3" t="s">
        <v>196</v>
      </c>
      <c r="B63" s="3" t="s">
        <v>392</v>
      </c>
      <c r="C63" s="3" t="s">
        <v>206</v>
      </c>
      <c r="D63" s="53">
        <v>0</v>
      </c>
      <c r="E63" s="53">
        <v>0</v>
      </c>
      <c r="F63" s="53">
        <v>0</v>
      </c>
      <c r="G63" s="53">
        <v>0</v>
      </c>
      <c r="H63" s="53">
        <v>0</v>
      </c>
      <c r="I63" s="53">
        <v>0</v>
      </c>
      <c r="J63" s="53">
        <v>0.26225999999999999</v>
      </c>
      <c r="K63" s="53">
        <v>0</v>
      </c>
      <c r="L63" s="53">
        <v>0</v>
      </c>
      <c r="M63" s="53">
        <v>7.9072795431054804E-2</v>
      </c>
      <c r="N63" s="53">
        <v>0</v>
      </c>
      <c r="O63" s="53">
        <v>0</v>
      </c>
      <c r="P63" s="53">
        <v>0</v>
      </c>
      <c r="Q63" s="53">
        <v>0</v>
      </c>
      <c r="R63" s="138">
        <v>0.34133279543105477</v>
      </c>
    </row>
    <row r="64" spans="1:18" x14ac:dyDescent="0.3">
      <c r="A64" s="51" t="s">
        <v>396</v>
      </c>
      <c r="B64" s="51" t="s">
        <v>396</v>
      </c>
      <c r="C64" s="51" t="s">
        <v>396</v>
      </c>
      <c r="D64" s="52">
        <v>0</v>
      </c>
      <c r="E64" s="52">
        <v>0</v>
      </c>
      <c r="F64" s="52">
        <v>0</v>
      </c>
      <c r="G64" s="52">
        <v>0</v>
      </c>
      <c r="H64" s="52">
        <v>0</v>
      </c>
      <c r="I64" s="52">
        <v>0</v>
      </c>
      <c r="J64" s="52">
        <v>2.3823799999999999</v>
      </c>
      <c r="K64" s="52">
        <v>0</v>
      </c>
      <c r="L64" s="52">
        <v>0</v>
      </c>
      <c r="M64" s="52">
        <v>0.14259804509379501</v>
      </c>
      <c r="N64" s="52">
        <v>0</v>
      </c>
      <c r="O64" s="52">
        <v>0</v>
      </c>
      <c r="P64" s="52">
        <v>3.9420000000000004E-2</v>
      </c>
      <c r="Q64" s="52">
        <v>0</v>
      </c>
      <c r="R64" s="52">
        <v>2.5643980450937947</v>
      </c>
    </row>
    <row r="65" spans="1:18" x14ac:dyDescent="0.3">
      <c r="A65" s="3" t="s">
        <v>196</v>
      </c>
      <c r="B65" s="3" t="s">
        <v>397</v>
      </c>
      <c r="C65" s="3" t="s">
        <v>398</v>
      </c>
      <c r="D65" s="53">
        <v>0</v>
      </c>
      <c r="E65" s="53">
        <v>0</v>
      </c>
      <c r="F65" s="53">
        <v>0</v>
      </c>
      <c r="G65" s="53">
        <v>0</v>
      </c>
      <c r="H65" s="53">
        <v>0</v>
      </c>
      <c r="I65" s="53">
        <v>0</v>
      </c>
      <c r="J65" s="53">
        <v>0</v>
      </c>
      <c r="K65" s="53">
        <v>0</v>
      </c>
      <c r="L65" s="53">
        <v>0</v>
      </c>
      <c r="M65" s="53">
        <v>2.7130000000000001E-2</v>
      </c>
      <c r="N65" s="53">
        <v>0</v>
      </c>
      <c r="O65" s="53">
        <v>0</v>
      </c>
      <c r="P65" s="53">
        <v>0</v>
      </c>
      <c r="Q65" s="53">
        <v>0</v>
      </c>
      <c r="R65" s="138">
        <v>2.7130000000000001E-2</v>
      </c>
    </row>
    <row r="66" spans="1:18"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138">
        <v>0</v>
      </c>
    </row>
    <row r="67" spans="1:18"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138">
        <v>0</v>
      </c>
    </row>
    <row r="68" spans="1:18"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138">
        <v>0</v>
      </c>
    </row>
    <row r="69" spans="1:18" x14ac:dyDescent="0.3">
      <c r="A69" s="3" t="s">
        <v>196</v>
      </c>
      <c r="B69" s="3" t="s">
        <v>397</v>
      </c>
      <c r="C69" s="3" t="s">
        <v>402</v>
      </c>
      <c r="D69" s="53">
        <v>0</v>
      </c>
      <c r="E69" s="53">
        <v>0</v>
      </c>
      <c r="F69" s="53">
        <v>0</v>
      </c>
      <c r="G69" s="53">
        <v>0</v>
      </c>
      <c r="H69" s="53">
        <v>0</v>
      </c>
      <c r="I69" s="53">
        <v>0</v>
      </c>
      <c r="J69" s="53">
        <v>1.55E-2</v>
      </c>
      <c r="K69" s="53">
        <v>0</v>
      </c>
      <c r="L69" s="53">
        <v>0</v>
      </c>
      <c r="M69" s="53">
        <v>6.5724045093795008E-2</v>
      </c>
      <c r="N69" s="53">
        <v>0</v>
      </c>
      <c r="O69" s="53">
        <v>0</v>
      </c>
      <c r="P69" s="53">
        <v>0</v>
      </c>
      <c r="Q69" s="53">
        <v>0</v>
      </c>
      <c r="R69" s="138">
        <v>8.1224045093795008E-2</v>
      </c>
    </row>
    <row r="70" spans="1:18" x14ac:dyDescent="0.3">
      <c r="A70" s="3" t="s">
        <v>196</v>
      </c>
      <c r="B70" s="3" t="s">
        <v>397</v>
      </c>
      <c r="C70" s="3" t="s">
        <v>403</v>
      </c>
      <c r="D70" s="53">
        <v>0</v>
      </c>
      <c r="E70" s="53">
        <v>0</v>
      </c>
      <c r="F70" s="53">
        <v>0</v>
      </c>
      <c r="G70" s="53">
        <v>0</v>
      </c>
      <c r="H70" s="53">
        <v>0</v>
      </c>
      <c r="I70" s="53">
        <v>0</v>
      </c>
      <c r="J70" s="53">
        <v>1.17428</v>
      </c>
      <c r="K70" s="53">
        <v>0</v>
      </c>
      <c r="L70" s="53">
        <v>0</v>
      </c>
      <c r="M70" s="53">
        <v>0</v>
      </c>
      <c r="N70" s="53">
        <v>0</v>
      </c>
      <c r="O70" s="53">
        <v>0</v>
      </c>
      <c r="P70" s="53">
        <v>3.4020000000000002E-2</v>
      </c>
      <c r="Q70" s="53">
        <v>0</v>
      </c>
      <c r="R70" s="138">
        <v>1.2082999999999999</v>
      </c>
    </row>
    <row r="71" spans="1:18" x14ac:dyDescent="0.3">
      <c r="A71" s="3" t="s">
        <v>196</v>
      </c>
      <c r="B71" s="3" t="s">
        <v>397</v>
      </c>
      <c r="C71" s="3" t="s">
        <v>404</v>
      </c>
      <c r="D71" s="53">
        <v>0</v>
      </c>
      <c r="E71" s="53">
        <v>0</v>
      </c>
      <c r="F71" s="53">
        <v>0</v>
      </c>
      <c r="G71" s="53">
        <v>0</v>
      </c>
      <c r="H71" s="53">
        <v>0</v>
      </c>
      <c r="I71" s="53">
        <v>0</v>
      </c>
      <c r="J71" s="53">
        <v>4.5880000000000004E-2</v>
      </c>
      <c r="K71" s="53">
        <v>0</v>
      </c>
      <c r="L71" s="53">
        <v>0</v>
      </c>
      <c r="M71" s="53">
        <v>0</v>
      </c>
      <c r="N71" s="53">
        <v>0</v>
      </c>
      <c r="O71" s="53">
        <v>0</v>
      </c>
      <c r="P71" s="53">
        <v>0</v>
      </c>
      <c r="Q71" s="53">
        <v>0</v>
      </c>
      <c r="R71" s="138">
        <v>4.5880000000000004E-2</v>
      </c>
    </row>
    <row r="72" spans="1:18"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138">
        <v>0</v>
      </c>
    </row>
    <row r="73" spans="1:18" x14ac:dyDescent="0.3">
      <c r="A73" s="3" t="s">
        <v>196</v>
      </c>
      <c r="B73" s="3" t="s">
        <v>397</v>
      </c>
      <c r="C73" s="3" t="s">
        <v>406</v>
      </c>
      <c r="D73" s="53">
        <v>0</v>
      </c>
      <c r="E73" s="53">
        <v>0</v>
      </c>
      <c r="F73" s="53">
        <v>0</v>
      </c>
      <c r="G73" s="53">
        <v>0</v>
      </c>
      <c r="H73" s="53">
        <v>0</v>
      </c>
      <c r="I73" s="53">
        <v>0</v>
      </c>
      <c r="J73" s="53">
        <v>0.22753999999999996</v>
      </c>
      <c r="K73" s="53">
        <v>0</v>
      </c>
      <c r="L73" s="53">
        <v>0</v>
      </c>
      <c r="M73" s="53">
        <v>2.3999999999999998E-3</v>
      </c>
      <c r="N73" s="53">
        <v>0</v>
      </c>
      <c r="O73" s="53">
        <v>0</v>
      </c>
      <c r="P73" s="53">
        <v>0</v>
      </c>
      <c r="Q73" s="53">
        <v>0</v>
      </c>
      <c r="R73" s="138">
        <v>0.22993999999999998</v>
      </c>
    </row>
    <row r="74" spans="1:18" x14ac:dyDescent="0.3">
      <c r="A74" s="3" t="s">
        <v>196</v>
      </c>
      <c r="B74" s="3" t="s">
        <v>397</v>
      </c>
      <c r="C74" s="3" t="s">
        <v>407</v>
      </c>
      <c r="D74" s="53">
        <v>0</v>
      </c>
      <c r="E74" s="53">
        <v>0</v>
      </c>
      <c r="F74" s="53">
        <v>0</v>
      </c>
      <c r="G74" s="53">
        <v>0</v>
      </c>
      <c r="H74" s="53">
        <v>0</v>
      </c>
      <c r="I74" s="53">
        <v>0</v>
      </c>
      <c r="J74" s="53">
        <v>0.23064000000000001</v>
      </c>
      <c r="K74" s="53">
        <v>0</v>
      </c>
      <c r="L74" s="53">
        <v>0</v>
      </c>
      <c r="M74" s="53">
        <v>0</v>
      </c>
      <c r="N74" s="53">
        <v>0</v>
      </c>
      <c r="O74" s="53">
        <v>0</v>
      </c>
      <c r="P74" s="53">
        <v>0</v>
      </c>
      <c r="Q74" s="53">
        <v>0</v>
      </c>
      <c r="R74" s="138">
        <v>0.23064000000000001</v>
      </c>
    </row>
    <row r="75" spans="1:18"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138">
        <v>0</v>
      </c>
    </row>
    <row r="76" spans="1:18" x14ac:dyDescent="0.3">
      <c r="A76" s="3" t="s">
        <v>196</v>
      </c>
      <c r="B76" s="3" t="s">
        <v>397</v>
      </c>
      <c r="C76" s="3" t="s">
        <v>409</v>
      </c>
      <c r="D76" s="53">
        <v>0</v>
      </c>
      <c r="E76" s="53">
        <v>0</v>
      </c>
      <c r="F76" s="53">
        <v>0</v>
      </c>
      <c r="G76" s="53">
        <v>0</v>
      </c>
      <c r="H76" s="53">
        <v>0</v>
      </c>
      <c r="I76" s="53">
        <v>0</v>
      </c>
      <c r="J76" s="53">
        <v>0</v>
      </c>
      <c r="K76" s="53">
        <v>0</v>
      </c>
      <c r="L76" s="53">
        <v>0</v>
      </c>
      <c r="M76" s="53">
        <v>2.5583999999999999E-2</v>
      </c>
      <c r="N76" s="53">
        <v>0</v>
      </c>
      <c r="O76" s="53">
        <v>0</v>
      </c>
      <c r="P76" s="53">
        <v>5.4000000000000003E-3</v>
      </c>
      <c r="Q76" s="53">
        <v>0</v>
      </c>
      <c r="R76" s="138">
        <v>3.0983999999999998E-2</v>
      </c>
    </row>
    <row r="77" spans="1:18"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138">
        <v>0</v>
      </c>
    </row>
    <row r="78" spans="1:18"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138">
        <v>0</v>
      </c>
    </row>
    <row r="79" spans="1:18" x14ac:dyDescent="0.3">
      <c r="A79" s="3" t="s">
        <v>196</v>
      </c>
      <c r="B79" s="3" t="s">
        <v>397</v>
      </c>
      <c r="C79" s="3" t="s">
        <v>412</v>
      </c>
      <c r="D79" s="53">
        <v>0</v>
      </c>
      <c r="E79" s="53">
        <v>0</v>
      </c>
      <c r="F79" s="53">
        <v>0</v>
      </c>
      <c r="G79" s="53">
        <v>0</v>
      </c>
      <c r="H79" s="53">
        <v>0</v>
      </c>
      <c r="I79" s="53">
        <v>0</v>
      </c>
      <c r="J79" s="53">
        <v>0.68853999999999993</v>
      </c>
      <c r="K79" s="53">
        <v>0</v>
      </c>
      <c r="L79" s="53">
        <v>0</v>
      </c>
      <c r="M79" s="53">
        <v>0</v>
      </c>
      <c r="N79" s="53">
        <v>0</v>
      </c>
      <c r="O79" s="53">
        <v>0</v>
      </c>
      <c r="P79" s="53">
        <v>0</v>
      </c>
      <c r="Q79" s="53">
        <v>0</v>
      </c>
      <c r="R79" s="138">
        <v>0.68853999999999993</v>
      </c>
    </row>
    <row r="80" spans="1:18" x14ac:dyDescent="0.3">
      <c r="A80" s="3" t="s">
        <v>196</v>
      </c>
      <c r="B80" s="3" t="s">
        <v>397</v>
      </c>
      <c r="C80" s="3" t="s">
        <v>413</v>
      </c>
      <c r="D80" s="53">
        <v>0</v>
      </c>
      <c r="E80" s="53">
        <v>0</v>
      </c>
      <c r="F80" s="53">
        <v>0</v>
      </c>
      <c r="G80" s="53">
        <v>0</v>
      </c>
      <c r="H80" s="53">
        <v>0</v>
      </c>
      <c r="I80" s="53">
        <v>0</v>
      </c>
      <c r="J80" s="53">
        <v>0</v>
      </c>
      <c r="K80" s="53">
        <v>0</v>
      </c>
      <c r="L80" s="53">
        <v>0</v>
      </c>
      <c r="M80" s="53">
        <v>2.1760000000000002E-2</v>
      </c>
      <c r="N80" s="53">
        <v>0</v>
      </c>
      <c r="O80" s="53">
        <v>0</v>
      </c>
      <c r="P80" s="53">
        <v>0</v>
      </c>
      <c r="Q80" s="53">
        <v>0</v>
      </c>
      <c r="R80" s="138">
        <v>2.1760000000000002E-2</v>
      </c>
    </row>
    <row r="81" spans="1:18"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138">
        <v>0</v>
      </c>
    </row>
    <row r="82" spans="1:18"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138">
        <v>0</v>
      </c>
    </row>
    <row r="83" spans="1:18" x14ac:dyDescent="0.3">
      <c r="A83" s="51" t="s">
        <v>416</v>
      </c>
      <c r="B83" s="51" t="s">
        <v>416</v>
      </c>
      <c r="C83" s="51" t="s">
        <v>416</v>
      </c>
      <c r="D83" s="52">
        <v>0</v>
      </c>
      <c r="E83" s="52">
        <v>0</v>
      </c>
      <c r="F83" s="52">
        <v>0</v>
      </c>
      <c r="G83" s="52">
        <v>0</v>
      </c>
      <c r="H83" s="52">
        <v>0</v>
      </c>
      <c r="I83" s="52">
        <v>0</v>
      </c>
      <c r="J83" s="52">
        <v>5.4736000000000011</v>
      </c>
      <c r="K83" s="52">
        <v>0</v>
      </c>
      <c r="L83" s="52">
        <v>7.6880000000000004E-2</v>
      </c>
      <c r="M83" s="52">
        <v>0.40404149517852961</v>
      </c>
      <c r="N83" s="52">
        <v>0</v>
      </c>
      <c r="O83" s="52">
        <v>4.2000000000000003E-2</v>
      </c>
      <c r="P83" s="52">
        <v>0</v>
      </c>
      <c r="Q83" s="52">
        <v>0</v>
      </c>
      <c r="R83" s="52">
        <v>5.9965214951785306</v>
      </c>
    </row>
    <row r="84" spans="1:18"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138">
        <v>0</v>
      </c>
    </row>
    <row r="85" spans="1:18" x14ac:dyDescent="0.3">
      <c r="A85" s="3" t="s">
        <v>196</v>
      </c>
      <c r="B85" s="3" t="s">
        <v>417</v>
      </c>
      <c r="C85" s="3" t="s">
        <v>419</v>
      </c>
      <c r="D85" s="53">
        <v>0</v>
      </c>
      <c r="E85" s="53">
        <v>0</v>
      </c>
      <c r="F85" s="53">
        <v>0</v>
      </c>
      <c r="G85" s="53">
        <v>0</v>
      </c>
      <c r="H85" s="53">
        <v>0</v>
      </c>
      <c r="I85" s="53">
        <v>0</v>
      </c>
      <c r="J85" s="53">
        <v>0</v>
      </c>
      <c r="K85" s="53">
        <v>0</v>
      </c>
      <c r="L85" s="53">
        <v>0</v>
      </c>
      <c r="M85" s="53">
        <v>4.3200000000000002E-2</v>
      </c>
      <c r="N85" s="53">
        <v>0</v>
      </c>
      <c r="O85" s="53">
        <v>0</v>
      </c>
      <c r="P85" s="53">
        <v>0</v>
      </c>
      <c r="Q85" s="53">
        <v>0</v>
      </c>
      <c r="R85" s="138">
        <v>4.3200000000000002E-2</v>
      </c>
    </row>
    <row r="86" spans="1:18"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138">
        <v>0</v>
      </c>
    </row>
    <row r="87" spans="1:18" x14ac:dyDescent="0.3">
      <c r="A87" s="3" t="s">
        <v>196</v>
      </c>
      <c r="B87" s="3" t="s">
        <v>417</v>
      </c>
      <c r="C87" s="3" t="s">
        <v>421</v>
      </c>
      <c r="D87" s="53">
        <v>0</v>
      </c>
      <c r="E87" s="53">
        <v>0</v>
      </c>
      <c r="F87" s="53">
        <v>0</v>
      </c>
      <c r="G87" s="53">
        <v>0</v>
      </c>
      <c r="H87" s="53">
        <v>0</v>
      </c>
      <c r="I87" s="53">
        <v>0</v>
      </c>
      <c r="J87" s="53">
        <v>1.4551400000000003</v>
      </c>
      <c r="K87" s="53">
        <v>0</v>
      </c>
      <c r="L87" s="53">
        <v>7.6880000000000004E-2</v>
      </c>
      <c r="M87" s="53">
        <v>0.16233834141414141</v>
      </c>
      <c r="N87" s="53">
        <v>0</v>
      </c>
      <c r="O87" s="53">
        <v>0</v>
      </c>
      <c r="P87" s="53">
        <v>0</v>
      </c>
      <c r="Q87" s="53">
        <v>0</v>
      </c>
      <c r="R87" s="138">
        <v>1.6943583414141419</v>
      </c>
    </row>
    <row r="88" spans="1:18"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138">
        <v>0</v>
      </c>
    </row>
    <row r="89" spans="1:18" x14ac:dyDescent="0.3">
      <c r="A89" s="3" t="s">
        <v>196</v>
      </c>
      <c r="B89" s="3" t="s">
        <v>417</v>
      </c>
      <c r="C89" s="3" t="s">
        <v>423</v>
      </c>
      <c r="D89" s="53">
        <v>0</v>
      </c>
      <c r="E89" s="53">
        <v>0</v>
      </c>
      <c r="F89" s="53">
        <v>0</v>
      </c>
      <c r="G89" s="53">
        <v>0</v>
      </c>
      <c r="H89" s="53">
        <v>0</v>
      </c>
      <c r="I89" s="53">
        <v>0</v>
      </c>
      <c r="J89" s="53">
        <v>0.19653999999999999</v>
      </c>
      <c r="K89" s="53">
        <v>0</v>
      </c>
      <c r="L89" s="53">
        <v>0</v>
      </c>
      <c r="M89" s="53">
        <v>1.2663515656565668E-2</v>
      </c>
      <c r="N89" s="53">
        <v>0</v>
      </c>
      <c r="O89" s="53">
        <v>0</v>
      </c>
      <c r="P89" s="53">
        <v>0</v>
      </c>
      <c r="Q89" s="53">
        <v>0</v>
      </c>
      <c r="R89" s="138">
        <v>0.20920351565656567</v>
      </c>
    </row>
    <row r="90" spans="1:18"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138">
        <v>0</v>
      </c>
    </row>
    <row r="91" spans="1:18"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138">
        <v>0</v>
      </c>
    </row>
    <row r="92" spans="1:18"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138">
        <v>0</v>
      </c>
    </row>
    <row r="93" spans="1:18" x14ac:dyDescent="0.3">
      <c r="A93" s="3" t="s">
        <v>196</v>
      </c>
      <c r="B93" s="3" t="s">
        <v>417</v>
      </c>
      <c r="C93" s="3" t="s">
        <v>427</v>
      </c>
      <c r="D93" s="53">
        <v>0</v>
      </c>
      <c r="E93" s="53">
        <v>0</v>
      </c>
      <c r="F93" s="53">
        <v>0</v>
      </c>
      <c r="G93" s="53">
        <v>0</v>
      </c>
      <c r="H93" s="53">
        <v>0</v>
      </c>
      <c r="I93" s="53">
        <v>0</v>
      </c>
      <c r="J93" s="53">
        <v>0</v>
      </c>
      <c r="K93" s="53">
        <v>0</v>
      </c>
      <c r="L93" s="53">
        <v>0</v>
      </c>
      <c r="M93" s="53">
        <v>1.8360000000000001E-2</v>
      </c>
      <c r="N93" s="53">
        <v>0</v>
      </c>
      <c r="O93" s="53">
        <v>0</v>
      </c>
      <c r="P93" s="53">
        <v>0</v>
      </c>
      <c r="Q93" s="53">
        <v>0</v>
      </c>
      <c r="R93" s="138">
        <v>1.8360000000000001E-2</v>
      </c>
    </row>
    <row r="94" spans="1:18"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8.0000000000000002E-3</v>
      </c>
      <c r="P94" s="53">
        <v>0</v>
      </c>
      <c r="Q94" s="53">
        <v>0</v>
      </c>
      <c r="R94" s="138">
        <v>8.0000000000000002E-3</v>
      </c>
    </row>
    <row r="95" spans="1:18"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138">
        <v>0</v>
      </c>
    </row>
    <row r="96" spans="1:18" x14ac:dyDescent="0.3">
      <c r="A96" s="3" t="s">
        <v>196</v>
      </c>
      <c r="B96" s="3" t="s">
        <v>417</v>
      </c>
      <c r="C96" s="3" t="s">
        <v>430</v>
      </c>
      <c r="D96" s="53">
        <v>0</v>
      </c>
      <c r="E96" s="53">
        <v>0</v>
      </c>
      <c r="F96" s="53">
        <v>0</v>
      </c>
      <c r="G96" s="53">
        <v>0</v>
      </c>
      <c r="H96" s="53">
        <v>0</v>
      </c>
      <c r="I96" s="53">
        <v>0</v>
      </c>
      <c r="J96" s="53">
        <v>3.3783800000000004</v>
      </c>
      <c r="K96" s="53">
        <v>0</v>
      </c>
      <c r="L96" s="53">
        <v>0</v>
      </c>
      <c r="M96" s="53">
        <v>0.10654871007751945</v>
      </c>
      <c r="N96" s="53">
        <v>0</v>
      </c>
      <c r="O96" s="53">
        <v>1.7000000000000001E-2</v>
      </c>
      <c r="P96" s="53">
        <v>0</v>
      </c>
      <c r="Q96" s="53">
        <v>0</v>
      </c>
      <c r="R96" s="138">
        <v>3.5019287100775198</v>
      </c>
    </row>
    <row r="97" spans="1:18" x14ac:dyDescent="0.3">
      <c r="A97" s="3" t="s">
        <v>196</v>
      </c>
      <c r="B97" s="3" t="s">
        <v>417</v>
      </c>
      <c r="C97" s="3" t="s">
        <v>431</v>
      </c>
      <c r="D97" s="53">
        <v>0</v>
      </c>
      <c r="E97" s="53">
        <v>0</v>
      </c>
      <c r="F97" s="53">
        <v>0</v>
      </c>
      <c r="G97" s="53">
        <v>0</v>
      </c>
      <c r="H97" s="53">
        <v>0</v>
      </c>
      <c r="I97" s="53">
        <v>0</v>
      </c>
      <c r="J97" s="53">
        <v>0.37719999999999998</v>
      </c>
      <c r="K97" s="53">
        <v>0</v>
      </c>
      <c r="L97" s="53">
        <v>0</v>
      </c>
      <c r="M97" s="53">
        <v>6.0930928030303109E-2</v>
      </c>
      <c r="N97" s="53">
        <v>0</v>
      </c>
      <c r="O97" s="53">
        <v>1.7000000000000001E-2</v>
      </c>
      <c r="P97" s="53">
        <v>0</v>
      </c>
      <c r="Q97" s="53">
        <v>0</v>
      </c>
      <c r="R97" s="138">
        <v>0.45513092803030308</v>
      </c>
    </row>
    <row r="98" spans="1:18" x14ac:dyDescent="0.3">
      <c r="A98" s="3" t="s">
        <v>196</v>
      </c>
      <c r="B98" s="3" t="s">
        <v>417</v>
      </c>
      <c r="C98" s="3" t="s">
        <v>432</v>
      </c>
      <c r="D98" s="53">
        <v>0</v>
      </c>
      <c r="E98" s="53">
        <v>0</v>
      </c>
      <c r="F98" s="53">
        <v>0</v>
      </c>
      <c r="G98" s="53">
        <v>0</v>
      </c>
      <c r="H98" s="53">
        <v>0</v>
      </c>
      <c r="I98" s="53">
        <v>0</v>
      </c>
      <c r="J98" s="53">
        <v>3.286E-2</v>
      </c>
      <c r="K98" s="53">
        <v>0</v>
      </c>
      <c r="L98" s="53">
        <v>0</v>
      </c>
      <c r="M98" s="53">
        <v>0</v>
      </c>
      <c r="N98" s="53">
        <v>0</v>
      </c>
      <c r="O98" s="53">
        <v>0</v>
      </c>
      <c r="P98" s="53">
        <v>0</v>
      </c>
      <c r="Q98" s="53">
        <v>0</v>
      </c>
      <c r="R98" s="138">
        <v>3.286E-2</v>
      </c>
    </row>
    <row r="99" spans="1:18" x14ac:dyDescent="0.3">
      <c r="A99" s="3" t="s">
        <v>196</v>
      </c>
      <c r="B99" s="3" t="s">
        <v>417</v>
      </c>
      <c r="C99" s="3" t="s">
        <v>433</v>
      </c>
      <c r="D99" s="53">
        <v>0</v>
      </c>
      <c r="E99" s="53">
        <v>0</v>
      </c>
      <c r="F99" s="53">
        <v>0</v>
      </c>
      <c r="G99" s="53">
        <v>0</v>
      </c>
      <c r="H99" s="53">
        <v>0</v>
      </c>
      <c r="I99" s="53">
        <v>0</v>
      </c>
      <c r="J99" s="53">
        <v>3.3480000000000003E-2</v>
      </c>
      <c r="K99" s="53">
        <v>0</v>
      </c>
      <c r="L99" s="53">
        <v>0</v>
      </c>
      <c r="M99" s="53">
        <v>0</v>
      </c>
      <c r="N99" s="53">
        <v>0</v>
      </c>
      <c r="O99" s="53">
        <v>0</v>
      </c>
      <c r="P99" s="53">
        <v>0</v>
      </c>
      <c r="Q99" s="53">
        <v>0</v>
      </c>
      <c r="R99" s="138">
        <v>3.3480000000000003E-2</v>
      </c>
    </row>
    <row r="100" spans="1:18" x14ac:dyDescent="0.3">
      <c r="A100" s="51" t="s">
        <v>434</v>
      </c>
      <c r="B100" s="51" t="s">
        <v>434</v>
      </c>
      <c r="C100" s="51" t="s">
        <v>434</v>
      </c>
      <c r="D100" s="52">
        <v>0</v>
      </c>
      <c r="E100" s="52">
        <v>0</v>
      </c>
      <c r="F100" s="52">
        <v>0</v>
      </c>
      <c r="G100" s="52">
        <v>0</v>
      </c>
      <c r="H100" s="52">
        <v>0</v>
      </c>
      <c r="I100" s="52">
        <v>0</v>
      </c>
      <c r="J100" s="52">
        <v>0.48074000000000006</v>
      </c>
      <c r="K100" s="52">
        <v>0</v>
      </c>
      <c r="L100" s="52">
        <v>0</v>
      </c>
      <c r="M100" s="52">
        <v>0.24665208926103138</v>
      </c>
      <c r="N100" s="52">
        <v>0</v>
      </c>
      <c r="O100" s="52">
        <v>0.10199999999999999</v>
      </c>
      <c r="P100" s="52">
        <v>0</v>
      </c>
      <c r="Q100" s="52">
        <v>0</v>
      </c>
      <c r="R100" s="52">
        <v>0.82939208926103136</v>
      </c>
    </row>
    <row r="101" spans="1:18" x14ac:dyDescent="0.3">
      <c r="A101" s="3" t="s">
        <v>196</v>
      </c>
      <c r="B101" s="3" t="s">
        <v>435</v>
      </c>
      <c r="C101" s="3" t="s">
        <v>436</v>
      </c>
      <c r="D101" s="53">
        <v>0</v>
      </c>
      <c r="E101" s="53">
        <v>0</v>
      </c>
      <c r="F101" s="53">
        <v>0</v>
      </c>
      <c r="G101" s="53">
        <v>0</v>
      </c>
      <c r="H101" s="53">
        <v>0</v>
      </c>
      <c r="I101" s="53">
        <v>0</v>
      </c>
      <c r="J101" s="53">
        <v>4.7359999999999999E-2</v>
      </c>
      <c r="K101" s="53">
        <v>0</v>
      </c>
      <c r="L101" s="53">
        <v>0</v>
      </c>
      <c r="M101" s="53">
        <v>0.12312100000000001</v>
      </c>
      <c r="N101" s="53">
        <v>0</v>
      </c>
      <c r="O101" s="53">
        <v>0</v>
      </c>
      <c r="P101" s="53">
        <v>0</v>
      </c>
      <c r="Q101" s="53">
        <v>0</v>
      </c>
      <c r="R101" s="138">
        <v>0.17048099999999999</v>
      </c>
    </row>
    <row r="102" spans="1:18" x14ac:dyDescent="0.3">
      <c r="A102" s="3" t="s">
        <v>196</v>
      </c>
      <c r="B102" s="3" t="s">
        <v>435</v>
      </c>
      <c r="C102" s="3" t="s">
        <v>437</v>
      </c>
      <c r="D102" s="53">
        <v>0</v>
      </c>
      <c r="E102" s="53">
        <v>0</v>
      </c>
      <c r="F102" s="53">
        <v>0</v>
      </c>
      <c r="G102" s="53">
        <v>0</v>
      </c>
      <c r="H102" s="53">
        <v>0</v>
      </c>
      <c r="I102" s="53">
        <v>0</v>
      </c>
      <c r="J102" s="53">
        <v>0.24304000000000001</v>
      </c>
      <c r="K102" s="53">
        <v>0</v>
      </c>
      <c r="L102" s="53">
        <v>0</v>
      </c>
      <c r="M102" s="53">
        <v>1.9697214646464657E-2</v>
      </c>
      <c r="N102" s="53">
        <v>0</v>
      </c>
      <c r="O102" s="53">
        <v>0</v>
      </c>
      <c r="P102" s="53">
        <v>0</v>
      </c>
      <c r="Q102" s="53">
        <v>0</v>
      </c>
      <c r="R102" s="138">
        <v>0.26273721464646466</v>
      </c>
    </row>
    <row r="103" spans="1:18"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138">
        <v>0</v>
      </c>
    </row>
    <row r="104" spans="1:18"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138">
        <v>0</v>
      </c>
    </row>
    <row r="105" spans="1:18" x14ac:dyDescent="0.3">
      <c r="A105" s="3" t="s">
        <v>196</v>
      </c>
      <c r="B105" s="3" t="s">
        <v>435</v>
      </c>
      <c r="C105" s="3" t="s">
        <v>440</v>
      </c>
      <c r="D105" s="53">
        <v>0</v>
      </c>
      <c r="E105" s="53">
        <v>0</v>
      </c>
      <c r="F105" s="53">
        <v>0</v>
      </c>
      <c r="G105" s="53">
        <v>0</v>
      </c>
      <c r="H105" s="53">
        <v>0</v>
      </c>
      <c r="I105" s="53">
        <v>0</v>
      </c>
      <c r="J105" s="53">
        <v>2.3560000000000001E-2</v>
      </c>
      <c r="K105" s="53">
        <v>0</v>
      </c>
      <c r="L105" s="53">
        <v>0</v>
      </c>
      <c r="M105" s="53">
        <v>5.7121999999999999E-2</v>
      </c>
      <c r="N105" s="53">
        <v>0</v>
      </c>
      <c r="O105" s="53">
        <v>0</v>
      </c>
      <c r="P105" s="53">
        <v>0</v>
      </c>
      <c r="Q105" s="53">
        <v>0</v>
      </c>
      <c r="R105" s="138">
        <v>8.0682000000000004E-2</v>
      </c>
    </row>
    <row r="106" spans="1:18" x14ac:dyDescent="0.3">
      <c r="A106" s="3" t="s">
        <v>196</v>
      </c>
      <c r="B106" s="3" t="s">
        <v>435</v>
      </c>
      <c r="C106" s="3" t="s">
        <v>441</v>
      </c>
      <c r="D106" s="53">
        <v>0</v>
      </c>
      <c r="E106" s="53">
        <v>0</v>
      </c>
      <c r="F106" s="53">
        <v>0</v>
      </c>
      <c r="G106" s="53">
        <v>0</v>
      </c>
      <c r="H106" s="53">
        <v>0</v>
      </c>
      <c r="I106" s="53">
        <v>0</v>
      </c>
      <c r="J106" s="53">
        <v>0.10044000000000002</v>
      </c>
      <c r="K106" s="53">
        <v>0</v>
      </c>
      <c r="L106" s="53">
        <v>0</v>
      </c>
      <c r="M106" s="53">
        <v>4.6711874614566724E-2</v>
      </c>
      <c r="N106" s="53">
        <v>0</v>
      </c>
      <c r="O106" s="53">
        <v>0.10199999999999999</v>
      </c>
      <c r="P106" s="53">
        <v>0</v>
      </c>
      <c r="Q106" s="53">
        <v>0</v>
      </c>
      <c r="R106" s="138">
        <v>0.24915187461456673</v>
      </c>
    </row>
    <row r="107" spans="1:18"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138">
        <v>0</v>
      </c>
    </row>
    <row r="108" spans="1:18" x14ac:dyDescent="0.3">
      <c r="A108" s="3" t="s">
        <v>196</v>
      </c>
      <c r="B108" s="3" t="s">
        <v>435</v>
      </c>
      <c r="C108" s="3" t="s">
        <v>443</v>
      </c>
      <c r="D108" s="53">
        <v>0</v>
      </c>
      <c r="E108" s="53">
        <v>0</v>
      </c>
      <c r="F108" s="53">
        <v>0</v>
      </c>
      <c r="G108" s="53">
        <v>0</v>
      </c>
      <c r="H108" s="53">
        <v>0</v>
      </c>
      <c r="I108" s="53">
        <v>0</v>
      </c>
      <c r="J108" s="53">
        <v>6.634000000000001E-2</v>
      </c>
      <c r="K108" s="53">
        <v>0</v>
      </c>
      <c r="L108" s="53">
        <v>0</v>
      </c>
      <c r="M108" s="53">
        <v>0</v>
      </c>
      <c r="N108" s="53">
        <v>0</v>
      </c>
      <c r="O108" s="53">
        <v>0</v>
      </c>
      <c r="P108" s="53">
        <v>0</v>
      </c>
      <c r="Q108" s="53">
        <v>0</v>
      </c>
      <c r="R108" s="138">
        <v>6.634000000000001E-2</v>
      </c>
    </row>
    <row r="109" spans="1:18"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138">
        <v>0</v>
      </c>
    </row>
    <row r="110" spans="1:18" x14ac:dyDescent="0.3">
      <c r="A110" s="51" t="s">
        <v>445</v>
      </c>
      <c r="B110" s="51" t="s">
        <v>445</v>
      </c>
      <c r="C110" s="51" t="s">
        <v>445</v>
      </c>
      <c r="D110" s="52">
        <v>0</v>
      </c>
      <c r="E110" s="52">
        <v>0</v>
      </c>
      <c r="F110" s="52">
        <v>0</v>
      </c>
      <c r="G110" s="52">
        <v>0</v>
      </c>
      <c r="H110" s="52">
        <v>0</v>
      </c>
      <c r="I110" s="52">
        <v>0</v>
      </c>
      <c r="J110" s="52">
        <v>3.4822399999999982</v>
      </c>
      <c r="K110" s="52">
        <v>0</v>
      </c>
      <c r="L110" s="52">
        <v>0</v>
      </c>
      <c r="M110" s="52">
        <v>9.9062856905864249E-2</v>
      </c>
      <c r="N110" s="52">
        <v>0</v>
      </c>
      <c r="O110" s="52">
        <v>1.7570000000000003</v>
      </c>
      <c r="P110" s="52">
        <v>0.10248</v>
      </c>
      <c r="Q110" s="52">
        <v>0</v>
      </c>
      <c r="R110" s="52">
        <v>5.4407828569058623</v>
      </c>
    </row>
    <row r="111" spans="1:18"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138">
        <v>0</v>
      </c>
    </row>
    <row r="112" spans="1:18"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138">
        <v>0</v>
      </c>
    </row>
    <row r="113" spans="1:18"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138">
        <v>0</v>
      </c>
    </row>
    <row r="114" spans="1:18" x14ac:dyDescent="0.3">
      <c r="A114" s="3" t="s">
        <v>196</v>
      </c>
      <c r="B114" s="3" t="s">
        <v>446</v>
      </c>
      <c r="C114" s="3" t="s">
        <v>450</v>
      </c>
      <c r="D114" s="53">
        <v>0</v>
      </c>
      <c r="E114" s="53">
        <v>0</v>
      </c>
      <c r="F114" s="53">
        <v>0</v>
      </c>
      <c r="G114" s="53">
        <v>0</v>
      </c>
      <c r="H114" s="53">
        <v>0</v>
      </c>
      <c r="I114" s="53">
        <v>0</v>
      </c>
      <c r="J114" s="53">
        <v>3.4822399999999982</v>
      </c>
      <c r="K114" s="53">
        <v>0</v>
      </c>
      <c r="L114" s="53">
        <v>0</v>
      </c>
      <c r="M114" s="53">
        <v>0</v>
      </c>
      <c r="N114" s="53">
        <v>0</v>
      </c>
      <c r="O114" s="53">
        <v>0.34</v>
      </c>
      <c r="P114" s="53">
        <v>0.10248</v>
      </c>
      <c r="Q114" s="53">
        <v>0</v>
      </c>
      <c r="R114" s="138">
        <v>3.924719999999998</v>
      </c>
    </row>
    <row r="115" spans="1:18" x14ac:dyDescent="0.3">
      <c r="A115" s="3" t="s">
        <v>196</v>
      </c>
      <c r="B115" s="3" t="s">
        <v>446</v>
      </c>
      <c r="C115" s="3" t="s">
        <v>451</v>
      </c>
      <c r="D115" s="53">
        <v>0</v>
      </c>
      <c r="E115" s="53">
        <v>0</v>
      </c>
      <c r="F115" s="53">
        <v>0</v>
      </c>
      <c r="G115" s="53">
        <v>0</v>
      </c>
      <c r="H115" s="53">
        <v>0</v>
      </c>
      <c r="I115" s="53">
        <v>0</v>
      </c>
      <c r="J115" s="53">
        <v>0</v>
      </c>
      <c r="K115" s="53">
        <v>0</v>
      </c>
      <c r="L115" s="53">
        <v>0</v>
      </c>
      <c r="M115" s="53">
        <v>9.9062856905864249E-2</v>
      </c>
      <c r="N115" s="53">
        <v>0</v>
      </c>
      <c r="O115" s="53">
        <v>1.4170000000000003</v>
      </c>
      <c r="P115" s="53">
        <v>0</v>
      </c>
      <c r="Q115" s="53">
        <v>0</v>
      </c>
      <c r="R115" s="138">
        <v>1.5160628569058645</v>
      </c>
    </row>
    <row r="116" spans="1:18" x14ac:dyDescent="0.3">
      <c r="A116" s="49" t="s">
        <v>452</v>
      </c>
      <c r="B116" s="49" t="s">
        <v>452</v>
      </c>
      <c r="C116" s="49" t="s">
        <v>452</v>
      </c>
      <c r="D116" s="50">
        <v>0</v>
      </c>
      <c r="E116" s="50">
        <v>1.7564600000000001</v>
      </c>
      <c r="F116" s="50">
        <v>0</v>
      </c>
      <c r="G116" s="50">
        <v>1.3732999999999997</v>
      </c>
      <c r="H116" s="50">
        <v>0.13764000000000001</v>
      </c>
      <c r="I116" s="50">
        <v>0</v>
      </c>
      <c r="J116" s="50">
        <v>5.1635799999999996</v>
      </c>
      <c r="K116" s="50">
        <v>70.400380000000013</v>
      </c>
      <c r="L116" s="50">
        <v>0</v>
      </c>
      <c r="M116" s="50">
        <v>59.644116912418291</v>
      </c>
      <c r="N116" s="50">
        <v>111.08044</v>
      </c>
      <c r="O116" s="50">
        <v>5.5545799999999996</v>
      </c>
      <c r="P116" s="50">
        <v>35.472059999999999</v>
      </c>
      <c r="Q116" s="50">
        <v>0</v>
      </c>
      <c r="R116" s="50">
        <v>290.58255691241828</v>
      </c>
    </row>
    <row r="117" spans="1:18" x14ac:dyDescent="0.3">
      <c r="A117" s="51" t="s">
        <v>452</v>
      </c>
      <c r="B117" s="51" t="s">
        <v>452</v>
      </c>
      <c r="C117" s="51" t="s">
        <v>452</v>
      </c>
      <c r="D117" s="52">
        <v>0</v>
      </c>
      <c r="E117" s="52">
        <v>1.7564600000000001</v>
      </c>
      <c r="F117" s="52">
        <v>0</v>
      </c>
      <c r="G117" s="52">
        <v>1.3732999999999997</v>
      </c>
      <c r="H117" s="52">
        <v>0.13764000000000001</v>
      </c>
      <c r="I117" s="52">
        <v>0</v>
      </c>
      <c r="J117" s="52">
        <v>5.1635799999999996</v>
      </c>
      <c r="K117" s="52">
        <v>70.400380000000013</v>
      </c>
      <c r="L117" s="52">
        <v>0</v>
      </c>
      <c r="M117" s="52">
        <v>59.644116912418291</v>
      </c>
      <c r="N117" s="52">
        <v>111.08044</v>
      </c>
      <c r="O117" s="52">
        <v>5.5545799999999996</v>
      </c>
      <c r="P117" s="52">
        <v>35.472059999999999</v>
      </c>
      <c r="Q117" s="52">
        <v>0</v>
      </c>
      <c r="R117" s="52">
        <v>290.58255691241828</v>
      </c>
    </row>
    <row r="118" spans="1:18" x14ac:dyDescent="0.3">
      <c r="A118" s="3" t="s">
        <v>209</v>
      </c>
      <c r="B118" s="3" t="s">
        <v>209</v>
      </c>
      <c r="C118" s="3" t="s">
        <v>210</v>
      </c>
      <c r="D118" s="53">
        <v>0</v>
      </c>
      <c r="E118" s="53">
        <v>0</v>
      </c>
      <c r="F118" s="53">
        <v>0</v>
      </c>
      <c r="G118" s="53">
        <v>0</v>
      </c>
      <c r="H118" s="53">
        <v>0</v>
      </c>
      <c r="I118" s="53">
        <v>0</v>
      </c>
      <c r="J118" s="53">
        <v>1.61408</v>
      </c>
      <c r="K118" s="53">
        <v>70.400380000000013</v>
      </c>
      <c r="L118" s="53">
        <v>0</v>
      </c>
      <c r="M118" s="53">
        <v>8.7969124183006411E-3</v>
      </c>
      <c r="N118" s="53">
        <v>15.40204</v>
      </c>
      <c r="O118" s="53">
        <v>0</v>
      </c>
      <c r="P118" s="53">
        <v>5.8900000000000001E-2</v>
      </c>
      <c r="Q118" s="53">
        <v>0</v>
      </c>
      <c r="R118" s="138">
        <v>87.484196912418312</v>
      </c>
    </row>
    <row r="119" spans="1:18" x14ac:dyDescent="0.3">
      <c r="A119" s="3" t="s">
        <v>209</v>
      </c>
      <c r="B119" s="3" t="s">
        <v>209</v>
      </c>
      <c r="C119" s="3" t="s">
        <v>213</v>
      </c>
      <c r="D119" s="53">
        <v>0</v>
      </c>
      <c r="E119" s="53">
        <v>1.7564600000000001</v>
      </c>
      <c r="F119" s="53">
        <v>0</v>
      </c>
      <c r="G119" s="53">
        <v>1.3732999999999997</v>
      </c>
      <c r="H119" s="53">
        <v>0.13764000000000001</v>
      </c>
      <c r="I119" s="53">
        <v>0</v>
      </c>
      <c r="J119" s="53">
        <v>3.5494999999999992</v>
      </c>
      <c r="K119" s="53">
        <v>0</v>
      </c>
      <c r="L119" s="53">
        <v>0</v>
      </c>
      <c r="M119" s="53">
        <v>59.635319999999993</v>
      </c>
      <c r="N119" s="53">
        <v>95.678399999999996</v>
      </c>
      <c r="O119" s="53">
        <v>5.5545799999999996</v>
      </c>
      <c r="P119" s="53">
        <v>35.413159999999998</v>
      </c>
      <c r="Q119" s="53">
        <v>0</v>
      </c>
      <c r="R119" s="138">
        <v>203.09835999999999</v>
      </c>
    </row>
    <row r="120" spans="1:18" x14ac:dyDescent="0.3">
      <c r="A120" s="49" t="s">
        <v>453</v>
      </c>
      <c r="B120" s="49" t="s">
        <v>453</v>
      </c>
      <c r="C120" s="49" t="s">
        <v>453</v>
      </c>
      <c r="D120" s="50">
        <v>9.1699999999999995E-4</v>
      </c>
      <c r="E120" s="50">
        <v>0</v>
      </c>
      <c r="F120" s="50">
        <v>0</v>
      </c>
      <c r="G120" s="50">
        <v>0</v>
      </c>
      <c r="H120" s="50">
        <v>2.7242800000000003</v>
      </c>
      <c r="I120" s="50">
        <v>0</v>
      </c>
      <c r="J120" s="50">
        <v>42.727720000000005</v>
      </c>
      <c r="K120" s="50">
        <v>2.3181799999999999</v>
      </c>
      <c r="L120" s="50">
        <v>9.5244399999999985</v>
      </c>
      <c r="M120" s="50">
        <v>1.6345126737043423</v>
      </c>
      <c r="N120" s="50">
        <v>11.056560000000001</v>
      </c>
      <c r="O120" s="50">
        <v>17.562999999999999</v>
      </c>
      <c r="P120" s="50">
        <v>0.14574000000000001</v>
      </c>
      <c r="Q120" s="50">
        <v>0</v>
      </c>
      <c r="R120" s="50">
        <v>87.695349673704328</v>
      </c>
    </row>
    <row r="121" spans="1:18" x14ac:dyDescent="0.3">
      <c r="A121" s="51" t="s">
        <v>454</v>
      </c>
      <c r="B121" s="51" t="s">
        <v>454</v>
      </c>
      <c r="C121" s="51" t="s">
        <v>454</v>
      </c>
      <c r="D121" s="52">
        <v>0</v>
      </c>
      <c r="E121" s="52">
        <v>0</v>
      </c>
      <c r="F121" s="52">
        <v>0</v>
      </c>
      <c r="G121" s="52">
        <v>0</v>
      </c>
      <c r="H121" s="52">
        <v>0</v>
      </c>
      <c r="I121" s="52">
        <v>0</v>
      </c>
      <c r="J121" s="52">
        <v>1.1098200000000003</v>
      </c>
      <c r="K121" s="52">
        <v>0</v>
      </c>
      <c r="L121" s="52">
        <v>3.2239999999999998E-2</v>
      </c>
      <c r="M121" s="52">
        <v>0</v>
      </c>
      <c r="N121" s="52">
        <v>0.23219999999999999</v>
      </c>
      <c r="O121" s="52">
        <v>0</v>
      </c>
      <c r="P121" s="52">
        <v>0</v>
      </c>
      <c r="Q121" s="52">
        <v>0</v>
      </c>
      <c r="R121" s="52">
        <v>1.3742600000000003</v>
      </c>
    </row>
    <row r="122" spans="1:18"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138">
        <v>0</v>
      </c>
    </row>
    <row r="123" spans="1:18" x14ac:dyDescent="0.3">
      <c r="A123" s="3" t="s">
        <v>224</v>
      </c>
      <c r="B123" s="3" t="s">
        <v>455</v>
      </c>
      <c r="C123" s="3" t="s">
        <v>457</v>
      </c>
      <c r="D123" s="53">
        <v>0</v>
      </c>
      <c r="E123" s="53">
        <v>0</v>
      </c>
      <c r="F123" s="53">
        <v>0</v>
      </c>
      <c r="G123" s="53">
        <v>0</v>
      </c>
      <c r="H123" s="53">
        <v>0</v>
      </c>
      <c r="I123" s="53">
        <v>0</v>
      </c>
      <c r="J123" s="53">
        <v>0.16058</v>
      </c>
      <c r="K123" s="53">
        <v>0</v>
      </c>
      <c r="L123" s="53">
        <v>1.6119999999999999E-2</v>
      </c>
      <c r="M123" s="53">
        <v>0</v>
      </c>
      <c r="N123" s="53">
        <v>0</v>
      </c>
      <c r="O123" s="53">
        <v>0</v>
      </c>
      <c r="P123" s="53">
        <v>0</v>
      </c>
      <c r="Q123" s="53">
        <v>0</v>
      </c>
      <c r="R123" s="138">
        <v>0.1767</v>
      </c>
    </row>
    <row r="124" spans="1:18" x14ac:dyDescent="0.3">
      <c r="A124" s="3" t="s">
        <v>224</v>
      </c>
      <c r="B124" s="3" t="s">
        <v>455</v>
      </c>
      <c r="C124" s="3" t="s">
        <v>458</v>
      </c>
      <c r="D124" s="53">
        <v>0</v>
      </c>
      <c r="E124" s="53">
        <v>0</v>
      </c>
      <c r="F124" s="53">
        <v>0</v>
      </c>
      <c r="G124" s="53">
        <v>0</v>
      </c>
      <c r="H124" s="53">
        <v>0</v>
      </c>
      <c r="I124" s="53">
        <v>0</v>
      </c>
      <c r="J124" s="53">
        <v>0.80354000000000003</v>
      </c>
      <c r="K124" s="53">
        <v>0</v>
      </c>
      <c r="L124" s="53">
        <v>1.6119999999999999E-2</v>
      </c>
      <c r="M124" s="53">
        <v>0</v>
      </c>
      <c r="N124" s="53">
        <v>0.23219999999999999</v>
      </c>
      <c r="O124" s="53">
        <v>0</v>
      </c>
      <c r="P124" s="53">
        <v>0</v>
      </c>
      <c r="Q124" s="53">
        <v>0</v>
      </c>
      <c r="R124" s="138">
        <v>1.05186</v>
      </c>
    </row>
    <row r="125" spans="1:18" x14ac:dyDescent="0.3">
      <c r="A125" s="3" t="s">
        <v>224</v>
      </c>
      <c r="B125" s="3" t="s">
        <v>455</v>
      </c>
      <c r="C125" s="3" t="s">
        <v>459</v>
      </c>
      <c r="D125" s="53">
        <v>0</v>
      </c>
      <c r="E125" s="53">
        <v>0</v>
      </c>
      <c r="F125" s="53">
        <v>0</v>
      </c>
      <c r="G125" s="53">
        <v>0</v>
      </c>
      <c r="H125" s="53">
        <v>0</v>
      </c>
      <c r="I125" s="53">
        <v>0</v>
      </c>
      <c r="J125" s="53">
        <v>3.2239999999999998E-2</v>
      </c>
      <c r="K125" s="53">
        <v>0</v>
      </c>
      <c r="L125" s="53">
        <v>0</v>
      </c>
      <c r="M125" s="53">
        <v>0</v>
      </c>
      <c r="N125" s="53">
        <v>0</v>
      </c>
      <c r="O125" s="53">
        <v>0</v>
      </c>
      <c r="P125" s="53">
        <v>0</v>
      </c>
      <c r="Q125" s="53">
        <v>0</v>
      </c>
      <c r="R125" s="138">
        <v>3.2239999999999998E-2</v>
      </c>
    </row>
    <row r="126" spans="1:18" x14ac:dyDescent="0.3">
      <c r="A126" s="3" t="s">
        <v>224</v>
      </c>
      <c r="B126" s="3" t="s">
        <v>455</v>
      </c>
      <c r="C126" s="3" t="s">
        <v>460</v>
      </c>
      <c r="D126" s="53">
        <v>0</v>
      </c>
      <c r="E126" s="53">
        <v>0</v>
      </c>
      <c r="F126" s="53">
        <v>0</v>
      </c>
      <c r="G126" s="53">
        <v>0</v>
      </c>
      <c r="H126" s="53">
        <v>0</v>
      </c>
      <c r="I126" s="53">
        <v>0</v>
      </c>
      <c r="J126" s="53">
        <v>3.2239999999999998E-2</v>
      </c>
      <c r="K126" s="53">
        <v>0</v>
      </c>
      <c r="L126" s="53">
        <v>0</v>
      </c>
      <c r="M126" s="53">
        <v>0</v>
      </c>
      <c r="N126" s="53">
        <v>0</v>
      </c>
      <c r="O126" s="53">
        <v>0</v>
      </c>
      <c r="P126" s="53">
        <v>0</v>
      </c>
      <c r="Q126" s="53">
        <v>0</v>
      </c>
      <c r="R126" s="138">
        <v>3.2239999999999998E-2</v>
      </c>
    </row>
    <row r="127" spans="1:18" x14ac:dyDescent="0.3">
      <c r="A127" s="3" t="s">
        <v>224</v>
      </c>
      <c r="B127" s="3" t="s">
        <v>455</v>
      </c>
      <c r="C127" s="3" t="s">
        <v>461</v>
      </c>
      <c r="D127" s="53">
        <v>0</v>
      </c>
      <c r="E127" s="53">
        <v>0</v>
      </c>
      <c r="F127" s="53">
        <v>0</v>
      </c>
      <c r="G127" s="53">
        <v>0</v>
      </c>
      <c r="H127" s="53">
        <v>0</v>
      </c>
      <c r="I127" s="53">
        <v>0</v>
      </c>
      <c r="J127" s="53">
        <v>1.6740000000000001E-2</v>
      </c>
      <c r="K127" s="53">
        <v>0</v>
      </c>
      <c r="L127" s="53">
        <v>0</v>
      </c>
      <c r="M127" s="53">
        <v>0</v>
      </c>
      <c r="N127" s="53">
        <v>0</v>
      </c>
      <c r="O127" s="53">
        <v>0</v>
      </c>
      <c r="P127" s="53">
        <v>0</v>
      </c>
      <c r="Q127" s="53">
        <v>0</v>
      </c>
      <c r="R127" s="138">
        <v>1.6740000000000001E-2</v>
      </c>
    </row>
    <row r="128" spans="1:18"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138">
        <v>0</v>
      </c>
    </row>
    <row r="129" spans="1:18" x14ac:dyDescent="0.3">
      <c r="A129" s="3" t="s">
        <v>224</v>
      </c>
      <c r="B129" s="3" t="s">
        <v>455</v>
      </c>
      <c r="C129" s="3" t="s">
        <v>463</v>
      </c>
      <c r="D129" s="53">
        <v>0</v>
      </c>
      <c r="E129" s="53">
        <v>0</v>
      </c>
      <c r="F129" s="53">
        <v>0</v>
      </c>
      <c r="G129" s="53">
        <v>0</v>
      </c>
      <c r="H129" s="53">
        <v>0</v>
      </c>
      <c r="I129" s="53">
        <v>0</v>
      </c>
      <c r="J129" s="53">
        <v>6.4479999999999996E-2</v>
      </c>
      <c r="K129" s="53">
        <v>0</v>
      </c>
      <c r="L129" s="53">
        <v>0</v>
      </c>
      <c r="M129" s="53">
        <v>0</v>
      </c>
      <c r="N129" s="53">
        <v>0</v>
      </c>
      <c r="O129" s="53">
        <v>0</v>
      </c>
      <c r="P129" s="53">
        <v>0</v>
      </c>
      <c r="Q129" s="53">
        <v>0</v>
      </c>
      <c r="R129" s="138">
        <v>6.4479999999999996E-2</v>
      </c>
    </row>
    <row r="130" spans="1:18" x14ac:dyDescent="0.3">
      <c r="A130" s="51" t="s">
        <v>464</v>
      </c>
      <c r="B130" s="51" t="s">
        <v>464</v>
      </c>
      <c r="C130" s="51" t="s">
        <v>464</v>
      </c>
      <c r="D130" s="52">
        <v>9.1699999999999995E-4</v>
      </c>
      <c r="E130" s="52">
        <v>0</v>
      </c>
      <c r="F130" s="52">
        <v>0</v>
      </c>
      <c r="G130" s="52">
        <v>0</v>
      </c>
      <c r="H130" s="52">
        <v>5.5180000000000007E-2</v>
      </c>
      <c r="I130" s="52">
        <v>0</v>
      </c>
      <c r="J130" s="52">
        <v>6.198739999999999</v>
      </c>
      <c r="K130" s="52">
        <v>2.17496</v>
      </c>
      <c r="L130" s="52">
        <v>0.60511999999999999</v>
      </c>
      <c r="M130" s="52">
        <v>0.70721984503024815</v>
      </c>
      <c r="N130" s="52">
        <v>1.6673800000000001</v>
      </c>
      <c r="O130" s="52">
        <v>17.460999999999999</v>
      </c>
      <c r="P130" s="52">
        <v>8.6800000000000002E-3</v>
      </c>
      <c r="Q130" s="52">
        <v>0</v>
      </c>
      <c r="R130" s="52">
        <v>28.879196845030247</v>
      </c>
    </row>
    <row r="131" spans="1:18" x14ac:dyDescent="0.3">
      <c r="A131" s="3" t="s">
        <v>224</v>
      </c>
      <c r="B131" s="3" t="s">
        <v>465</v>
      </c>
      <c r="C131" s="3" t="s">
        <v>466</v>
      </c>
      <c r="D131" s="53">
        <v>0</v>
      </c>
      <c r="E131" s="53">
        <v>0</v>
      </c>
      <c r="F131" s="53">
        <v>0</v>
      </c>
      <c r="G131" s="53">
        <v>0</v>
      </c>
      <c r="H131" s="53">
        <v>0</v>
      </c>
      <c r="I131" s="53">
        <v>0</v>
      </c>
      <c r="J131" s="53">
        <v>0</v>
      </c>
      <c r="K131" s="53">
        <v>0</v>
      </c>
      <c r="L131" s="53">
        <v>0</v>
      </c>
      <c r="M131" s="53">
        <v>1.0151395959595961E-2</v>
      </c>
      <c r="N131" s="53">
        <v>0.1242</v>
      </c>
      <c r="O131" s="53">
        <v>0</v>
      </c>
      <c r="P131" s="53">
        <v>0</v>
      </c>
      <c r="Q131" s="53">
        <v>0</v>
      </c>
      <c r="R131" s="138">
        <v>0.13435139595959597</v>
      </c>
    </row>
    <row r="132" spans="1:18" x14ac:dyDescent="0.3">
      <c r="A132" s="3" t="s">
        <v>224</v>
      </c>
      <c r="B132" s="3" t="s">
        <v>465</v>
      </c>
      <c r="C132" s="3" t="s">
        <v>467</v>
      </c>
      <c r="D132" s="53">
        <v>0</v>
      </c>
      <c r="E132" s="53">
        <v>0</v>
      </c>
      <c r="F132" s="53">
        <v>0</v>
      </c>
      <c r="G132" s="53">
        <v>0</v>
      </c>
      <c r="H132" s="53">
        <v>0</v>
      </c>
      <c r="I132" s="53">
        <v>0</v>
      </c>
      <c r="J132" s="53">
        <v>0.64913999999999994</v>
      </c>
      <c r="K132" s="53">
        <v>0.44701999999999997</v>
      </c>
      <c r="L132" s="53">
        <v>0.54125999999999996</v>
      </c>
      <c r="M132" s="53">
        <v>0.62709421704450841</v>
      </c>
      <c r="N132" s="53">
        <v>0.25295999999999996</v>
      </c>
      <c r="O132" s="53">
        <v>0</v>
      </c>
      <c r="P132" s="53">
        <v>8.6800000000000002E-3</v>
      </c>
      <c r="Q132" s="53">
        <v>0</v>
      </c>
      <c r="R132" s="138">
        <v>2.5261542170445077</v>
      </c>
    </row>
    <row r="133" spans="1:18" x14ac:dyDescent="0.3">
      <c r="A133" s="3" t="s">
        <v>224</v>
      </c>
      <c r="B133" s="3" t="s">
        <v>465</v>
      </c>
      <c r="C133" s="3" t="s">
        <v>468</v>
      </c>
      <c r="D133" s="53">
        <v>9.1699999999999995E-4</v>
      </c>
      <c r="E133" s="53">
        <v>0</v>
      </c>
      <c r="F133" s="53">
        <v>0</v>
      </c>
      <c r="G133" s="53">
        <v>0</v>
      </c>
      <c r="H133" s="53">
        <v>0</v>
      </c>
      <c r="I133" s="53">
        <v>0</v>
      </c>
      <c r="J133" s="53">
        <v>4.8980000000000003E-2</v>
      </c>
      <c r="K133" s="53">
        <v>3.3479999999999996E-2</v>
      </c>
      <c r="L133" s="53">
        <v>0</v>
      </c>
      <c r="M133" s="53">
        <v>0</v>
      </c>
      <c r="N133" s="53">
        <v>0.18737999999999999</v>
      </c>
      <c r="O133" s="53">
        <v>0.5</v>
      </c>
      <c r="P133" s="53">
        <v>0</v>
      </c>
      <c r="Q133" s="53">
        <v>0</v>
      </c>
      <c r="R133" s="138">
        <v>0.77075700000000003</v>
      </c>
    </row>
    <row r="134" spans="1:18" x14ac:dyDescent="0.3">
      <c r="A134" s="3" t="s">
        <v>224</v>
      </c>
      <c r="B134" s="3" t="s">
        <v>465</v>
      </c>
      <c r="C134" s="3" t="s">
        <v>469</v>
      </c>
      <c r="D134" s="53">
        <v>0</v>
      </c>
      <c r="E134" s="53">
        <v>0</v>
      </c>
      <c r="F134" s="53">
        <v>0</v>
      </c>
      <c r="G134" s="53">
        <v>0</v>
      </c>
      <c r="H134" s="53">
        <v>0</v>
      </c>
      <c r="I134" s="53">
        <v>0</v>
      </c>
      <c r="J134" s="53">
        <v>1.9740799999999998</v>
      </c>
      <c r="K134" s="53">
        <v>0</v>
      </c>
      <c r="L134" s="53">
        <v>4.7739999999999991E-2</v>
      </c>
      <c r="M134" s="53">
        <v>6.1185000000000003E-2</v>
      </c>
      <c r="N134" s="53">
        <v>0.63018000000000007</v>
      </c>
      <c r="O134" s="53">
        <v>0</v>
      </c>
      <c r="P134" s="53">
        <v>0</v>
      </c>
      <c r="Q134" s="53">
        <v>0</v>
      </c>
      <c r="R134" s="138">
        <v>2.7131850000000002</v>
      </c>
    </row>
    <row r="135" spans="1:18" x14ac:dyDescent="0.3">
      <c r="A135" s="3" t="s">
        <v>224</v>
      </c>
      <c r="B135" s="3" t="s">
        <v>465</v>
      </c>
      <c r="C135" s="3" t="s">
        <v>470</v>
      </c>
      <c r="D135" s="53">
        <v>0</v>
      </c>
      <c r="E135" s="53">
        <v>0</v>
      </c>
      <c r="F135" s="53">
        <v>0</v>
      </c>
      <c r="G135" s="53">
        <v>0</v>
      </c>
      <c r="H135" s="53">
        <v>0</v>
      </c>
      <c r="I135" s="53">
        <v>0</v>
      </c>
      <c r="J135" s="53">
        <v>0.81240000000000001</v>
      </c>
      <c r="K135" s="53">
        <v>0</v>
      </c>
      <c r="L135" s="53">
        <v>0</v>
      </c>
      <c r="M135" s="53">
        <v>8.7892320261437912E-3</v>
      </c>
      <c r="N135" s="53">
        <v>0.32200000000000001</v>
      </c>
      <c r="O135" s="53">
        <v>0</v>
      </c>
      <c r="P135" s="53">
        <v>0</v>
      </c>
      <c r="Q135" s="53">
        <v>0</v>
      </c>
      <c r="R135" s="138">
        <v>1.1431892320261439</v>
      </c>
    </row>
    <row r="136" spans="1:18" x14ac:dyDescent="0.3">
      <c r="A136" s="3" t="s">
        <v>224</v>
      </c>
      <c r="B136" s="3" t="s">
        <v>465</v>
      </c>
      <c r="C136" s="3" t="s">
        <v>225</v>
      </c>
      <c r="D136" s="53">
        <v>0</v>
      </c>
      <c r="E136" s="53">
        <v>0</v>
      </c>
      <c r="F136" s="53">
        <v>0</v>
      </c>
      <c r="G136" s="53">
        <v>0</v>
      </c>
      <c r="H136" s="53">
        <v>5.5180000000000007E-2</v>
      </c>
      <c r="I136" s="53">
        <v>0</v>
      </c>
      <c r="J136" s="53">
        <v>2.03152</v>
      </c>
      <c r="K136" s="53">
        <v>1.6944599999999999</v>
      </c>
      <c r="L136" s="53">
        <v>0</v>
      </c>
      <c r="M136" s="53">
        <v>0</v>
      </c>
      <c r="N136" s="53">
        <v>0</v>
      </c>
      <c r="O136" s="53">
        <v>16.960999999999999</v>
      </c>
      <c r="P136" s="53">
        <v>0</v>
      </c>
      <c r="Q136" s="53">
        <v>0</v>
      </c>
      <c r="R136" s="138">
        <v>20.742159999999998</v>
      </c>
    </row>
    <row r="137" spans="1:18" x14ac:dyDescent="0.3">
      <c r="A137" s="3" t="s">
        <v>224</v>
      </c>
      <c r="B137" s="3" t="s">
        <v>465</v>
      </c>
      <c r="C137" s="3" t="s">
        <v>471</v>
      </c>
      <c r="D137" s="53">
        <v>0</v>
      </c>
      <c r="E137" s="53">
        <v>0</v>
      </c>
      <c r="F137" s="53">
        <v>0</v>
      </c>
      <c r="G137" s="53">
        <v>0</v>
      </c>
      <c r="H137" s="53">
        <v>0</v>
      </c>
      <c r="I137" s="53">
        <v>0</v>
      </c>
      <c r="J137" s="53">
        <v>0.47491999999999995</v>
      </c>
      <c r="K137" s="53">
        <v>0</v>
      </c>
      <c r="L137" s="53">
        <v>0</v>
      </c>
      <c r="M137" s="53">
        <v>0</v>
      </c>
      <c r="N137" s="53">
        <v>0.15066000000000002</v>
      </c>
      <c r="O137" s="53">
        <v>0</v>
      </c>
      <c r="P137" s="53">
        <v>0</v>
      </c>
      <c r="Q137" s="53">
        <v>0</v>
      </c>
      <c r="R137" s="138">
        <v>0.62558000000000002</v>
      </c>
    </row>
    <row r="138" spans="1:18" x14ac:dyDescent="0.3">
      <c r="A138" s="3" t="s">
        <v>224</v>
      </c>
      <c r="B138" s="3" t="s">
        <v>465</v>
      </c>
      <c r="C138" s="3" t="s">
        <v>472</v>
      </c>
      <c r="D138" s="53">
        <v>0</v>
      </c>
      <c r="E138" s="53">
        <v>0</v>
      </c>
      <c r="F138" s="53">
        <v>0</v>
      </c>
      <c r="G138" s="53">
        <v>0</v>
      </c>
      <c r="H138" s="53">
        <v>0</v>
      </c>
      <c r="I138" s="53">
        <v>0</v>
      </c>
      <c r="J138" s="53">
        <v>0.20770000000000002</v>
      </c>
      <c r="K138" s="53">
        <v>0</v>
      </c>
      <c r="L138" s="53">
        <v>1.6119999999999999E-2</v>
      </c>
      <c r="M138" s="53">
        <v>0</v>
      </c>
      <c r="N138" s="53">
        <v>0</v>
      </c>
      <c r="O138" s="53">
        <v>0</v>
      </c>
      <c r="P138" s="53">
        <v>0</v>
      </c>
      <c r="Q138" s="53">
        <v>0</v>
      </c>
      <c r="R138" s="138">
        <v>0.22382000000000002</v>
      </c>
    </row>
    <row r="139" spans="1:18" x14ac:dyDescent="0.3">
      <c r="A139" s="51" t="s">
        <v>473</v>
      </c>
      <c r="B139" s="51" t="s">
        <v>473</v>
      </c>
      <c r="C139" s="51" t="s">
        <v>473</v>
      </c>
      <c r="D139" s="52">
        <v>0</v>
      </c>
      <c r="E139" s="52">
        <v>0</v>
      </c>
      <c r="F139" s="52">
        <v>0</v>
      </c>
      <c r="G139" s="52">
        <v>0</v>
      </c>
      <c r="H139" s="52">
        <v>2.6691000000000003</v>
      </c>
      <c r="I139" s="52">
        <v>0</v>
      </c>
      <c r="J139" s="52">
        <v>35.419160000000005</v>
      </c>
      <c r="K139" s="52">
        <v>0.14322000000000001</v>
      </c>
      <c r="L139" s="52">
        <v>8.8870799999999992</v>
      </c>
      <c r="M139" s="52">
        <v>0.92729282867409413</v>
      </c>
      <c r="N139" s="52">
        <v>9.1569800000000008</v>
      </c>
      <c r="O139" s="52">
        <v>0.10200000000000001</v>
      </c>
      <c r="P139" s="52">
        <v>0.13706000000000002</v>
      </c>
      <c r="Q139" s="52">
        <v>0</v>
      </c>
      <c r="R139" s="52">
        <v>57.441892828674085</v>
      </c>
    </row>
    <row r="140" spans="1:18" x14ac:dyDescent="0.3">
      <c r="A140" s="3" t="s">
        <v>224</v>
      </c>
      <c r="B140" s="3" t="s">
        <v>474</v>
      </c>
      <c r="C140" s="3" t="s">
        <v>229</v>
      </c>
      <c r="D140" s="53">
        <v>0</v>
      </c>
      <c r="E140" s="53">
        <v>0</v>
      </c>
      <c r="F140" s="53">
        <v>0</v>
      </c>
      <c r="G140" s="53">
        <v>0</v>
      </c>
      <c r="H140" s="53">
        <v>1.3082</v>
      </c>
      <c r="I140" s="53">
        <v>0</v>
      </c>
      <c r="J140" s="53">
        <v>6.8768800000000017</v>
      </c>
      <c r="K140" s="53">
        <v>0</v>
      </c>
      <c r="L140" s="53">
        <v>3.7516200000000008</v>
      </c>
      <c r="M140" s="53">
        <v>2.725530414593693E-2</v>
      </c>
      <c r="N140" s="53">
        <v>0.44516</v>
      </c>
      <c r="O140" s="53">
        <v>0</v>
      </c>
      <c r="P140" s="53">
        <v>0</v>
      </c>
      <c r="Q140" s="53">
        <v>0</v>
      </c>
      <c r="R140" s="138">
        <v>12.409115304145939</v>
      </c>
    </row>
    <row r="141" spans="1:18" x14ac:dyDescent="0.3">
      <c r="A141" s="3" t="s">
        <v>224</v>
      </c>
      <c r="B141" s="3" t="s">
        <v>474</v>
      </c>
      <c r="C141" s="3" t="s">
        <v>475</v>
      </c>
      <c r="D141" s="53">
        <v>0</v>
      </c>
      <c r="E141" s="53">
        <v>0</v>
      </c>
      <c r="F141" s="53">
        <v>0</v>
      </c>
      <c r="G141" s="53">
        <v>0</v>
      </c>
      <c r="H141" s="53">
        <v>0</v>
      </c>
      <c r="I141" s="53">
        <v>0</v>
      </c>
      <c r="J141" s="53">
        <v>0</v>
      </c>
      <c r="K141" s="53">
        <v>0</v>
      </c>
      <c r="L141" s="53">
        <v>0.30256000000000005</v>
      </c>
      <c r="M141" s="53">
        <v>1.0151395959595961E-2</v>
      </c>
      <c r="N141" s="53">
        <v>0</v>
      </c>
      <c r="O141" s="53">
        <v>0</v>
      </c>
      <c r="P141" s="53">
        <v>0</v>
      </c>
      <c r="Q141" s="53">
        <v>0</v>
      </c>
      <c r="R141" s="138">
        <v>0.31271139595959602</v>
      </c>
    </row>
    <row r="142" spans="1:18" x14ac:dyDescent="0.3">
      <c r="A142" s="3" t="s">
        <v>224</v>
      </c>
      <c r="B142" s="3" t="s">
        <v>474</v>
      </c>
      <c r="C142" s="3" t="s">
        <v>232</v>
      </c>
      <c r="D142" s="53">
        <v>0</v>
      </c>
      <c r="E142" s="53">
        <v>0</v>
      </c>
      <c r="F142" s="53">
        <v>0</v>
      </c>
      <c r="G142" s="53">
        <v>0</v>
      </c>
      <c r="H142" s="53">
        <v>1.302E-2</v>
      </c>
      <c r="I142" s="53">
        <v>0</v>
      </c>
      <c r="J142" s="53">
        <v>8.9218200000000003</v>
      </c>
      <c r="K142" s="53">
        <v>6.1999999999999998E-3</v>
      </c>
      <c r="L142" s="53">
        <v>0</v>
      </c>
      <c r="M142" s="53">
        <v>9.7637219281502804E-2</v>
      </c>
      <c r="N142" s="53">
        <v>1.7570799999999998</v>
      </c>
      <c r="O142" s="53">
        <v>0</v>
      </c>
      <c r="P142" s="53">
        <v>4.3400000000000001E-3</v>
      </c>
      <c r="Q142" s="53">
        <v>0</v>
      </c>
      <c r="R142" s="138">
        <v>10.800097219281501</v>
      </c>
    </row>
    <row r="143" spans="1:18" x14ac:dyDescent="0.3">
      <c r="A143" s="3" t="s">
        <v>224</v>
      </c>
      <c r="B143" s="3" t="s">
        <v>474</v>
      </c>
      <c r="C143" s="3" t="s">
        <v>476</v>
      </c>
      <c r="D143" s="53">
        <v>0</v>
      </c>
      <c r="E143" s="53">
        <v>0</v>
      </c>
      <c r="F143" s="53">
        <v>0</v>
      </c>
      <c r="G143" s="53">
        <v>0</v>
      </c>
      <c r="H143" s="53">
        <v>0.48298000000000002</v>
      </c>
      <c r="I143" s="53">
        <v>0</v>
      </c>
      <c r="J143" s="53">
        <v>3.7615800000000004</v>
      </c>
      <c r="K143" s="53">
        <v>0.10044</v>
      </c>
      <c r="L143" s="53">
        <v>0.75515999999999983</v>
      </c>
      <c r="M143" s="53">
        <v>0.53781031330209572</v>
      </c>
      <c r="N143" s="53">
        <v>2.4600800000000005</v>
      </c>
      <c r="O143" s="53">
        <v>0</v>
      </c>
      <c r="P143" s="53">
        <v>9.2960000000000015E-2</v>
      </c>
      <c r="Q143" s="53">
        <v>0</v>
      </c>
      <c r="R143" s="138">
        <v>8.1910103133020957</v>
      </c>
    </row>
    <row r="144" spans="1:18" x14ac:dyDescent="0.3">
      <c r="A144" s="3" t="s">
        <v>224</v>
      </c>
      <c r="B144" s="3" t="s">
        <v>474</v>
      </c>
      <c r="C144" s="3" t="s">
        <v>234</v>
      </c>
      <c r="D144" s="53">
        <v>0</v>
      </c>
      <c r="E144" s="53">
        <v>0</v>
      </c>
      <c r="F144" s="53">
        <v>0</v>
      </c>
      <c r="G144" s="53">
        <v>0</v>
      </c>
      <c r="H144" s="53">
        <v>0</v>
      </c>
      <c r="I144" s="53">
        <v>0</v>
      </c>
      <c r="J144" s="53">
        <v>3.598479999999999</v>
      </c>
      <c r="K144" s="53">
        <v>0</v>
      </c>
      <c r="L144" s="53">
        <v>0.94674000000000003</v>
      </c>
      <c r="M144" s="53">
        <v>3.4000000000000002E-2</v>
      </c>
      <c r="N144" s="53">
        <v>0</v>
      </c>
      <c r="O144" s="53">
        <v>0.10200000000000001</v>
      </c>
      <c r="P144" s="53">
        <v>0</v>
      </c>
      <c r="Q144" s="53">
        <v>0</v>
      </c>
      <c r="R144" s="138">
        <v>4.6812199999999988</v>
      </c>
    </row>
    <row r="145" spans="1:18" x14ac:dyDescent="0.3">
      <c r="A145" s="3" t="s">
        <v>224</v>
      </c>
      <c r="B145" s="3" t="s">
        <v>474</v>
      </c>
      <c r="C145" s="3" t="s">
        <v>477</v>
      </c>
      <c r="D145" s="53">
        <v>0</v>
      </c>
      <c r="E145" s="53">
        <v>0</v>
      </c>
      <c r="F145" s="53">
        <v>0</v>
      </c>
      <c r="G145" s="53">
        <v>0</v>
      </c>
      <c r="H145" s="53">
        <v>0</v>
      </c>
      <c r="I145" s="53">
        <v>0</v>
      </c>
      <c r="J145" s="53">
        <v>1.4681600000000004</v>
      </c>
      <c r="K145" s="53">
        <v>0</v>
      </c>
      <c r="L145" s="53">
        <v>0.38005999999999995</v>
      </c>
      <c r="M145" s="53">
        <v>2.031030934343437E-2</v>
      </c>
      <c r="N145" s="53">
        <v>0</v>
      </c>
      <c r="O145" s="53">
        <v>0</v>
      </c>
      <c r="P145" s="53">
        <v>0</v>
      </c>
      <c r="Q145" s="53">
        <v>0</v>
      </c>
      <c r="R145" s="138">
        <v>1.8685303093434349</v>
      </c>
    </row>
    <row r="146" spans="1:18"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138">
        <v>0</v>
      </c>
    </row>
    <row r="147" spans="1:18"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138">
        <v>0</v>
      </c>
    </row>
    <row r="148" spans="1:18" x14ac:dyDescent="0.3">
      <c r="A148" s="3" t="s">
        <v>224</v>
      </c>
      <c r="B148" s="3" t="s">
        <v>474</v>
      </c>
      <c r="C148" s="3" t="s">
        <v>480</v>
      </c>
      <c r="D148" s="53">
        <v>0</v>
      </c>
      <c r="E148" s="53">
        <v>0</v>
      </c>
      <c r="F148" s="53">
        <v>0</v>
      </c>
      <c r="G148" s="53">
        <v>0</v>
      </c>
      <c r="H148" s="53">
        <v>0</v>
      </c>
      <c r="I148" s="53">
        <v>0</v>
      </c>
      <c r="J148" s="53">
        <v>0.14818000000000001</v>
      </c>
      <c r="K148" s="53">
        <v>0</v>
      </c>
      <c r="L148" s="53">
        <v>0.40114000000000005</v>
      </c>
      <c r="M148" s="53">
        <v>8.7892320261437912E-3</v>
      </c>
      <c r="N148" s="53">
        <v>2.7539999999999999E-2</v>
      </c>
      <c r="O148" s="53">
        <v>0</v>
      </c>
      <c r="P148" s="53">
        <v>0</v>
      </c>
      <c r="Q148" s="53">
        <v>0</v>
      </c>
      <c r="R148" s="138">
        <v>0.58564923202614383</v>
      </c>
    </row>
    <row r="149" spans="1:18" x14ac:dyDescent="0.3">
      <c r="A149" s="3" t="s">
        <v>224</v>
      </c>
      <c r="B149" s="3" t="s">
        <v>474</v>
      </c>
      <c r="C149" s="3" t="s">
        <v>481</v>
      </c>
      <c r="D149" s="53">
        <v>0</v>
      </c>
      <c r="E149" s="53">
        <v>0</v>
      </c>
      <c r="F149" s="53">
        <v>0</v>
      </c>
      <c r="G149" s="53">
        <v>0</v>
      </c>
      <c r="H149" s="53">
        <v>0.85187999999999997</v>
      </c>
      <c r="I149" s="53">
        <v>0</v>
      </c>
      <c r="J149" s="53">
        <v>9.5151400000000006</v>
      </c>
      <c r="K149" s="53">
        <v>0</v>
      </c>
      <c r="L149" s="53">
        <v>0.60202</v>
      </c>
      <c r="M149" s="53">
        <v>3.463622376068376E-2</v>
      </c>
      <c r="N149" s="53">
        <v>4.4671200000000004</v>
      </c>
      <c r="O149" s="53">
        <v>0</v>
      </c>
      <c r="P149" s="53">
        <v>3.9760000000000004E-2</v>
      </c>
      <c r="Q149" s="53">
        <v>0</v>
      </c>
      <c r="R149" s="138">
        <v>15.510556223760682</v>
      </c>
    </row>
    <row r="150" spans="1:18"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138">
        <v>0</v>
      </c>
    </row>
    <row r="151" spans="1:18" x14ac:dyDescent="0.3">
      <c r="A151" s="3" t="s">
        <v>224</v>
      </c>
      <c r="B151" s="3" t="s">
        <v>474</v>
      </c>
      <c r="C151" s="3" t="s">
        <v>483</v>
      </c>
      <c r="D151" s="53">
        <v>0</v>
      </c>
      <c r="E151" s="53">
        <v>0</v>
      </c>
      <c r="F151" s="53">
        <v>0</v>
      </c>
      <c r="G151" s="53">
        <v>0</v>
      </c>
      <c r="H151" s="53">
        <v>0</v>
      </c>
      <c r="I151" s="53">
        <v>0</v>
      </c>
      <c r="J151" s="53">
        <v>6.5099999999999991E-2</v>
      </c>
      <c r="K151" s="53">
        <v>0</v>
      </c>
      <c r="L151" s="53">
        <v>1.7000399999999998</v>
      </c>
      <c r="M151" s="53">
        <v>0.1567028308547008</v>
      </c>
      <c r="N151" s="53">
        <v>0</v>
      </c>
      <c r="O151" s="53">
        <v>0</v>
      </c>
      <c r="P151" s="53">
        <v>0</v>
      </c>
      <c r="Q151" s="53">
        <v>0</v>
      </c>
      <c r="R151" s="138">
        <v>1.9218428308547004</v>
      </c>
    </row>
    <row r="152" spans="1:18" x14ac:dyDescent="0.3">
      <c r="A152" s="3" t="s">
        <v>224</v>
      </c>
      <c r="B152" s="3" t="s">
        <v>474</v>
      </c>
      <c r="C152" s="3" t="s">
        <v>237</v>
      </c>
      <c r="D152" s="53">
        <v>0</v>
      </c>
      <c r="E152" s="53">
        <v>0</v>
      </c>
      <c r="F152" s="53">
        <v>0</v>
      </c>
      <c r="G152" s="53">
        <v>0</v>
      </c>
      <c r="H152" s="53">
        <v>1.302E-2</v>
      </c>
      <c r="I152" s="53">
        <v>0</v>
      </c>
      <c r="J152" s="53">
        <v>1.0638200000000002</v>
      </c>
      <c r="K152" s="53">
        <v>3.6580000000000001E-2</v>
      </c>
      <c r="L152" s="53">
        <v>4.7739999999999998E-2</v>
      </c>
      <c r="M152" s="53">
        <v>0</v>
      </c>
      <c r="N152" s="53">
        <v>0</v>
      </c>
      <c r="O152" s="53">
        <v>0</v>
      </c>
      <c r="P152" s="53">
        <v>0</v>
      </c>
      <c r="Q152" s="53">
        <v>0</v>
      </c>
      <c r="R152" s="138">
        <v>1.1611600000000002</v>
      </c>
    </row>
    <row r="153" spans="1:18" x14ac:dyDescent="0.3">
      <c r="A153" s="49" t="s">
        <v>484</v>
      </c>
      <c r="B153" s="49" t="s">
        <v>484</v>
      </c>
      <c r="C153" s="49" t="s">
        <v>484</v>
      </c>
      <c r="D153" s="50">
        <v>2.1999999999999999E-5</v>
      </c>
      <c r="E153" s="50">
        <v>0</v>
      </c>
      <c r="F153" s="50">
        <v>0</v>
      </c>
      <c r="G153" s="50">
        <v>8.2850599999999996</v>
      </c>
      <c r="H153" s="50">
        <v>9.0253399999999999</v>
      </c>
      <c r="I153" s="50">
        <v>0</v>
      </c>
      <c r="J153" s="50">
        <v>202.41945999999999</v>
      </c>
      <c r="K153" s="50">
        <v>0.23932000000000003</v>
      </c>
      <c r="L153" s="50">
        <v>0</v>
      </c>
      <c r="M153" s="50">
        <v>2.1580748519779673</v>
      </c>
      <c r="N153" s="50">
        <v>0</v>
      </c>
      <c r="O153" s="50">
        <v>16.110425348547235</v>
      </c>
      <c r="P153" s="50">
        <v>7.5200737809954141</v>
      </c>
      <c r="Q153" s="50">
        <v>0</v>
      </c>
      <c r="R153" s="50">
        <v>245.75777598152058</v>
      </c>
    </row>
    <row r="154" spans="1:18" x14ac:dyDescent="0.3">
      <c r="A154" s="51" t="s">
        <v>485</v>
      </c>
      <c r="B154" s="51" t="s">
        <v>485</v>
      </c>
      <c r="C154" s="51" t="s">
        <v>485</v>
      </c>
      <c r="D154" s="52">
        <v>2.1999999999999999E-5</v>
      </c>
      <c r="E154" s="52">
        <v>0</v>
      </c>
      <c r="F154" s="52">
        <v>0</v>
      </c>
      <c r="G154" s="52">
        <v>0</v>
      </c>
      <c r="H154" s="52">
        <v>0.10478000000000001</v>
      </c>
      <c r="I154" s="52">
        <v>0</v>
      </c>
      <c r="J154" s="52">
        <v>25.554999999999996</v>
      </c>
      <c r="K154" s="52">
        <v>6.1999999999999998E-3</v>
      </c>
      <c r="L154" s="52">
        <v>0</v>
      </c>
      <c r="M154" s="52">
        <v>0.29883453265109544</v>
      </c>
      <c r="N154" s="52">
        <v>0</v>
      </c>
      <c r="O154" s="52">
        <v>5.9364253485472354</v>
      </c>
      <c r="P154" s="52">
        <v>6.3373537809954135</v>
      </c>
      <c r="Q154" s="52">
        <v>0</v>
      </c>
      <c r="R154" s="52">
        <v>38.238615662193745</v>
      </c>
    </row>
    <row r="155" spans="1:18"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138">
        <v>0</v>
      </c>
    </row>
    <row r="156" spans="1:18" x14ac:dyDescent="0.3">
      <c r="A156" s="3" t="s">
        <v>240</v>
      </c>
      <c r="B156" s="3" t="s">
        <v>486</v>
      </c>
      <c r="C156" s="3" t="s">
        <v>488</v>
      </c>
      <c r="D156" s="53">
        <v>0</v>
      </c>
      <c r="E156" s="53">
        <v>0</v>
      </c>
      <c r="F156" s="53">
        <v>0</v>
      </c>
      <c r="G156" s="53">
        <v>0</v>
      </c>
      <c r="H156" s="53">
        <v>0</v>
      </c>
      <c r="I156" s="53">
        <v>0</v>
      </c>
      <c r="J156" s="53">
        <v>0.20087999999999998</v>
      </c>
      <c r="K156" s="53">
        <v>0</v>
      </c>
      <c r="L156" s="53">
        <v>0</v>
      </c>
      <c r="M156" s="53">
        <v>7.261109310283291E-2</v>
      </c>
      <c r="N156" s="53">
        <v>0</v>
      </c>
      <c r="O156" s="53">
        <v>0</v>
      </c>
      <c r="P156" s="53">
        <v>0</v>
      </c>
      <c r="Q156" s="53">
        <v>0</v>
      </c>
      <c r="R156" s="138">
        <v>0.27349109310283287</v>
      </c>
    </row>
    <row r="157" spans="1:18" x14ac:dyDescent="0.3">
      <c r="A157" s="3" t="s">
        <v>240</v>
      </c>
      <c r="B157" s="3" t="s">
        <v>486</v>
      </c>
      <c r="C157" s="3" t="s">
        <v>489</v>
      </c>
      <c r="D157" s="53">
        <v>0</v>
      </c>
      <c r="E157" s="53">
        <v>0</v>
      </c>
      <c r="F157" s="53">
        <v>0</v>
      </c>
      <c r="G157" s="53">
        <v>0</v>
      </c>
      <c r="H157" s="53">
        <v>0</v>
      </c>
      <c r="I157" s="53">
        <v>0</v>
      </c>
      <c r="J157" s="53">
        <v>4.8979999999999996E-2</v>
      </c>
      <c r="K157" s="53">
        <v>0</v>
      </c>
      <c r="L157" s="53">
        <v>0</v>
      </c>
      <c r="M157" s="53">
        <v>0</v>
      </c>
      <c r="N157" s="53">
        <v>0</v>
      </c>
      <c r="O157" s="53">
        <v>0</v>
      </c>
      <c r="P157" s="53">
        <v>0</v>
      </c>
      <c r="Q157" s="53">
        <v>0</v>
      </c>
      <c r="R157" s="138">
        <v>4.8979999999999996E-2</v>
      </c>
    </row>
    <row r="158" spans="1:18" x14ac:dyDescent="0.3">
      <c r="A158" s="3" t="s">
        <v>240</v>
      </c>
      <c r="B158" s="3" t="s">
        <v>486</v>
      </c>
      <c r="C158" s="3" t="s">
        <v>241</v>
      </c>
      <c r="D158" s="53">
        <v>0</v>
      </c>
      <c r="E158" s="53">
        <v>0</v>
      </c>
      <c r="F158" s="53">
        <v>0</v>
      </c>
      <c r="G158" s="53">
        <v>0</v>
      </c>
      <c r="H158" s="53">
        <v>0</v>
      </c>
      <c r="I158" s="53">
        <v>0</v>
      </c>
      <c r="J158" s="53">
        <v>0.34822000000000009</v>
      </c>
      <c r="K158" s="53">
        <v>0</v>
      </c>
      <c r="L158" s="53">
        <v>0</v>
      </c>
      <c r="M158" s="53">
        <v>0</v>
      </c>
      <c r="N158" s="53">
        <v>0</v>
      </c>
      <c r="O158" s="53">
        <v>0</v>
      </c>
      <c r="P158" s="53">
        <v>0</v>
      </c>
      <c r="Q158" s="53">
        <v>0</v>
      </c>
      <c r="R158" s="138">
        <v>0.34822000000000009</v>
      </c>
    </row>
    <row r="159" spans="1:18" x14ac:dyDescent="0.3">
      <c r="A159" s="3" t="s">
        <v>240</v>
      </c>
      <c r="B159" s="3" t="s">
        <v>486</v>
      </c>
      <c r="C159" s="3" t="s">
        <v>490</v>
      </c>
      <c r="D159" s="53">
        <v>0</v>
      </c>
      <c r="E159" s="53">
        <v>0</v>
      </c>
      <c r="F159" s="53">
        <v>0</v>
      </c>
      <c r="G159" s="53">
        <v>0</v>
      </c>
      <c r="H159" s="53">
        <v>0</v>
      </c>
      <c r="I159" s="53">
        <v>0</v>
      </c>
      <c r="J159" s="53">
        <v>9.8739999999999994E-2</v>
      </c>
      <c r="K159" s="53">
        <v>0</v>
      </c>
      <c r="L159" s="53">
        <v>0</v>
      </c>
      <c r="M159" s="53">
        <v>1.0151395959595961E-2</v>
      </c>
      <c r="N159" s="53">
        <v>0</v>
      </c>
      <c r="O159" s="53">
        <v>0</v>
      </c>
      <c r="P159" s="53">
        <v>1.188E-2</v>
      </c>
      <c r="Q159" s="53">
        <v>0</v>
      </c>
      <c r="R159" s="138">
        <v>0.12077139595959596</v>
      </c>
    </row>
    <row r="160" spans="1:18" x14ac:dyDescent="0.3">
      <c r="A160" s="3" t="s">
        <v>240</v>
      </c>
      <c r="B160" s="3" t="s">
        <v>486</v>
      </c>
      <c r="C160" s="3" t="s">
        <v>491</v>
      </c>
      <c r="D160" s="53">
        <v>0</v>
      </c>
      <c r="E160" s="53">
        <v>0</v>
      </c>
      <c r="F160" s="53">
        <v>0</v>
      </c>
      <c r="G160" s="53">
        <v>0</v>
      </c>
      <c r="H160" s="53">
        <v>0</v>
      </c>
      <c r="I160" s="53">
        <v>0</v>
      </c>
      <c r="J160" s="53">
        <v>0.1767</v>
      </c>
      <c r="K160" s="53">
        <v>0</v>
      </c>
      <c r="L160" s="53">
        <v>0</v>
      </c>
      <c r="M160" s="53">
        <v>0</v>
      </c>
      <c r="N160" s="53">
        <v>0</v>
      </c>
      <c r="O160" s="53">
        <v>0</v>
      </c>
      <c r="P160" s="53">
        <v>0</v>
      </c>
      <c r="Q160" s="53">
        <v>0</v>
      </c>
      <c r="R160" s="138">
        <v>0.1767</v>
      </c>
    </row>
    <row r="161" spans="1:18" x14ac:dyDescent="0.3">
      <c r="A161" s="3" t="s">
        <v>240</v>
      </c>
      <c r="B161" s="3" t="s">
        <v>486</v>
      </c>
      <c r="C161" s="3" t="s">
        <v>492</v>
      </c>
      <c r="D161" s="53">
        <v>0</v>
      </c>
      <c r="E161" s="53">
        <v>0</v>
      </c>
      <c r="F161" s="53">
        <v>0</v>
      </c>
      <c r="G161" s="53">
        <v>0</v>
      </c>
      <c r="H161" s="53">
        <v>0</v>
      </c>
      <c r="I161" s="53">
        <v>0</v>
      </c>
      <c r="J161" s="53">
        <v>0.11324000000000001</v>
      </c>
      <c r="K161" s="53">
        <v>0</v>
      </c>
      <c r="L161" s="53">
        <v>0</v>
      </c>
      <c r="M161" s="53">
        <v>4.0605583838383842E-2</v>
      </c>
      <c r="N161" s="53">
        <v>0</v>
      </c>
      <c r="O161" s="53">
        <v>0</v>
      </c>
      <c r="P161" s="53">
        <v>0</v>
      </c>
      <c r="Q161" s="53">
        <v>0</v>
      </c>
      <c r="R161" s="138">
        <v>0.15384558383838384</v>
      </c>
    </row>
    <row r="162" spans="1:18" x14ac:dyDescent="0.3">
      <c r="A162" s="3" t="s">
        <v>240</v>
      </c>
      <c r="B162" s="3" t="s">
        <v>486</v>
      </c>
      <c r="C162" s="3" t="s">
        <v>493</v>
      </c>
      <c r="D162" s="53">
        <v>0</v>
      </c>
      <c r="E162" s="53">
        <v>0</v>
      </c>
      <c r="F162" s="53">
        <v>0</v>
      </c>
      <c r="G162" s="53">
        <v>0</v>
      </c>
      <c r="H162" s="53">
        <v>0</v>
      </c>
      <c r="I162" s="53">
        <v>0</v>
      </c>
      <c r="J162" s="53">
        <v>4.836E-2</v>
      </c>
      <c r="K162" s="53">
        <v>0</v>
      </c>
      <c r="L162" s="53">
        <v>0</v>
      </c>
      <c r="M162" s="53">
        <v>0</v>
      </c>
      <c r="N162" s="53">
        <v>0</v>
      </c>
      <c r="O162" s="53">
        <v>0</v>
      </c>
      <c r="P162" s="53">
        <v>0</v>
      </c>
      <c r="Q162" s="53">
        <v>0</v>
      </c>
      <c r="R162" s="138">
        <v>4.836E-2</v>
      </c>
    </row>
    <row r="163" spans="1:18" x14ac:dyDescent="0.3">
      <c r="A163" s="3" t="s">
        <v>240</v>
      </c>
      <c r="B163" s="3" t="s">
        <v>486</v>
      </c>
      <c r="C163" s="3" t="s">
        <v>494</v>
      </c>
      <c r="D163" s="53">
        <v>0</v>
      </c>
      <c r="E163" s="53">
        <v>0</v>
      </c>
      <c r="F163" s="53">
        <v>0</v>
      </c>
      <c r="G163" s="53">
        <v>0</v>
      </c>
      <c r="H163" s="53">
        <v>0</v>
      </c>
      <c r="I163" s="53">
        <v>0</v>
      </c>
      <c r="J163" s="53">
        <v>1.6119999999999999E-2</v>
      </c>
      <c r="K163" s="53">
        <v>0</v>
      </c>
      <c r="L163" s="53">
        <v>0</v>
      </c>
      <c r="M163" s="53">
        <v>0</v>
      </c>
      <c r="N163" s="53">
        <v>0</v>
      </c>
      <c r="O163" s="53">
        <v>0</v>
      </c>
      <c r="P163" s="53">
        <v>0</v>
      </c>
      <c r="Q163" s="53">
        <v>0</v>
      </c>
      <c r="R163" s="138">
        <v>1.6119999999999999E-2</v>
      </c>
    </row>
    <row r="164" spans="1:18" x14ac:dyDescent="0.3">
      <c r="A164" s="3" t="s">
        <v>240</v>
      </c>
      <c r="B164" s="3" t="s">
        <v>486</v>
      </c>
      <c r="C164" s="3" t="s">
        <v>495</v>
      </c>
      <c r="D164" s="53">
        <v>0</v>
      </c>
      <c r="E164" s="53">
        <v>0</v>
      </c>
      <c r="F164" s="53">
        <v>0</v>
      </c>
      <c r="G164" s="53">
        <v>0</v>
      </c>
      <c r="H164" s="53">
        <v>0</v>
      </c>
      <c r="I164" s="53">
        <v>0</v>
      </c>
      <c r="J164" s="53">
        <v>1.6156599999999999</v>
      </c>
      <c r="K164" s="53">
        <v>0</v>
      </c>
      <c r="L164" s="53">
        <v>0</v>
      </c>
      <c r="M164" s="53">
        <v>4.335E-2</v>
      </c>
      <c r="N164" s="53">
        <v>0</v>
      </c>
      <c r="O164" s="53">
        <v>0</v>
      </c>
      <c r="P164" s="53">
        <v>0</v>
      </c>
      <c r="Q164" s="53">
        <v>0</v>
      </c>
      <c r="R164" s="138">
        <v>1.6590099999999999</v>
      </c>
    </row>
    <row r="165" spans="1:18" x14ac:dyDescent="0.3">
      <c r="A165" s="3" t="s">
        <v>240</v>
      </c>
      <c r="B165" s="3" t="s">
        <v>486</v>
      </c>
      <c r="C165" s="3" t="s">
        <v>496</v>
      </c>
      <c r="D165" s="53">
        <v>0</v>
      </c>
      <c r="E165" s="53">
        <v>0</v>
      </c>
      <c r="F165" s="53">
        <v>0</v>
      </c>
      <c r="G165" s="53">
        <v>0</v>
      </c>
      <c r="H165" s="53">
        <v>0</v>
      </c>
      <c r="I165" s="53">
        <v>0</v>
      </c>
      <c r="J165" s="53">
        <v>3.2239999999999998E-2</v>
      </c>
      <c r="K165" s="53">
        <v>0</v>
      </c>
      <c r="L165" s="53">
        <v>0</v>
      </c>
      <c r="M165" s="53">
        <v>0</v>
      </c>
      <c r="N165" s="53">
        <v>0</v>
      </c>
      <c r="O165" s="53">
        <v>0</v>
      </c>
      <c r="P165" s="53">
        <v>0</v>
      </c>
      <c r="Q165" s="53">
        <v>0</v>
      </c>
      <c r="R165" s="138">
        <v>3.2239999999999998E-2</v>
      </c>
    </row>
    <row r="166" spans="1:18" x14ac:dyDescent="0.3">
      <c r="A166" s="3" t="s">
        <v>240</v>
      </c>
      <c r="B166" s="3" t="s">
        <v>486</v>
      </c>
      <c r="C166" s="3" t="s">
        <v>245</v>
      </c>
      <c r="D166" s="53">
        <v>2.1999999999999999E-5</v>
      </c>
      <c r="E166" s="53">
        <v>0</v>
      </c>
      <c r="F166" s="53">
        <v>0</v>
      </c>
      <c r="G166" s="53">
        <v>0</v>
      </c>
      <c r="H166" s="53">
        <v>0</v>
      </c>
      <c r="I166" s="53">
        <v>0</v>
      </c>
      <c r="J166" s="53">
        <v>18.028759999999998</v>
      </c>
      <c r="K166" s="53">
        <v>0</v>
      </c>
      <c r="L166" s="53">
        <v>0</v>
      </c>
      <c r="M166" s="53">
        <v>0.11180615040684837</v>
      </c>
      <c r="N166" s="53">
        <v>0</v>
      </c>
      <c r="O166" s="53">
        <v>5.9364253485472354</v>
      </c>
      <c r="P166" s="53">
        <v>6.3254737809954138</v>
      </c>
      <c r="Q166" s="53">
        <v>0</v>
      </c>
      <c r="R166" s="138">
        <v>30.402487279949497</v>
      </c>
    </row>
    <row r="167" spans="1:18" x14ac:dyDescent="0.3">
      <c r="A167" s="3" t="s">
        <v>240</v>
      </c>
      <c r="B167" s="3" t="s">
        <v>486</v>
      </c>
      <c r="C167" s="3" t="s">
        <v>497</v>
      </c>
      <c r="D167" s="53">
        <v>0</v>
      </c>
      <c r="E167" s="53">
        <v>0</v>
      </c>
      <c r="F167" s="53">
        <v>0</v>
      </c>
      <c r="G167" s="53">
        <v>0</v>
      </c>
      <c r="H167" s="53">
        <v>0.10478000000000001</v>
      </c>
      <c r="I167" s="53">
        <v>0</v>
      </c>
      <c r="J167" s="53">
        <v>4.8270999999999988</v>
      </c>
      <c r="K167" s="53">
        <v>6.1999999999999998E-3</v>
      </c>
      <c r="L167" s="53">
        <v>0</v>
      </c>
      <c r="M167" s="53">
        <v>2.031030934343437E-2</v>
      </c>
      <c r="N167" s="53">
        <v>0</v>
      </c>
      <c r="O167" s="53">
        <v>0</v>
      </c>
      <c r="P167" s="53">
        <v>0</v>
      </c>
      <c r="Q167" s="53">
        <v>0</v>
      </c>
      <c r="R167" s="138">
        <v>4.9583903093434332</v>
      </c>
    </row>
    <row r="168" spans="1:18"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138">
        <v>0</v>
      </c>
    </row>
    <row r="169" spans="1:18" x14ac:dyDescent="0.3">
      <c r="A169" s="51" t="s">
        <v>499</v>
      </c>
      <c r="B169" s="51" t="s">
        <v>499</v>
      </c>
      <c r="C169" s="51" t="s">
        <v>499</v>
      </c>
      <c r="D169" s="52">
        <v>0</v>
      </c>
      <c r="E169" s="52">
        <v>0</v>
      </c>
      <c r="F169" s="52">
        <v>0</v>
      </c>
      <c r="G169" s="52">
        <v>0</v>
      </c>
      <c r="H169" s="52">
        <v>0.58404</v>
      </c>
      <c r="I169" s="52">
        <v>0</v>
      </c>
      <c r="J169" s="52">
        <v>7.2153399999999994</v>
      </c>
      <c r="K169" s="52">
        <v>0</v>
      </c>
      <c r="L169" s="52">
        <v>0</v>
      </c>
      <c r="M169" s="52">
        <v>0.49739365324453017</v>
      </c>
      <c r="N169" s="52">
        <v>0</v>
      </c>
      <c r="O169" s="52">
        <v>0</v>
      </c>
      <c r="P169" s="52">
        <v>0.87599999999999989</v>
      </c>
      <c r="Q169" s="52">
        <v>0</v>
      </c>
      <c r="R169" s="52">
        <v>9.1727736532445299</v>
      </c>
    </row>
    <row r="170" spans="1:18" x14ac:dyDescent="0.3">
      <c r="A170" s="3" t="s">
        <v>240</v>
      </c>
      <c r="B170" s="3" t="s">
        <v>500</v>
      </c>
      <c r="C170" s="3" t="s">
        <v>501</v>
      </c>
      <c r="D170" s="53">
        <v>0</v>
      </c>
      <c r="E170" s="53">
        <v>0</v>
      </c>
      <c r="F170" s="53">
        <v>0</v>
      </c>
      <c r="G170" s="53">
        <v>0</v>
      </c>
      <c r="H170" s="53">
        <v>0</v>
      </c>
      <c r="I170" s="53">
        <v>0</v>
      </c>
      <c r="J170" s="53">
        <v>0</v>
      </c>
      <c r="K170" s="53">
        <v>0</v>
      </c>
      <c r="L170" s="53">
        <v>0</v>
      </c>
      <c r="M170" s="53">
        <v>1.8495999999999999E-2</v>
      </c>
      <c r="N170" s="53">
        <v>0</v>
      </c>
      <c r="O170" s="53">
        <v>0</v>
      </c>
      <c r="P170" s="53">
        <v>0</v>
      </c>
      <c r="Q170" s="53">
        <v>0</v>
      </c>
      <c r="R170" s="138">
        <v>1.8495999999999999E-2</v>
      </c>
    </row>
    <row r="171" spans="1:18" x14ac:dyDescent="0.3">
      <c r="A171" s="3" t="s">
        <v>240</v>
      </c>
      <c r="B171" s="3" t="s">
        <v>500</v>
      </c>
      <c r="C171" s="3" t="s">
        <v>502</v>
      </c>
      <c r="D171" s="53">
        <v>0</v>
      </c>
      <c r="E171" s="53">
        <v>0</v>
      </c>
      <c r="F171" s="53">
        <v>0</v>
      </c>
      <c r="G171" s="53">
        <v>0</v>
      </c>
      <c r="H171" s="53">
        <v>0</v>
      </c>
      <c r="I171" s="53">
        <v>0</v>
      </c>
      <c r="J171" s="53">
        <v>1.5667399999999996</v>
      </c>
      <c r="K171" s="53">
        <v>0</v>
      </c>
      <c r="L171" s="53">
        <v>0</v>
      </c>
      <c r="M171" s="53">
        <v>1.6683E-2</v>
      </c>
      <c r="N171" s="53">
        <v>0</v>
      </c>
      <c r="O171" s="53">
        <v>0</v>
      </c>
      <c r="P171" s="53">
        <v>0</v>
      </c>
      <c r="Q171" s="53">
        <v>0</v>
      </c>
      <c r="R171" s="138">
        <v>1.5834229999999996</v>
      </c>
    </row>
    <row r="172" spans="1:18"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138">
        <v>0</v>
      </c>
    </row>
    <row r="173" spans="1:18" x14ac:dyDescent="0.3">
      <c r="A173" s="3" t="s">
        <v>240</v>
      </c>
      <c r="B173" s="3" t="s">
        <v>500</v>
      </c>
      <c r="C173" s="3" t="s">
        <v>248</v>
      </c>
      <c r="D173" s="53">
        <v>0</v>
      </c>
      <c r="E173" s="53">
        <v>0</v>
      </c>
      <c r="F173" s="53">
        <v>0</v>
      </c>
      <c r="G173" s="53">
        <v>0</v>
      </c>
      <c r="H173" s="53">
        <v>0.51956000000000002</v>
      </c>
      <c r="I173" s="53">
        <v>0</v>
      </c>
      <c r="J173" s="53">
        <v>1.5159399999999996</v>
      </c>
      <c r="K173" s="53">
        <v>0</v>
      </c>
      <c r="L173" s="53">
        <v>0</v>
      </c>
      <c r="M173" s="53">
        <v>0.30821550243101875</v>
      </c>
      <c r="N173" s="53">
        <v>0</v>
      </c>
      <c r="O173" s="53">
        <v>0</v>
      </c>
      <c r="P173" s="53">
        <v>0.87599999999999989</v>
      </c>
      <c r="Q173" s="53">
        <v>0</v>
      </c>
      <c r="R173" s="138">
        <v>3.2197155024310185</v>
      </c>
    </row>
    <row r="174" spans="1:18"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138">
        <v>0</v>
      </c>
    </row>
    <row r="175" spans="1:18"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138">
        <v>0</v>
      </c>
    </row>
    <row r="176" spans="1:18" x14ac:dyDescent="0.3">
      <c r="A176" s="3" t="s">
        <v>240</v>
      </c>
      <c r="B176" s="3" t="s">
        <v>500</v>
      </c>
      <c r="C176" s="3" t="s">
        <v>506</v>
      </c>
      <c r="D176" s="53">
        <v>0</v>
      </c>
      <c r="E176" s="53">
        <v>0</v>
      </c>
      <c r="F176" s="53">
        <v>0</v>
      </c>
      <c r="G176" s="53">
        <v>0</v>
      </c>
      <c r="H176" s="53">
        <v>6.4479999999999996E-2</v>
      </c>
      <c r="I176" s="53">
        <v>0</v>
      </c>
      <c r="J176" s="53">
        <v>4.0529400000000004</v>
      </c>
      <c r="K176" s="53">
        <v>0</v>
      </c>
      <c r="L176" s="53">
        <v>0</v>
      </c>
      <c r="M176" s="53">
        <v>0.15045815081351138</v>
      </c>
      <c r="N176" s="53">
        <v>0</v>
      </c>
      <c r="O176" s="53">
        <v>0</v>
      </c>
      <c r="P176" s="53">
        <v>0</v>
      </c>
      <c r="Q176" s="53">
        <v>0</v>
      </c>
      <c r="R176" s="138">
        <v>4.2678781508135115</v>
      </c>
    </row>
    <row r="177" spans="1:18" x14ac:dyDescent="0.3">
      <c r="A177" s="3" t="s">
        <v>240</v>
      </c>
      <c r="B177" s="3" t="s">
        <v>500</v>
      </c>
      <c r="C177" s="3" t="s">
        <v>507</v>
      </c>
      <c r="D177" s="53">
        <v>0</v>
      </c>
      <c r="E177" s="53">
        <v>0</v>
      </c>
      <c r="F177" s="53">
        <v>0</v>
      </c>
      <c r="G177" s="53">
        <v>0</v>
      </c>
      <c r="H177" s="53">
        <v>0</v>
      </c>
      <c r="I177" s="53">
        <v>0</v>
      </c>
      <c r="J177" s="53">
        <v>7.9719999999999985E-2</v>
      </c>
      <c r="K177" s="53">
        <v>0</v>
      </c>
      <c r="L177" s="53">
        <v>0</v>
      </c>
      <c r="M177" s="53">
        <v>3.5409999999999999E-3</v>
      </c>
      <c r="N177" s="53">
        <v>0</v>
      </c>
      <c r="O177" s="53">
        <v>0</v>
      </c>
      <c r="P177" s="53">
        <v>0</v>
      </c>
      <c r="Q177" s="53">
        <v>0</v>
      </c>
      <c r="R177" s="138">
        <v>8.3260999999999988E-2</v>
      </c>
    </row>
    <row r="178" spans="1:18" x14ac:dyDescent="0.3">
      <c r="A178" s="51" t="s">
        <v>508</v>
      </c>
      <c r="B178" s="51" t="s">
        <v>508</v>
      </c>
      <c r="C178" s="51" t="s">
        <v>508</v>
      </c>
      <c r="D178" s="52">
        <v>0</v>
      </c>
      <c r="E178" s="52">
        <v>0</v>
      </c>
      <c r="F178" s="52">
        <v>0</v>
      </c>
      <c r="G178" s="52">
        <v>0.8246</v>
      </c>
      <c r="H178" s="52">
        <v>3.5216000000000003</v>
      </c>
      <c r="I178" s="52">
        <v>0</v>
      </c>
      <c r="J178" s="52">
        <v>98.828460000000007</v>
      </c>
      <c r="K178" s="52">
        <v>1.7979999999999999E-2</v>
      </c>
      <c r="L178" s="52">
        <v>0</v>
      </c>
      <c r="M178" s="52">
        <v>1.0148064883787946</v>
      </c>
      <c r="N178" s="52">
        <v>0</v>
      </c>
      <c r="O178" s="52">
        <v>10.148</v>
      </c>
      <c r="P178" s="52">
        <v>0.10098</v>
      </c>
      <c r="Q178" s="52">
        <v>0</v>
      </c>
      <c r="R178" s="52">
        <v>114.45642648837878</v>
      </c>
    </row>
    <row r="179" spans="1:18"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138">
        <v>0</v>
      </c>
    </row>
    <row r="180" spans="1:18" x14ac:dyDescent="0.3">
      <c r="A180" s="3" t="s">
        <v>240</v>
      </c>
      <c r="B180" s="3" t="s">
        <v>509</v>
      </c>
      <c r="C180" s="3" t="s">
        <v>511</v>
      </c>
      <c r="D180" s="53">
        <v>0</v>
      </c>
      <c r="E180" s="53">
        <v>0</v>
      </c>
      <c r="F180" s="53">
        <v>0</v>
      </c>
      <c r="G180" s="53">
        <v>0</v>
      </c>
      <c r="H180" s="53">
        <v>0</v>
      </c>
      <c r="I180" s="53">
        <v>0</v>
      </c>
      <c r="J180" s="53">
        <v>7.8740000000000004E-2</v>
      </c>
      <c r="K180" s="53">
        <v>0</v>
      </c>
      <c r="L180" s="53">
        <v>0</v>
      </c>
      <c r="M180" s="53">
        <v>0</v>
      </c>
      <c r="N180" s="53">
        <v>0</v>
      </c>
      <c r="O180" s="53">
        <v>0</v>
      </c>
      <c r="P180" s="53">
        <v>0</v>
      </c>
      <c r="Q180" s="53">
        <v>0</v>
      </c>
      <c r="R180" s="138">
        <v>7.8740000000000004E-2</v>
      </c>
    </row>
    <row r="181" spans="1:18"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138">
        <v>0</v>
      </c>
    </row>
    <row r="182" spans="1:18" x14ac:dyDescent="0.3">
      <c r="A182" s="3" t="s">
        <v>240</v>
      </c>
      <c r="B182" s="3" t="s">
        <v>509</v>
      </c>
      <c r="C182" s="3" t="s">
        <v>258</v>
      </c>
      <c r="D182" s="53">
        <v>0</v>
      </c>
      <c r="E182" s="53">
        <v>0</v>
      </c>
      <c r="F182" s="53">
        <v>0</v>
      </c>
      <c r="G182" s="53">
        <v>0</v>
      </c>
      <c r="H182" s="53">
        <v>0</v>
      </c>
      <c r="I182" s="53">
        <v>0</v>
      </c>
      <c r="J182" s="53">
        <v>23.784940000000002</v>
      </c>
      <c r="K182" s="53">
        <v>9.2999999999999992E-3</v>
      </c>
      <c r="L182" s="53">
        <v>0</v>
      </c>
      <c r="M182" s="53">
        <v>0</v>
      </c>
      <c r="N182" s="53">
        <v>0</v>
      </c>
      <c r="O182" s="53">
        <v>10.148</v>
      </c>
      <c r="P182" s="53">
        <v>0</v>
      </c>
      <c r="Q182" s="53">
        <v>0</v>
      </c>
      <c r="R182" s="138">
        <v>33.942239999999998</v>
      </c>
    </row>
    <row r="183" spans="1:18"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138">
        <v>0</v>
      </c>
    </row>
    <row r="184" spans="1:18" x14ac:dyDescent="0.3">
      <c r="A184" s="3" t="s">
        <v>240</v>
      </c>
      <c r="B184" s="3" t="s">
        <v>509</v>
      </c>
      <c r="C184" s="3" t="s">
        <v>261</v>
      </c>
      <c r="D184" s="53">
        <v>0</v>
      </c>
      <c r="E184" s="53">
        <v>0</v>
      </c>
      <c r="F184" s="53">
        <v>0</v>
      </c>
      <c r="G184" s="53">
        <v>3.5959999999999999E-2</v>
      </c>
      <c r="H184" s="53">
        <v>9.1140000000000013E-2</v>
      </c>
      <c r="I184" s="53">
        <v>0</v>
      </c>
      <c r="J184" s="53">
        <v>2.9672799999999993</v>
      </c>
      <c r="K184" s="53">
        <v>0</v>
      </c>
      <c r="L184" s="53">
        <v>0</v>
      </c>
      <c r="M184" s="53">
        <v>0</v>
      </c>
      <c r="N184" s="53">
        <v>0</v>
      </c>
      <c r="O184" s="53">
        <v>0</v>
      </c>
      <c r="P184" s="53">
        <v>0</v>
      </c>
      <c r="Q184" s="53">
        <v>0</v>
      </c>
      <c r="R184" s="138">
        <v>3.0943799999999992</v>
      </c>
    </row>
    <row r="185" spans="1:18" x14ac:dyDescent="0.3">
      <c r="A185" s="3" t="s">
        <v>240</v>
      </c>
      <c r="B185" s="3" t="s">
        <v>509</v>
      </c>
      <c r="C185" s="3" t="s">
        <v>514</v>
      </c>
      <c r="D185" s="53">
        <v>0</v>
      </c>
      <c r="E185" s="53">
        <v>0</v>
      </c>
      <c r="F185" s="53">
        <v>0</v>
      </c>
      <c r="G185" s="53">
        <v>0</v>
      </c>
      <c r="H185" s="53">
        <v>3.9059999999999997E-2</v>
      </c>
      <c r="I185" s="53">
        <v>0</v>
      </c>
      <c r="J185" s="53">
        <v>0.75036000000000003</v>
      </c>
      <c r="K185" s="53">
        <v>0</v>
      </c>
      <c r="L185" s="53">
        <v>0</v>
      </c>
      <c r="M185" s="53">
        <v>0</v>
      </c>
      <c r="N185" s="53">
        <v>0</v>
      </c>
      <c r="O185" s="53">
        <v>0</v>
      </c>
      <c r="P185" s="53">
        <v>0</v>
      </c>
      <c r="Q185" s="53">
        <v>0</v>
      </c>
      <c r="R185" s="138">
        <v>0.78942000000000001</v>
      </c>
    </row>
    <row r="186" spans="1:18" x14ac:dyDescent="0.3">
      <c r="A186" s="3" t="s">
        <v>240</v>
      </c>
      <c r="B186" s="3" t="s">
        <v>509</v>
      </c>
      <c r="C186" s="3" t="s">
        <v>267</v>
      </c>
      <c r="D186" s="53">
        <v>0</v>
      </c>
      <c r="E186" s="53">
        <v>0</v>
      </c>
      <c r="F186" s="53">
        <v>0</v>
      </c>
      <c r="G186" s="53">
        <v>0</v>
      </c>
      <c r="H186" s="53">
        <v>0</v>
      </c>
      <c r="I186" s="53">
        <v>0</v>
      </c>
      <c r="J186" s="53">
        <v>2.3131000000000004</v>
      </c>
      <c r="K186" s="53">
        <v>0</v>
      </c>
      <c r="L186" s="53">
        <v>0</v>
      </c>
      <c r="M186" s="53">
        <v>8.7200000000000005E-4</v>
      </c>
      <c r="N186" s="53">
        <v>0</v>
      </c>
      <c r="O186" s="53">
        <v>0</v>
      </c>
      <c r="P186" s="53">
        <v>0</v>
      </c>
      <c r="Q186" s="53">
        <v>0</v>
      </c>
      <c r="R186" s="138">
        <v>2.3139720000000006</v>
      </c>
    </row>
    <row r="187" spans="1:18" x14ac:dyDescent="0.3">
      <c r="A187" s="3" t="s">
        <v>240</v>
      </c>
      <c r="B187" s="3" t="s">
        <v>509</v>
      </c>
      <c r="C187" s="3" t="s">
        <v>515</v>
      </c>
      <c r="D187" s="53">
        <v>0</v>
      </c>
      <c r="E187" s="53">
        <v>0</v>
      </c>
      <c r="F187" s="53">
        <v>0</v>
      </c>
      <c r="G187" s="53">
        <v>0.67083999999999999</v>
      </c>
      <c r="H187" s="53">
        <v>0</v>
      </c>
      <c r="I187" s="53">
        <v>0</v>
      </c>
      <c r="J187" s="53">
        <v>3.9462599999999997</v>
      </c>
      <c r="K187" s="53">
        <v>0</v>
      </c>
      <c r="L187" s="53">
        <v>0</v>
      </c>
      <c r="M187" s="53">
        <v>1.0115334883787945</v>
      </c>
      <c r="N187" s="53">
        <v>0</v>
      </c>
      <c r="O187" s="53">
        <v>0</v>
      </c>
      <c r="P187" s="53">
        <v>0</v>
      </c>
      <c r="Q187" s="53">
        <v>0</v>
      </c>
      <c r="R187" s="138">
        <v>5.6286334883787941</v>
      </c>
    </row>
    <row r="188" spans="1:18" x14ac:dyDescent="0.3">
      <c r="A188" s="3" t="s">
        <v>240</v>
      </c>
      <c r="B188" s="3" t="s">
        <v>509</v>
      </c>
      <c r="C188" s="3" t="s">
        <v>516</v>
      </c>
      <c r="D188" s="53">
        <v>0</v>
      </c>
      <c r="E188" s="53">
        <v>0</v>
      </c>
      <c r="F188" s="53">
        <v>0</v>
      </c>
      <c r="G188" s="53">
        <v>0.11779999999999999</v>
      </c>
      <c r="H188" s="53">
        <v>1.0471799999999998</v>
      </c>
      <c r="I188" s="53">
        <v>0</v>
      </c>
      <c r="J188" s="53">
        <v>55.84778</v>
      </c>
      <c r="K188" s="53">
        <v>8.6800000000000002E-3</v>
      </c>
      <c r="L188" s="53">
        <v>0</v>
      </c>
      <c r="M188" s="53">
        <v>2.4009999999999999E-3</v>
      </c>
      <c r="N188" s="53">
        <v>0</v>
      </c>
      <c r="O188" s="53">
        <v>0</v>
      </c>
      <c r="P188" s="53">
        <v>0.10098</v>
      </c>
      <c r="Q188" s="53">
        <v>0</v>
      </c>
      <c r="R188" s="138">
        <v>57.124820999999997</v>
      </c>
    </row>
    <row r="189" spans="1:18" x14ac:dyDescent="0.3">
      <c r="A189" s="3" t="s">
        <v>240</v>
      </c>
      <c r="B189" s="3" t="s">
        <v>509</v>
      </c>
      <c r="C189" s="3" t="s">
        <v>270</v>
      </c>
      <c r="D189" s="53">
        <v>0</v>
      </c>
      <c r="E189" s="53">
        <v>0</v>
      </c>
      <c r="F189" s="53">
        <v>0</v>
      </c>
      <c r="G189" s="53">
        <v>0</v>
      </c>
      <c r="H189" s="53">
        <v>2.3442200000000004</v>
      </c>
      <c r="I189" s="53">
        <v>0</v>
      </c>
      <c r="J189" s="53">
        <v>9.14</v>
      </c>
      <c r="K189" s="53">
        <v>0</v>
      </c>
      <c r="L189" s="53">
        <v>0</v>
      </c>
      <c r="M189" s="53">
        <v>0</v>
      </c>
      <c r="N189" s="53">
        <v>0</v>
      </c>
      <c r="O189" s="53">
        <v>0</v>
      </c>
      <c r="P189" s="53">
        <v>0</v>
      </c>
      <c r="Q189" s="53">
        <v>0</v>
      </c>
      <c r="R189" s="138">
        <v>11.484220000000001</v>
      </c>
    </row>
    <row r="190" spans="1:18" x14ac:dyDescent="0.3">
      <c r="A190" s="51" t="s">
        <v>517</v>
      </c>
      <c r="B190" s="51" t="s">
        <v>517</v>
      </c>
      <c r="C190" s="51" t="s">
        <v>517</v>
      </c>
      <c r="D190" s="52">
        <v>0</v>
      </c>
      <c r="E190" s="52">
        <v>0</v>
      </c>
      <c r="F190" s="52">
        <v>0</v>
      </c>
      <c r="G190" s="52">
        <v>7.4604599999999994</v>
      </c>
      <c r="H190" s="52">
        <v>4.8149199999999999</v>
      </c>
      <c r="I190" s="52">
        <v>0</v>
      </c>
      <c r="J190" s="52">
        <v>70.820659999999975</v>
      </c>
      <c r="K190" s="52">
        <v>0.21514000000000003</v>
      </c>
      <c r="L190" s="52">
        <v>0</v>
      </c>
      <c r="M190" s="52">
        <v>0.34704017770354706</v>
      </c>
      <c r="N190" s="52">
        <v>0</v>
      </c>
      <c r="O190" s="52">
        <v>2.6000000000000002E-2</v>
      </c>
      <c r="P190" s="52">
        <v>0.20574000000000003</v>
      </c>
      <c r="Q190" s="52">
        <v>0</v>
      </c>
      <c r="R190" s="52">
        <v>83.889960177703529</v>
      </c>
    </row>
    <row r="191" spans="1:18" x14ac:dyDescent="0.3">
      <c r="A191" s="3" t="s">
        <v>240</v>
      </c>
      <c r="B191" s="3" t="s">
        <v>518</v>
      </c>
      <c r="C191" s="3" t="s">
        <v>291</v>
      </c>
      <c r="D191" s="53">
        <v>0</v>
      </c>
      <c r="E191" s="53">
        <v>0</v>
      </c>
      <c r="F191" s="53">
        <v>0</v>
      </c>
      <c r="G191" s="53">
        <v>3.8508199999999997</v>
      </c>
      <c r="H191" s="53">
        <v>4.8149199999999999</v>
      </c>
      <c r="I191" s="53">
        <v>0</v>
      </c>
      <c r="J191" s="53">
        <v>0</v>
      </c>
      <c r="K191" s="53">
        <v>0</v>
      </c>
      <c r="L191" s="53">
        <v>0</v>
      </c>
      <c r="M191" s="53">
        <v>0.24313967100498243</v>
      </c>
      <c r="N191" s="53">
        <v>0</v>
      </c>
      <c r="O191" s="53">
        <v>8.9999999999999993E-3</v>
      </c>
      <c r="P191" s="53">
        <v>0</v>
      </c>
      <c r="Q191" s="53">
        <v>0</v>
      </c>
      <c r="R191" s="138">
        <v>8.9178796710049824</v>
      </c>
    </row>
    <row r="192" spans="1:18" x14ac:dyDescent="0.3">
      <c r="A192" s="3" t="s">
        <v>240</v>
      </c>
      <c r="B192" s="3" t="s">
        <v>518</v>
      </c>
      <c r="C192" s="3" t="s">
        <v>276</v>
      </c>
      <c r="D192" s="53">
        <v>0</v>
      </c>
      <c r="E192" s="53">
        <v>0</v>
      </c>
      <c r="F192" s="53">
        <v>0</v>
      </c>
      <c r="G192" s="53">
        <v>0</v>
      </c>
      <c r="H192" s="53">
        <v>0</v>
      </c>
      <c r="I192" s="53">
        <v>0</v>
      </c>
      <c r="J192" s="53">
        <v>19.239839999999994</v>
      </c>
      <c r="K192" s="53">
        <v>8.4320000000000006E-2</v>
      </c>
      <c r="L192" s="53">
        <v>0</v>
      </c>
      <c r="M192" s="53">
        <v>0</v>
      </c>
      <c r="N192" s="53">
        <v>0</v>
      </c>
      <c r="O192" s="53">
        <v>1.7000000000000001E-2</v>
      </c>
      <c r="P192" s="53">
        <v>0</v>
      </c>
      <c r="Q192" s="53">
        <v>0</v>
      </c>
      <c r="R192" s="138">
        <v>19.341159999999995</v>
      </c>
    </row>
    <row r="193" spans="1:18" x14ac:dyDescent="0.3">
      <c r="A193" s="3" t="s">
        <v>240</v>
      </c>
      <c r="B193" s="3" t="s">
        <v>518</v>
      </c>
      <c r="C193" s="3" t="s">
        <v>519</v>
      </c>
      <c r="D193" s="53">
        <v>0</v>
      </c>
      <c r="E193" s="53">
        <v>0</v>
      </c>
      <c r="F193" s="53">
        <v>0</v>
      </c>
      <c r="G193" s="53">
        <v>0</v>
      </c>
      <c r="H193" s="53">
        <v>0</v>
      </c>
      <c r="I193" s="53">
        <v>0</v>
      </c>
      <c r="J193" s="53">
        <v>0</v>
      </c>
      <c r="K193" s="53">
        <v>0</v>
      </c>
      <c r="L193" s="53">
        <v>0</v>
      </c>
      <c r="M193" s="53">
        <v>1.414E-2</v>
      </c>
      <c r="N193" s="53">
        <v>0</v>
      </c>
      <c r="O193" s="53">
        <v>0</v>
      </c>
      <c r="P193" s="53">
        <v>0</v>
      </c>
      <c r="Q193" s="53">
        <v>0</v>
      </c>
      <c r="R193" s="138">
        <v>1.414E-2</v>
      </c>
    </row>
    <row r="194" spans="1:18"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138">
        <v>0</v>
      </c>
    </row>
    <row r="195" spans="1:18" x14ac:dyDescent="0.3">
      <c r="A195" s="3" t="s">
        <v>240</v>
      </c>
      <c r="B195" s="3" t="s">
        <v>518</v>
      </c>
      <c r="C195" s="3" t="s">
        <v>285</v>
      </c>
      <c r="D195" s="53">
        <v>0</v>
      </c>
      <c r="E195" s="53">
        <v>0</v>
      </c>
      <c r="F195" s="53">
        <v>0</v>
      </c>
      <c r="G195" s="53">
        <v>3.2549999999999999</v>
      </c>
      <c r="H195" s="53">
        <v>0</v>
      </c>
      <c r="I195" s="53">
        <v>0</v>
      </c>
      <c r="J195" s="53">
        <v>30.928839999999987</v>
      </c>
      <c r="K195" s="53">
        <v>0.12089999999999999</v>
      </c>
      <c r="L195" s="53">
        <v>0</v>
      </c>
      <c r="M195" s="53">
        <v>0</v>
      </c>
      <c r="N195" s="53">
        <v>0</v>
      </c>
      <c r="O195" s="53">
        <v>0</v>
      </c>
      <c r="P195" s="53">
        <v>0.20574000000000003</v>
      </c>
      <c r="Q195" s="53">
        <v>0</v>
      </c>
      <c r="R195" s="138">
        <v>34.510479999999987</v>
      </c>
    </row>
    <row r="196" spans="1:18" x14ac:dyDescent="0.3">
      <c r="A196" s="3" t="s">
        <v>240</v>
      </c>
      <c r="B196" s="3" t="s">
        <v>518</v>
      </c>
      <c r="C196" s="3" t="s">
        <v>288</v>
      </c>
      <c r="D196" s="53">
        <v>0</v>
      </c>
      <c r="E196" s="53">
        <v>0</v>
      </c>
      <c r="F196" s="53">
        <v>0</v>
      </c>
      <c r="G196" s="53">
        <v>0.35463999999999996</v>
      </c>
      <c r="H196" s="53">
        <v>0</v>
      </c>
      <c r="I196" s="53">
        <v>0</v>
      </c>
      <c r="J196" s="53">
        <v>20.651980000000002</v>
      </c>
      <c r="K196" s="53">
        <v>9.92E-3</v>
      </c>
      <c r="L196" s="53">
        <v>0</v>
      </c>
      <c r="M196" s="53">
        <v>8.9760506698564613E-2</v>
      </c>
      <c r="N196" s="53">
        <v>0</v>
      </c>
      <c r="O196" s="53">
        <v>0</v>
      </c>
      <c r="P196" s="53">
        <v>0</v>
      </c>
      <c r="Q196" s="53">
        <v>0</v>
      </c>
      <c r="R196" s="138">
        <v>21.106300506698567</v>
      </c>
    </row>
    <row r="197" spans="1:18" x14ac:dyDescent="0.3">
      <c r="A197" s="49" t="s">
        <v>521</v>
      </c>
      <c r="B197" s="49" t="s">
        <v>521</v>
      </c>
      <c r="C197" s="49" t="s">
        <v>521</v>
      </c>
      <c r="D197" s="50">
        <v>0</v>
      </c>
      <c r="E197" s="50">
        <v>0</v>
      </c>
      <c r="F197" s="50">
        <v>0</v>
      </c>
      <c r="G197" s="50">
        <v>0</v>
      </c>
      <c r="H197" s="50">
        <v>0</v>
      </c>
      <c r="I197" s="50">
        <v>0</v>
      </c>
      <c r="J197" s="50">
        <v>8.8624799999999997</v>
      </c>
      <c r="K197" s="50">
        <v>0</v>
      </c>
      <c r="L197" s="50">
        <v>0</v>
      </c>
      <c r="M197" s="50">
        <v>5.293E-3</v>
      </c>
      <c r="N197" s="50">
        <v>0</v>
      </c>
      <c r="O197" s="50">
        <v>0</v>
      </c>
      <c r="P197" s="50">
        <v>0.36641999999999997</v>
      </c>
      <c r="Q197" s="50">
        <v>0</v>
      </c>
      <c r="R197" s="50">
        <v>9.2341929999999994</v>
      </c>
    </row>
    <row r="198" spans="1:18" x14ac:dyDescent="0.3">
      <c r="A198" s="51" t="s">
        <v>521</v>
      </c>
      <c r="B198" s="51" t="s">
        <v>521</v>
      </c>
      <c r="C198" s="51" t="s">
        <v>521</v>
      </c>
      <c r="D198" s="52">
        <v>0</v>
      </c>
      <c r="E198" s="52">
        <v>0</v>
      </c>
      <c r="F198" s="52">
        <v>0</v>
      </c>
      <c r="G198" s="52">
        <v>0</v>
      </c>
      <c r="H198" s="52">
        <v>0</v>
      </c>
      <c r="I198" s="52">
        <v>0</v>
      </c>
      <c r="J198" s="52">
        <v>8.8624799999999997</v>
      </c>
      <c r="K198" s="52">
        <v>0</v>
      </c>
      <c r="L198" s="52">
        <v>0</v>
      </c>
      <c r="M198" s="52">
        <v>5.293E-3</v>
      </c>
      <c r="N198" s="52">
        <v>0</v>
      </c>
      <c r="O198" s="52">
        <v>0</v>
      </c>
      <c r="P198" s="52">
        <v>0.36641999999999997</v>
      </c>
      <c r="Q198" s="52">
        <v>0</v>
      </c>
      <c r="R198" s="52">
        <v>9.2341929999999994</v>
      </c>
    </row>
    <row r="199" spans="1:18" x14ac:dyDescent="0.3">
      <c r="A199" s="3" t="s">
        <v>522</v>
      </c>
      <c r="B199" s="3" t="s">
        <v>522</v>
      </c>
      <c r="C199" s="3" t="s">
        <v>523</v>
      </c>
      <c r="D199" s="53">
        <v>0</v>
      </c>
      <c r="E199" s="53">
        <v>0</v>
      </c>
      <c r="F199" s="53">
        <v>0</v>
      </c>
      <c r="G199" s="53">
        <v>0</v>
      </c>
      <c r="H199" s="53">
        <v>0</v>
      </c>
      <c r="I199" s="53">
        <v>0</v>
      </c>
      <c r="J199" s="53">
        <v>7.2256800000000014</v>
      </c>
      <c r="K199" s="53">
        <v>0</v>
      </c>
      <c r="L199" s="53">
        <v>0</v>
      </c>
      <c r="M199" s="53">
        <v>5.293E-3</v>
      </c>
      <c r="N199" s="53">
        <v>0</v>
      </c>
      <c r="O199" s="53">
        <v>0</v>
      </c>
      <c r="P199" s="53">
        <v>0.36641999999999997</v>
      </c>
      <c r="Q199" s="53">
        <v>0</v>
      </c>
      <c r="R199" s="138">
        <v>7.5973930000000012</v>
      </c>
    </row>
    <row r="200" spans="1:18"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138">
        <v>0</v>
      </c>
    </row>
    <row r="201" spans="1:18"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138">
        <v>0</v>
      </c>
    </row>
    <row r="202" spans="1:18"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138">
        <v>0</v>
      </c>
    </row>
    <row r="203" spans="1:18"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138">
        <v>0</v>
      </c>
    </row>
    <row r="204" spans="1:18" x14ac:dyDescent="0.3">
      <c r="A204" s="3" t="s">
        <v>522</v>
      </c>
      <c r="B204" s="3" t="s">
        <v>522</v>
      </c>
      <c r="C204" s="3" t="s">
        <v>528</v>
      </c>
      <c r="D204" s="53">
        <v>0</v>
      </c>
      <c r="E204" s="53">
        <v>0</v>
      </c>
      <c r="F204" s="53">
        <v>0</v>
      </c>
      <c r="G204" s="53">
        <v>0</v>
      </c>
      <c r="H204" s="53">
        <v>0</v>
      </c>
      <c r="I204" s="53">
        <v>0</v>
      </c>
      <c r="J204" s="53">
        <v>1.5716999999999999</v>
      </c>
      <c r="K204" s="53">
        <v>0</v>
      </c>
      <c r="L204" s="53">
        <v>0</v>
      </c>
      <c r="M204" s="53">
        <v>0</v>
      </c>
      <c r="N204" s="53">
        <v>0</v>
      </c>
      <c r="O204" s="53">
        <v>0</v>
      </c>
      <c r="P204" s="53">
        <v>0</v>
      </c>
      <c r="Q204" s="53">
        <v>0</v>
      </c>
      <c r="R204" s="138">
        <v>1.5716999999999999</v>
      </c>
    </row>
    <row r="205" spans="1:18" x14ac:dyDescent="0.3">
      <c r="A205" s="3" t="s">
        <v>522</v>
      </c>
      <c r="B205" s="3" t="s">
        <v>522</v>
      </c>
      <c r="C205" s="3" t="s">
        <v>529</v>
      </c>
      <c r="D205" s="53">
        <v>0</v>
      </c>
      <c r="E205" s="53">
        <v>0</v>
      </c>
      <c r="F205" s="53">
        <v>0</v>
      </c>
      <c r="G205" s="53">
        <v>0</v>
      </c>
      <c r="H205" s="53">
        <v>0</v>
      </c>
      <c r="I205" s="53">
        <v>0</v>
      </c>
      <c r="J205" s="53">
        <v>6.5099999999999991E-2</v>
      </c>
      <c r="K205" s="53">
        <v>0</v>
      </c>
      <c r="L205" s="53">
        <v>0</v>
      </c>
      <c r="M205" s="53">
        <v>0</v>
      </c>
      <c r="N205" s="53">
        <v>0</v>
      </c>
      <c r="O205" s="53">
        <v>0</v>
      </c>
      <c r="P205" s="53">
        <v>0</v>
      </c>
      <c r="Q205" s="53">
        <v>0</v>
      </c>
      <c r="R205" s="138">
        <v>6.5099999999999991E-2</v>
      </c>
    </row>
    <row r="206" spans="1:18"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138">
        <v>0</v>
      </c>
    </row>
    <row r="207" spans="1:18"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138">
        <v>0</v>
      </c>
    </row>
    <row r="208" spans="1:18"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138">
        <v>0</v>
      </c>
    </row>
    <row r="209" spans="1:18" x14ac:dyDescent="0.3">
      <c r="A209" s="49" t="s">
        <v>533</v>
      </c>
      <c r="B209" s="49" t="s">
        <v>533</v>
      </c>
      <c r="C209" s="49" t="s">
        <v>533</v>
      </c>
      <c r="D209" s="50">
        <v>1.9999999999999999E-6</v>
      </c>
      <c r="E209" s="50">
        <v>0</v>
      </c>
      <c r="F209" s="50">
        <v>0</v>
      </c>
      <c r="G209" s="50">
        <v>0</v>
      </c>
      <c r="H209" s="50">
        <v>0</v>
      </c>
      <c r="I209" s="50">
        <v>0</v>
      </c>
      <c r="J209" s="50">
        <v>0</v>
      </c>
      <c r="K209" s="50">
        <v>0</v>
      </c>
      <c r="L209" s="50">
        <v>0</v>
      </c>
      <c r="M209" s="50">
        <v>0</v>
      </c>
      <c r="N209" s="50">
        <v>0</v>
      </c>
      <c r="O209" s="50">
        <v>0</v>
      </c>
      <c r="P209" s="50">
        <v>0</v>
      </c>
      <c r="Q209" s="50">
        <v>0</v>
      </c>
      <c r="R209" s="50">
        <v>1.9999999999999999E-6</v>
      </c>
    </row>
    <row r="210" spans="1:18" x14ac:dyDescent="0.3">
      <c r="A210" s="51" t="s">
        <v>533</v>
      </c>
      <c r="B210" s="51" t="s">
        <v>533</v>
      </c>
      <c r="C210" s="51" t="s">
        <v>533</v>
      </c>
      <c r="D210" s="52">
        <v>1.9999999999999999E-6</v>
      </c>
      <c r="E210" s="52">
        <v>0</v>
      </c>
      <c r="F210" s="52">
        <v>0</v>
      </c>
      <c r="G210" s="52">
        <v>0</v>
      </c>
      <c r="H210" s="52">
        <v>0</v>
      </c>
      <c r="I210" s="52">
        <v>0</v>
      </c>
      <c r="J210" s="52">
        <v>0</v>
      </c>
      <c r="K210" s="52">
        <v>0</v>
      </c>
      <c r="L210" s="52">
        <v>0</v>
      </c>
      <c r="M210" s="52">
        <v>0</v>
      </c>
      <c r="N210" s="52">
        <v>0</v>
      </c>
      <c r="O210" s="52">
        <v>0</v>
      </c>
      <c r="P210" s="52">
        <v>0</v>
      </c>
      <c r="Q210" s="52">
        <v>0</v>
      </c>
      <c r="R210" s="52">
        <v>1.9999999999999999E-6</v>
      </c>
    </row>
    <row r="211" spans="1:18" x14ac:dyDescent="0.3">
      <c r="A211" s="3" t="s">
        <v>534</v>
      </c>
      <c r="B211" s="3" t="s">
        <v>534</v>
      </c>
      <c r="C211" s="3" t="s">
        <v>534</v>
      </c>
      <c r="D211" s="53">
        <v>1.9999999999999999E-6</v>
      </c>
      <c r="E211" s="53">
        <v>0</v>
      </c>
      <c r="F211" s="53">
        <v>0</v>
      </c>
      <c r="G211" s="53">
        <v>0</v>
      </c>
      <c r="H211" s="53">
        <v>0</v>
      </c>
      <c r="I211" s="53">
        <v>0</v>
      </c>
      <c r="J211" s="53">
        <v>0</v>
      </c>
      <c r="K211" s="53">
        <v>0</v>
      </c>
      <c r="L211" s="53">
        <v>0</v>
      </c>
      <c r="M211" s="53">
        <v>0</v>
      </c>
      <c r="N211" s="53">
        <v>0</v>
      </c>
      <c r="O211" s="53">
        <v>0</v>
      </c>
      <c r="P211" s="53">
        <v>0</v>
      </c>
      <c r="Q211" s="53">
        <v>0</v>
      </c>
      <c r="R211" s="138">
        <v>1.9999999999999999E-6</v>
      </c>
    </row>
  </sheetData>
  <conditionalFormatting sqref="A4:R6">
    <cfRule type="cellIs" dxfId="42" priority="2" stopIfTrue="1" operator="lessThan">
      <formula>0</formula>
    </cfRule>
  </conditionalFormatting>
  <conditionalFormatting sqref="A26:R26">
    <cfRule type="cellIs" dxfId="41" priority="1" stopIfTrue="1" operator="less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7A5C1-1EA8-4BB6-8267-41697298E44A}">
  <dimension ref="A1:R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7" width="9.75" style="43" customWidth="1"/>
    <col min="18" max="18" width="9.75" style="137" customWidth="1"/>
    <col min="19" max="16384" width="7" style="43"/>
  </cols>
  <sheetData>
    <row r="1" spans="1:18" ht="20" x14ac:dyDescent="0.4">
      <c r="A1" s="134" t="s">
        <v>539</v>
      </c>
      <c r="B1" s="42"/>
      <c r="C1" s="133"/>
    </row>
    <row r="2" spans="1:18" ht="20" x14ac:dyDescent="0.4">
      <c r="A2" s="44" t="s">
        <v>540</v>
      </c>
      <c r="B2" s="45"/>
      <c r="C2" s="45"/>
    </row>
    <row r="3" spans="1:18" s="139" customFormat="1" x14ac:dyDescent="0.3">
      <c r="A3" s="44">
        <v>2023</v>
      </c>
      <c r="B3" s="136"/>
      <c r="D3" s="136" t="s">
        <v>165</v>
      </c>
      <c r="E3" s="136" t="s">
        <v>155</v>
      </c>
      <c r="F3" s="136" t="s">
        <v>170</v>
      </c>
      <c r="G3" s="136" t="s">
        <v>276</v>
      </c>
      <c r="H3" s="136" t="s">
        <v>285</v>
      </c>
      <c r="I3" s="136" t="s">
        <v>184</v>
      </c>
      <c r="J3" s="136" t="s">
        <v>291</v>
      </c>
      <c r="K3" s="136" t="s">
        <v>213</v>
      </c>
      <c r="L3" s="136" t="s">
        <v>232</v>
      </c>
      <c r="M3" s="136" t="s">
        <v>145</v>
      </c>
      <c r="N3" s="136" t="s">
        <v>225</v>
      </c>
      <c r="O3" s="136" t="s">
        <v>200</v>
      </c>
      <c r="P3" s="136" t="s">
        <v>241</v>
      </c>
      <c r="Q3" s="136" t="s">
        <v>159</v>
      </c>
      <c r="R3" s="135" t="s">
        <v>100</v>
      </c>
    </row>
    <row r="4" spans="1:18" x14ac:dyDescent="0.3">
      <c r="A4" s="47" t="s">
        <v>100</v>
      </c>
      <c r="B4" s="47" t="s">
        <v>100</v>
      </c>
      <c r="C4" s="47" t="s">
        <v>100</v>
      </c>
      <c r="D4" s="48">
        <v>13.590104999999996</v>
      </c>
      <c r="E4" s="48">
        <v>0</v>
      </c>
      <c r="F4" s="48">
        <v>14.423060000000001</v>
      </c>
      <c r="G4" s="48">
        <v>7.7190000000000003</v>
      </c>
      <c r="H4" s="48">
        <v>10.75948</v>
      </c>
      <c r="I4" s="48">
        <v>7.3828599999999991</v>
      </c>
      <c r="J4" s="48">
        <v>283.43942000000004</v>
      </c>
      <c r="K4" s="48">
        <v>44.886140000000005</v>
      </c>
      <c r="L4" s="48">
        <v>6.8646400000000023</v>
      </c>
      <c r="M4" s="48">
        <v>114.1496488516826</v>
      </c>
      <c r="N4" s="48">
        <v>109.28626000000001</v>
      </c>
      <c r="O4" s="48">
        <v>90.914187520970813</v>
      </c>
      <c r="P4" s="48">
        <v>134.13900475517903</v>
      </c>
      <c r="Q4" s="48">
        <v>0</v>
      </c>
      <c r="R4" s="48">
        <v>837.55380612783244</v>
      </c>
    </row>
    <row r="5" spans="1:18" x14ac:dyDescent="0.3">
      <c r="A5" s="49" t="s">
        <v>349</v>
      </c>
      <c r="B5" s="49" t="s">
        <v>349</v>
      </c>
      <c r="C5" s="49" t="s">
        <v>349</v>
      </c>
      <c r="D5" s="50">
        <v>13.587044999999996</v>
      </c>
      <c r="E5" s="50">
        <v>0</v>
      </c>
      <c r="F5" s="50">
        <v>14.423060000000001</v>
      </c>
      <c r="G5" s="50">
        <v>0</v>
      </c>
      <c r="H5" s="50">
        <v>5.2080000000000001E-2</v>
      </c>
      <c r="I5" s="50">
        <v>7.3828599999999991</v>
      </c>
      <c r="J5" s="50">
        <v>30.370139999999992</v>
      </c>
      <c r="K5" s="50">
        <v>0.52079999999999993</v>
      </c>
      <c r="L5" s="50">
        <v>0</v>
      </c>
      <c r="M5" s="50">
        <v>66.031571477387146</v>
      </c>
      <c r="N5" s="50">
        <v>0</v>
      </c>
      <c r="O5" s="50">
        <v>13.439676652072819</v>
      </c>
      <c r="P5" s="50">
        <v>100.97565015497904</v>
      </c>
      <c r="Q5" s="50">
        <v>0</v>
      </c>
      <c r="R5" s="50">
        <v>246.78288328443901</v>
      </c>
    </row>
    <row r="6" spans="1:18" x14ac:dyDescent="0.3">
      <c r="A6" s="51" t="s">
        <v>350</v>
      </c>
      <c r="B6" s="51" t="s">
        <v>350</v>
      </c>
      <c r="C6" s="51" t="s">
        <v>350</v>
      </c>
      <c r="D6" s="52">
        <v>12.313743999999996</v>
      </c>
      <c r="E6" s="52">
        <v>0</v>
      </c>
      <c r="F6" s="52">
        <v>12.90282</v>
      </c>
      <c r="G6" s="52">
        <v>0</v>
      </c>
      <c r="H6" s="52">
        <v>0</v>
      </c>
      <c r="I6" s="52">
        <v>0</v>
      </c>
      <c r="J6" s="52">
        <v>19.597639999999995</v>
      </c>
      <c r="K6" s="52">
        <v>0.49413999999999997</v>
      </c>
      <c r="L6" s="52">
        <v>0</v>
      </c>
      <c r="M6" s="52">
        <v>65.830079666855767</v>
      </c>
      <c r="N6" s="52">
        <v>0</v>
      </c>
      <c r="O6" s="52">
        <v>13.436908561332078</v>
      </c>
      <c r="P6" s="52">
        <v>100.55644032683611</v>
      </c>
      <c r="Q6" s="52">
        <v>0</v>
      </c>
      <c r="R6" s="52">
        <v>225.13177255502396</v>
      </c>
    </row>
    <row r="7" spans="1:18" x14ac:dyDescent="0.3">
      <c r="A7" s="3" t="s">
        <v>144</v>
      </c>
      <c r="B7" s="3" t="s">
        <v>351</v>
      </c>
      <c r="C7" s="3" t="s">
        <v>352</v>
      </c>
      <c r="D7" s="53">
        <v>0.26561099999999999</v>
      </c>
      <c r="E7" s="53">
        <v>0</v>
      </c>
      <c r="F7" s="53">
        <v>0.4526</v>
      </c>
      <c r="G7" s="53">
        <v>0</v>
      </c>
      <c r="H7" s="53">
        <v>0</v>
      </c>
      <c r="I7" s="53">
        <v>0</v>
      </c>
      <c r="J7" s="53">
        <v>0</v>
      </c>
      <c r="K7" s="53">
        <v>2.7900000000000001E-2</v>
      </c>
      <c r="L7" s="53">
        <v>0</v>
      </c>
      <c r="M7" s="53">
        <v>7.7517297236886218E-2</v>
      </c>
      <c r="N7" s="53">
        <v>0</v>
      </c>
      <c r="O7" s="53">
        <v>0</v>
      </c>
      <c r="P7" s="53">
        <v>0.47842764970082768</v>
      </c>
      <c r="Q7" s="53">
        <v>0</v>
      </c>
      <c r="R7" s="138">
        <v>1.302055946937714</v>
      </c>
    </row>
    <row r="8" spans="1:18" x14ac:dyDescent="0.3">
      <c r="A8" s="3" t="s">
        <v>144</v>
      </c>
      <c r="B8" s="3" t="s">
        <v>351</v>
      </c>
      <c r="C8" s="3" t="s">
        <v>145</v>
      </c>
      <c r="D8" s="53">
        <v>0.31986200000000004</v>
      </c>
      <c r="E8" s="53">
        <v>0</v>
      </c>
      <c r="F8" s="53">
        <v>0.43337999999999999</v>
      </c>
      <c r="G8" s="53">
        <v>0</v>
      </c>
      <c r="H8" s="53">
        <v>0</v>
      </c>
      <c r="I8" s="53">
        <v>0</v>
      </c>
      <c r="J8" s="53">
        <v>1.6065999999999998</v>
      </c>
      <c r="K8" s="53">
        <v>2.7279999999999999E-2</v>
      </c>
      <c r="L8" s="53">
        <v>0</v>
      </c>
      <c r="M8" s="53">
        <v>0</v>
      </c>
      <c r="N8" s="53">
        <v>0</v>
      </c>
      <c r="O8" s="53">
        <v>3.8827580663415655</v>
      </c>
      <c r="P8" s="53">
        <v>0</v>
      </c>
      <c r="Q8" s="53">
        <v>0</v>
      </c>
      <c r="R8" s="138">
        <v>6.2698800663415657</v>
      </c>
    </row>
    <row r="9" spans="1:18" x14ac:dyDescent="0.3">
      <c r="A9" s="3" t="s">
        <v>144</v>
      </c>
      <c r="B9" s="3" t="s">
        <v>351</v>
      </c>
      <c r="C9" s="3" t="s">
        <v>353</v>
      </c>
      <c r="D9" s="53">
        <v>0</v>
      </c>
      <c r="E9" s="53">
        <v>0</v>
      </c>
      <c r="F9" s="53">
        <v>0</v>
      </c>
      <c r="G9" s="53">
        <v>0</v>
      </c>
      <c r="H9" s="53">
        <v>0</v>
      </c>
      <c r="I9" s="53">
        <v>0</v>
      </c>
      <c r="J9" s="53">
        <v>7.6259999999999994E-2</v>
      </c>
      <c r="K9" s="53">
        <v>0</v>
      </c>
      <c r="L9" s="53">
        <v>0</v>
      </c>
      <c r="M9" s="53">
        <v>0</v>
      </c>
      <c r="N9" s="53">
        <v>0</v>
      </c>
      <c r="O9" s="53">
        <v>0</v>
      </c>
      <c r="P9" s="53">
        <v>0</v>
      </c>
      <c r="Q9" s="53">
        <v>0</v>
      </c>
      <c r="R9" s="138">
        <v>7.6259999999999994E-2</v>
      </c>
    </row>
    <row r="10" spans="1:18" x14ac:dyDescent="0.3">
      <c r="A10" s="3" t="s">
        <v>144</v>
      </c>
      <c r="B10" s="3" t="s">
        <v>351</v>
      </c>
      <c r="C10" s="3" t="s">
        <v>354</v>
      </c>
      <c r="D10" s="53">
        <v>0.65979200000000016</v>
      </c>
      <c r="E10" s="53">
        <v>0</v>
      </c>
      <c r="F10" s="53">
        <v>0.59272000000000002</v>
      </c>
      <c r="G10" s="53">
        <v>0</v>
      </c>
      <c r="H10" s="53">
        <v>0</v>
      </c>
      <c r="I10" s="53">
        <v>0</v>
      </c>
      <c r="J10" s="53">
        <v>0.71734000000000009</v>
      </c>
      <c r="K10" s="53">
        <v>0</v>
      </c>
      <c r="L10" s="53">
        <v>0</v>
      </c>
      <c r="M10" s="53">
        <v>4.1343812169177555E-2</v>
      </c>
      <c r="N10" s="53">
        <v>0</v>
      </c>
      <c r="O10" s="53">
        <v>0</v>
      </c>
      <c r="P10" s="53">
        <v>0</v>
      </c>
      <c r="Q10" s="53">
        <v>0</v>
      </c>
      <c r="R10" s="138">
        <v>2.011195812169178</v>
      </c>
    </row>
    <row r="11" spans="1:18" x14ac:dyDescent="0.3">
      <c r="A11" s="3" t="s">
        <v>144</v>
      </c>
      <c r="B11" s="3" t="s">
        <v>351</v>
      </c>
      <c r="C11" s="3" t="s">
        <v>355</v>
      </c>
      <c r="D11" s="53">
        <v>0</v>
      </c>
      <c r="E11" s="53">
        <v>0</v>
      </c>
      <c r="F11" s="53">
        <v>3.7819999999999999E-2</v>
      </c>
      <c r="G11" s="53">
        <v>0</v>
      </c>
      <c r="H11" s="53">
        <v>0</v>
      </c>
      <c r="I11" s="53">
        <v>0</v>
      </c>
      <c r="J11" s="53">
        <v>0.25481999999999999</v>
      </c>
      <c r="K11" s="53">
        <v>0</v>
      </c>
      <c r="L11" s="53">
        <v>0</v>
      </c>
      <c r="M11" s="53">
        <v>0</v>
      </c>
      <c r="N11" s="53">
        <v>0</v>
      </c>
      <c r="O11" s="53">
        <v>0</v>
      </c>
      <c r="P11" s="53">
        <v>2.0230000000000001E-2</v>
      </c>
      <c r="Q11" s="53">
        <v>0</v>
      </c>
      <c r="R11" s="138">
        <v>0.31287000000000004</v>
      </c>
    </row>
    <row r="12" spans="1:18" x14ac:dyDescent="0.3">
      <c r="A12" s="3" t="s">
        <v>144</v>
      </c>
      <c r="B12" s="3" t="s">
        <v>351</v>
      </c>
      <c r="C12" s="3" t="s">
        <v>356</v>
      </c>
      <c r="D12" s="53">
        <v>2.2133069999999999</v>
      </c>
      <c r="E12" s="53">
        <v>0</v>
      </c>
      <c r="F12" s="53">
        <v>2.8395999999999999</v>
      </c>
      <c r="G12" s="53">
        <v>0</v>
      </c>
      <c r="H12" s="53">
        <v>0</v>
      </c>
      <c r="I12" s="53">
        <v>0</v>
      </c>
      <c r="J12" s="53">
        <v>0.88203999999999994</v>
      </c>
      <c r="K12" s="53">
        <v>0</v>
      </c>
      <c r="L12" s="53">
        <v>0</v>
      </c>
      <c r="M12" s="53">
        <v>16.848682760063092</v>
      </c>
      <c r="N12" s="53">
        <v>0</v>
      </c>
      <c r="O12" s="53">
        <v>9.161745247158716E-2</v>
      </c>
      <c r="P12" s="53">
        <v>0.92340540777331992</v>
      </c>
      <c r="Q12" s="53">
        <v>0</v>
      </c>
      <c r="R12" s="138">
        <v>23.798652620308001</v>
      </c>
    </row>
    <row r="13" spans="1:18" x14ac:dyDescent="0.3">
      <c r="A13" s="3" t="s">
        <v>144</v>
      </c>
      <c r="B13" s="3" t="s">
        <v>351</v>
      </c>
      <c r="C13" s="3" t="s">
        <v>151</v>
      </c>
      <c r="D13" s="53">
        <v>7.138425999999999</v>
      </c>
      <c r="E13" s="53">
        <v>0</v>
      </c>
      <c r="F13" s="53">
        <v>6.5676599999999992</v>
      </c>
      <c r="G13" s="53">
        <v>0</v>
      </c>
      <c r="H13" s="53">
        <v>0</v>
      </c>
      <c r="I13" s="53">
        <v>0</v>
      </c>
      <c r="J13" s="53">
        <v>1.0476799999999999</v>
      </c>
      <c r="K13" s="53">
        <v>0</v>
      </c>
      <c r="L13" s="53">
        <v>0</v>
      </c>
      <c r="M13" s="53">
        <v>1.4264241264551871</v>
      </c>
      <c r="N13" s="53">
        <v>0</v>
      </c>
      <c r="O13" s="53">
        <v>0</v>
      </c>
      <c r="P13" s="53">
        <v>52.977125562214432</v>
      </c>
      <c r="Q13" s="53">
        <v>0</v>
      </c>
      <c r="R13" s="138">
        <v>69.157315688669627</v>
      </c>
    </row>
    <row r="14" spans="1:18" x14ac:dyDescent="0.3">
      <c r="A14" s="3" t="s">
        <v>144</v>
      </c>
      <c r="B14" s="3" t="s">
        <v>351</v>
      </c>
      <c r="C14" s="3" t="s">
        <v>357</v>
      </c>
      <c r="D14" s="53">
        <v>6.7869999999999996E-3</v>
      </c>
      <c r="E14" s="53">
        <v>0</v>
      </c>
      <c r="F14" s="53">
        <v>0</v>
      </c>
      <c r="G14" s="53">
        <v>0</v>
      </c>
      <c r="H14" s="53">
        <v>0</v>
      </c>
      <c r="I14" s="53">
        <v>0</v>
      </c>
      <c r="J14" s="53">
        <v>0.23497999999999997</v>
      </c>
      <c r="K14" s="53">
        <v>0</v>
      </c>
      <c r="L14" s="53">
        <v>0</v>
      </c>
      <c r="M14" s="53">
        <v>0</v>
      </c>
      <c r="N14" s="53">
        <v>0</v>
      </c>
      <c r="O14" s="53">
        <v>0</v>
      </c>
      <c r="P14" s="53">
        <v>1.9994436221278209</v>
      </c>
      <c r="Q14" s="53">
        <v>0</v>
      </c>
      <c r="R14" s="138">
        <v>2.241210622127821</v>
      </c>
    </row>
    <row r="15" spans="1:18"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138">
        <v>0</v>
      </c>
    </row>
    <row r="16" spans="1:18" x14ac:dyDescent="0.3">
      <c r="A16" s="3" t="s">
        <v>144</v>
      </c>
      <c r="B16" s="3" t="s">
        <v>351</v>
      </c>
      <c r="C16" s="3" t="s">
        <v>359</v>
      </c>
      <c r="D16" s="53">
        <v>3.4509999999999999E-2</v>
      </c>
      <c r="E16" s="53">
        <v>0</v>
      </c>
      <c r="F16" s="53">
        <v>7.4400000000000004E-3</v>
      </c>
      <c r="G16" s="53">
        <v>0</v>
      </c>
      <c r="H16" s="53">
        <v>0</v>
      </c>
      <c r="I16" s="53">
        <v>0</v>
      </c>
      <c r="J16" s="53">
        <v>0.15401999999999999</v>
      </c>
      <c r="K16" s="53">
        <v>0.28333999999999998</v>
      </c>
      <c r="L16" s="53">
        <v>0</v>
      </c>
      <c r="M16" s="53">
        <v>2.8907142368891101</v>
      </c>
      <c r="N16" s="53">
        <v>0</v>
      </c>
      <c r="O16" s="53">
        <v>1.9874000000000001</v>
      </c>
      <c r="P16" s="53">
        <v>7.0130499999999998</v>
      </c>
      <c r="Q16" s="53">
        <v>0</v>
      </c>
      <c r="R16" s="138">
        <v>12.370474236889109</v>
      </c>
    </row>
    <row r="17" spans="1:18" x14ac:dyDescent="0.3">
      <c r="A17" s="3" t="s">
        <v>144</v>
      </c>
      <c r="B17" s="3" t="s">
        <v>351</v>
      </c>
      <c r="C17" s="3" t="s">
        <v>360</v>
      </c>
      <c r="D17" s="53">
        <v>0.60380400000000012</v>
      </c>
      <c r="E17" s="53">
        <v>0</v>
      </c>
      <c r="F17" s="53">
        <v>0.57722000000000007</v>
      </c>
      <c r="G17" s="53">
        <v>0</v>
      </c>
      <c r="H17" s="53">
        <v>0</v>
      </c>
      <c r="I17" s="53">
        <v>0</v>
      </c>
      <c r="J17" s="53">
        <v>2.1072000000000006</v>
      </c>
      <c r="K17" s="53">
        <v>0</v>
      </c>
      <c r="L17" s="53">
        <v>0</v>
      </c>
      <c r="M17" s="53">
        <v>0.24896803841611825</v>
      </c>
      <c r="N17" s="53">
        <v>0</v>
      </c>
      <c r="O17" s="53">
        <v>0</v>
      </c>
      <c r="P17" s="53">
        <v>9.006368174119924</v>
      </c>
      <c r="Q17" s="53">
        <v>0</v>
      </c>
      <c r="R17" s="138">
        <v>12.543560212536043</v>
      </c>
    </row>
    <row r="18" spans="1:18" x14ac:dyDescent="0.3">
      <c r="A18" s="3" t="s">
        <v>144</v>
      </c>
      <c r="B18" s="3" t="s">
        <v>351</v>
      </c>
      <c r="C18" s="3" t="s">
        <v>361</v>
      </c>
      <c r="D18" s="53">
        <v>0</v>
      </c>
      <c r="E18" s="53">
        <v>0</v>
      </c>
      <c r="F18" s="53">
        <v>0</v>
      </c>
      <c r="G18" s="53">
        <v>0</v>
      </c>
      <c r="H18" s="53">
        <v>0</v>
      </c>
      <c r="I18" s="53">
        <v>0</v>
      </c>
      <c r="J18" s="53">
        <v>1.3639999999999999E-2</v>
      </c>
      <c r="K18" s="53">
        <v>0</v>
      </c>
      <c r="L18" s="53">
        <v>0</v>
      </c>
      <c r="M18" s="53">
        <v>0</v>
      </c>
      <c r="N18" s="53">
        <v>0</v>
      </c>
      <c r="O18" s="53">
        <v>0</v>
      </c>
      <c r="P18" s="53">
        <v>0</v>
      </c>
      <c r="Q18" s="53">
        <v>0</v>
      </c>
      <c r="R18" s="138">
        <v>1.3639999999999999E-2</v>
      </c>
    </row>
    <row r="19" spans="1:18" x14ac:dyDescent="0.3">
      <c r="A19" s="3" t="s">
        <v>144</v>
      </c>
      <c r="B19" s="3" t="s">
        <v>351</v>
      </c>
      <c r="C19" s="3" t="s">
        <v>155</v>
      </c>
      <c r="D19" s="53">
        <v>0.332569</v>
      </c>
      <c r="E19" s="53">
        <v>0</v>
      </c>
      <c r="F19" s="53">
        <v>1.0694999999999999</v>
      </c>
      <c r="G19" s="53">
        <v>0</v>
      </c>
      <c r="H19" s="53">
        <v>0</v>
      </c>
      <c r="I19" s="53">
        <v>0</v>
      </c>
      <c r="J19" s="53">
        <v>5.7418199999999997</v>
      </c>
      <c r="K19" s="53">
        <v>2.1700000000000001E-2</v>
      </c>
      <c r="L19" s="53">
        <v>0</v>
      </c>
      <c r="M19" s="53">
        <v>34.123962744600618</v>
      </c>
      <c r="N19" s="53">
        <v>0</v>
      </c>
      <c r="O19" s="53">
        <v>1.1537066666667029E-2</v>
      </c>
      <c r="P19" s="53">
        <v>0</v>
      </c>
      <c r="Q19" s="53">
        <v>0</v>
      </c>
      <c r="R19" s="138">
        <v>41.301088811267284</v>
      </c>
    </row>
    <row r="20" spans="1:18" x14ac:dyDescent="0.3">
      <c r="A20" s="3" t="s">
        <v>144</v>
      </c>
      <c r="B20" s="3" t="s">
        <v>351</v>
      </c>
      <c r="C20" s="3" t="s">
        <v>362</v>
      </c>
      <c r="D20" s="53">
        <v>0</v>
      </c>
      <c r="E20" s="53">
        <v>0</v>
      </c>
      <c r="F20" s="53">
        <v>8.6800000000000002E-3</v>
      </c>
      <c r="G20" s="53">
        <v>0</v>
      </c>
      <c r="H20" s="53">
        <v>0</v>
      </c>
      <c r="I20" s="53">
        <v>0</v>
      </c>
      <c r="J20" s="53">
        <v>9.6719999999999987E-2</v>
      </c>
      <c r="K20" s="53">
        <v>0</v>
      </c>
      <c r="L20" s="53">
        <v>0</v>
      </c>
      <c r="M20" s="53">
        <v>5.4749282900392326E-2</v>
      </c>
      <c r="N20" s="53">
        <v>0</v>
      </c>
      <c r="O20" s="53">
        <v>0</v>
      </c>
      <c r="P20" s="53">
        <v>0</v>
      </c>
      <c r="Q20" s="53">
        <v>0</v>
      </c>
      <c r="R20" s="138">
        <v>0.16014928290039232</v>
      </c>
    </row>
    <row r="21" spans="1:18" x14ac:dyDescent="0.3">
      <c r="A21" s="3" t="s">
        <v>144</v>
      </c>
      <c r="B21" s="3" t="s">
        <v>351</v>
      </c>
      <c r="C21" s="3" t="s">
        <v>363</v>
      </c>
      <c r="D21" s="53">
        <v>9.9999999999999995E-7</v>
      </c>
      <c r="E21" s="53">
        <v>0</v>
      </c>
      <c r="F21" s="53">
        <v>0</v>
      </c>
      <c r="G21" s="53">
        <v>0</v>
      </c>
      <c r="H21" s="53">
        <v>0</v>
      </c>
      <c r="I21" s="53">
        <v>0</v>
      </c>
      <c r="J21" s="53">
        <v>0.18723999999999996</v>
      </c>
      <c r="K21" s="53">
        <v>0</v>
      </c>
      <c r="L21" s="53">
        <v>0</v>
      </c>
      <c r="M21" s="53">
        <v>0</v>
      </c>
      <c r="N21" s="53">
        <v>0</v>
      </c>
      <c r="O21" s="53">
        <v>3.8638813888887208E-2</v>
      </c>
      <c r="P21" s="53">
        <v>0</v>
      </c>
      <c r="Q21" s="53">
        <v>0</v>
      </c>
      <c r="R21" s="138">
        <v>0.22587981388888717</v>
      </c>
    </row>
    <row r="22" spans="1:18" x14ac:dyDescent="0.3">
      <c r="A22" s="3" t="s">
        <v>144</v>
      </c>
      <c r="B22" s="3" t="s">
        <v>351</v>
      </c>
      <c r="C22" s="3" t="s">
        <v>159</v>
      </c>
      <c r="D22" s="53">
        <v>0.19651299999999999</v>
      </c>
      <c r="E22" s="53">
        <v>0</v>
      </c>
      <c r="F22" s="53">
        <v>0.24986</v>
      </c>
      <c r="G22" s="53">
        <v>0</v>
      </c>
      <c r="H22" s="53">
        <v>0</v>
      </c>
      <c r="I22" s="53">
        <v>0</v>
      </c>
      <c r="J22" s="53">
        <v>4.0938599999999985</v>
      </c>
      <c r="K22" s="53">
        <v>0</v>
      </c>
      <c r="L22" s="53">
        <v>0</v>
      </c>
      <c r="M22" s="53">
        <v>8.0286999999999997E-2</v>
      </c>
      <c r="N22" s="53">
        <v>0</v>
      </c>
      <c r="O22" s="53">
        <v>7.4249571619633707</v>
      </c>
      <c r="P22" s="53">
        <v>7.5207229108997922</v>
      </c>
      <c r="Q22" s="53">
        <v>0</v>
      </c>
      <c r="R22" s="138">
        <v>19.566200072863161</v>
      </c>
    </row>
    <row r="23" spans="1:18" x14ac:dyDescent="0.3">
      <c r="A23" s="3" t="s">
        <v>144</v>
      </c>
      <c r="B23" s="3" t="s">
        <v>351</v>
      </c>
      <c r="C23" s="3" t="s">
        <v>364</v>
      </c>
      <c r="D23" s="53">
        <v>0.10531600000000001</v>
      </c>
      <c r="E23" s="53">
        <v>0</v>
      </c>
      <c r="F23" s="53">
        <v>6.6339999999999996E-2</v>
      </c>
      <c r="G23" s="53">
        <v>0</v>
      </c>
      <c r="H23" s="53">
        <v>0</v>
      </c>
      <c r="I23" s="53">
        <v>0</v>
      </c>
      <c r="J23" s="53">
        <v>0.18847999999999998</v>
      </c>
      <c r="K23" s="53">
        <v>0.11656</v>
      </c>
      <c r="L23" s="53">
        <v>0</v>
      </c>
      <c r="M23" s="53">
        <v>9.3834201388887485E-4</v>
      </c>
      <c r="N23" s="53">
        <v>0</v>
      </c>
      <c r="O23" s="53">
        <v>0</v>
      </c>
      <c r="P23" s="53">
        <v>0</v>
      </c>
      <c r="Q23" s="53">
        <v>0</v>
      </c>
      <c r="R23" s="138">
        <v>0.47763434201388888</v>
      </c>
    </row>
    <row r="24" spans="1:18" x14ac:dyDescent="0.3">
      <c r="A24" s="3" t="s">
        <v>144</v>
      </c>
      <c r="B24" s="3" t="s">
        <v>351</v>
      </c>
      <c r="C24" s="3" t="s">
        <v>365</v>
      </c>
      <c r="D24" s="53">
        <v>0.23033599999999999</v>
      </c>
      <c r="E24" s="53">
        <v>0</v>
      </c>
      <c r="F24" s="53">
        <v>0</v>
      </c>
      <c r="G24" s="53">
        <v>0</v>
      </c>
      <c r="H24" s="53">
        <v>0</v>
      </c>
      <c r="I24" s="53">
        <v>0</v>
      </c>
      <c r="J24" s="53">
        <v>0</v>
      </c>
      <c r="K24" s="53">
        <v>0</v>
      </c>
      <c r="L24" s="53">
        <v>0</v>
      </c>
      <c r="M24" s="53">
        <v>0.10051307692985616</v>
      </c>
      <c r="N24" s="53">
        <v>0</v>
      </c>
      <c r="O24" s="53">
        <v>0</v>
      </c>
      <c r="P24" s="53">
        <v>0</v>
      </c>
      <c r="Q24" s="53">
        <v>0</v>
      </c>
      <c r="R24" s="138">
        <v>0.33084907692985616</v>
      </c>
    </row>
    <row r="25" spans="1:18" x14ac:dyDescent="0.3">
      <c r="A25" s="3" t="s">
        <v>144</v>
      </c>
      <c r="B25" s="3" t="s">
        <v>351</v>
      </c>
      <c r="C25" s="3" t="s">
        <v>162</v>
      </c>
      <c r="D25" s="53">
        <v>0.20690999999999998</v>
      </c>
      <c r="E25" s="53">
        <v>0</v>
      </c>
      <c r="F25" s="53">
        <v>0</v>
      </c>
      <c r="G25" s="53">
        <v>0</v>
      </c>
      <c r="H25" s="53">
        <v>0</v>
      </c>
      <c r="I25" s="53">
        <v>0</v>
      </c>
      <c r="J25" s="53">
        <v>2.1949399999999994</v>
      </c>
      <c r="K25" s="53">
        <v>1.736E-2</v>
      </c>
      <c r="L25" s="53">
        <v>0</v>
      </c>
      <c r="M25" s="53">
        <v>9.9359789491814272</v>
      </c>
      <c r="N25" s="53">
        <v>0</v>
      </c>
      <c r="O25" s="53">
        <v>0</v>
      </c>
      <c r="P25" s="53">
        <v>20.617667000000001</v>
      </c>
      <c r="Q25" s="53">
        <v>0</v>
      </c>
      <c r="R25" s="138">
        <v>32.972855949181429</v>
      </c>
    </row>
    <row r="26" spans="1:18" x14ac:dyDescent="0.3">
      <c r="A26" s="51" t="s">
        <v>366</v>
      </c>
      <c r="B26" s="51" t="s">
        <v>366</v>
      </c>
      <c r="C26" s="51" t="s">
        <v>366</v>
      </c>
      <c r="D26" s="52">
        <v>1.2733009999999998</v>
      </c>
      <c r="E26" s="52">
        <v>0</v>
      </c>
      <c r="F26" s="52">
        <v>1.4167000000000001</v>
      </c>
      <c r="G26" s="52">
        <v>0</v>
      </c>
      <c r="H26" s="52">
        <v>0</v>
      </c>
      <c r="I26" s="52">
        <v>0.1026</v>
      </c>
      <c r="J26" s="52">
        <v>7.77346</v>
      </c>
      <c r="K26" s="52">
        <v>2.666E-2</v>
      </c>
      <c r="L26" s="52">
        <v>0</v>
      </c>
      <c r="M26" s="52">
        <v>0.20149181053138132</v>
      </c>
      <c r="N26" s="52">
        <v>0</v>
      </c>
      <c r="O26" s="52">
        <v>2.7680907407407348E-3</v>
      </c>
      <c r="P26" s="52">
        <v>0.41920982814293167</v>
      </c>
      <c r="Q26" s="52">
        <v>0</v>
      </c>
      <c r="R26" s="52">
        <v>11.216190729415054</v>
      </c>
    </row>
    <row r="27" spans="1:18"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138">
        <v>0</v>
      </c>
    </row>
    <row r="28" spans="1:18"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138">
        <v>0</v>
      </c>
    </row>
    <row r="29" spans="1:18" x14ac:dyDescent="0.3">
      <c r="A29" s="3" t="s">
        <v>144</v>
      </c>
      <c r="B29" s="3" t="s">
        <v>367</v>
      </c>
      <c r="C29" s="3" t="s">
        <v>370</v>
      </c>
      <c r="D29" s="53">
        <v>0</v>
      </c>
      <c r="E29" s="53">
        <v>0</v>
      </c>
      <c r="F29" s="53">
        <v>0</v>
      </c>
      <c r="G29" s="53">
        <v>0</v>
      </c>
      <c r="H29" s="53">
        <v>0</v>
      </c>
      <c r="I29" s="53">
        <v>0</v>
      </c>
      <c r="J29" s="53">
        <v>0.26597999999999994</v>
      </c>
      <c r="K29" s="53">
        <v>0</v>
      </c>
      <c r="L29" s="53">
        <v>0</v>
      </c>
      <c r="M29" s="53">
        <v>0</v>
      </c>
      <c r="N29" s="53">
        <v>0</v>
      </c>
      <c r="O29" s="53">
        <v>0</v>
      </c>
      <c r="P29" s="53">
        <v>0.18240673786515393</v>
      </c>
      <c r="Q29" s="53">
        <v>0</v>
      </c>
      <c r="R29" s="138">
        <v>0.44838673786515387</v>
      </c>
    </row>
    <row r="30" spans="1:18" x14ac:dyDescent="0.3">
      <c r="A30" s="3" t="s">
        <v>144</v>
      </c>
      <c r="B30" s="3" t="s">
        <v>367</v>
      </c>
      <c r="C30" s="3" t="s">
        <v>371</v>
      </c>
      <c r="D30" s="53">
        <v>6.7999999999999999E-5</v>
      </c>
      <c r="E30" s="53">
        <v>0</v>
      </c>
      <c r="F30" s="53">
        <v>0.13267999999999999</v>
      </c>
      <c r="G30" s="53">
        <v>0</v>
      </c>
      <c r="H30" s="53">
        <v>0</v>
      </c>
      <c r="I30" s="53">
        <v>0</v>
      </c>
      <c r="J30" s="53">
        <v>0.19219999999999998</v>
      </c>
      <c r="K30" s="53">
        <v>0</v>
      </c>
      <c r="L30" s="53">
        <v>0</v>
      </c>
      <c r="M30" s="53">
        <v>0</v>
      </c>
      <c r="N30" s="53">
        <v>0</v>
      </c>
      <c r="O30" s="53">
        <v>0</v>
      </c>
      <c r="P30" s="53">
        <v>0</v>
      </c>
      <c r="Q30" s="53">
        <v>0</v>
      </c>
      <c r="R30" s="138">
        <v>0.32494800000000001</v>
      </c>
    </row>
    <row r="31" spans="1:18" x14ac:dyDescent="0.3">
      <c r="A31" s="3" t="s">
        <v>144</v>
      </c>
      <c r="B31" s="3" t="s">
        <v>367</v>
      </c>
      <c r="C31" s="3" t="s">
        <v>165</v>
      </c>
      <c r="D31" s="53">
        <v>0</v>
      </c>
      <c r="E31" s="53">
        <v>0</v>
      </c>
      <c r="F31" s="53">
        <v>0.36270000000000002</v>
      </c>
      <c r="G31" s="53">
        <v>0</v>
      </c>
      <c r="H31" s="53">
        <v>0</v>
      </c>
      <c r="I31" s="53">
        <v>0</v>
      </c>
      <c r="J31" s="53">
        <v>0</v>
      </c>
      <c r="K31" s="53">
        <v>0</v>
      </c>
      <c r="L31" s="53">
        <v>0</v>
      </c>
      <c r="M31" s="53">
        <v>4.7407379487179484E-2</v>
      </c>
      <c r="N31" s="53">
        <v>0</v>
      </c>
      <c r="O31" s="53">
        <v>2.7680907407407348E-3</v>
      </c>
      <c r="P31" s="53">
        <v>0</v>
      </c>
      <c r="Q31" s="53">
        <v>0</v>
      </c>
      <c r="R31" s="138">
        <v>0.41287547022792026</v>
      </c>
    </row>
    <row r="32" spans="1:18" x14ac:dyDescent="0.3">
      <c r="A32" s="3" t="s">
        <v>144</v>
      </c>
      <c r="B32" s="3" t="s">
        <v>367</v>
      </c>
      <c r="C32" s="3" t="s">
        <v>372</v>
      </c>
      <c r="D32" s="53">
        <v>0</v>
      </c>
      <c r="E32" s="53">
        <v>0</v>
      </c>
      <c r="F32" s="53">
        <v>2.7899999999999998E-2</v>
      </c>
      <c r="G32" s="53">
        <v>0</v>
      </c>
      <c r="H32" s="53">
        <v>0</v>
      </c>
      <c r="I32" s="53">
        <v>0</v>
      </c>
      <c r="J32" s="53">
        <v>0.34100000000000003</v>
      </c>
      <c r="K32" s="53">
        <v>0</v>
      </c>
      <c r="L32" s="53">
        <v>0</v>
      </c>
      <c r="M32" s="53">
        <v>0</v>
      </c>
      <c r="N32" s="53">
        <v>0</v>
      </c>
      <c r="O32" s="53">
        <v>0</v>
      </c>
      <c r="P32" s="53">
        <v>0</v>
      </c>
      <c r="Q32" s="53">
        <v>0</v>
      </c>
      <c r="R32" s="138">
        <v>0.36890000000000001</v>
      </c>
    </row>
    <row r="33" spans="1:18" x14ac:dyDescent="0.3">
      <c r="A33" s="3" t="s">
        <v>144</v>
      </c>
      <c r="B33" s="3" t="s">
        <v>367</v>
      </c>
      <c r="C33" s="3" t="s">
        <v>373</v>
      </c>
      <c r="D33" s="53">
        <v>5.5000000000000002E-5</v>
      </c>
      <c r="E33" s="53">
        <v>0</v>
      </c>
      <c r="F33" s="53">
        <v>0</v>
      </c>
      <c r="G33" s="53">
        <v>0</v>
      </c>
      <c r="H33" s="53">
        <v>0</v>
      </c>
      <c r="I33" s="53">
        <v>0</v>
      </c>
      <c r="J33" s="53">
        <v>6.2E-2</v>
      </c>
      <c r="K33" s="53">
        <v>0</v>
      </c>
      <c r="L33" s="53">
        <v>0</v>
      </c>
      <c r="M33" s="53">
        <v>0</v>
      </c>
      <c r="N33" s="53">
        <v>0</v>
      </c>
      <c r="O33" s="53">
        <v>0</v>
      </c>
      <c r="P33" s="53">
        <v>0</v>
      </c>
      <c r="Q33" s="53">
        <v>0</v>
      </c>
      <c r="R33" s="138">
        <v>6.2054999999999999E-2</v>
      </c>
    </row>
    <row r="34" spans="1:18" x14ac:dyDescent="0.3">
      <c r="A34" s="3" t="s">
        <v>144</v>
      </c>
      <c r="B34" s="3" t="s">
        <v>367</v>
      </c>
      <c r="C34" s="3" t="s">
        <v>167</v>
      </c>
      <c r="D34" s="53">
        <v>0.50832300000000008</v>
      </c>
      <c r="E34" s="53">
        <v>0</v>
      </c>
      <c r="F34" s="53">
        <v>0.34967999999999999</v>
      </c>
      <c r="G34" s="53">
        <v>0</v>
      </c>
      <c r="H34" s="53">
        <v>0</v>
      </c>
      <c r="I34" s="53">
        <v>0</v>
      </c>
      <c r="J34" s="53">
        <v>1.4499999999999999E-2</v>
      </c>
      <c r="K34" s="53">
        <v>2.666E-2</v>
      </c>
      <c r="L34" s="53">
        <v>0</v>
      </c>
      <c r="M34" s="53">
        <v>2.1092E-2</v>
      </c>
      <c r="N34" s="53">
        <v>0</v>
      </c>
      <c r="O34" s="53">
        <v>0</v>
      </c>
      <c r="P34" s="53">
        <v>0</v>
      </c>
      <c r="Q34" s="53">
        <v>0</v>
      </c>
      <c r="R34" s="138">
        <v>0.92025500000000005</v>
      </c>
    </row>
    <row r="35" spans="1:18" x14ac:dyDescent="0.3">
      <c r="A35" s="3" t="s">
        <v>144</v>
      </c>
      <c r="B35" s="3" t="s">
        <v>367</v>
      </c>
      <c r="C35" s="3" t="s">
        <v>374</v>
      </c>
      <c r="D35" s="53">
        <v>0</v>
      </c>
      <c r="E35" s="53">
        <v>0</v>
      </c>
      <c r="F35" s="53">
        <v>0</v>
      </c>
      <c r="G35" s="53">
        <v>0</v>
      </c>
      <c r="H35" s="53">
        <v>0</v>
      </c>
      <c r="I35" s="53">
        <v>0</v>
      </c>
      <c r="J35" s="53">
        <v>4.8979999999999996E-2</v>
      </c>
      <c r="K35" s="53">
        <v>0</v>
      </c>
      <c r="L35" s="53">
        <v>0</v>
      </c>
      <c r="M35" s="53">
        <v>0</v>
      </c>
      <c r="N35" s="53">
        <v>0</v>
      </c>
      <c r="O35" s="53">
        <v>0</v>
      </c>
      <c r="P35" s="53">
        <v>0</v>
      </c>
      <c r="Q35" s="53">
        <v>0</v>
      </c>
      <c r="R35" s="138">
        <v>4.8979999999999996E-2</v>
      </c>
    </row>
    <row r="36" spans="1:18" x14ac:dyDescent="0.3">
      <c r="A36" s="3" t="s">
        <v>144</v>
      </c>
      <c r="B36" s="3" t="s">
        <v>367</v>
      </c>
      <c r="C36" s="3" t="s">
        <v>375</v>
      </c>
      <c r="D36" s="53">
        <v>0.20411499999999999</v>
      </c>
      <c r="E36" s="53">
        <v>0</v>
      </c>
      <c r="F36" s="53">
        <v>3.2240000000000005E-2</v>
      </c>
      <c r="G36" s="53">
        <v>0</v>
      </c>
      <c r="H36" s="53">
        <v>0</v>
      </c>
      <c r="I36" s="53">
        <v>9.0719999999999995E-2</v>
      </c>
      <c r="J36" s="53">
        <v>0.48422000000000009</v>
      </c>
      <c r="K36" s="53">
        <v>0</v>
      </c>
      <c r="L36" s="53">
        <v>0</v>
      </c>
      <c r="M36" s="53">
        <v>7.0200000000000004E-4</v>
      </c>
      <c r="N36" s="53">
        <v>0</v>
      </c>
      <c r="O36" s="53">
        <v>0</v>
      </c>
      <c r="P36" s="53">
        <v>0</v>
      </c>
      <c r="Q36" s="53">
        <v>0</v>
      </c>
      <c r="R36" s="138">
        <v>0.81199700000000008</v>
      </c>
    </row>
    <row r="37" spans="1:18" x14ac:dyDescent="0.3">
      <c r="A37" s="3" t="s">
        <v>144</v>
      </c>
      <c r="B37" s="3" t="s">
        <v>367</v>
      </c>
      <c r="C37" s="3" t="s">
        <v>376</v>
      </c>
      <c r="D37" s="53">
        <v>1.8E-5</v>
      </c>
      <c r="E37" s="53">
        <v>0</v>
      </c>
      <c r="F37" s="53">
        <v>0</v>
      </c>
      <c r="G37" s="53">
        <v>0</v>
      </c>
      <c r="H37" s="53">
        <v>0</v>
      </c>
      <c r="I37" s="53">
        <v>0</v>
      </c>
      <c r="J37" s="53">
        <v>0</v>
      </c>
      <c r="K37" s="53">
        <v>0</v>
      </c>
      <c r="L37" s="53">
        <v>0</v>
      </c>
      <c r="M37" s="53">
        <v>0</v>
      </c>
      <c r="N37" s="53">
        <v>0</v>
      </c>
      <c r="O37" s="53">
        <v>0</v>
      </c>
      <c r="P37" s="53">
        <v>8.808400000000001E-2</v>
      </c>
      <c r="Q37" s="53">
        <v>0</v>
      </c>
      <c r="R37" s="138">
        <v>8.8102000000000014E-2</v>
      </c>
    </row>
    <row r="38" spans="1:18"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138">
        <v>0</v>
      </c>
    </row>
    <row r="39" spans="1:18"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138">
        <v>0</v>
      </c>
    </row>
    <row r="40" spans="1:18" x14ac:dyDescent="0.3">
      <c r="A40" s="3" t="s">
        <v>144</v>
      </c>
      <c r="B40" s="3" t="s">
        <v>367</v>
      </c>
      <c r="C40" s="3" t="s">
        <v>170</v>
      </c>
      <c r="D40" s="53">
        <v>0.28790399999999999</v>
      </c>
      <c r="E40" s="53">
        <v>0</v>
      </c>
      <c r="F40" s="53">
        <v>0</v>
      </c>
      <c r="G40" s="53">
        <v>0</v>
      </c>
      <c r="H40" s="53">
        <v>0</v>
      </c>
      <c r="I40" s="53">
        <v>0</v>
      </c>
      <c r="J40" s="53">
        <v>5.3661000000000003</v>
      </c>
      <c r="K40" s="53">
        <v>0</v>
      </c>
      <c r="L40" s="53">
        <v>0</v>
      </c>
      <c r="M40" s="53">
        <v>0.12637926244516798</v>
      </c>
      <c r="N40" s="53">
        <v>0</v>
      </c>
      <c r="O40" s="53">
        <v>0</v>
      </c>
      <c r="P40" s="53">
        <v>0</v>
      </c>
      <c r="Q40" s="53">
        <v>0</v>
      </c>
      <c r="R40" s="138">
        <v>5.7803832624451683</v>
      </c>
    </row>
    <row r="41" spans="1:18" x14ac:dyDescent="0.3">
      <c r="A41" s="3" t="s">
        <v>144</v>
      </c>
      <c r="B41" s="3" t="s">
        <v>367</v>
      </c>
      <c r="C41" s="3" t="s">
        <v>379</v>
      </c>
      <c r="D41" s="53">
        <v>7.1478E-2</v>
      </c>
      <c r="E41" s="53">
        <v>0</v>
      </c>
      <c r="F41" s="53">
        <v>6.1999999999999998E-3</v>
      </c>
      <c r="G41" s="53">
        <v>0</v>
      </c>
      <c r="H41" s="53">
        <v>0</v>
      </c>
      <c r="I41" s="53">
        <v>0</v>
      </c>
      <c r="J41" s="53">
        <v>0.4129199999999999</v>
      </c>
      <c r="K41" s="53">
        <v>0</v>
      </c>
      <c r="L41" s="53">
        <v>0</v>
      </c>
      <c r="M41" s="53">
        <v>2.6459999999999999E-3</v>
      </c>
      <c r="N41" s="53">
        <v>0</v>
      </c>
      <c r="O41" s="53">
        <v>0</v>
      </c>
      <c r="P41" s="53">
        <v>0.12308756712962962</v>
      </c>
      <c r="Q41" s="53">
        <v>0</v>
      </c>
      <c r="R41" s="138">
        <v>0.61633156712962944</v>
      </c>
    </row>
    <row r="42" spans="1:18" x14ac:dyDescent="0.3">
      <c r="A42" s="3" t="s">
        <v>144</v>
      </c>
      <c r="B42" s="3" t="s">
        <v>367</v>
      </c>
      <c r="C42" s="3" t="s">
        <v>173</v>
      </c>
      <c r="D42" s="53">
        <v>3.7558000000000001E-2</v>
      </c>
      <c r="E42" s="53">
        <v>0</v>
      </c>
      <c r="F42" s="53">
        <v>0</v>
      </c>
      <c r="G42" s="53">
        <v>0</v>
      </c>
      <c r="H42" s="53">
        <v>0</v>
      </c>
      <c r="I42" s="53">
        <v>0</v>
      </c>
      <c r="J42" s="53">
        <v>1.392E-2</v>
      </c>
      <c r="K42" s="53">
        <v>0</v>
      </c>
      <c r="L42" s="53">
        <v>0</v>
      </c>
      <c r="M42" s="53">
        <v>2.8651685990338099E-3</v>
      </c>
      <c r="N42" s="53">
        <v>0</v>
      </c>
      <c r="O42" s="53">
        <v>0</v>
      </c>
      <c r="P42" s="53">
        <v>2.563152314814815E-2</v>
      </c>
      <c r="Q42" s="53">
        <v>0</v>
      </c>
      <c r="R42" s="138">
        <v>7.997469174718197E-2</v>
      </c>
    </row>
    <row r="43" spans="1:18" x14ac:dyDescent="0.3">
      <c r="A43" s="3" t="s">
        <v>144</v>
      </c>
      <c r="B43" s="3" t="s">
        <v>367</v>
      </c>
      <c r="C43" s="3" t="s">
        <v>380</v>
      </c>
      <c r="D43" s="53">
        <v>0.14901900000000001</v>
      </c>
      <c r="E43" s="53">
        <v>0</v>
      </c>
      <c r="F43" s="53">
        <v>7.3779999999999998E-2</v>
      </c>
      <c r="G43" s="53">
        <v>0</v>
      </c>
      <c r="H43" s="53">
        <v>0</v>
      </c>
      <c r="I43" s="53">
        <v>0</v>
      </c>
      <c r="J43" s="53">
        <v>0</v>
      </c>
      <c r="K43" s="53">
        <v>0</v>
      </c>
      <c r="L43" s="53">
        <v>0</v>
      </c>
      <c r="M43" s="53">
        <v>0</v>
      </c>
      <c r="N43" s="53">
        <v>0</v>
      </c>
      <c r="O43" s="53">
        <v>0</v>
      </c>
      <c r="P43" s="53">
        <v>0</v>
      </c>
      <c r="Q43" s="53">
        <v>0</v>
      </c>
      <c r="R43" s="138">
        <v>0.22279900000000002</v>
      </c>
    </row>
    <row r="44" spans="1:18" x14ac:dyDescent="0.3">
      <c r="A44" s="3" t="s">
        <v>144</v>
      </c>
      <c r="B44" s="3" t="s">
        <v>367</v>
      </c>
      <c r="C44" s="3" t="s">
        <v>177</v>
      </c>
      <c r="D44" s="53">
        <v>1.7259999999999999E-3</v>
      </c>
      <c r="E44" s="53">
        <v>0</v>
      </c>
      <c r="F44" s="53">
        <v>8.0599999999999995E-3</v>
      </c>
      <c r="G44" s="53">
        <v>0</v>
      </c>
      <c r="H44" s="53">
        <v>0</v>
      </c>
      <c r="I44" s="53">
        <v>0</v>
      </c>
      <c r="J44" s="53">
        <v>0.55862000000000001</v>
      </c>
      <c r="K44" s="53">
        <v>0</v>
      </c>
      <c r="L44" s="53">
        <v>0</v>
      </c>
      <c r="M44" s="53">
        <v>0</v>
      </c>
      <c r="N44" s="53">
        <v>0</v>
      </c>
      <c r="O44" s="53">
        <v>0</v>
      </c>
      <c r="P44" s="53">
        <v>0</v>
      </c>
      <c r="Q44" s="53">
        <v>0</v>
      </c>
      <c r="R44" s="138">
        <v>0.56840599999999997</v>
      </c>
    </row>
    <row r="45" spans="1:18" x14ac:dyDescent="0.3">
      <c r="A45" s="3" t="s">
        <v>144</v>
      </c>
      <c r="B45" s="3" t="s">
        <v>367</v>
      </c>
      <c r="C45" s="3" t="s">
        <v>180</v>
      </c>
      <c r="D45" s="53">
        <v>1.3037E-2</v>
      </c>
      <c r="E45" s="53">
        <v>0</v>
      </c>
      <c r="F45" s="53">
        <v>0.42346</v>
      </c>
      <c r="G45" s="53">
        <v>0</v>
      </c>
      <c r="H45" s="53">
        <v>0</v>
      </c>
      <c r="I45" s="53">
        <v>1.188E-2</v>
      </c>
      <c r="J45" s="53">
        <v>1.302E-2</v>
      </c>
      <c r="K45" s="53">
        <v>0</v>
      </c>
      <c r="L45" s="53">
        <v>0</v>
      </c>
      <c r="M45" s="53">
        <v>3.9999999999999975E-4</v>
      </c>
      <c r="N45" s="53">
        <v>0</v>
      </c>
      <c r="O45" s="53">
        <v>0</v>
      </c>
      <c r="P45" s="53">
        <v>0</v>
      </c>
      <c r="Q45" s="53">
        <v>0</v>
      </c>
      <c r="R45" s="138">
        <v>0.46179700000000001</v>
      </c>
    </row>
    <row r="46" spans="1:18" x14ac:dyDescent="0.3">
      <c r="A46" s="51" t="s">
        <v>381</v>
      </c>
      <c r="B46" s="51" t="s">
        <v>381</v>
      </c>
      <c r="C46" s="51" t="s">
        <v>381</v>
      </c>
      <c r="D46" s="52">
        <v>0</v>
      </c>
      <c r="E46" s="52">
        <v>0</v>
      </c>
      <c r="F46" s="52">
        <v>0.10353999999999999</v>
      </c>
      <c r="G46" s="52">
        <v>0</v>
      </c>
      <c r="H46" s="52">
        <v>5.2080000000000001E-2</v>
      </c>
      <c r="I46" s="52">
        <v>7.2802599999999993</v>
      </c>
      <c r="J46" s="52">
        <v>2.9990399999999982</v>
      </c>
      <c r="K46" s="52">
        <v>0</v>
      </c>
      <c r="L46" s="52">
        <v>0</v>
      </c>
      <c r="M46" s="52">
        <v>0</v>
      </c>
      <c r="N46" s="52">
        <v>0</v>
      </c>
      <c r="O46" s="52">
        <v>0</v>
      </c>
      <c r="P46" s="52">
        <v>0</v>
      </c>
      <c r="Q46" s="52">
        <v>0</v>
      </c>
      <c r="R46" s="52">
        <v>10.434919999999998</v>
      </c>
    </row>
    <row r="47" spans="1:18"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138">
        <v>0</v>
      </c>
    </row>
    <row r="48" spans="1:18"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138">
        <v>0</v>
      </c>
    </row>
    <row r="49" spans="1:18" x14ac:dyDescent="0.3">
      <c r="A49" s="3" t="s">
        <v>144</v>
      </c>
      <c r="B49" s="3" t="s">
        <v>382</v>
      </c>
      <c r="C49" s="3" t="s">
        <v>385</v>
      </c>
      <c r="D49" s="53">
        <v>0</v>
      </c>
      <c r="E49" s="53">
        <v>0</v>
      </c>
      <c r="F49" s="53">
        <v>6.386E-2</v>
      </c>
      <c r="G49" s="53">
        <v>0</v>
      </c>
      <c r="H49" s="53">
        <v>0</v>
      </c>
      <c r="I49" s="53">
        <v>0</v>
      </c>
      <c r="J49" s="53">
        <v>0</v>
      </c>
      <c r="K49" s="53">
        <v>0</v>
      </c>
      <c r="L49" s="53">
        <v>0</v>
      </c>
      <c r="M49" s="53">
        <v>0</v>
      </c>
      <c r="N49" s="53">
        <v>0</v>
      </c>
      <c r="O49" s="53">
        <v>0</v>
      </c>
      <c r="P49" s="53">
        <v>0</v>
      </c>
      <c r="Q49" s="53">
        <v>0</v>
      </c>
      <c r="R49" s="138">
        <v>6.386E-2</v>
      </c>
    </row>
    <row r="50" spans="1:18" x14ac:dyDescent="0.3">
      <c r="A50" s="3" t="s">
        <v>144</v>
      </c>
      <c r="B50" s="3" t="s">
        <v>382</v>
      </c>
      <c r="C50" s="3" t="s">
        <v>184</v>
      </c>
      <c r="D50" s="53">
        <v>0</v>
      </c>
      <c r="E50" s="53">
        <v>0</v>
      </c>
      <c r="F50" s="53">
        <v>2.9139999999999999E-2</v>
      </c>
      <c r="G50" s="53">
        <v>0</v>
      </c>
      <c r="H50" s="53">
        <v>0</v>
      </c>
      <c r="I50" s="53">
        <v>0</v>
      </c>
      <c r="J50" s="53">
        <v>2.7719999999999998E-2</v>
      </c>
      <c r="K50" s="53">
        <v>0</v>
      </c>
      <c r="L50" s="53">
        <v>0</v>
      </c>
      <c r="M50" s="53">
        <v>0</v>
      </c>
      <c r="N50" s="53">
        <v>0</v>
      </c>
      <c r="O50" s="53">
        <v>0</v>
      </c>
      <c r="P50" s="53">
        <v>0</v>
      </c>
      <c r="Q50" s="53">
        <v>0</v>
      </c>
      <c r="R50" s="138">
        <v>5.6859999999999994E-2</v>
      </c>
    </row>
    <row r="51" spans="1:18"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138">
        <v>0</v>
      </c>
    </row>
    <row r="52" spans="1:18" x14ac:dyDescent="0.3">
      <c r="A52" s="3" t="s">
        <v>144</v>
      </c>
      <c r="B52" s="3" t="s">
        <v>382</v>
      </c>
      <c r="C52" s="3" t="s">
        <v>187</v>
      </c>
      <c r="D52" s="53">
        <v>0</v>
      </c>
      <c r="E52" s="53">
        <v>0</v>
      </c>
      <c r="F52" s="53">
        <v>1.0540000000000001E-2</v>
      </c>
      <c r="G52" s="53">
        <v>0</v>
      </c>
      <c r="H52" s="53">
        <v>2.6040000000000001E-2</v>
      </c>
      <c r="I52" s="53">
        <v>7</v>
      </c>
      <c r="J52" s="53">
        <v>2.9384599999999983</v>
      </c>
      <c r="K52" s="53">
        <v>0</v>
      </c>
      <c r="L52" s="53">
        <v>0</v>
      </c>
      <c r="M52" s="53">
        <v>0</v>
      </c>
      <c r="N52" s="53">
        <v>0</v>
      </c>
      <c r="O52" s="53">
        <v>0</v>
      </c>
      <c r="P52" s="53">
        <v>0</v>
      </c>
      <c r="Q52" s="53">
        <v>0</v>
      </c>
      <c r="R52" s="138">
        <v>9.9750399999999981</v>
      </c>
    </row>
    <row r="53" spans="1:18" x14ac:dyDescent="0.3">
      <c r="A53" s="3" t="s">
        <v>144</v>
      </c>
      <c r="B53" s="3" t="s">
        <v>382</v>
      </c>
      <c r="C53" s="3" t="s">
        <v>387</v>
      </c>
      <c r="D53" s="53">
        <v>0</v>
      </c>
      <c r="E53" s="53">
        <v>0</v>
      </c>
      <c r="F53" s="53">
        <v>0</v>
      </c>
      <c r="G53" s="53">
        <v>0</v>
      </c>
      <c r="H53" s="53">
        <v>0</v>
      </c>
      <c r="I53" s="53">
        <v>1.512E-2</v>
      </c>
      <c r="J53" s="53">
        <v>0</v>
      </c>
      <c r="K53" s="53">
        <v>0</v>
      </c>
      <c r="L53" s="53">
        <v>0</v>
      </c>
      <c r="M53" s="53">
        <v>0</v>
      </c>
      <c r="N53" s="53">
        <v>0</v>
      </c>
      <c r="O53" s="53">
        <v>0</v>
      </c>
      <c r="P53" s="53">
        <v>0</v>
      </c>
      <c r="Q53" s="53">
        <v>0</v>
      </c>
      <c r="R53" s="138">
        <v>1.512E-2</v>
      </c>
    </row>
    <row r="54" spans="1:18"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138">
        <v>0</v>
      </c>
    </row>
    <row r="55" spans="1:18" x14ac:dyDescent="0.3">
      <c r="A55" s="3" t="s">
        <v>144</v>
      </c>
      <c r="B55" s="3" t="s">
        <v>382</v>
      </c>
      <c r="C55" s="3" t="s">
        <v>389</v>
      </c>
      <c r="D55" s="53">
        <v>0</v>
      </c>
      <c r="E55" s="53">
        <v>0</v>
      </c>
      <c r="F55" s="53">
        <v>0</v>
      </c>
      <c r="G55" s="53">
        <v>0</v>
      </c>
      <c r="H55" s="53">
        <v>2.6040000000000001E-2</v>
      </c>
      <c r="I55" s="53">
        <v>0.26513999999999999</v>
      </c>
      <c r="J55" s="53">
        <v>3.286E-2</v>
      </c>
      <c r="K55" s="53">
        <v>0</v>
      </c>
      <c r="L55" s="53">
        <v>0</v>
      </c>
      <c r="M55" s="53">
        <v>0</v>
      </c>
      <c r="N55" s="53">
        <v>0</v>
      </c>
      <c r="O55" s="53">
        <v>0</v>
      </c>
      <c r="P55" s="53">
        <v>0</v>
      </c>
      <c r="Q55" s="53">
        <v>0</v>
      </c>
      <c r="R55" s="138">
        <v>0.32403999999999999</v>
      </c>
    </row>
    <row r="56" spans="1:18" x14ac:dyDescent="0.3">
      <c r="A56" s="49" t="s">
        <v>390</v>
      </c>
      <c r="B56" s="49" t="s">
        <v>390</v>
      </c>
      <c r="C56" s="49" t="s">
        <v>390</v>
      </c>
      <c r="D56" s="50">
        <v>0</v>
      </c>
      <c r="E56" s="50">
        <v>0</v>
      </c>
      <c r="F56" s="50">
        <v>0</v>
      </c>
      <c r="G56" s="50">
        <v>0</v>
      </c>
      <c r="H56" s="50">
        <v>0</v>
      </c>
      <c r="I56" s="50">
        <v>0</v>
      </c>
      <c r="J56" s="50">
        <v>11.68064</v>
      </c>
      <c r="K56" s="50">
        <v>8.0599999999999995E-3</v>
      </c>
      <c r="L56" s="50">
        <v>0.27528000000000002</v>
      </c>
      <c r="M56" s="50">
        <v>1.0190589272203683</v>
      </c>
      <c r="N56" s="50">
        <v>0</v>
      </c>
      <c r="O56" s="50">
        <v>5.3769999999999998</v>
      </c>
      <c r="P56" s="50">
        <v>0.11480000000000001</v>
      </c>
      <c r="Q56" s="50">
        <v>0</v>
      </c>
      <c r="R56" s="50">
        <v>18.474838927220368</v>
      </c>
    </row>
    <row r="57" spans="1:18" x14ac:dyDescent="0.3">
      <c r="A57" s="51" t="s">
        <v>391</v>
      </c>
      <c r="B57" s="51" t="s">
        <v>391</v>
      </c>
      <c r="C57" s="51" t="s">
        <v>391</v>
      </c>
      <c r="D57" s="52">
        <v>0</v>
      </c>
      <c r="E57" s="52">
        <v>0</v>
      </c>
      <c r="F57" s="52">
        <v>0</v>
      </c>
      <c r="G57" s="52">
        <v>0</v>
      </c>
      <c r="H57" s="52">
        <v>0</v>
      </c>
      <c r="I57" s="52">
        <v>0</v>
      </c>
      <c r="J57" s="52">
        <v>3.2059199999999999</v>
      </c>
      <c r="K57" s="52">
        <v>8.0599999999999995E-3</v>
      </c>
      <c r="L57" s="52">
        <v>0</v>
      </c>
      <c r="M57" s="52">
        <v>0.454098515650454</v>
      </c>
      <c r="N57" s="52">
        <v>0</v>
      </c>
      <c r="O57" s="52">
        <v>2.7530000000000001</v>
      </c>
      <c r="P57" s="52">
        <v>6.1600000000000005E-3</v>
      </c>
      <c r="Q57" s="52">
        <v>0</v>
      </c>
      <c r="R57" s="52">
        <v>6.4272385156504548</v>
      </c>
    </row>
    <row r="58" spans="1:18" x14ac:dyDescent="0.3">
      <c r="A58" s="3" t="s">
        <v>196</v>
      </c>
      <c r="B58" s="3" t="s">
        <v>392</v>
      </c>
      <c r="C58" s="3" t="s">
        <v>393</v>
      </c>
      <c r="D58" s="53">
        <v>0</v>
      </c>
      <c r="E58" s="53">
        <v>0</v>
      </c>
      <c r="F58" s="53">
        <v>0</v>
      </c>
      <c r="G58" s="53">
        <v>0</v>
      </c>
      <c r="H58" s="53">
        <v>0</v>
      </c>
      <c r="I58" s="53">
        <v>0</v>
      </c>
      <c r="J58" s="53">
        <v>0.46624000000000004</v>
      </c>
      <c r="K58" s="53">
        <v>0</v>
      </c>
      <c r="L58" s="53">
        <v>0</v>
      </c>
      <c r="M58" s="53">
        <v>0.21450113932094048</v>
      </c>
      <c r="N58" s="53">
        <v>0</v>
      </c>
      <c r="O58" s="53">
        <v>0</v>
      </c>
      <c r="P58" s="53">
        <v>0</v>
      </c>
      <c r="Q58" s="53">
        <v>0</v>
      </c>
      <c r="R58" s="138">
        <v>0.68074113932094049</v>
      </c>
    </row>
    <row r="59" spans="1:18" x14ac:dyDescent="0.3">
      <c r="A59" s="3" t="s">
        <v>196</v>
      </c>
      <c r="B59" s="3" t="s">
        <v>392</v>
      </c>
      <c r="C59" s="3" t="s">
        <v>197</v>
      </c>
      <c r="D59" s="53">
        <v>0</v>
      </c>
      <c r="E59" s="53">
        <v>0</v>
      </c>
      <c r="F59" s="53">
        <v>0</v>
      </c>
      <c r="G59" s="53">
        <v>0</v>
      </c>
      <c r="H59" s="53">
        <v>0</v>
      </c>
      <c r="I59" s="53">
        <v>0</v>
      </c>
      <c r="J59" s="53">
        <v>2.4674999999999998</v>
      </c>
      <c r="K59" s="53">
        <v>8.0599999999999995E-3</v>
      </c>
      <c r="L59" s="53">
        <v>0</v>
      </c>
      <c r="M59" s="53">
        <v>3.5276719111111077E-2</v>
      </c>
      <c r="N59" s="53">
        <v>0</v>
      </c>
      <c r="O59" s="53">
        <v>2.7530000000000001</v>
      </c>
      <c r="P59" s="53">
        <v>0</v>
      </c>
      <c r="Q59" s="53">
        <v>0</v>
      </c>
      <c r="R59" s="138">
        <v>5.2638367191111115</v>
      </c>
    </row>
    <row r="60" spans="1:18"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138">
        <v>0</v>
      </c>
    </row>
    <row r="61" spans="1:18" x14ac:dyDescent="0.3">
      <c r="A61" s="3" t="s">
        <v>196</v>
      </c>
      <c r="B61" s="3" t="s">
        <v>392</v>
      </c>
      <c r="C61" s="3" t="s">
        <v>200</v>
      </c>
      <c r="D61" s="53">
        <v>0</v>
      </c>
      <c r="E61" s="53">
        <v>0</v>
      </c>
      <c r="F61" s="53">
        <v>0</v>
      </c>
      <c r="G61" s="53">
        <v>0</v>
      </c>
      <c r="H61" s="53">
        <v>0</v>
      </c>
      <c r="I61" s="53">
        <v>0</v>
      </c>
      <c r="J61" s="53">
        <v>0</v>
      </c>
      <c r="K61" s="53">
        <v>0</v>
      </c>
      <c r="L61" s="53">
        <v>0</v>
      </c>
      <c r="M61" s="53">
        <v>0.14154961226890755</v>
      </c>
      <c r="N61" s="53">
        <v>0</v>
      </c>
      <c r="O61" s="53">
        <v>0</v>
      </c>
      <c r="P61" s="53">
        <v>6.1600000000000005E-3</v>
      </c>
      <c r="Q61" s="53">
        <v>0</v>
      </c>
      <c r="R61" s="138">
        <v>0.14770961226890755</v>
      </c>
    </row>
    <row r="62" spans="1:18" x14ac:dyDescent="0.3">
      <c r="A62" s="3" t="s">
        <v>196</v>
      </c>
      <c r="B62" s="3" t="s">
        <v>392</v>
      </c>
      <c r="C62" s="3" t="s">
        <v>395</v>
      </c>
      <c r="D62" s="53">
        <v>0</v>
      </c>
      <c r="E62" s="53">
        <v>0</v>
      </c>
      <c r="F62" s="53">
        <v>0</v>
      </c>
      <c r="G62" s="53">
        <v>0</v>
      </c>
      <c r="H62" s="53">
        <v>0</v>
      </c>
      <c r="I62" s="53">
        <v>0</v>
      </c>
      <c r="J62" s="53">
        <v>0.15686</v>
      </c>
      <c r="K62" s="53">
        <v>0</v>
      </c>
      <c r="L62" s="53">
        <v>0</v>
      </c>
      <c r="M62" s="53">
        <v>0</v>
      </c>
      <c r="N62" s="53">
        <v>0</v>
      </c>
      <c r="O62" s="53">
        <v>0</v>
      </c>
      <c r="P62" s="53">
        <v>0</v>
      </c>
      <c r="Q62" s="53">
        <v>0</v>
      </c>
      <c r="R62" s="138">
        <v>0.15686</v>
      </c>
    </row>
    <row r="63" spans="1:18" x14ac:dyDescent="0.3">
      <c r="A63" s="3" t="s">
        <v>196</v>
      </c>
      <c r="B63" s="3" t="s">
        <v>392</v>
      </c>
      <c r="C63" s="3" t="s">
        <v>206</v>
      </c>
      <c r="D63" s="53">
        <v>0</v>
      </c>
      <c r="E63" s="53">
        <v>0</v>
      </c>
      <c r="F63" s="53">
        <v>0</v>
      </c>
      <c r="G63" s="53">
        <v>0</v>
      </c>
      <c r="H63" s="53">
        <v>0</v>
      </c>
      <c r="I63" s="53">
        <v>0</v>
      </c>
      <c r="J63" s="53">
        <v>0.11532000000000001</v>
      </c>
      <c r="K63" s="53">
        <v>0</v>
      </c>
      <c r="L63" s="53">
        <v>0</v>
      </c>
      <c r="M63" s="53">
        <v>6.2771044949494953E-2</v>
      </c>
      <c r="N63" s="53">
        <v>0</v>
      </c>
      <c r="O63" s="53">
        <v>0</v>
      </c>
      <c r="P63" s="53">
        <v>0</v>
      </c>
      <c r="Q63" s="53">
        <v>0</v>
      </c>
      <c r="R63" s="138">
        <v>0.17809104494949496</v>
      </c>
    </row>
    <row r="64" spans="1:18" x14ac:dyDescent="0.3">
      <c r="A64" s="51" t="s">
        <v>396</v>
      </c>
      <c r="B64" s="51" t="s">
        <v>396</v>
      </c>
      <c r="C64" s="51" t="s">
        <v>396</v>
      </c>
      <c r="D64" s="52">
        <v>0</v>
      </c>
      <c r="E64" s="52">
        <v>0</v>
      </c>
      <c r="F64" s="52">
        <v>0</v>
      </c>
      <c r="G64" s="52">
        <v>0</v>
      </c>
      <c r="H64" s="52">
        <v>0</v>
      </c>
      <c r="I64" s="52">
        <v>0</v>
      </c>
      <c r="J64" s="52">
        <v>1.9704999999999995</v>
      </c>
      <c r="K64" s="52">
        <v>0</v>
      </c>
      <c r="L64" s="52">
        <v>0</v>
      </c>
      <c r="M64" s="52">
        <v>0.27549994599483207</v>
      </c>
      <c r="N64" s="52">
        <v>0</v>
      </c>
      <c r="O64" s="52">
        <v>0.71399999999999997</v>
      </c>
      <c r="P64" s="52">
        <v>0</v>
      </c>
      <c r="Q64" s="52">
        <v>0</v>
      </c>
      <c r="R64" s="52">
        <v>2.9599999459948312</v>
      </c>
    </row>
    <row r="65" spans="1:18"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138">
        <v>0</v>
      </c>
    </row>
    <row r="66" spans="1:18"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138">
        <v>0</v>
      </c>
    </row>
    <row r="67" spans="1:18" x14ac:dyDescent="0.3">
      <c r="A67" s="3" t="s">
        <v>196</v>
      </c>
      <c r="B67" s="3" t="s">
        <v>397</v>
      </c>
      <c r="C67" s="3" t="s">
        <v>400</v>
      </c>
      <c r="D67" s="53">
        <v>0</v>
      </c>
      <c r="E67" s="53">
        <v>0</v>
      </c>
      <c r="F67" s="53">
        <v>0</v>
      </c>
      <c r="G67" s="53">
        <v>0</v>
      </c>
      <c r="H67" s="53">
        <v>0</v>
      </c>
      <c r="I67" s="53">
        <v>0</v>
      </c>
      <c r="J67" s="53">
        <v>8.9279999999999998E-2</v>
      </c>
      <c r="K67" s="53">
        <v>0</v>
      </c>
      <c r="L67" s="53">
        <v>0</v>
      </c>
      <c r="M67" s="53">
        <v>0</v>
      </c>
      <c r="N67" s="53">
        <v>0</v>
      </c>
      <c r="O67" s="53">
        <v>0</v>
      </c>
      <c r="P67" s="53">
        <v>0</v>
      </c>
      <c r="Q67" s="53">
        <v>0</v>
      </c>
      <c r="R67" s="138">
        <v>8.9279999999999998E-2</v>
      </c>
    </row>
    <row r="68" spans="1:18"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138">
        <v>0</v>
      </c>
    </row>
    <row r="69" spans="1:18" x14ac:dyDescent="0.3">
      <c r="A69" s="3" t="s">
        <v>196</v>
      </c>
      <c r="B69" s="3" t="s">
        <v>397</v>
      </c>
      <c r="C69" s="3" t="s">
        <v>402</v>
      </c>
      <c r="D69" s="53">
        <v>0</v>
      </c>
      <c r="E69" s="53">
        <v>0</v>
      </c>
      <c r="F69" s="53">
        <v>0</v>
      </c>
      <c r="G69" s="53">
        <v>0</v>
      </c>
      <c r="H69" s="53">
        <v>0</v>
      </c>
      <c r="I69" s="53">
        <v>0</v>
      </c>
      <c r="J69" s="53">
        <v>3.286E-2</v>
      </c>
      <c r="K69" s="53">
        <v>0</v>
      </c>
      <c r="L69" s="53">
        <v>0</v>
      </c>
      <c r="M69" s="53">
        <v>0.26081994599483205</v>
      </c>
      <c r="N69" s="53">
        <v>0</v>
      </c>
      <c r="O69" s="53">
        <v>0</v>
      </c>
      <c r="P69" s="53">
        <v>0</v>
      </c>
      <c r="Q69" s="53">
        <v>0</v>
      </c>
      <c r="R69" s="138">
        <v>0.29367994599483205</v>
      </c>
    </row>
    <row r="70" spans="1:18" x14ac:dyDescent="0.3">
      <c r="A70" s="3" t="s">
        <v>196</v>
      </c>
      <c r="B70" s="3" t="s">
        <v>397</v>
      </c>
      <c r="C70" s="3" t="s">
        <v>403</v>
      </c>
      <c r="D70" s="53">
        <v>0</v>
      </c>
      <c r="E70" s="53">
        <v>0</v>
      </c>
      <c r="F70" s="53">
        <v>0</v>
      </c>
      <c r="G70" s="53">
        <v>0</v>
      </c>
      <c r="H70" s="53">
        <v>0</v>
      </c>
      <c r="I70" s="53">
        <v>0</v>
      </c>
      <c r="J70" s="53">
        <v>0.97029999999999972</v>
      </c>
      <c r="K70" s="53">
        <v>0</v>
      </c>
      <c r="L70" s="53">
        <v>0</v>
      </c>
      <c r="M70" s="53">
        <v>0</v>
      </c>
      <c r="N70" s="53">
        <v>0</v>
      </c>
      <c r="O70" s="53">
        <v>0</v>
      </c>
      <c r="P70" s="53">
        <v>0</v>
      </c>
      <c r="Q70" s="53">
        <v>0</v>
      </c>
      <c r="R70" s="138">
        <v>0.97029999999999972</v>
      </c>
    </row>
    <row r="71" spans="1:18" x14ac:dyDescent="0.3">
      <c r="A71" s="3" t="s">
        <v>196</v>
      </c>
      <c r="B71" s="3" t="s">
        <v>397</v>
      </c>
      <c r="C71" s="3" t="s">
        <v>404</v>
      </c>
      <c r="D71" s="53">
        <v>0</v>
      </c>
      <c r="E71" s="53">
        <v>0</v>
      </c>
      <c r="F71" s="53">
        <v>0</v>
      </c>
      <c r="G71" s="53">
        <v>0</v>
      </c>
      <c r="H71" s="53">
        <v>0</v>
      </c>
      <c r="I71" s="53">
        <v>0</v>
      </c>
      <c r="J71" s="53">
        <v>7.8120000000000009E-2</v>
      </c>
      <c r="K71" s="53">
        <v>0</v>
      </c>
      <c r="L71" s="53">
        <v>0</v>
      </c>
      <c r="M71" s="53">
        <v>0</v>
      </c>
      <c r="N71" s="53">
        <v>0</v>
      </c>
      <c r="O71" s="53">
        <v>0</v>
      </c>
      <c r="P71" s="53">
        <v>0</v>
      </c>
      <c r="Q71" s="53">
        <v>0</v>
      </c>
      <c r="R71" s="138">
        <v>7.8120000000000009E-2</v>
      </c>
    </row>
    <row r="72" spans="1:18"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138">
        <v>0</v>
      </c>
    </row>
    <row r="73" spans="1:18" x14ac:dyDescent="0.3">
      <c r="A73" s="3" t="s">
        <v>196</v>
      </c>
      <c r="B73" s="3" t="s">
        <v>397</v>
      </c>
      <c r="C73" s="3" t="s">
        <v>406</v>
      </c>
      <c r="D73" s="53">
        <v>0</v>
      </c>
      <c r="E73" s="53">
        <v>0</v>
      </c>
      <c r="F73" s="53">
        <v>0</v>
      </c>
      <c r="G73" s="53">
        <v>0</v>
      </c>
      <c r="H73" s="53">
        <v>0</v>
      </c>
      <c r="I73" s="53">
        <v>0</v>
      </c>
      <c r="J73" s="53">
        <v>0.17979999999999999</v>
      </c>
      <c r="K73" s="53">
        <v>0</v>
      </c>
      <c r="L73" s="53">
        <v>0</v>
      </c>
      <c r="M73" s="53">
        <v>3.9999999999999975E-4</v>
      </c>
      <c r="N73" s="53">
        <v>0</v>
      </c>
      <c r="O73" s="53">
        <v>0</v>
      </c>
      <c r="P73" s="53">
        <v>0</v>
      </c>
      <c r="Q73" s="53">
        <v>0</v>
      </c>
      <c r="R73" s="138">
        <v>0.1802</v>
      </c>
    </row>
    <row r="74" spans="1:18" x14ac:dyDescent="0.3">
      <c r="A74" s="3" t="s">
        <v>196</v>
      </c>
      <c r="B74" s="3" t="s">
        <v>397</v>
      </c>
      <c r="C74" s="3" t="s">
        <v>407</v>
      </c>
      <c r="D74" s="53">
        <v>0</v>
      </c>
      <c r="E74" s="53">
        <v>0</v>
      </c>
      <c r="F74" s="53">
        <v>0</v>
      </c>
      <c r="G74" s="53">
        <v>0</v>
      </c>
      <c r="H74" s="53">
        <v>0</v>
      </c>
      <c r="I74" s="53">
        <v>0</v>
      </c>
      <c r="J74" s="53">
        <v>0.16678000000000001</v>
      </c>
      <c r="K74" s="53">
        <v>0</v>
      </c>
      <c r="L74" s="53">
        <v>0</v>
      </c>
      <c r="M74" s="53">
        <v>0</v>
      </c>
      <c r="N74" s="53">
        <v>0</v>
      </c>
      <c r="O74" s="53">
        <v>0</v>
      </c>
      <c r="P74" s="53">
        <v>0</v>
      </c>
      <c r="Q74" s="53">
        <v>0</v>
      </c>
      <c r="R74" s="138">
        <v>0.16678000000000001</v>
      </c>
    </row>
    <row r="75" spans="1:18"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138">
        <v>0</v>
      </c>
    </row>
    <row r="76" spans="1:18" x14ac:dyDescent="0.3">
      <c r="A76" s="3" t="s">
        <v>196</v>
      </c>
      <c r="B76" s="3" t="s">
        <v>397</v>
      </c>
      <c r="C76" s="3" t="s">
        <v>409</v>
      </c>
      <c r="D76" s="53">
        <v>0</v>
      </c>
      <c r="E76" s="53">
        <v>0</v>
      </c>
      <c r="F76" s="53">
        <v>0</v>
      </c>
      <c r="G76" s="53">
        <v>0</v>
      </c>
      <c r="H76" s="53">
        <v>0</v>
      </c>
      <c r="I76" s="53">
        <v>0</v>
      </c>
      <c r="J76" s="53">
        <v>0</v>
      </c>
      <c r="K76" s="53">
        <v>0</v>
      </c>
      <c r="L76" s="53">
        <v>0</v>
      </c>
      <c r="M76" s="53">
        <v>1.4279999999999999E-2</v>
      </c>
      <c r="N76" s="53">
        <v>0</v>
      </c>
      <c r="O76" s="53">
        <v>0</v>
      </c>
      <c r="P76" s="53">
        <v>0</v>
      </c>
      <c r="Q76" s="53">
        <v>0</v>
      </c>
      <c r="R76" s="138">
        <v>1.4279999999999999E-2</v>
      </c>
    </row>
    <row r="77" spans="1:18"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138">
        <v>0</v>
      </c>
    </row>
    <row r="78" spans="1:18"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138">
        <v>0</v>
      </c>
    </row>
    <row r="79" spans="1:18" x14ac:dyDescent="0.3">
      <c r="A79" s="3" t="s">
        <v>196</v>
      </c>
      <c r="B79" s="3" t="s">
        <v>397</v>
      </c>
      <c r="C79" s="3" t="s">
        <v>412</v>
      </c>
      <c r="D79" s="53">
        <v>0</v>
      </c>
      <c r="E79" s="53">
        <v>0</v>
      </c>
      <c r="F79" s="53">
        <v>0</v>
      </c>
      <c r="G79" s="53">
        <v>0</v>
      </c>
      <c r="H79" s="53">
        <v>0</v>
      </c>
      <c r="I79" s="53">
        <v>0</v>
      </c>
      <c r="J79" s="53">
        <v>0.40561999999999981</v>
      </c>
      <c r="K79" s="53">
        <v>0</v>
      </c>
      <c r="L79" s="53">
        <v>0</v>
      </c>
      <c r="M79" s="53">
        <v>0</v>
      </c>
      <c r="N79" s="53">
        <v>0</v>
      </c>
      <c r="O79" s="53">
        <v>0.71399999999999997</v>
      </c>
      <c r="P79" s="53">
        <v>0</v>
      </c>
      <c r="Q79" s="53">
        <v>0</v>
      </c>
      <c r="R79" s="138">
        <v>1.1196199999999998</v>
      </c>
    </row>
    <row r="80" spans="1:18"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138">
        <v>0</v>
      </c>
    </row>
    <row r="81" spans="1:18" x14ac:dyDescent="0.3">
      <c r="A81" s="3" t="s">
        <v>196</v>
      </c>
      <c r="B81" s="3" t="s">
        <v>397</v>
      </c>
      <c r="C81" s="3" t="s">
        <v>414</v>
      </c>
      <c r="D81" s="53">
        <v>0</v>
      </c>
      <c r="E81" s="53">
        <v>0</v>
      </c>
      <c r="F81" s="53">
        <v>0</v>
      </c>
      <c r="G81" s="53">
        <v>0</v>
      </c>
      <c r="H81" s="53">
        <v>0</v>
      </c>
      <c r="I81" s="53">
        <v>0</v>
      </c>
      <c r="J81" s="53">
        <v>1.55E-2</v>
      </c>
      <c r="K81" s="53">
        <v>0</v>
      </c>
      <c r="L81" s="53">
        <v>0</v>
      </c>
      <c r="M81" s="53">
        <v>0</v>
      </c>
      <c r="N81" s="53">
        <v>0</v>
      </c>
      <c r="O81" s="53">
        <v>0</v>
      </c>
      <c r="P81" s="53">
        <v>0</v>
      </c>
      <c r="Q81" s="53">
        <v>0</v>
      </c>
      <c r="R81" s="138">
        <v>1.55E-2</v>
      </c>
    </row>
    <row r="82" spans="1:18" x14ac:dyDescent="0.3">
      <c r="A82" s="3" t="s">
        <v>196</v>
      </c>
      <c r="B82" s="3" t="s">
        <v>397</v>
      </c>
      <c r="C82" s="3" t="s">
        <v>415</v>
      </c>
      <c r="D82" s="53">
        <v>0</v>
      </c>
      <c r="E82" s="53">
        <v>0</v>
      </c>
      <c r="F82" s="53">
        <v>0</v>
      </c>
      <c r="G82" s="53">
        <v>0</v>
      </c>
      <c r="H82" s="53">
        <v>0</v>
      </c>
      <c r="I82" s="53">
        <v>0</v>
      </c>
      <c r="J82" s="53">
        <v>3.2239999999999998E-2</v>
      </c>
      <c r="K82" s="53">
        <v>0</v>
      </c>
      <c r="L82" s="53">
        <v>0</v>
      </c>
      <c r="M82" s="53">
        <v>0</v>
      </c>
      <c r="N82" s="53">
        <v>0</v>
      </c>
      <c r="O82" s="53">
        <v>0</v>
      </c>
      <c r="P82" s="53">
        <v>0</v>
      </c>
      <c r="Q82" s="53">
        <v>0</v>
      </c>
      <c r="R82" s="138">
        <v>3.2239999999999998E-2</v>
      </c>
    </row>
    <row r="83" spans="1:18" x14ac:dyDescent="0.3">
      <c r="A83" s="51" t="s">
        <v>416</v>
      </c>
      <c r="B83" s="51" t="s">
        <v>416</v>
      </c>
      <c r="C83" s="51" t="s">
        <v>416</v>
      </c>
      <c r="D83" s="52">
        <v>0</v>
      </c>
      <c r="E83" s="52">
        <v>0</v>
      </c>
      <c r="F83" s="52">
        <v>0</v>
      </c>
      <c r="G83" s="52">
        <v>0</v>
      </c>
      <c r="H83" s="52">
        <v>0</v>
      </c>
      <c r="I83" s="52">
        <v>0</v>
      </c>
      <c r="J83" s="52">
        <v>1.8672599999999999</v>
      </c>
      <c r="K83" s="52">
        <v>0</v>
      </c>
      <c r="L83" s="52">
        <v>0.27032</v>
      </c>
      <c r="M83" s="52">
        <v>5.9699186616161644E-2</v>
      </c>
      <c r="N83" s="52">
        <v>0</v>
      </c>
      <c r="O83" s="52">
        <v>4.9000000000000002E-2</v>
      </c>
      <c r="P83" s="52">
        <v>0</v>
      </c>
      <c r="Q83" s="52">
        <v>0</v>
      </c>
      <c r="R83" s="52">
        <v>2.2462791866161611</v>
      </c>
    </row>
    <row r="84" spans="1:18" x14ac:dyDescent="0.3">
      <c r="A84" s="3" t="s">
        <v>196</v>
      </c>
      <c r="B84" s="3" t="s">
        <v>417</v>
      </c>
      <c r="C84" s="3" t="s">
        <v>418</v>
      </c>
      <c r="D84" s="53">
        <v>0</v>
      </c>
      <c r="E84" s="53">
        <v>0</v>
      </c>
      <c r="F84" s="53">
        <v>0</v>
      </c>
      <c r="G84" s="53">
        <v>0</v>
      </c>
      <c r="H84" s="53">
        <v>0</v>
      </c>
      <c r="I84" s="53">
        <v>0</v>
      </c>
      <c r="J84" s="53">
        <v>0</v>
      </c>
      <c r="K84" s="53">
        <v>0</v>
      </c>
      <c r="L84" s="53">
        <v>0</v>
      </c>
      <c r="M84" s="53">
        <v>4.0800000000000003E-3</v>
      </c>
      <c r="N84" s="53">
        <v>0</v>
      </c>
      <c r="O84" s="53">
        <v>0</v>
      </c>
      <c r="P84" s="53">
        <v>0</v>
      </c>
      <c r="Q84" s="53">
        <v>0</v>
      </c>
      <c r="R84" s="138">
        <v>4.0800000000000003E-3</v>
      </c>
    </row>
    <row r="85" spans="1:18" x14ac:dyDescent="0.3">
      <c r="A85" s="3" t="s">
        <v>196</v>
      </c>
      <c r="B85" s="3" t="s">
        <v>417</v>
      </c>
      <c r="C85" s="3" t="s">
        <v>419</v>
      </c>
      <c r="D85" s="53">
        <v>0</v>
      </c>
      <c r="E85" s="53">
        <v>0</v>
      </c>
      <c r="F85" s="53">
        <v>0</v>
      </c>
      <c r="G85" s="53">
        <v>0</v>
      </c>
      <c r="H85" s="53">
        <v>0</v>
      </c>
      <c r="I85" s="53">
        <v>0</v>
      </c>
      <c r="J85" s="53">
        <v>0</v>
      </c>
      <c r="K85" s="53">
        <v>0</v>
      </c>
      <c r="L85" s="53">
        <v>0</v>
      </c>
      <c r="M85" s="53">
        <v>9.5160853535353508E-3</v>
      </c>
      <c r="N85" s="53">
        <v>0</v>
      </c>
      <c r="O85" s="53">
        <v>0</v>
      </c>
      <c r="P85" s="53">
        <v>0</v>
      </c>
      <c r="Q85" s="53">
        <v>0</v>
      </c>
      <c r="R85" s="138">
        <v>9.5160853535353508E-3</v>
      </c>
    </row>
    <row r="86" spans="1:18"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138">
        <v>0</v>
      </c>
    </row>
    <row r="87" spans="1:18" x14ac:dyDescent="0.3">
      <c r="A87" s="3" t="s">
        <v>196</v>
      </c>
      <c r="B87" s="3" t="s">
        <v>417</v>
      </c>
      <c r="C87" s="3" t="s">
        <v>421</v>
      </c>
      <c r="D87" s="53">
        <v>0</v>
      </c>
      <c r="E87" s="53">
        <v>0</v>
      </c>
      <c r="F87" s="53">
        <v>0</v>
      </c>
      <c r="G87" s="53">
        <v>0</v>
      </c>
      <c r="H87" s="53">
        <v>0</v>
      </c>
      <c r="I87" s="53">
        <v>0</v>
      </c>
      <c r="J87" s="53">
        <v>0.90997999999999979</v>
      </c>
      <c r="K87" s="53">
        <v>0</v>
      </c>
      <c r="L87" s="53">
        <v>0.25419999999999998</v>
      </c>
      <c r="M87" s="53">
        <v>1.0151395959595961E-2</v>
      </c>
      <c r="N87" s="53">
        <v>0</v>
      </c>
      <c r="O87" s="53">
        <v>0</v>
      </c>
      <c r="P87" s="53">
        <v>0</v>
      </c>
      <c r="Q87" s="53">
        <v>0</v>
      </c>
      <c r="R87" s="138">
        <v>1.1743313959595958</v>
      </c>
    </row>
    <row r="88" spans="1:18"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138">
        <v>0</v>
      </c>
    </row>
    <row r="89" spans="1:18" x14ac:dyDescent="0.3">
      <c r="A89" s="3" t="s">
        <v>196</v>
      </c>
      <c r="B89" s="3" t="s">
        <v>417</v>
      </c>
      <c r="C89" s="3" t="s">
        <v>423</v>
      </c>
      <c r="D89" s="53">
        <v>0</v>
      </c>
      <c r="E89" s="53">
        <v>0</v>
      </c>
      <c r="F89" s="53">
        <v>0</v>
      </c>
      <c r="G89" s="53">
        <v>0</v>
      </c>
      <c r="H89" s="53">
        <v>0</v>
      </c>
      <c r="I89" s="53">
        <v>0</v>
      </c>
      <c r="J89" s="53">
        <v>0.28210000000000002</v>
      </c>
      <c r="K89" s="53">
        <v>0</v>
      </c>
      <c r="L89" s="53">
        <v>1.6119999999999999E-2</v>
      </c>
      <c r="M89" s="53">
        <v>2.3999999999999998E-3</v>
      </c>
      <c r="N89" s="53">
        <v>0</v>
      </c>
      <c r="O89" s="53">
        <v>0</v>
      </c>
      <c r="P89" s="53">
        <v>0</v>
      </c>
      <c r="Q89" s="53">
        <v>0</v>
      </c>
      <c r="R89" s="138">
        <v>0.30062000000000005</v>
      </c>
    </row>
    <row r="90" spans="1:18"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138">
        <v>0</v>
      </c>
    </row>
    <row r="91" spans="1:18"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138">
        <v>0</v>
      </c>
    </row>
    <row r="92" spans="1:18" x14ac:dyDescent="0.3">
      <c r="A92" s="3" t="s">
        <v>196</v>
      </c>
      <c r="B92" s="3" t="s">
        <v>417</v>
      </c>
      <c r="C92" s="3" t="s">
        <v>426</v>
      </c>
      <c r="D92" s="53">
        <v>0</v>
      </c>
      <c r="E92" s="53">
        <v>0</v>
      </c>
      <c r="F92" s="53">
        <v>0</v>
      </c>
      <c r="G92" s="53">
        <v>0</v>
      </c>
      <c r="H92" s="53">
        <v>0</v>
      </c>
      <c r="I92" s="53">
        <v>0</v>
      </c>
      <c r="J92" s="53">
        <v>1.6740000000000001E-2</v>
      </c>
      <c r="K92" s="53">
        <v>0</v>
      </c>
      <c r="L92" s="53">
        <v>0</v>
      </c>
      <c r="M92" s="53">
        <v>0</v>
      </c>
      <c r="N92" s="53">
        <v>0</v>
      </c>
      <c r="O92" s="53">
        <v>0</v>
      </c>
      <c r="P92" s="53">
        <v>0</v>
      </c>
      <c r="Q92" s="53">
        <v>0</v>
      </c>
      <c r="R92" s="138">
        <v>1.6740000000000001E-2</v>
      </c>
    </row>
    <row r="93" spans="1:18"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138">
        <v>0</v>
      </c>
    </row>
    <row r="94" spans="1:18"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4.9000000000000002E-2</v>
      </c>
      <c r="P94" s="53">
        <v>0</v>
      </c>
      <c r="Q94" s="53">
        <v>0</v>
      </c>
      <c r="R94" s="138">
        <v>4.9000000000000002E-2</v>
      </c>
    </row>
    <row r="95" spans="1:18"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138">
        <v>0</v>
      </c>
    </row>
    <row r="96" spans="1:18" x14ac:dyDescent="0.3">
      <c r="A96" s="3" t="s">
        <v>196</v>
      </c>
      <c r="B96" s="3" t="s">
        <v>417</v>
      </c>
      <c r="C96" s="3" t="s">
        <v>430</v>
      </c>
      <c r="D96" s="53">
        <v>0</v>
      </c>
      <c r="E96" s="53">
        <v>0</v>
      </c>
      <c r="F96" s="53">
        <v>0</v>
      </c>
      <c r="G96" s="53">
        <v>0</v>
      </c>
      <c r="H96" s="53">
        <v>0</v>
      </c>
      <c r="I96" s="53">
        <v>0</v>
      </c>
      <c r="J96" s="53">
        <v>0.24614</v>
      </c>
      <c r="K96" s="53">
        <v>0</v>
      </c>
      <c r="L96" s="53">
        <v>0</v>
      </c>
      <c r="M96" s="53">
        <v>1.0499999999999999E-3</v>
      </c>
      <c r="N96" s="53">
        <v>0</v>
      </c>
      <c r="O96" s="53">
        <v>0</v>
      </c>
      <c r="P96" s="53">
        <v>0</v>
      </c>
      <c r="Q96" s="53">
        <v>0</v>
      </c>
      <c r="R96" s="138">
        <v>0.24718999999999999</v>
      </c>
    </row>
    <row r="97" spans="1:18" x14ac:dyDescent="0.3">
      <c r="A97" s="3" t="s">
        <v>196</v>
      </c>
      <c r="B97" s="3" t="s">
        <v>417</v>
      </c>
      <c r="C97" s="3" t="s">
        <v>431</v>
      </c>
      <c r="D97" s="53">
        <v>0</v>
      </c>
      <c r="E97" s="53">
        <v>0</v>
      </c>
      <c r="F97" s="53">
        <v>0</v>
      </c>
      <c r="G97" s="53">
        <v>0</v>
      </c>
      <c r="H97" s="53">
        <v>0</v>
      </c>
      <c r="I97" s="53">
        <v>0</v>
      </c>
      <c r="J97" s="53">
        <v>0.37943999999999994</v>
      </c>
      <c r="K97" s="53">
        <v>0</v>
      </c>
      <c r="L97" s="53">
        <v>0</v>
      </c>
      <c r="M97" s="53">
        <v>2.031030934343437E-2</v>
      </c>
      <c r="N97" s="53">
        <v>0</v>
      </c>
      <c r="O97" s="53">
        <v>0</v>
      </c>
      <c r="P97" s="53">
        <v>0</v>
      </c>
      <c r="Q97" s="53">
        <v>0</v>
      </c>
      <c r="R97" s="138">
        <v>0.39975030934343431</v>
      </c>
    </row>
    <row r="98" spans="1:18" x14ac:dyDescent="0.3">
      <c r="A98" s="3" t="s">
        <v>196</v>
      </c>
      <c r="B98" s="3" t="s">
        <v>417</v>
      </c>
      <c r="C98" s="3" t="s">
        <v>432</v>
      </c>
      <c r="D98" s="53">
        <v>0</v>
      </c>
      <c r="E98" s="53">
        <v>0</v>
      </c>
      <c r="F98" s="53">
        <v>0</v>
      </c>
      <c r="G98" s="53">
        <v>0</v>
      </c>
      <c r="H98" s="53">
        <v>0</v>
      </c>
      <c r="I98" s="53">
        <v>0</v>
      </c>
      <c r="J98" s="53">
        <v>3.286E-2</v>
      </c>
      <c r="K98" s="53">
        <v>0</v>
      </c>
      <c r="L98" s="53">
        <v>0</v>
      </c>
      <c r="M98" s="53">
        <v>2.0400000000000001E-3</v>
      </c>
      <c r="N98" s="53">
        <v>0</v>
      </c>
      <c r="O98" s="53">
        <v>0</v>
      </c>
      <c r="P98" s="53">
        <v>0</v>
      </c>
      <c r="Q98" s="53">
        <v>0</v>
      </c>
      <c r="R98" s="138">
        <v>3.49E-2</v>
      </c>
    </row>
    <row r="99" spans="1:18" x14ac:dyDescent="0.3">
      <c r="A99" s="3" t="s">
        <v>196</v>
      </c>
      <c r="B99" s="3" t="s">
        <v>417</v>
      </c>
      <c r="C99" s="3" t="s">
        <v>433</v>
      </c>
      <c r="D99" s="53">
        <v>0</v>
      </c>
      <c r="E99" s="53">
        <v>0</v>
      </c>
      <c r="F99" s="53">
        <v>0</v>
      </c>
      <c r="G99" s="53">
        <v>0</v>
      </c>
      <c r="H99" s="53">
        <v>0</v>
      </c>
      <c r="I99" s="53">
        <v>0</v>
      </c>
      <c r="J99" s="53">
        <v>0</v>
      </c>
      <c r="K99" s="53">
        <v>0</v>
      </c>
      <c r="L99" s="53">
        <v>0</v>
      </c>
      <c r="M99" s="53">
        <v>1.0151395959595961E-2</v>
      </c>
      <c r="N99" s="53">
        <v>0</v>
      </c>
      <c r="O99" s="53">
        <v>0</v>
      </c>
      <c r="P99" s="53">
        <v>0</v>
      </c>
      <c r="Q99" s="53">
        <v>0</v>
      </c>
      <c r="R99" s="138">
        <v>1.0151395959595961E-2</v>
      </c>
    </row>
    <row r="100" spans="1:18" x14ac:dyDescent="0.3">
      <c r="A100" s="51" t="s">
        <v>434</v>
      </c>
      <c r="B100" s="51" t="s">
        <v>434</v>
      </c>
      <c r="C100" s="51" t="s">
        <v>434</v>
      </c>
      <c r="D100" s="52">
        <v>0</v>
      </c>
      <c r="E100" s="52">
        <v>0</v>
      </c>
      <c r="F100" s="52">
        <v>0</v>
      </c>
      <c r="G100" s="52">
        <v>0</v>
      </c>
      <c r="H100" s="52">
        <v>0</v>
      </c>
      <c r="I100" s="52">
        <v>0</v>
      </c>
      <c r="J100" s="52">
        <v>0.22753999999999999</v>
      </c>
      <c r="K100" s="52">
        <v>0</v>
      </c>
      <c r="L100" s="52">
        <v>0</v>
      </c>
      <c r="M100" s="52">
        <v>0.22976127895892062</v>
      </c>
      <c r="N100" s="52">
        <v>0</v>
      </c>
      <c r="O100" s="52">
        <v>0</v>
      </c>
      <c r="P100" s="52">
        <v>0</v>
      </c>
      <c r="Q100" s="52">
        <v>0</v>
      </c>
      <c r="R100" s="52">
        <v>0.45730127895892064</v>
      </c>
    </row>
    <row r="101" spans="1:18" x14ac:dyDescent="0.3">
      <c r="A101" s="3" t="s">
        <v>196</v>
      </c>
      <c r="B101" s="3" t="s">
        <v>435</v>
      </c>
      <c r="C101" s="3" t="s">
        <v>436</v>
      </c>
      <c r="D101" s="53">
        <v>0</v>
      </c>
      <c r="E101" s="53">
        <v>0</v>
      </c>
      <c r="F101" s="53">
        <v>0</v>
      </c>
      <c r="G101" s="53">
        <v>0</v>
      </c>
      <c r="H101" s="53">
        <v>0</v>
      </c>
      <c r="I101" s="53">
        <v>0</v>
      </c>
      <c r="J101" s="53">
        <v>8.1839999999999996E-2</v>
      </c>
      <c r="K101" s="53">
        <v>0</v>
      </c>
      <c r="L101" s="53">
        <v>0</v>
      </c>
      <c r="M101" s="53">
        <v>0.11539896598543578</v>
      </c>
      <c r="N101" s="53">
        <v>0</v>
      </c>
      <c r="O101" s="53">
        <v>0</v>
      </c>
      <c r="P101" s="53">
        <v>0</v>
      </c>
      <c r="Q101" s="53">
        <v>0</v>
      </c>
      <c r="R101" s="138">
        <v>0.19723896598543578</v>
      </c>
    </row>
    <row r="102" spans="1:18" x14ac:dyDescent="0.3">
      <c r="A102" s="3" t="s">
        <v>196</v>
      </c>
      <c r="B102" s="3" t="s">
        <v>435</v>
      </c>
      <c r="C102" s="3" t="s">
        <v>437</v>
      </c>
      <c r="D102" s="53">
        <v>0</v>
      </c>
      <c r="E102" s="53">
        <v>0</v>
      </c>
      <c r="F102" s="53">
        <v>0</v>
      </c>
      <c r="G102" s="53">
        <v>0</v>
      </c>
      <c r="H102" s="53">
        <v>0</v>
      </c>
      <c r="I102" s="53">
        <v>0</v>
      </c>
      <c r="J102" s="53">
        <v>1.3639999999999999E-2</v>
      </c>
      <c r="K102" s="53">
        <v>0</v>
      </c>
      <c r="L102" s="53">
        <v>0</v>
      </c>
      <c r="M102" s="53">
        <v>2.2440000000000002E-2</v>
      </c>
      <c r="N102" s="53">
        <v>0</v>
      </c>
      <c r="O102" s="53">
        <v>0</v>
      </c>
      <c r="P102" s="53">
        <v>0</v>
      </c>
      <c r="Q102" s="53">
        <v>0</v>
      </c>
      <c r="R102" s="138">
        <v>3.6080000000000001E-2</v>
      </c>
    </row>
    <row r="103" spans="1:18" x14ac:dyDescent="0.3">
      <c r="A103" s="3" t="s">
        <v>196</v>
      </c>
      <c r="B103" s="3" t="s">
        <v>435</v>
      </c>
      <c r="C103" s="3" t="s">
        <v>438</v>
      </c>
      <c r="D103" s="53">
        <v>0</v>
      </c>
      <c r="E103" s="53">
        <v>0</v>
      </c>
      <c r="F103" s="53">
        <v>0</v>
      </c>
      <c r="G103" s="53">
        <v>0</v>
      </c>
      <c r="H103" s="53">
        <v>0</v>
      </c>
      <c r="I103" s="53">
        <v>0</v>
      </c>
      <c r="J103" s="53">
        <v>0</v>
      </c>
      <c r="K103" s="53">
        <v>0</v>
      </c>
      <c r="L103" s="53">
        <v>0</v>
      </c>
      <c r="M103" s="53">
        <v>3.699E-3</v>
      </c>
      <c r="N103" s="53">
        <v>0</v>
      </c>
      <c r="O103" s="53">
        <v>0</v>
      </c>
      <c r="P103" s="53">
        <v>0</v>
      </c>
      <c r="Q103" s="53">
        <v>0</v>
      </c>
      <c r="R103" s="138">
        <v>3.699E-3</v>
      </c>
    </row>
    <row r="104" spans="1:18" x14ac:dyDescent="0.3">
      <c r="A104" s="3" t="s">
        <v>196</v>
      </c>
      <c r="B104" s="3" t="s">
        <v>435</v>
      </c>
      <c r="C104" s="3" t="s">
        <v>439</v>
      </c>
      <c r="D104" s="53">
        <v>0</v>
      </c>
      <c r="E104" s="53">
        <v>0</v>
      </c>
      <c r="F104" s="53">
        <v>0</v>
      </c>
      <c r="G104" s="53">
        <v>0</v>
      </c>
      <c r="H104" s="53">
        <v>0</v>
      </c>
      <c r="I104" s="53">
        <v>0</v>
      </c>
      <c r="J104" s="53">
        <v>0</v>
      </c>
      <c r="K104" s="53">
        <v>0</v>
      </c>
      <c r="L104" s="53">
        <v>0</v>
      </c>
      <c r="M104" s="53">
        <v>3.157139595959596E-2</v>
      </c>
      <c r="N104" s="53">
        <v>0</v>
      </c>
      <c r="O104" s="53">
        <v>0</v>
      </c>
      <c r="P104" s="53">
        <v>0</v>
      </c>
      <c r="Q104" s="53">
        <v>0</v>
      </c>
      <c r="R104" s="138">
        <v>3.157139595959596E-2</v>
      </c>
    </row>
    <row r="105" spans="1:18"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138">
        <v>0</v>
      </c>
    </row>
    <row r="106" spans="1:18" x14ac:dyDescent="0.3">
      <c r="A106" s="3" t="s">
        <v>196</v>
      </c>
      <c r="B106" s="3" t="s">
        <v>435</v>
      </c>
      <c r="C106" s="3" t="s">
        <v>441</v>
      </c>
      <c r="D106" s="53">
        <v>0</v>
      </c>
      <c r="E106" s="53">
        <v>0</v>
      </c>
      <c r="F106" s="53">
        <v>0</v>
      </c>
      <c r="G106" s="53">
        <v>0</v>
      </c>
      <c r="H106" s="53">
        <v>0</v>
      </c>
      <c r="I106" s="53">
        <v>0</v>
      </c>
      <c r="J106" s="53">
        <v>0.11532000000000001</v>
      </c>
      <c r="K106" s="53">
        <v>0</v>
      </c>
      <c r="L106" s="53">
        <v>0</v>
      </c>
      <c r="M106" s="53">
        <v>3.8291917013888878E-2</v>
      </c>
      <c r="N106" s="53">
        <v>0</v>
      </c>
      <c r="O106" s="53">
        <v>0</v>
      </c>
      <c r="P106" s="53">
        <v>0</v>
      </c>
      <c r="Q106" s="53">
        <v>0</v>
      </c>
      <c r="R106" s="138">
        <v>0.15361191701388888</v>
      </c>
    </row>
    <row r="107" spans="1:18"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138">
        <v>0</v>
      </c>
    </row>
    <row r="108" spans="1:18" x14ac:dyDescent="0.3">
      <c r="A108" s="3" t="s">
        <v>196</v>
      </c>
      <c r="B108" s="3" t="s">
        <v>435</v>
      </c>
      <c r="C108" s="3" t="s">
        <v>443</v>
      </c>
      <c r="D108" s="53">
        <v>0</v>
      </c>
      <c r="E108" s="53">
        <v>0</v>
      </c>
      <c r="F108" s="53">
        <v>0</v>
      </c>
      <c r="G108" s="53">
        <v>0</v>
      </c>
      <c r="H108" s="53">
        <v>0</v>
      </c>
      <c r="I108" s="53">
        <v>0</v>
      </c>
      <c r="J108" s="53">
        <v>1.6740000000000001E-2</v>
      </c>
      <c r="K108" s="53">
        <v>0</v>
      </c>
      <c r="L108" s="53">
        <v>0</v>
      </c>
      <c r="M108" s="53">
        <v>1.8360000000000001E-2</v>
      </c>
      <c r="N108" s="53">
        <v>0</v>
      </c>
      <c r="O108" s="53">
        <v>0</v>
      </c>
      <c r="P108" s="53">
        <v>0</v>
      </c>
      <c r="Q108" s="53">
        <v>0</v>
      </c>
      <c r="R108" s="138">
        <v>3.5100000000000006E-2</v>
      </c>
    </row>
    <row r="109" spans="1:18"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138">
        <v>0</v>
      </c>
    </row>
    <row r="110" spans="1:18" x14ac:dyDescent="0.3">
      <c r="A110" s="51" t="s">
        <v>445</v>
      </c>
      <c r="B110" s="51" t="s">
        <v>445</v>
      </c>
      <c r="C110" s="51" t="s">
        <v>445</v>
      </c>
      <c r="D110" s="52">
        <v>0</v>
      </c>
      <c r="E110" s="52">
        <v>0</v>
      </c>
      <c r="F110" s="52">
        <v>0</v>
      </c>
      <c r="G110" s="52">
        <v>0</v>
      </c>
      <c r="H110" s="52">
        <v>0</v>
      </c>
      <c r="I110" s="52">
        <v>0</v>
      </c>
      <c r="J110" s="52">
        <v>4.4094199999999999</v>
      </c>
      <c r="K110" s="52">
        <v>0</v>
      </c>
      <c r="L110" s="52">
        <v>4.96E-3</v>
      </c>
      <c r="M110" s="52">
        <v>0</v>
      </c>
      <c r="N110" s="52">
        <v>0</v>
      </c>
      <c r="O110" s="52">
        <v>1.861</v>
      </c>
      <c r="P110" s="52">
        <v>0.10864000000000001</v>
      </c>
      <c r="Q110" s="52">
        <v>0</v>
      </c>
      <c r="R110" s="52">
        <v>6.3840199999999996</v>
      </c>
    </row>
    <row r="111" spans="1:18"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138">
        <v>0</v>
      </c>
    </row>
    <row r="112" spans="1:18"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138">
        <v>0</v>
      </c>
    </row>
    <row r="113" spans="1:18"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138">
        <v>0</v>
      </c>
    </row>
    <row r="114" spans="1:18" x14ac:dyDescent="0.3">
      <c r="A114" s="3" t="s">
        <v>196</v>
      </c>
      <c r="B114" s="3" t="s">
        <v>446</v>
      </c>
      <c r="C114" s="3" t="s">
        <v>450</v>
      </c>
      <c r="D114" s="53">
        <v>0</v>
      </c>
      <c r="E114" s="53">
        <v>0</v>
      </c>
      <c r="F114" s="53">
        <v>0</v>
      </c>
      <c r="G114" s="53">
        <v>0</v>
      </c>
      <c r="H114" s="53">
        <v>0</v>
      </c>
      <c r="I114" s="53">
        <v>0</v>
      </c>
      <c r="J114" s="53">
        <v>4.4094199999999999</v>
      </c>
      <c r="K114" s="53">
        <v>0</v>
      </c>
      <c r="L114" s="53">
        <v>4.96E-3</v>
      </c>
      <c r="M114" s="53">
        <v>0</v>
      </c>
      <c r="N114" s="53">
        <v>0</v>
      </c>
      <c r="O114" s="53">
        <v>3.4000000000000002E-2</v>
      </c>
      <c r="P114" s="53">
        <v>0.10864000000000001</v>
      </c>
      <c r="Q114" s="53">
        <v>0</v>
      </c>
      <c r="R114" s="138">
        <v>4.5570199999999996</v>
      </c>
    </row>
    <row r="115" spans="1:18"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1.827</v>
      </c>
      <c r="P115" s="53">
        <v>0</v>
      </c>
      <c r="Q115" s="53">
        <v>0</v>
      </c>
      <c r="R115" s="138">
        <v>1.827</v>
      </c>
    </row>
    <row r="116" spans="1:18" x14ac:dyDescent="0.3">
      <c r="A116" s="49" t="s">
        <v>452</v>
      </c>
      <c r="B116" s="49" t="s">
        <v>452</v>
      </c>
      <c r="C116" s="49" t="s">
        <v>452</v>
      </c>
      <c r="D116" s="50">
        <v>0</v>
      </c>
      <c r="E116" s="50">
        <v>0</v>
      </c>
      <c r="F116" s="50">
        <v>0</v>
      </c>
      <c r="G116" s="50">
        <v>0.78368000000000004</v>
      </c>
      <c r="H116" s="50">
        <v>0.33914</v>
      </c>
      <c r="I116" s="50">
        <v>0</v>
      </c>
      <c r="J116" s="50">
        <v>8.8688399999999987</v>
      </c>
      <c r="K116" s="50">
        <v>42.373279999999994</v>
      </c>
      <c r="L116" s="50">
        <v>0.20956</v>
      </c>
      <c r="M116" s="50">
        <v>44.528509232026153</v>
      </c>
      <c r="N116" s="50">
        <v>100.79030000000002</v>
      </c>
      <c r="O116" s="50">
        <v>15.100099999999999</v>
      </c>
      <c r="P116" s="50">
        <v>28.09158</v>
      </c>
      <c r="Q116" s="50">
        <v>0</v>
      </c>
      <c r="R116" s="50">
        <v>241.08498923202615</v>
      </c>
    </row>
    <row r="117" spans="1:18" x14ac:dyDescent="0.3">
      <c r="A117" s="51" t="s">
        <v>452</v>
      </c>
      <c r="B117" s="51" t="s">
        <v>452</v>
      </c>
      <c r="C117" s="51" t="s">
        <v>452</v>
      </c>
      <c r="D117" s="52">
        <v>0</v>
      </c>
      <c r="E117" s="52">
        <v>0</v>
      </c>
      <c r="F117" s="52">
        <v>0</v>
      </c>
      <c r="G117" s="52">
        <v>0.78368000000000004</v>
      </c>
      <c r="H117" s="52">
        <v>0.33914</v>
      </c>
      <c r="I117" s="52">
        <v>0</v>
      </c>
      <c r="J117" s="52">
        <v>8.8688399999999987</v>
      </c>
      <c r="K117" s="52">
        <v>42.373279999999994</v>
      </c>
      <c r="L117" s="52">
        <v>0.20956</v>
      </c>
      <c r="M117" s="52">
        <v>44.528509232026153</v>
      </c>
      <c r="N117" s="52">
        <v>100.79030000000002</v>
      </c>
      <c r="O117" s="52">
        <v>15.100099999999999</v>
      </c>
      <c r="P117" s="52">
        <v>28.09158</v>
      </c>
      <c r="Q117" s="52">
        <v>0</v>
      </c>
      <c r="R117" s="52">
        <v>241.08498923202615</v>
      </c>
    </row>
    <row r="118" spans="1:18" x14ac:dyDescent="0.3">
      <c r="A118" s="3" t="s">
        <v>209</v>
      </c>
      <c r="B118" s="3" t="s">
        <v>209</v>
      </c>
      <c r="C118" s="3" t="s">
        <v>210</v>
      </c>
      <c r="D118" s="53">
        <v>0</v>
      </c>
      <c r="E118" s="53">
        <v>0</v>
      </c>
      <c r="F118" s="53">
        <v>0</v>
      </c>
      <c r="G118" s="53">
        <v>0</v>
      </c>
      <c r="H118" s="53">
        <v>0</v>
      </c>
      <c r="I118" s="53">
        <v>0</v>
      </c>
      <c r="J118" s="53">
        <v>2.1957800000000005</v>
      </c>
      <c r="K118" s="53">
        <v>42.373279999999994</v>
      </c>
      <c r="L118" s="53">
        <v>0</v>
      </c>
      <c r="M118" s="53">
        <v>8.7892320261437912E-3</v>
      </c>
      <c r="N118" s="53">
        <v>0</v>
      </c>
      <c r="O118" s="53">
        <v>0</v>
      </c>
      <c r="P118" s="53">
        <v>9.8580000000000001E-2</v>
      </c>
      <c r="Q118" s="53">
        <v>0</v>
      </c>
      <c r="R118" s="138">
        <v>44.676429232026138</v>
      </c>
    </row>
    <row r="119" spans="1:18" x14ac:dyDescent="0.3">
      <c r="A119" s="3" t="s">
        <v>209</v>
      </c>
      <c r="B119" s="3" t="s">
        <v>209</v>
      </c>
      <c r="C119" s="3" t="s">
        <v>213</v>
      </c>
      <c r="D119" s="53">
        <v>0</v>
      </c>
      <c r="E119" s="53">
        <v>0</v>
      </c>
      <c r="F119" s="53">
        <v>0</v>
      </c>
      <c r="G119" s="53">
        <v>0.78368000000000004</v>
      </c>
      <c r="H119" s="53">
        <v>0.33914</v>
      </c>
      <c r="I119" s="53">
        <v>0</v>
      </c>
      <c r="J119" s="53">
        <v>6.6730599999999987</v>
      </c>
      <c r="K119" s="53">
        <v>0</v>
      </c>
      <c r="L119" s="53">
        <v>0.20956</v>
      </c>
      <c r="M119" s="53">
        <v>44.519720000000007</v>
      </c>
      <c r="N119" s="53">
        <v>100.79030000000002</v>
      </c>
      <c r="O119" s="53">
        <v>15.100099999999999</v>
      </c>
      <c r="P119" s="53">
        <v>27.993000000000002</v>
      </c>
      <c r="Q119" s="53">
        <v>0</v>
      </c>
      <c r="R119" s="138">
        <v>196.40856000000002</v>
      </c>
    </row>
    <row r="120" spans="1:18" x14ac:dyDescent="0.3">
      <c r="A120" s="49" t="s">
        <v>453</v>
      </c>
      <c r="B120" s="49" t="s">
        <v>453</v>
      </c>
      <c r="C120" s="49" t="s">
        <v>453</v>
      </c>
      <c r="D120" s="50">
        <v>2.8679999999999999E-3</v>
      </c>
      <c r="E120" s="50">
        <v>0</v>
      </c>
      <c r="F120" s="50">
        <v>0</v>
      </c>
      <c r="G120" s="50">
        <v>0</v>
      </c>
      <c r="H120" s="50">
        <v>1.7242200000000001</v>
      </c>
      <c r="I120" s="50">
        <v>0</v>
      </c>
      <c r="J120" s="50">
        <v>40.501699999999992</v>
      </c>
      <c r="K120" s="50">
        <v>1.5382199999999999</v>
      </c>
      <c r="L120" s="50">
        <v>6.3798000000000021</v>
      </c>
      <c r="M120" s="50">
        <v>1.5825401551813822</v>
      </c>
      <c r="N120" s="50">
        <v>8.4959600000000002</v>
      </c>
      <c r="O120" s="50">
        <v>5.431</v>
      </c>
      <c r="P120" s="50">
        <v>0</v>
      </c>
      <c r="Q120" s="50">
        <v>0</v>
      </c>
      <c r="R120" s="50">
        <v>65.656308155181364</v>
      </c>
    </row>
    <row r="121" spans="1:18" x14ac:dyDescent="0.3">
      <c r="A121" s="51" t="s">
        <v>454</v>
      </c>
      <c r="B121" s="51" t="s">
        <v>454</v>
      </c>
      <c r="C121" s="51" t="s">
        <v>454</v>
      </c>
      <c r="D121" s="52">
        <v>0</v>
      </c>
      <c r="E121" s="52">
        <v>0</v>
      </c>
      <c r="F121" s="52">
        <v>0</v>
      </c>
      <c r="G121" s="52">
        <v>0</v>
      </c>
      <c r="H121" s="52">
        <v>0</v>
      </c>
      <c r="I121" s="52">
        <v>0</v>
      </c>
      <c r="J121" s="52">
        <v>0.45632000000000006</v>
      </c>
      <c r="K121" s="52">
        <v>2.232E-2</v>
      </c>
      <c r="L121" s="52">
        <v>0</v>
      </c>
      <c r="M121" s="52">
        <v>0</v>
      </c>
      <c r="N121" s="52">
        <v>0.21329999999999999</v>
      </c>
      <c r="O121" s="52">
        <v>4.4619999999999997</v>
      </c>
      <c r="P121" s="52">
        <v>0</v>
      </c>
      <c r="Q121" s="52">
        <v>0</v>
      </c>
      <c r="R121" s="52">
        <v>5.1539399999999995</v>
      </c>
    </row>
    <row r="122" spans="1:18"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138">
        <v>0</v>
      </c>
    </row>
    <row r="123" spans="1:18"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138">
        <v>0</v>
      </c>
    </row>
    <row r="124" spans="1:18" x14ac:dyDescent="0.3">
      <c r="A124" s="3" t="s">
        <v>224</v>
      </c>
      <c r="B124" s="3" t="s">
        <v>455</v>
      </c>
      <c r="C124" s="3" t="s">
        <v>458</v>
      </c>
      <c r="D124" s="53">
        <v>0</v>
      </c>
      <c r="E124" s="53">
        <v>0</v>
      </c>
      <c r="F124" s="53">
        <v>0</v>
      </c>
      <c r="G124" s="53">
        <v>0</v>
      </c>
      <c r="H124" s="53">
        <v>0</v>
      </c>
      <c r="I124" s="53">
        <v>0</v>
      </c>
      <c r="J124" s="53">
        <v>0.34348000000000001</v>
      </c>
      <c r="K124" s="53">
        <v>1.6119999999999999E-2</v>
      </c>
      <c r="L124" s="53">
        <v>0</v>
      </c>
      <c r="M124" s="53">
        <v>0</v>
      </c>
      <c r="N124" s="53">
        <v>0.21329999999999999</v>
      </c>
      <c r="O124" s="53">
        <v>0</v>
      </c>
      <c r="P124" s="53">
        <v>0</v>
      </c>
      <c r="Q124" s="53">
        <v>0</v>
      </c>
      <c r="R124" s="138">
        <v>0.57289999999999996</v>
      </c>
    </row>
    <row r="125" spans="1:18" x14ac:dyDescent="0.3">
      <c r="A125" s="3" t="s">
        <v>224</v>
      </c>
      <c r="B125" s="3" t="s">
        <v>455</v>
      </c>
      <c r="C125" s="3" t="s">
        <v>459</v>
      </c>
      <c r="D125" s="53">
        <v>0</v>
      </c>
      <c r="E125" s="53">
        <v>0</v>
      </c>
      <c r="F125" s="53">
        <v>0</v>
      </c>
      <c r="G125" s="53">
        <v>0</v>
      </c>
      <c r="H125" s="53">
        <v>0</v>
      </c>
      <c r="I125" s="53">
        <v>0</v>
      </c>
      <c r="J125" s="53">
        <v>1.6119999999999999E-2</v>
      </c>
      <c r="K125" s="53">
        <v>0</v>
      </c>
      <c r="L125" s="53">
        <v>0</v>
      </c>
      <c r="M125" s="53">
        <v>0</v>
      </c>
      <c r="N125" s="53">
        <v>0</v>
      </c>
      <c r="O125" s="53">
        <v>0</v>
      </c>
      <c r="P125" s="53">
        <v>0</v>
      </c>
      <c r="Q125" s="53">
        <v>0</v>
      </c>
      <c r="R125" s="138">
        <v>1.6119999999999999E-2</v>
      </c>
    </row>
    <row r="126" spans="1:18" x14ac:dyDescent="0.3">
      <c r="A126" s="3" t="s">
        <v>224</v>
      </c>
      <c r="B126" s="3" t="s">
        <v>455</v>
      </c>
      <c r="C126" s="3" t="s">
        <v>460</v>
      </c>
      <c r="D126" s="53">
        <v>0</v>
      </c>
      <c r="E126" s="53">
        <v>0</v>
      </c>
      <c r="F126" s="53">
        <v>0</v>
      </c>
      <c r="G126" s="53">
        <v>0</v>
      </c>
      <c r="H126" s="53">
        <v>0</v>
      </c>
      <c r="I126" s="53">
        <v>0</v>
      </c>
      <c r="J126" s="53">
        <v>4.836E-2</v>
      </c>
      <c r="K126" s="53">
        <v>6.1999999999999998E-3</v>
      </c>
      <c r="L126" s="53">
        <v>0</v>
      </c>
      <c r="M126" s="53">
        <v>0</v>
      </c>
      <c r="N126" s="53">
        <v>0</v>
      </c>
      <c r="O126" s="53">
        <v>0</v>
      </c>
      <c r="P126" s="53">
        <v>0</v>
      </c>
      <c r="Q126" s="53">
        <v>0</v>
      </c>
      <c r="R126" s="138">
        <v>5.4559999999999997E-2</v>
      </c>
    </row>
    <row r="127" spans="1:18"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138">
        <v>0</v>
      </c>
    </row>
    <row r="128" spans="1:18"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138">
        <v>0</v>
      </c>
    </row>
    <row r="129" spans="1:18" x14ac:dyDescent="0.3">
      <c r="A129" s="3" t="s">
        <v>224</v>
      </c>
      <c r="B129" s="3" t="s">
        <v>455</v>
      </c>
      <c r="C129" s="3" t="s">
        <v>463</v>
      </c>
      <c r="D129" s="53">
        <v>0</v>
      </c>
      <c r="E129" s="53">
        <v>0</v>
      </c>
      <c r="F129" s="53">
        <v>0</v>
      </c>
      <c r="G129" s="53">
        <v>0</v>
      </c>
      <c r="H129" s="53">
        <v>0</v>
      </c>
      <c r="I129" s="53">
        <v>0</v>
      </c>
      <c r="J129" s="53">
        <v>4.836E-2</v>
      </c>
      <c r="K129" s="53">
        <v>0</v>
      </c>
      <c r="L129" s="53">
        <v>0</v>
      </c>
      <c r="M129" s="53">
        <v>0</v>
      </c>
      <c r="N129" s="53">
        <v>0</v>
      </c>
      <c r="O129" s="53">
        <v>4.4619999999999997</v>
      </c>
      <c r="P129" s="53">
        <v>0</v>
      </c>
      <c r="Q129" s="53">
        <v>0</v>
      </c>
      <c r="R129" s="138">
        <v>4.5103599999999995</v>
      </c>
    </row>
    <row r="130" spans="1:18" x14ac:dyDescent="0.3">
      <c r="A130" s="51" t="s">
        <v>464</v>
      </c>
      <c r="B130" s="51" t="s">
        <v>464</v>
      </c>
      <c r="C130" s="51" t="s">
        <v>464</v>
      </c>
      <c r="D130" s="52">
        <v>2.8679999999999999E-3</v>
      </c>
      <c r="E130" s="52">
        <v>0</v>
      </c>
      <c r="F130" s="52">
        <v>0</v>
      </c>
      <c r="G130" s="52">
        <v>0</v>
      </c>
      <c r="H130" s="52">
        <v>0.14756</v>
      </c>
      <c r="I130" s="52">
        <v>0</v>
      </c>
      <c r="J130" s="52">
        <v>6.66608</v>
      </c>
      <c r="K130" s="52">
        <v>1.49234</v>
      </c>
      <c r="L130" s="52">
        <v>0.22319999999999998</v>
      </c>
      <c r="M130" s="52">
        <v>0.83069826803247682</v>
      </c>
      <c r="N130" s="52">
        <v>0.97460000000000002</v>
      </c>
      <c r="O130" s="52">
        <v>0.871</v>
      </c>
      <c r="P130" s="52">
        <v>0</v>
      </c>
      <c r="Q130" s="52">
        <v>0</v>
      </c>
      <c r="R130" s="52">
        <v>11.208346268032477</v>
      </c>
    </row>
    <row r="131" spans="1:18" x14ac:dyDescent="0.3">
      <c r="A131" s="3" t="s">
        <v>224</v>
      </c>
      <c r="B131" s="3" t="s">
        <v>465</v>
      </c>
      <c r="C131" s="3" t="s">
        <v>466</v>
      </c>
      <c r="D131" s="53">
        <v>0</v>
      </c>
      <c r="E131" s="53">
        <v>0</v>
      </c>
      <c r="F131" s="53">
        <v>0</v>
      </c>
      <c r="G131" s="53">
        <v>0</v>
      </c>
      <c r="H131" s="53">
        <v>0</v>
      </c>
      <c r="I131" s="53">
        <v>0</v>
      </c>
      <c r="J131" s="53">
        <v>0</v>
      </c>
      <c r="K131" s="53">
        <v>0</v>
      </c>
      <c r="L131" s="53">
        <v>1.6119999999999999E-2</v>
      </c>
      <c r="M131" s="53">
        <v>2.0302791919191921E-2</v>
      </c>
      <c r="N131" s="53">
        <v>0</v>
      </c>
      <c r="O131" s="53">
        <v>0</v>
      </c>
      <c r="P131" s="53">
        <v>0</v>
      </c>
      <c r="Q131" s="53">
        <v>0</v>
      </c>
      <c r="R131" s="138">
        <v>3.642279191919192E-2</v>
      </c>
    </row>
    <row r="132" spans="1:18" x14ac:dyDescent="0.3">
      <c r="A132" s="3" t="s">
        <v>224</v>
      </c>
      <c r="B132" s="3" t="s">
        <v>465</v>
      </c>
      <c r="C132" s="3" t="s">
        <v>467</v>
      </c>
      <c r="D132" s="53">
        <v>0</v>
      </c>
      <c r="E132" s="53">
        <v>0</v>
      </c>
      <c r="F132" s="53">
        <v>0</v>
      </c>
      <c r="G132" s="53">
        <v>0</v>
      </c>
      <c r="H132" s="53">
        <v>0</v>
      </c>
      <c r="I132" s="53">
        <v>0</v>
      </c>
      <c r="J132" s="53">
        <v>0.24614</v>
      </c>
      <c r="K132" s="53">
        <v>0.53444000000000003</v>
      </c>
      <c r="L132" s="53">
        <v>0.17484</v>
      </c>
      <c r="M132" s="53">
        <v>0.45147172720538703</v>
      </c>
      <c r="N132" s="53">
        <v>0.17607999999999999</v>
      </c>
      <c r="O132" s="53">
        <v>0</v>
      </c>
      <c r="P132" s="53">
        <v>0</v>
      </c>
      <c r="Q132" s="53">
        <v>0</v>
      </c>
      <c r="R132" s="138">
        <v>1.5829717272053871</v>
      </c>
    </row>
    <row r="133" spans="1:18" x14ac:dyDescent="0.3">
      <c r="A133" s="3" t="s">
        <v>224</v>
      </c>
      <c r="B133" s="3" t="s">
        <v>465</v>
      </c>
      <c r="C133" s="3" t="s">
        <v>468</v>
      </c>
      <c r="D133" s="53">
        <v>2.8679999999999999E-3</v>
      </c>
      <c r="E133" s="53">
        <v>0</v>
      </c>
      <c r="F133" s="53">
        <v>0</v>
      </c>
      <c r="G133" s="53">
        <v>0</v>
      </c>
      <c r="H133" s="53">
        <v>0</v>
      </c>
      <c r="I133" s="53">
        <v>0</v>
      </c>
      <c r="J133" s="53">
        <v>9.982000000000002E-2</v>
      </c>
      <c r="K133" s="53">
        <v>0</v>
      </c>
      <c r="L133" s="53">
        <v>0</v>
      </c>
      <c r="M133" s="53">
        <v>0</v>
      </c>
      <c r="N133" s="53">
        <v>0.12797999999999998</v>
      </c>
      <c r="O133" s="53">
        <v>0</v>
      </c>
      <c r="P133" s="53">
        <v>0</v>
      </c>
      <c r="Q133" s="53">
        <v>0</v>
      </c>
      <c r="R133" s="138">
        <v>0.23066799999999998</v>
      </c>
    </row>
    <row r="134" spans="1:18" x14ac:dyDescent="0.3">
      <c r="A134" s="3" t="s">
        <v>224</v>
      </c>
      <c r="B134" s="3" t="s">
        <v>465</v>
      </c>
      <c r="C134" s="3" t="s">
        <v>469</v>
      </c>
      <c r="D134" s="53">
        <v>0</v>
      </c>
      <c r="E134" s="53">
        <v>0</v>
      </c>
      <c r="F134" s="53">
        <v>0</v>
      </c>
      <c r="G134" s="53">
        <v>0</v>
      </c>
      <c r="H134" s="53">
        <v>0</v>
      </c>
      <c r="I134" s="53">
        <v>0</v>
      </c>
      <c r="J134" s="53">
        <v>0.91822000000000004</v>
      </c>
      <c r="K134" s="53">
        <v>0</v>
      </c>
      <c r="L134" s="53">
        <v>1.6119999999999999E-2</v>
      </c>
      <c r="M134" s="53">
        <v>0.17583984589142956</v>
      </c>
      <c r="N134" s="53">
        <v>0.38717999999999997</v>
      </c>
      <c r="O134" s="53">
        <v>0.70799999999999996</v>
      </c>
      <c r="P134" s="53">
        <v>0</v>
      </c>
      <c r="Q134" s="53">
        <v>0</v>
      </c>
      <c r="R134" s="138">
        <v>2.2053598458914294</v>
      </c>
    </row>
    <row r="135" spans="1:18" x14ac:dyDescent="0.3">
      <c r="A135" s="3" t="s">
        <v>224</v>
      </c>
      <c r="B135" s="3" t="s">
        <v>465</v>
      </c>
      <c r="C135" s="3" t="s">
        <v>470</v>
      </c>
      <c r="D135" s="53">
        <v>0</v>
      </c>
      <c r="E135" s="53">
        <v>0</v>
      </c>
      <c r="F135" s="53">
        <v>0</v>
      </c>
      <c r="G135" s="53">
        <v>0</v>
      </c>
      <c r="H135" s="53">
        <v>0</v>
      </c>
      <c r="I135" s="53">
        <v>0</v>
      </c>
      <c r="J135" s="53">
        <v>0.28834000000000004</v>
      </c>
      <c r="K135" s="53">
        <v>0</v>
      </c>
      <c r="L135" s="53">
        <v>0</v>
      </c>
      <c r="M135" s="53">
        <v>9.4195636363636499E-3</v>
      </c>
      <c r="N135" s="53">
        <v>0.28336000000000006</v>
      </c>
      <c r="O135" s="53">
        <v>0</v>
      </c>
      <c r="P135" s="53">
        <v>0</v>
      </c>
      <c r="Q135" s="53">
        <v>0</v>
      </c>
      <c r="R135" s="138">
        <v>0.58111956363636375</v>
      </c>
    </row>
    <row r="136" spans="1:18" x14ac:dyDescent="0.3">
      <c r="A136" s="3" t="s">
        <v>224</v>
      </c>
      <c r="B136" s="3" t="s">
        <v>465</v>
      </c>
      <c r="C136" s="3" t="s">
        <v>225</v>
      </c>
      <c r="D136" s="53">
        <v>0</v>
      </c>
      <c r="E136" s="53">
        <v>0</v>
      </c>
      <c r="F136" s="53">
        <v>0</v>
      </c>
      <c r="G136" s="53">
        <v>0</v>
      </c>
      <c r="H136" s="53">
        <v>0.14756</v>
      </c>
      <c r="I136" s="53">
        <v>0</v>
      </c>
      <c r="J136" s="53">
        <v>4.7880599999999998</v>
      </c>
      <c r="K136" s="53">
        <v>0.95789999999999986</v>
      </c>
      <c r="L136" s="53">
        <v>0</v>
      </c>
      <c r="M136" s="53">
        <v>5.0387545730994097E-2</v>
      </c>
      <c r="N136" s="53">
        <v>0</v>
      </c>
      <c r="O136" s="53">
        <v>0</v>
      </c>
      <c r="P136" s="53">
        <v>0</v>
      </c>
      <c r="Q136" s="53">
        <v>0</v>
      </c>
      <c r="R136" s="138">
        <v>5.943907545730994</v>
      </c>
    </row>
    <row r="137" spans="1:18" x14ac:dyDescent="0.3">
      <c r="A137" s="3" t="s">
        <v>224</v>
      </c>
      <c r="B137" s="3" t="s">
        <v>465</v>
      </c>
      <c r="C137" s="3" t="s">
        <v>471</v>
      </c>
      <c r="D137" s="53">
        <v>0</v>
      </c>
      <c r="E137" s="53">
        <v>0</v>
      </c>
      <c r="F137" s="53">
        <v>0</v>
      </c>
      <c r="G137" s="53">
        <v>0</v>
      </c>
      <c r="H137" s="53">
        <v>0</v>
      </c>
      <c r="I137" s="53">
        <v>0</v>
      </c>
      <c r="J137" s="53">
        <v>0.25853999999999999</v>
      </c>
      <c r="K137" s="53">
        <v>0</v>
      </c>
      <c r="L137" s="53">
        <v>0</v>
      </c>
      <c r="M137" s="53">
        <v>0.12327679364911046</v>
      </c>
      <c r="N137" s="53">
        <v>0</v>
      </c>
      <c r="O137" s="53">
        <v>0.16300000000000001</v>
      </c>
      <c r="P137" s="53">
        <v>0</v>
      </c>
      <c r="Q137" s="53">
        <v>0</v>
      </c>
      <c r="R137" s="138">
        <v>0.54481679364911051</v>
      </c>
    </row>
    <row r="138" spans="1:18" x14ac:dyDescent="0.3">
      <c r="A138" s="3" t="s">
        <v>224</v>
      </c>
      <c r="B138" s="3" t="s">
        <v>465</v>
      </c>
      <c r="C138" s="3" t="s">
        <v>472</v>
      </c>
      <c r="D138" s="53">
        <v>0</v>
      </c>
      <c r="E138" s="53">
        <v>0</v>
      </c>
      <c r="F138" s="53">
        <v>0</v>
      </c>
      <c r="G138" s="53">
        <v>0</v>
      </c>
      <c r="H138" s="53">
        <v>0</v>
      </c>
      <c r="I138" s="53">
        <v>0</v>
      </c>
      <c r="J138" s="53">
        <v>6.6960000000000006E-2</v>
      </c>
      <c r="K138" s="53">
        <v>0</v>
      </c>
      <c r="L138" s="53">
        <v>1.6119999999999999E-2</v>
      </c>
      <c r="M138" s="53">
        <v>0</v>
      </c>
      <c r="N138" s="53">
        <v>0</v>
      </c>
      <c r="O138" s="53">
        <v>0</v>
      </c>
      <c r="P138" s="53">
        <v>0</v>
      </c>
      <c r="Q138" s="53">
        <v>0</v>
      </c>
      <c r="R138" s="138">
        <v>8.3080000000000001E-2</v>
      </c>
    </row>
    <row r="139" spans="1:18" x14ac:dyDescent="0.3">
      <c r="A139" s="51" t="s">
        <v>473</v>
      </c>
      <c r="B139" s="51" t="s">
        <v>473</v>
      </c>
      <c r="C139" s="51" t="s">
        <v>473</v>
      </c>
      <c r="D139" s="52">
        <v>0</v>
      </c>
      <c r="E139" s="52">
        <v>0</v>
      </c>
      <c r="F139" s="52">
        <v>0</v>
      </c>
      <c r="G139" s="52">
        <v>0</v>
      </c>
      <c r="H139" s="52">
        <v>1.5766600000000002</v>
      </c>
      <c r="I139" s="52">
        <v>0</v>
      </c>
      <c r="J139" s="52">
        <v>33.379299999999994</v>
      </c>
      <c r="K139" s="52">
        <v>2.3560000000000001E-2</v>
      </c>
      <c r="L139" s="52">
        <v>6.1566000000000018</v>
      </c>
      <c r="M139" s="52">
        <v>0.75184188714890554</v>
      </c>
      <c r="N139" s="52">
        <v>7.3080600000000002</v>
      </c>
      <c r="O139" s="52">
        <v>9.8000000000000004E-2</v>
      </c>
      <c r="P139" s="52">
        <v>0</v>
      </c>
      <c r="Q139" s="52">
        <v>0</v>
      </c>
      <c r="R139" s="52">
        <v>49.294021887148887</v>
      </c>
    </row>
    <row r="140" spans="1:18" x14ac:dyDescent="0.3">
      <c r="A140" s="3" t="s">
        <v>224</v>
      </c>
      <c r="B140" s="3" t="s">
        <v>474</v>
      </c>
      <c r="C140" s="3" t="s">
        <v>229</v>
      </c>
      <c r="D140" s="53">
        <v>0</v>
      </c>
      <c r="E140" s="53">
        <v>0</v>
      </c>
      <c r="F140" s="53">
        <v>0</v>
      </c>
      <c r="G140" s="53">
        <v>0</v>
      </c>
      <c r="H140" s="53">
        <v>0.39245999999999998</v>
      </c>
      <c r="I140" s="53">
        <v>0</v>
      </c>
      <c r="J140" s="53">
        <v>5.1041600000000029</v>
      </c>
      <c r="K140" s="53">
        <v>1.736E-2</v>
      </c>
      <c r="L140" s="53">
        <v>3.0733400000000008</v>
      </c>
      <c r="M140" s="53">
        <v>0</v>
      </c>
      <c r="N140" s="53">
        <v>0.14507999999999999</v>
      </c>
      <c r="O140" s="53">
        <v>1.7000000000000001E-2</v>
      </c>
      <c r="P140" s="53">
        <v>0</v>
      </c>
      <c r="Q140" s="53">
        <v>0</v>
      </c>
      <c r="R140" s="138">
        <v>8.7494000000000032</v>
      </c>
    </row>
    <row r="141" spans="1:18" x14ac:dyDescent="0.3">
      <c r="A141" s="3" t="s">
        <v>224</v>
      </c>
      <c r="B141" s="3" t="s">
        <v>474</v>
      </c>
      <c r="C141" s="3" t="s">
        <v>475</v>
      </c>
      <c r="D141" s="53">
        <v>0</v>
      </c>
      <c r="E141" s="53">
        <v>0</v>
      </c>
      <c r="F141" s="53">
        <v>0</v>
      </c>
      <c r="G141" s="53">
        <v>0</v>
      </c>
      <c r="H141" s="53">
        <v>0</v>
      </c>
      <c r="I141" s="53">
        <v>0</v>
      </c>
      <c r="J141" s="53">
        <v>0</v>
      </c>
      <c r="K141" s="53">
        <v>0</v>
      </c>
      <c r="L141" s="53">
        <v>0.34037999999999996</v>
      </c>
      <c r="M141" s="53">
        <v>0</v>
      </c>
      <c r="N141" s="53">
        <v>0.15552000000000002</v>
      </c>
      <c r="O141" s="53">
        <v>3.7000000000000005E-2</v>
      </c>
      <c r="P141" s="53">
        <v>0</v>
      </c>
      <c r="Q141" s="53">
        <v>0</v>
      </c>
      <c r="R141" s="138">
        <v>0.53290000000000004</v>
      </c>
    </row>
    <row r="142" spans="1:18" x14ac:dyDescent="0.3">
      <c r="A142" s="3" t="s">
        <v>224</v>
      </c>
      <c r="B142" s="3" t="s">
        <v>474</v>
      </c>
      <c r="C142" s="3" t="s">
        <v>232</v>
      </c>
      <c r="D142" s="53">
        <v>0</v>
      </c>
      <c r="E142" s="53">
        <v>0</v>
      </c>
      <c r="F142" s="53">
        <v>0</v>
      </c>
      <c r="G142" s="53">
        <v>0</v>
      </c>
      <c r="H142" s="53">
        <v>0</v>
      </c>
      <c r="I142" s="53">
        <v>0</v>
      </c>
      <c r="J142" s="53">
        <v>13.572199999999993</v>
      </c>
      <c r="K142" s="53">
        <v>0</v>
      </c>
      <c r="L142" s="53">
        <v>0</v>
      </c>
      <c r="M142" s="53">
        <v>3.8662039212639242E-2</v>
      </c>
      <c r="N142" s="53">
        <v>1.9337799999999998</v>
      </c>
      <c r="O142" s="53">
        <v>0</v>
      </c>
      <c r="P142" s="53">
        <v>0</v>
      </c>
      <c r="Q142" s="53">
        <v>0</v>
      </c>
      <c r="R142" s="138">
        <v>15.544642039212633</v>
      </c>
    </row>
    <row r="143" spans="1:18" x14ac:dyDescent="0.3">
      <c r="A143" s="3" t="s">
        <v>224</v>
      </c>
      <c r="B143" s="3" t="s">
        <v>474</v>
      </c>
      <c r="C143" s="3" t="s">
        <v>476</v>
      </c>
      <c r="D143" s="53">
        <v>0</v>
      </c>
      <c r="E143" s="53">
        <v>0</v>
      </c>
      <c r="F143" s="53">
        <v>0</v>
      </c>
      <c r="G143" s="53">
        <v>0</v>
      </c>
      <c r="H143" s="53">
        <v>0.67890000000000006</v>
      </c>
      <c r="I143" s="53">
        <v>0</v>
      </c>
      <c r="J143" s="53">
        <v>3.6267199999999997</v>
      </c>
      <c r="K143" s="53">
        <v>0</v>
      </c>
      <c r="L143" s="53">
        <v>0.58962000000000003</v>
      </c>
      <c r="M143" s="53">
        <v>0.43648130958404113</v>
      </c>
      <c r="N143" s="53">
        <v>2.9176000000000002</v>
      </c>
      <c r="O143" s="53">
        <v>0</v>
      </c>
      <c r="P143" s="53">
        <v>0</v>
      </c>
      <c r="Q143" s="53">
        <v>0</v>
      </c>
      <c r="R143" s="138">
        <v>8.2493213095840403</v>
      </c>
    </row>
    <row r="144" spans="1:18" x14ac:dyDescent="0.3">
      <c r="A144" s="3" t="s">
        <v>224</v>
      </c>
      <c r="B144" s="3" t="s">
        <v>474</v>
      </c>
      <c r="C144" s="3" t="s">
        <v>234</v>
      </c>
      <c r="D144" s="53">
        <v>0</v>
      </c>
      <c r="E144" s="53">
        <v>0</v>
      </c>
      <c r="F144" s="53">
        <v>0</v>
      </c>
      <c r="G144" s="53">
        <v>0</v>
      </c>
      <c r="H144" s="53">
        <v>0</v>
      </c>
      <c r="I144" s="53">
        <v>0</v>
      </c>
      <c r="J144" s="53">
        <v>4.7347799999999998</v>
      </c>
      <c r="K144" s="53">
        <v>6.1999999999999998E-3</v>
      </c>
      <c r="L144" s="53">
        <v>0.27155999999999997</v>
      </c>
      <c r="M144" s="53">
        <v>0</v>
      </c>
      <c r="N144" s="53">
        <v>0</v>
      </c>
      <c r="O144" s="53">
        <v>1.7000000000000001E-2</v>
      </c>
      <c r="P144" s="53">
        <v>0</v>
      </c>
      <c r="Q144" s="53">
        <v>0</v>
      </c>
      <c r="R144" s="138">
        <v>5.0295399999999999</v>
      </c>
    </row>
    <row r="145" spans="1:18" x14ac:dyDescent="0.3">
      <c r="A145" s="3" t="s">
        <v>224</v>
      </c>
      <c r="B145" s="3" t="s">
        <v>474</v>
      </c>
      <c r="C145" s="3" t="s">
        <v>477</v>
      </c>
      <c r="D145" s="53">
        <v>0</v>
      </c>
      <c r="E145" s="53">
        <v>0</v>
      </c>
      <c r="F145" s="53">
        <v>0</v>
      </c>
      <c r="G145" s="53">
        <v>0</v>
      </c>
      <c r="H145" s="53">
        <v>0</v>
      </c>
      <c r="I145" s="53">
        <v>0</v>
      </c>
      <c r="J145" s="53">
        <v>0.9556199999999998</v>
      </c>
      <c r="K145" s="53">
        <v>0</v>
      </c>
      <c r="L145" s="53">
        <v>0.11159999999999998</v>
      </c>
      <c r="M145" s="53">
        <v>2.031030934343437E-2</v>
      </c>
      <c r="N145" s="53">
        <v>0</v>
      </c>
      <c r="O145" s="53">
        <v>0</v>
      </c>
      <c r="P145" s="53">
        <v>0</v>
      </c>
      <c r="Q145" s="53">
        <v>0</v>
      </c>
      <c r="R145" s="138">
        <v>1.0875303093434343</v>
      </c>
    </row>
    <row r="146" spans="1:18"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138">
        <v>0</v>
      </c>
    </row>
    <row r="147" spans="1:18"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138">
        <v>0</v>
      </c>
    </row>
    <row r="148" spans="1:18" x14ac:dyDescent="0.3">
      <c r="A148" s="3" t="s">
        <v>224</v>
      </c>
      <c r="B148" s="3" t="s">
        <v>474</v>
      </c>
      <c r="C148" s="3" t="s">
        <v>480</v>
      </c>
      <c r="D148" s="53">
        <v>0</v>
      </c>
      <c r="E148" s="53">
        <v>0</v>
      </c>
      <c r="F148" s="53">
        <v>0</v>
      </c>
      <c r="G148" s="53">
        <v>0</v>
      </c>
      <c r="H148" s="53">
        <v>0</v>
      </c>
      <c r="I148" s="53">
        <v>0</v>
      </c>
      <c r="J148" s="53">
        <v>8.2000000000000003E-2</v>
      </c>
      <c r="K148" s="53">
        <v>0</v>
      </c>
      <c r="L148" s="53">
        <v>0.25419999999999998</v>
      </c>
      <c r="M148" s="53">
        <v>2.676E-3</v>
      </c>
      <c r="N148" s="53">
        <v>2.8080000000000001E-2</v>
      </c>
      <c r="O148" s="53">
        <v>0</v>
      </c>
      <c r="P148" s="53">
        <v>0</v>
      </c>
      <c r="Q148" s="53">
        <v>0</v>
      </c>
      <c r="R148" s="138">
        <v>0.366956</v>
      </c>
    </row>
    <row r="149" spans="1:18" x14ac:dyDescent="0.3">
      <c r="A149" s="3" t="s">
        <v>224</v>
      </c>
      <c r="B149" s="3" t="s">
        <v>474</v>
      </c>
      <c r="C149" s="3" t="s">
        <v>481</v>
      </c>
      <c r="D149" s="53">
        <v>0</v>
      </c>
      <c r="E149" s="53">
        <v>0</v>
      </c>
      <c r="F149" s="53">
        <v>0</v>
      </c>
      <c r="G149" s="53">
        <v>0</v>
      </c>
      <c r="H149" s="53">
        <v>0.50530000000000008</v>
      </c>
      <c r="I149" s="53">
        <v>0</v>
      </c>
      <c r="J149" s="53">
        <v>4.7470599999999976</v>
      </c>
      <c r="K149" s="53">
        <v>0</v>
      </c>
      <c r="L149" s="53">
        <v>9.5479999999999982E-2</v>
      </c>
      <c r="M149" s="53">
        <v>5.0772014646464698E-2</v>
      </c>
      <c r="N149" s="53">
        <v>2.1280000000000001</v>
      </c>
      <c r="O149" s="53">
        <v>2.7E-2</v>
      </c>
      <c r="P149" s="53">
        <v>0</v>
      </c>
      <c r="Q149" s="53">
        <v>0</v>
      </c>
      <c r="R149" s="138">
        <v>7.5536120146464629</v>
      </c>
    </row>
    <row r="150" spans="1:18" x14ac:dyDescent="0.3">
      <c r="A150" s="3" t="s">
        <v>224</v>
      </c>
      <c r="B150" s="3" t="s">
        <v>474</v>
      </c>
      <c r="C150" s="3" t="s">
        <v>482</v>
      </c>
      <c r="D150" s="53">
        <v>0</v>
      </c>
      <c r="E150" s="53">
        <v>0</v>
      </c>
      <c r="F150" s="53">
        <v>0</v>
      </c>
      <c r="G150" s="53">
        <v>0</v>
      </c>
      <c r="H150" s="53">
        <v>0</v>
      </c>
      <c r="I150" s="53">
        <v>0</v>
      </c>
      <c r="J150" s="53">
        <v>0</v>
      </c>
      <c r="K150" s="53">
        <v>0</v>
      </c>
      <c r="L150" s="53">
        <v>0</v>
      </c>
      <c r="M150" s="53">
        <v>1.338E-3</v>
      </c>
      <c r="N150" s="53">
        <v>0</v>
      </c>
      <c r="O150" s="53">
        <v>0</v>
      </c>
      <c r="P150" s="53">
        <v>0</v>
      </c>
      <c r="Q150" s="53">
        <v>0</v>
      </c>
      <c r="R150" s="138">
        <v>1.338E-3</v>
      </c>
    </row>
    <row r="151" spans="1:18" x14ac:dyDescent="0.3">
      <c r="A151" s="3" t="s">
        <v>224</v>
      </c>
      <c r="B151" s="3" t="s">
        <v>474</v>
      </c>
      <c r="C151" s="3" t="s">
        <v>483</v>
      </c>
      <c r="D151" s="53">
        <v>0</v>
      </c>
      <c r="E151" s="53">
        <v>0</v>
      </c>
      <c r="F151" s="53">
        <v>0</v>
      </c>
      <c r="G151" s="53">
        <v>0</v>
      </c>
      <c r="H151" s="53">
        <v>0</v>
      </c>
      <c r="I151" s="53">
        <v>0</v>
      </c>
      <c r="J151" s="53">
        <v>0.13206000000000001</v>
      </c>
      <c r="K151" s="53">
        <v>0</v>
      </c>
      <c r="L151" s="53">
        <v>1.42042</v>
      </c>
      <c r="M151" s="53">
        <v>0.19281298233618238</v>
      </c>
      <c r="N151" s="53">
        <v>0</v>
      </c>
      <c r="O151" s="53">
        <v>0</v>
      </c>
      <c r="P151" s="53">
        <v>0</v>
      </c>
      <c r="Q151" s="53">
        <v>0</v>
      </c>
      <c r="R151" s="138">
        <v>1.7452929823361825</v>
      </c>
    </row>
    <row r="152" spans="1:18" x14ac:dyDescent="0.3">
      <c r="A152" s="3" t="s">
        <v>224</v>
      </c>
      <c r="B152" s="3" t="s">
        <v>474</v>
      </c>
      <c r="C152" s="3" t="s">
        <v>237</v>
      </c>
      <c r="D152" s="53">
        <v>0</v>
      </c>
      <c r="E152" s="53">
        <v>0</v>
      </c>
      <c r="F152" s="53">
        <v>0</v>
      </c>
      <c r="G152" s="53">
        <v>0</v>
      </c>
      <c r="H152" s="53">
        <v>0</v>
      </c>
      <c r="I152" s="53">
        <v>0</v>
      </c>
      <c r="J152" s="53">
        <v>0.42470000000000002</v>
      </c>
      <c r="K152" s="53">
        <v>0</v>
      </c>
      <c r="L152" s="53">
        <v>0</v>
      </c>
      <c r="M152" s="53">
        <v>8.7892320261437912E-3</v>
      </c>
      <c r="N152" s="53">
        <v>0</v>
      </c>
      <c r="O152" s="53">
        <v>0</v>
      </c>
      <c r="P152" s="53">
        <v>0</v>
      </c>
      <c r="Q152" s="53">
        <v>0</v>
      </c>
      <c r="R152" s="138">
        <v>0.43348923202614381</v>
      </c>
    </row>
    <row r="153" spans="1:18" x14ac:dyDescent="0.3">
      <c r="A153" s="49" t="s">
        <v>484</v>
      </c>
      <c r="B153" s="49" t="s">
        <v>484</v>
      </c>
      <c r="C153" s="49" t="s">
        <v>484</v>
      </c>
      <c r="D153" s="50">
        <v>1.8899999999999999E-4</v>
      </c>
      <c r="E153" s="50">
        <v>0</v>
      </c>
      <c r="F153" s="50">
        <v>0</v>
      </c>
      <c r="G153" s="50">
        <v>6.9353199999999999</v>
      </c>
      <c r="H153" s="50">
        <v>8.6440400000000004</v>
      </c>
      <c r="I153" s="50">
        <v>0</v>
      </c>
      <c r="J153" s="50">
        <v>182.35478000000003</v>
      </c>
      <c r="K153" s="50">
        <v>0.43027999999999994</v>
      </c>
      <c r="L153" s="50">
        <v>0</v>
      </c>
      <c r="M153" s="50">
        <v>0.98002705986755012</v>
      </c>
      <c r="N153" s="50">
        <v>0</v>
      </c>
      <c r="O153" s="50">
        <v>51.542410868897989</v>
      </c>
      <c r="P153" s="50">
        <v>4.8831946001999977</v>
      </c>
      <c r="Q153" s="50">
        <v>0</v>
      </c>
      <c r="R153" s="50">
        <v>255.77024152896556</v>
      </c>
    </row>
    <row r="154" spans="1:18" x14ac:dyDescent="0.3">
      <c r="A154" s="51" t="s">
        <v>485</v>
      </c>
      <c r="B154" s="51" t="s">
        <v>485</v>
      </c>
      <c r="C154" s="51" t="s">
        <v>485</v>
      </c>
      <c r="D154" s="52">
        <v>1.8899999999999999E-4</v>
      </c>
      <c r="E154" s="52">
        <v>0</v>
      </c>
      <c r="F154" s="52">
        <v>0</v>
      </c>
      <c r="G154" s="52">
        <v>0</v>
      </c>
      <c r="H154" s="52">
        <v>2.3559999999999998E-2</v>
      </c>
      <c r="I154" s="52">
        <v>0</v>
      </c>
      <c r="J154" s="52">
        <v>17.976759999999999</v>
      </c>
      <c r="K154" s="52">
        <v>0</v>
      </c>
      <c r="L154" s="52">
        <v>0</v>
      </c>
      <c r="M154" s="52">
        <v>0.26981733075549985</v>
      </c>
      <c r="N154" s="52">
        <v>0</v>
      </c>
      <c r="O154" s="52">
        <v>37.327410868897992</v>
      </c>
      <c r="P154" s="52">
        <v>1.2161746001999987</v>
      </c>
      <c r="Q154" s="52">
        <v>0</v>
      </c>
      <c r="R154" s="52">
        <v>56.813911799853493</v>
      </c>
    </row>
    <row r="155" spans="1:18"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138">
        <v>0</v>
      </c>
    </row>
    <row r="156" spans="1:18" x14ac:dyDescent="0.3">
      <c r="A156" s="3" t="s">
        <v>240</v>
      </c>
      <c r="B156" s="3" t="s">
        <v>486</v>
      </c>
      <c r="C156" s="3" t="s">
        <v>488</v>
      </c>
      <c r="D156" s="53">
        <v>1.26E-4</v>
      </c>
      <c r="E156" s="53">
        <v>0</v>
      </c>
      <c r="F156" s="53">
        <v>0</v>
      </c>
      <c r="G156" s="53">
        <v>0</v>
      </c>
      <c r="H156" s="53">
        <v>0</v>
      </c>
      <c r="I156" s="53">
        <v>0</v>
      </c>
      <c r="J156" s="53">
        <v>0.66216000000000008</v>
      </c>
      <c r="K156" s="53">
        <v>0</v>
      </c>
      <c r="L156" s="53">
        <v>0</v>
      </c>
      <c r="M156" s="53">
        <v>1.0151395959595961E-2</v>
      </c>
      <c r="N156" s="53">
        <v>0</v>
      </c>
      <c r="O156" s="53">
        <v>0</v>
      </c>
      <c r="P156" s="53">
        <v>0</v>
      </c>
      <c r="Q156" s="53">
        <v>0</v>
      </c>
      <c r="R156" s="138">
        <v>0.67243739595959595</v>
      </c>
    </row>
    <row r="157" spans="1:18" x14ac:dyDescent="0.3">
      <c r="A157" s="3" t="s">
        <v>240</v>
      </c>
      <c r="B157" s="3" t="s">
        <v>486</v>
      </c>
      <c r="C157" s="3" t="s">
        <v>489</v>
      </c>
      <c r="D157" s="53">
        <v>0</v>
      </c>
      <c r="E157" s="53">
        <v>0</v>
      </c>
      <c r="F157" s="53">
        <v>0</v>
      </c>
      <c r="G157" s="53">
        <v>0</v>
      </c>
      <c r="H157" s="53">
        <v>0</v>
      </c>
      <c r="I157" s="53">
        <v>0</v>
      </c>
      <c r="J157" s="53">
        <v>0.44577999999999995</v>
      </c>
      <c r="K157" s="53">
        <v>0</v>
      </c>
      <c r="L157" s="53">
        <v>0</v>
      </c>
      <c r="M157" s="53">
        <v>0</v>
      </c>
      <c r="N157" s="53">
        <v>0</v>
      </c>
      <c r="O157" s="53">
        <v>0</v>
      </c>
      <c r="P157" s="53">
        <v>0</v>
      </c>
      <c r="Q157" s="53">
        <v>0</v>
      </c>
      <c r="R157" s="138">
        <v>0.44577999999999995</v>
      </c>
    </row>
    <row r="158" spans="1:18" x14ac:dyDescent="0.3">
      <c r="A158" s="3" t="s">
        <v>240</v>
      </c>
      <c r="B158" s="3" t="s">
        <v>486</v>
      </c>
      <c r="C158" s="3" t="s">
        <v>241</v>
      </c>
      <c r="D158" s="53">
        <v>0</v>
      </c>
      <c r="E158" s="53">
        <v>0</v>
      </c>
      <c r="F158" s="53">
        <v>0</v>
      </c>
      <c r="G158" s="53">
        <v>0</v>
      </c>
      <c r="H158" s="53">
        <v>0</v>
      </c>
      <c r="I158" s="53">
        <v>0</v>
      </c>
      <c r="J158" s="53">
        <v>0.68442000000000003</v>
      </c>
      <c r="K158" s="53">
        <v>0</v>
      </c>
      <c r="L158" s="53">
        <v>0</v>
      </c>
      <c r="M158" s="53">
        <v>0</v>
      </c>
      <c r="N158" s="53">
        <v>0</v>
      </c>
      <c r="O158" s="53">
        <v>0.109</v>
      </c>
      <c r="P158" s="53">
        <v>0</v>
      </c>
      <c r="Q158" s="53">
        <v>0</v>
      </c>
      <c r="R158" s="138">
        <v>0.79342000000000001</v>
      </c>
    </row>
    <row r="159" spans="1:18" x14ac:dyDescent="0.3">
      <c r="A159" s="3" t="s">
        <v>240</v>
      </c>
      <c r="B159" s="3" t="s">
        <v>486</v>
      </c>
      <c r="C159" s="3" t="s">
        <v>490</v>
      </c>
      <c r="D159" s="53">
        <v>0</v>
      </c>
      <c r="E159" s="53">
        <v>0</v>
      </c>
      <c r="F159" s="53">
        <v>0</v>
      </c>
      <c r="G159" s="53">
        <v>0</v>
      </c>
      <c r="H159" s="53">
        <v>0</v>
      </c>
      <c r="I159" s="53">
        <v>0</v>
      </c>
      <c r="J159" s="53">
        <v>0.14942000000000003</v>
      </c>
      <c r="K159" s="53">
        <v>0</v>
      </c>
      <c r="L159" s="53">
        <v>0</v>
      </c>
      <c r="M159" s="53">
        <v>2.0302791919191921E-2</v>
      </c>
      <c r="N159" s="53">
        <v>0</v>
      </c>
      <c r="O159" s="53">
        <v>0</v>
      </c>
      <c r="P159" s="53">
        <v>0</v>
      </c>
      <c r="Q159" s="53">
        <v>0</v>
      </c>
      <c r="R159" s="138">
        <v>0.16972279191919196</v>
      </c>
    </row>
    <row r="160" spans="1:18" x14ac:dyDescent="0.3">
      <c r="A160" s="3" t="s">
        <v>240</v>
      </c>
      <c r="B160" s="3" t="s">
        <v>486</v>
      </c>
      <c r="C160" s="3" t="s">
        <v>491</v>
      </c>
      <c r="D160" s="53">
        <v>0</v>
      </c>
      <c r="E160" s="53">
        <v>0</v>
      </c>
      <c r="F160" s="53">
        <v>0</v>
      </c>
      <c r="G160" s="53">
        <v>0</v>
      </c>
      <c r="H160" s="53">
        <v>0</v>
      </c>
      <c r="I160" s="53">
        <v>0</v>
      </c>
      <c r="J160" s="53">
        <v>0.15314</v>
      </c>
      <c r="K160" s="53">
        <v>0</v>
      </c>
      <c r="L160" s="53">
        <v>0</v>
      </c>
      <c r="M160" s="53">
        <v>0</v>
      </c>
      <c r="N160" s="53">
        <v>0</v>
      </c>
      <c r="O160" s="53">
        <v>0</v>
      </c>
      <c r="P160" s="53">
        <v>0</v>
      </c>
      <c r="Q160" s="53">
        <v>0</v>
      </c>
      <c r="R160" s="138">
        <v>0.15314</v>
      </c>
    </row>
    <row r="161" spans="1:18" x14ac:dyDescent="0.3">
      <c r="A161" s="3" t="s">
        <v>240</v>
      </c>
      <c r="B161" s="3" t="s">
        <v>486</v>
      </c>
      <c r="C161" s="3" t="s">
        <v>492</v>
      </c>
      <c r="D161" s="53">
        <v>0</v>
      </c>
      <c r="E161" s="53">
        <v>0</v>
      </c>
      <c r="F161" s="53">
        <v>0</v>
      </c>
      <c r="G161" s="53">
        <v>0</v>
      </c>
      <c r="H161" s="53">
        <v>0</v>
      </c>
      <c r="I161" s="53">
        <v>0</v>
      </c>
      <c r="J161" s="53">
        <v>9.5540000000000014E-2</v>
      </c>
      <c r="K161" s="53">
        <v>0</v>
      </c>
      <c r="L161" s="53">
        <v>0</v>
      </c>
      <c r="M161" s="53">
        <v>1.2452002020202028E-2</v>
      </c>
      <c r="N161" s="53">
        <v>0</v>
      </c>
      <c r="O161" s="53">
        <v>0</v>
      </c>
      <c r="P161" s="53">
        <v>0</v>
      </c>
      <c r="Q161" s="53">
        <v>0</v>
      </c>
      <c r="R161" s="138">
        <v>0.10799200202020204</v>
      </c>
    </row>
    <row r="162" spans="1:18" x14ac:dyDescent="0.3">
      <c r="A162" s="3" t="s">
        <v>240</v>
      </c>
      <c r="B162" s="3" t="s">
        <v>486</v>
      </c>
      <c r="C162" s="3" t="s">
        <v>493</v>
      </c>
      <c r="D162" s="53">
        <v>0</v>
      </c>
      <c r="E162" s="53">
        <v>0</v>
      </c>
      <c r="F162" s="53">
        <v>0</v>
      </c>
      <c r="G162" s="53">
        <v>0</v>
      </c>
      <c r="H162" s="53">
        <v>0</v>
      </c>
      <c r="I162" s="53">
        <v>0</v>
      </c>
      <c r="J162" s="53">
        <v>9.2859999999999998E-2</v>
      </c>
      <c r="K162" s="53">
        <v>0</v>
      </c>
      <c r="L162" s="53">
        <v>0</v>
      </c>
      <c r="M162" s="53">
        <v>0</v>
      </c>
      <c r="N162" s="53">
        <v>0</v>
      </c>
      <c r="O162" s="53">
        <v>0</v>
      </c>
      <c r="P162" s="53">
        <v>0</v>
      </c>
      <c r="Q162" s="53">
        <v>0</v>
      </c>
      <c r="R162" s="138">
        <v>9.2859999999999998E-2</v>
      </c>
    </row>
    <row r="163" spans="1:18" x14ac:dyDescent="0.3">
      <c r="A163" s="3" t="s">
        <v>240</v>
      </c>
      <c r="B163" s="3" t="s">
        <v>486</v>
      </c>
      <c r="C163" s="3" t="s">
        <v>494</v>
      </c>
      <c r="D163" s="53">
        <v>0</v>
      </c>
      <c r="E163" s="53">
        <v>0</v>
      </c>
      <c r="F163" s="53">
        <v>0</v>
      </c>
      <c r="G163" s="53">
        <v>0</v>
      </c>
      <c r="H163" s="53">
        <v>0</v>
      </c>
      <c r="I163" s="53">
        <v>0</v>
      </c>
      <c r="J163" s="53">
        <v>4.5539999999999997E-2</v>
      </c>
      <c r="K163" s="53">
        <v>0</v>
      </c>
      <c r="L163" s="53">
        <v>0</v>
      </c>
      <c r="M163" s="53">
        <v>2.3995778009259245E-2</v>
      </c>
      <c r="N163" s="53">
        <v>0</v>
      </c>
      <c r="O163" s="53">
        <v>0</v>
      </c>
      <c r="P163" s="53">
        <v>0</v>
      </c>
      <c r="Q163" s="53">
        <v>0</v>
      </c>
      <c r="R163" s="138">
        <v>6.9535778009259239E-2</v>
      </c>
    </row>
    <row r="164" spans="1:18" x14ac:dyDescent="0.3">
      <c r="A164" s="3" t="s">
        <v>240</v>
      </c>
      <c r="B164" s="3" t="s">
        <v>486</v>
      </c>
      <c r="C164" s="3" t="s">
        <v>495</v>
      </c>
      <c r="D164" s="53">
        <v>0</v>
      </c>
      <c r="E164" s="53">
        <v>0</v>
      </c>
      <c r="F164" s="53">
        <v>0</v>
      </c>
      <c r="G164" s="53">
        <v>0</v>
      </c>
      <c r="H164" s="53">
        <v>0</v>
      </c>
      <c r="I164" s="53">
        <v>0</v>
      </c>
      <c r="J164" s="53">
        <v>1.20886</v>
      </c>
      <c r="K164" s="53">
        <v>0</v>
      </c>
      <c r="L164" s="53">
        <v>0</v>
      </c>
      <c r="M164" s="53">
        <v>0</v>
      </c>
      <c r="N164" s="53">
        <v>0</v>
      </c>
      <c r="O164" s="53">
        <v>0</v>
      </c>
      <c r="P164" s="53">
        <v>0</v>
      </c>
      <c r="Q164" s="53">
        <v>0</v>
      </c>
      <c r="R164" s="138">
        <v>1.20886</v>
      </c>
    </row>
    <row r="165" spans="1:18" x14ac:dyDescent="0.3">
      <c r="A165" s="3" t="s">
        <v>240</v>
      </c>
      <c r="B165" s="3" t="s">
        <v>486</v>
      </c>
      <c r="C165" s="3" t="s">
        <v>496</v>
      </c>
      <c r="D165" s="53">
        <v>0</v>
      </c>
      <c r="E165" s="53">
        <v>0</v>
      </c>
      <c r="F165" s="53">
        <v>0</v>
      </c>
      <c r="G165" s="53">
        <v>0</v>
      </c>
      <c r="H165" s="53">
        <v>0</v>
      </c>
      <c r="I165" s="53">
        <v>0</v>
      </c>
      <c r="J165" s="53">
        <v>4.9599999999999998E-2</v>
      </c>
      <c r="K165" s="53">
        <v>0</v>
      </c>
      <c r="L165" s="53">
        <v>0</v>
      </c>
      <c r="M165" s="53">
        <v>0</v>
      </c>
      <c r="N165" s="53">
        <v>0</v>
      </c>
      <c r="O165" s="53">
        <v>0</v>
      </c>
      <c r="P165" s="53">
        <v>0</v>
      </c>
      <c r="Q165" s="53">
        <v>0</v>
      </c>
      <c r="R165" s="138">
        <v>4.9599999999999998E-2</v>
      </c>
    </row>
    <row r="166" spans="1:18" x14ac:dyDescent="0.3">
      <c r="A166" s="3" t="s">
        <v>240</v>
      </c>
      <c r="B166" s="3" t="s">
        <v>486</v>
      </c>
      <c r="C166" s="3" t="s">
        <v>245</v>
      </c>
      <c r="D166" s="53">
        <v>6.3E-5</v>
      </c>
      <c r="E166" s="53">
        <v>0</v>
      </c>
      <c r="F166" s="53">
        <v>0</v>
      </c>
      <c r="G166" s="53">
        <v>0</v>
      </c>
      <c r="H166" s="53">
        <v>0</v>
      </c>
      <c r="I166" s="53">
        <v>0</v>
      </c>
      <c r="J166" s="53">
        <v>8.6899599999999992</v>
      </c>
      <c r="K166" s="53">
        <v>0</v>
      </c>
      <c r="L166" s="53">
        <v>0</v>
      </c>
      <c r="M166" s="53">
        <v>0.2029153628472507</v>
      </c>
      <c r="N166" s="53">
        <v>0</v>
      </c>
      <c r="O166" s="53">
        <v>37.150410868897993</v>
      </c>
      <c r="P166" s="53">
        <v>1.2161746001999987</v>
      </c>
      <c r="Q166" s="53">
        <v>0</v>
      </c>
      <c r="R166" s="138">
        <v>47.259523831945238</v>
      </c>
    </row>
    <row r="167" spans="1:18" x14ac:dyDescent="0.3">
      <c r="A167" s="3" t="s">
        <v>240</v>
      </c>
      <c r="B167" s="3" t="s">
        <v>486</v>
      </c>
      <c r="C167" s="3" t="s">
        <v>497</v>
      </c>
      <c r="D167" s="53">
        <v>0</v>
      </c>
      <c r="E167" s="53">
        <v>0</v>
      </c>
      <c r="F167" s="53">
        <v>0</v>
      </c>
      <c r="G167" s="53">
        <v>0</v>
      </c>
      <c r="H167" s="53">
        <v>2.3559999999999998E-2</v>
      </c>
      <c r="I167" s="53">
        <v>0</v>
      </c>
      <c r="J167" s="53">
        <v>5.6994800000000003</v>
      </c>
      <c r="K167" s="53">
        <v>0</v>
      </c>
      <c r="L167" s="53">
        <v>0</v>
      </c>
      <c r="M167" s="53">
        <v>0</v>
      </c>
      <c r="N167" s="53">
        <v>0</v>
      </c>
      <c r="O167" s="53">
        <v>6.8000000000000005E-2</v>
      </c>
      <c r="P167" s="53">
        <v>0</v>
      </c>
      <c r="Q167" s="53">
        <v>0</v>
      </c>
      <c r="R167" s="138">
        <v>5.7910399999999997</v>
      </c>
    </row>
    <row r="168" spans="1:18"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138">
        <v>0</v>
      </c>
    </row>
    <row r="169" spans="1:18" x14ac:dyDescent="0.3">
      <c r="A169" s="51" t="s">
        <v>499</v>
      </c>
      <c r="B169" s="51" t="s">
        <v>499</v>
      </c>
      <c r="C169" s="51" t="s">
        <v>499</v>
      </c>
      <c r="D169" s="52">
        <v>0</v>
      </c>
      <c r="E169" s="52">
        <v>0</v>
      </c>
      <c r="F169" s="52">
        <v>0</v>
      </c>
      <c r="G169" s="52">
        <v>0</v>
      </c>
      <c r="H169" s="52">
        <v>1.88852</v>
      </c>
      <c r="I169" s="52">
        <v>0</v>
      </c>
      <c r="J169" s="52">
        <v>9.4038000000000022</v>
      </c>
      <c r="K169" s="52">
        <v>2.6040000000000001E-2</v>
      </c>
      <c r="L169" s="52">
        <v>0</v>
      </c>
      <c r="M169" s="52">
        <v>0.35438445460823054</v>
      </c>
      <c r="N169" s="52">
        <v>0</v>
      </c>
      <c r="O169" s="52">
        <v>0</v>
      </c>
      <c r="P169" s="52">
        <v>3.5519999999999996</v>
      </c>
      <c r="Q169" s="52">
        <v>0</v>
      </c>
      <c r="R169" s="52">
        <v>15.224744454608231</v>
      </c>
    </row>
    <row r="170" spans="1:18"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138">
        <v>0</v>
      </c>
    </row>
    <row r="171" spans="1:18" x14ac:dyDescent="0.3">
      <c r="A171" s="3" t="s">
        <v>240</v>
      </c>
      <c r="B171" s="3" t="s">
        <v>500</v>
      </c>
      <c r="C171" s="3" t="s">
        <v>502</v>
      </c>
      <c r="D171" s="53">
        <v>0</v>
      </c>
      <c r="E171" s="53">
        <v>0</v>
      </c>
      <c r="F171" s="53">
        <v>0</v>
      </c>
      <c r="G171" s="53">
        <v>0</v>
      </c>
      <c r="H171" s="53">
        <v>0</v>
      </c>
      <c r="I171" s="53">
        <v>0</v>
      </c>
      <c r="J171" s="53">
        <v>3</v>
      </c>
      <c r="K171" s="53">
        <v>0</v>
      </c>
      <c r="L171" s="53">
        <v>0</v>
      </c>
      <c r="M171" s="53">
        <v>3.8579000000000002E-2</v>
      </c>
      <c r="N171" s="53">
        <v>0</v>
      </c>
      <c r="O171" s="53">
        <v>0</v>
      </c>
      <c r="P171" s="53">
        <v>0</v>
      </c>
      <c r="Q171" s="53">
        <v>0</v>
      </c>
      <c r="R171" s="138">
        <v>3.0385789999999999</v>
      </c>
    </row>
    <row r="172" spans="1:18"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138">
        <v>0</v>
      </c>
    </row>
    <row r="173" spans="1:18" x14ac:dyDescent="0.3">
      <c r="A173" s="3" t="s">
        <v>240</v>
      </c>
      <c r="B173" s="3" t="s">
        <v>500</v>
      </c>
      <c r="C173" s="3" t="s">
        <v>248</v>
      </c>
      <c r="D173" s="53">
        <v>0</v>
      </c>
      <c r="E173" s="53">
        <v>0</v>
      </c>
      <c r="F173" s="53">
        <v>0</v>
      </c>
      <c r="G173" s="53">
        <v>0</v>
      </c>
      <c r="H173" s="53">
        <v>1.51776</v>
      </c>
      <c r="I173" s="53">
        <v>0</v>
      </c>
      <c r="J173" s="53">
        <v>2</v>
      </c>
      <c r="K173" s="53">
        <v>2.6040000000000001E-2</v>
      </c>
      <c r="L173" s="53">
        <v>0</v>
      </c>
      <c r="M173" s="53">
        <v>0.17849494097186691</v>
      </c>
      <c r="N173" s="53">
        <v>0</v>
      </c>
      <c r="O173" s="53">
        <v>0</v>
      </c>
      <c r="P173" s="53">
        <v>3.5519999999999996</v>
      </c>
      <c r="Q173" s="53">
        <v>0</v>
      </c>
      <c r="R173" s="138">
        <v>7.2742949409718669</v>
      </c>
    </row>
    <row r="174" spans="1:18"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138">
        <v>0</v>
      </c>
    </row>
    <row r="175" spans="1:18" x14ac:dyDescent="0.3">
      <c r="A175" s="3" t="s">
        <v>240</v>
      </c>
      <c r="B175" s="3" t="s">
        <v>500</v>
      </c>
      <c r="C175" s="3" t="s">
        <v>505</v>
      </c>
      <c r="D175" s="53">
        <v>0</v>
      </c>
      <c r="E175" s="53">
        <v>0</v>
      </c>
      <c r="F175" s="53">
        <v>0</v>
      </c>
      <c r="G175" s="53">
        <v>0</v>
      </c>
      <c r="H175" s="53">
        <v>0</v>
      </c>
      <c r="I175" s="53">
        <v>0</v>
      </c>
      <c r="J175" s="53">
        <v>1.6740000000000001E-2</v>
      </c>
      <c r="K175" s="53">
        <v>0</v>
      </c>
      <c r="L175" s="53">
        <v>0</v>
      </c>
      <c r="M175" s="53">
        <v>0</v>
      </c>
      <c r="N175" s="53">
        <v>0</v>
      </c>
      <c r="O175" s="53">
        <v>0</v>
      </c>
      <c r="P175" s="53">
        <v>0</v>
      </c>
      <c r="Q175" s="53">
        <v>0</v>
      </c>
      <c r="R175" s="138">
        <v>1.6740000000000001E-2</v>
      </c>
    </row>
    <row r="176" spans="1:18" x14ac:dyDescent="0.3">
      <c r="A176" s="3" t="s">
        <v>240</v>
      </c>
      <c r="B176" s="3" t="s">
        <v>500</v>
      </c>
      <c r="C176" s="3" t="s">
        <v>506</v>
      </c>
      <c r="D176" s="53">
        <v>0</v>
      </c>
      <c r="E176" s="53">
        <v>0</v>
      </c>
      <c r="F176" s="53">
        <v>0</v>
      </c>
      <c r="G176" s="53">
        <v>0</v>
      </c>
      <c r="H176" s="53">
        <v>0.37075999999999998</v>
      </c>
      <c r="I176" s="53">
        <v>0</v>
      </c>
      <c r="J176" s="53">
        <v>4.337460000000001</v>
      </c>
      <c r="K176" s="53">
        <v>0</v>
      </c>
      <c r="L176" s="53">
        <v>0</v>
      </c>
      <c r="M176" s="53">
        <v>0.13495051363636365</v>
      </c>
      <c r="N176" s="53">
        <v>0</v>
      </c>
      <c r="O176" s="53">
        <v>0</v>
      </c>
      <c r="P176" s="53">
        <v>0</v>
      </c>
      <c r="Q176" s="53">
        <v>0</v>
      </c>
      <c r="R176" s="138">
        <v>4.8431705136363643</v>
      </c>
    </row>
    <row r="177" spans="1:18" x14ac:dyDescent="0.3">
      <c r="A177" s="3" t="s">
        <v>240</v>
      </c>
      <c r="B177" s="3" t="s">
        <v>500</v>
      </c>
      <c r="C177" s="3" t="s">
        <v>507</v>
      </c>
      <c r="D177" s="53">
        <v>0</v>
      </c>
      <c r="E177" s="53">
        <v>0</v>
      </c>
      <c r="F177" s="53">
        <v>0</v>
      </c>
      <c r="G177" s="53">
        <v>0</v>
      </c>
      <c r="H177" s="53">
        <v>0</v>
      </c>
      <c r="I177" s="53">
        <v>0</v>
      </c>
      <c r="J177" s="53">
        <v>4.9600000000000005E-2</v>
      </c>
      <c r="K177" s="53">
        <v>0</v>
      </c>
      <c r="L177" s="53">
        <v>0</v>
      </c>
      <c r="M177" s="53">
        <v>2.3600000000000001E-3</v>
      </c>
      <c r="N177" s="53">
        <v>0</v>
      </c>
      <c r="O177" s="53">
        <v>0</v>
      </c>
      <c r="P177" s="53">
        <v>0</v>
      </c>
      <c r="Q177" s="53">
        <v>0</v>
      </c>
      <c r="R177" s="138">
        <v>5.1960000000000006E-2</v>
      </c>
    </row>
    <row r="178" spans="1:18" x14ac:dyDescent="0.3">
      <c r="A178" s="51" t="s">
        <v>508</v>
      </c>
      <c r="B178" s="51" t="s">
        <v>508</v>
      </c>
      <c r="C178" s="51" t="s">
        <v>508</v>
      </c>
      <c r="D178" s="52">
        <v>0</v>
      </c>
      <c r="E178" s="52">
        <v>0</v>
      </c>
      <c r="F178" s="52">
        <v>0</v>
      </c>
      <c r="G178" s="52">
        <v>0.89651999999999998</v>
      </c>
      <c r="H178" s="52">
        <v>3.528420000000001</v>
      </c>
      <c r="I178" s="52">
        <v>0</v>
      </c>
      <c r="J178" s="52">
        <v>81.010140000000007</v>
      </c>
      <c r="K178" s="52">
        <v>1.7979999999999999E-2</v>
      </c>
      <c r="L178" s="52">
        <v>0</v>
      </c>
      <c r="M178" s="52">
        <v>0.28313738109537634</v>
      </c>
      <c r="N178" s="52">
        <v>0</v>
      </c>
      <c r="O178" s="52">
        <v>14.2</v>
      </c>
      <c r="P178" s="52">
        <v>1.1340000000000001E-2</v>
      </c>
      <c r="Q178" s="52">
        <v>0</v>
      </c>
      <c r="R178" s="52">
        <v>99.947537381095373</v>
      </c>
    </row>
    <row r="179" spans="1:18"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138">
        <v>0</v>
      </c>
    </row>
    <row r="180" spans="1:18" x14ac:dyDescent="0.3">
      <c r="A180" s="3" t="s">
        <v>240</v>
      </c>
      <c r="B180" s="3" t="s">
        <v>509</v>
      </c>
      <c r="C180" s="3" t="s">
        <v>511</v>
      </c>
      <c r="D180" s="53">
        <v>0</v>
      </c>
      <c r="E180" s="53">
        <v>0</v>
      </c>
      <c r="F180" s="53">
        <v>0</v>
      </c>
      <c r="G180" s="53">
        <v>0</v>
      </c>
      <c r="H180" s="53">
        <v>0</v>
      </c>
      <c r="I180" s="53">
        <v>0</v>
      </c>
      <c r="J180" s="53">
        <v>4.0300000000000002E-2</v>
      </c>
      <c r="K180" s="53">
        <v>0</v>
      </c>
      <c r="L180" s="53">
        <v>0</v>
      </c>
      <c r="M180" s="53">
        <v>0</v>
      </c>
      <c r="N180" s="53">
        <v>0</v>
      </c>
      <c r="O180" s="53">
        <v>0</v>
      </c>
      <c r="P180" s="53">
        <v>0</v>
      </c>
      <c r="Q180" s="53">
        <v>0</v>
      </c>
      <c r="R180" s="138">
        <v>4.0300000000000002E-2</v>
      </c>
    </row>
    <row r="181" spans="1:18"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138">
        <v>0</v>
      </c>
    </row>
    <row r="182" spans="1:18" x14ac:dyDescent="0.3">
      <c r="A182" s="3" t="s">
        <v>240</v>
      </c>
      <c r="B182" s="3" t="s">
        <v>509</v>
      </c>
      <c r="C182" s="3" t="s">
        <v>258</v>
      </c>
      <c r="D182" s="53">
        <v>0</v>
      </c>
      <c r="E182" s="53">
        <v>0</v>
      </c>
      <c r="F182" s="53">
        <v>0</v>
      </c>
      <c r="G182" s="53">
        <v>0</v>
      </c>
      <c r="H182" s="53">
        <v>1.302E-2</v>
      </c>
      <c r="I182" s="53">
        <v>0</v>
      </c>
      <c r="J182" s="53">
        <v>19.565860000000001</v>
      </c>
      <c r="K182" s="53">
        <v>0</v>
      </c>
      <c r="L182" s="53">
        <v>0</v>
      </c>
      <c r="M182" s="53">
        <v>0</v>
      </c>
      <c r="N182" s="53">
        <v>0</v>
      </c>
      <c r="O182" s="53">
        <v>0</v>
      </c>
      <c r="P182" s="53">
        <v>0</v>
      </c>
      <c r="Q182" s="53">
        <v>0</v>
      </c>
      <c r="R182" s="138">
        <v>19.578880000000002</v>
      </c>
    </row>
    <row r="183" spans="1:18"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138">
        <v>0</v>
      </c>
    </row>
    <row r="184" spans="1:18" x14ac:dyDescent="0.3">
      <c r="A184" s="3" t="s">
        <v>240</v>
      </c>
      <c r="B184" s="3" t="s">
        <v>509</v>
      </c>
      <c r="C184" s="3" t="s">
        <v>261</v>
      </c>
      <c r="D184" s="53">
        <v>0</v>
      </c>
      <c r="E184" s="53">
        <v>0</v>
      </c>
      <c r="F184" s="53">
        <v>0</v>
      </c>
      <c r="G184" s="53">
        <v>7.5019999999999989E-2</v>
      </c>
      <c r="H184" s="53">
        <v>0.10416</v>
      </c>
      <c r="I184" s="53">
        <v>0</v>
      </c>
      <c r="J184" s="53">
        <v>4.6901399999999978</v>
      </c>
      <c r="K184" s="53">
        <v>0</v>
      </c>
      <c r="L184" s="53">
        <v>0</v>
      </c>
      <c r="M184" s="53">
        <v>0</v>
      </c>
      <c r="N184" s="53">
        <v>0</v>
      </c>
      <c r="O184" s="53">
        <v>0</v>
      </c>
      <c r="P184" s="53">
        <v>0</v>
      </c>
      <c r="Q184" s="53">
        <v>0</v>
      </c>
      <c r="R184" s="138">
        <v>4.8693199999999974</v>
      </c>
    </row>
    <row r="185" spans="1:18" x14ac:dyDescent="0.3">
      <c r="A185" s="3" t="s">
        <v>240</v>
      </c>
      <c r="B185" s="3" t="s">
        <v>509</v>
      </c>
      <c r="C185" s="3" t="s">
        <v>514</v>
      </c>
      <c r="D185" s="53">
        <v>0</v>
      </c>
      <c r="E185" s="53">
        <v>0</v>
      </c>
      <c r="F185" s="53">
        <v>0</v>
      </c>
      <c r="G185" s="53">
        <v>0</v>
      </c>
      <c r="H185" s="53">
        <v>0</v>
      </c>
      <c r="I185" s="53">
        <v>0</v>
      </c>
      <c r="J185" s="53">
        <v>0.40501999999999994</v>
      </c>
      <c r="K185" s="53">
        <v>0</v>
      </c>
      <c r="L185" s="53">
        <v>0</v>
      </c>
      <c r="M185" s="53">
        <v>0</v>
      </c>
      <c r="N185" s="53">
        <v>0</v>
      </c>
      <c r="O185" s="53">
        <v>0</v>
      </c>
      <c r="P185" s="53">
        <v>0</v>
      </c>
      <c r="Q185" s="53">
        <v>0</v>
      </c>
      <c r="R185" s="138">
        <v>0.40501999999999994</v>
      </c>
    </row>
    <row r="186" spans="1:18" x14ac:dyDescent="0.3">
      <c r="A186" s="3" t="s">
        <v>240</v>
      </c>
      <c r="B186" s="3" t="s">
        <v>509</v>
      </c>
      <c r="C186" s="3" t="s">
        <v>267</v>
      </c>
      <c r="D186" s="53">
        <v>0</v>
      </c>
      <c r="E186" s="53">
        <v>0</v>
      </c>
      <c r="F186" s="53">
        <v>0</v>
      </c>
      <c r="G186" s="53">
        <v>0</v>
      </c>
      <c r="H186" s="53">
        <v>0</v>
      </c>
      <c r="I186" s="53">
        <v>0</v>
      </c>
      <c r="J186" s="53">
        <v>2.0557399999999997</v>
      </c>
      <c r="K186" s="53">
        <v>0</v>
      </c>
      <c r="L186" s="53">
        <v>0</v>
      </c>
      <c r="M186" s="53">
        <v>0</v>
      </c>
      <c r="N186" s="53">
        <v>0</v>
      </c>
      <c r="O186" s="53">
        <v>0</v>
      </c>
      <c r="P186" s="53">
        <v>0</v>
      </c>
      <c r="Q186" s="53">
        <v>0</v>
      </c>
      <c r="R186" s="138">
        <v>2.0557399999999997</v>
      </c>
    </row>
    <row r="187" spans="1:18" x14ac:dyDescent="0.3">
      <c r="A187" s="3" t="s">
        <v>240</v>
      </c>
      <c r="B187" s="3" t="s">
        <v>509</v>
      </c>
      <c r="C187" s="3" t="s">
        <v>515</v>
      </c>
      <c r="D187" s="53">
        <v>0</v>
      </c>
      <c r="E187" s="53">
        <v>0</v>
      </c>
      <c r="F187" s="53">
        <v>0</v>
      </c>
      <c r="G187" s="53">
        <v>0.73346</v>
      </c>
      <c r="H187" s="53">
        <v>0</v>
      </c>
      <c r="I187" s="53">
        <v>0</v>
      </c>
      <c r="J187" s="53">
        <v>4.7756999999999987</v>
      </c>
      <c r="K187" s="53">
        <v>6.8199999999999997E-3</v>
      </c>
      <c r="L187" s="53">
        <v>0</v>
      </c>
      <c r="M187" s="53">
        <v>0.28313738109537634</v>
      </c>
      <c r="N187" s="53">
        <v>0</v>
      </c>
      <c r="O187" s="53">
        <v>0</v>
      </c>
      <c r="P187" s="53">
        <v>0</v>
      </c>
      <c r="Q187" s="53">
        <v>0</v>
      </c>
      <c r="R187" s="138">
        <v>5.7991173810953756</v>
      </c>
    </row>
    <row r="188" spans="1:18" x14ac:dyDescent="0.3">
      <c r="A188" s="3" t="s">
        <v>240</v>
      </c>
      <c r="B188" s="3" t="s">
        <v>509</v>
      </c>
      <c r="C188" s="3" t="s">
        <v>516</v>
      </c>
      <c r="D188" s="53">
        <v>0</v>
      </c>
      <c r="E188" s="53">
        <v>0</v>
      </c>
      <c r="F188" s="53">
        <v>0</v>
      </c>
      <c r="G188" s="53">
        <v>8.8039999999999993E-2</v>
      </c>
      <c r="H188" s="53">
        <v>0.93186000000000013</v>
      </c>
      <c r="I188" s="53">
        <v>0</v>
      </c>
      <c r="J188" s="53">
        <v>38.212159999999997</v>
      </c>
      <c r="K188" s="53">
        <v>1.116E-2</v>
      </c>
      <c r="L188" s="53">
        <v>0</v>
      </c>
      <c r="M188" s="53">
        <v>0</v>
      </c>
      <c r="N188" s="53">
        <v>0</v>
      </c>
      <c r="O188" s="53">
        <v>14.2</v>
      </c>
      <c r="P188" s="53">
        <v>0</v>
      </c>
      <c r="Q188" s="53">
        <v>0</v>
      </c>
      <c r="R188" s="138">
        <v>53.443219999999997</v>
      </c>
    </row>
    <row r="189" spans="1:18" x14ac:dyDescent="0.3">
      <c r="A189" s="3" t="s">
        <v>240</v>
      </c>
      <c r="B189" s="3" t="s">
        <v>509</v>
      </c>
      <c r="C189" s="3" t="s">
        <v>270</v>
      </c>
      <c r="D189" s="53">
        <v>0</v>
      </c>
      <c r="E189" s="53">
        <v>0</v>
      </c>
      <c r="F189" s="53">
        <v>0</v>
      </c>
      <c r="G189" s="53">
        <v>0</v>
      </c>
      <c r="H189" s="53">
        <v>2.4793800000000008</v>
      </c>
      <c r="I189" s="53">
        <v>0</v>
      </c>
      <c r="J189" s="53">
        <v>11.265220000000006</v>
      </c>
      <c r="K189" s="53">
        <v>0</v>
      </c>
      <c r="L189" s="53">
        <v>0</v>
      </c>
      <c r="M189" s="53">
        <v>0</v>
      </c>
      <c r="N189" s="53">
        <v>0</v>
      </c>
      <c r="O189" s="53">
        <v>0</v>
      </c>
      <c r="P189" s="53">
        <v>1.1340000000000001E-2</v>
      </c>
      <c r="Q189" s="53">
        <v>0</v>
      </c>
      <c r="R189" s="138">
        <v>13.755940000000008</v>
      </c>
    </row>
    <row r="190" spans="1:18" x14ac:dyDescent="0.3">
      <c r="A190" s="51" t="s">
        <v>517</v>
      </c>
      <c r="B190" s="51" t="s">
        <v>517</v>
      </c>
      <c r="C190" s="51" t="s">
        <v>517</v>
      </c>
      <c r="D190" s="52">
        <v>0</v>
      </c>
      <c r="E190" s="52">
        <v>0</v>
      </c>
      <c r="F190" s="52">
        <v>0</v>
      </c>
      <c r="G190" s="52">
        <v>6.0388000000000002</v>
      </c>
      <c r="H190" s="52">
        <v>3.2035399999999998</v>
      </c>
      <c r="I190" s="52">
        <v>0</v>
      </c>
      <c r="J190" s="52">
        <v>73.964080000000024</v>
      </c>
      <c r="K190" s="52">
        <v>0.38625999999999994</v>
      </c>
      <c r="L190" s="52">
        <v>0</v>
      </c>
      <c r="M190" s="52">
        <v>7.2687893408443394E-2</v>
      </c>
      <c r="N190" s="52">
        <v>0</v>
      </c>
      <c r="O190" s="52">
        <v>1.4999999999999999E-2</v>
      </c>
      <c r="P190" s="52">
        <v>0.10368000000000001</v>
      </c>
      <c r="Q190" s="52">
        <v>0</v>
      </c>
      <c r="R190" s="52">
        <v>83.784047893408456</v>
      </c>
    </row>
    <row r="191" spans="1:18" x14ac:dyDescent="0.3">
      <c r="A191" s="3" t="s">
        <v>240</v>
      </c>
      <c r="B191" s="3" t="s">
        <v>518</v>
      </c>
      <c r="C191" s="3" t="s">
        <v>291</v>
      </c>
      <c r="D191" s="53">
        <v>0</v>
      </c>
      <c r="E191" s="53">
        <v>0</v>
      </c>
      <c r="F191" s="53">
        <v>0</v>
      </c>
      <c r="G191" s="53">
        <v>2.58602</v>
      </c>
      <c r="H191" s="53">
        <v>3.2035399999999998</v>
      </c>
      <c r="I191" s="53">
        <v>0</v>
      </c>
      <c r="J191" s="53">
        <v>0</v>
      </c>
      <c r="K191" s="53">
        <v>1.24E-2</v>
      </c>
      <c r="L191" s="53">
        <v>0</v>
      </c>
      <c r="M191" s="53">
        <v>1.477E-3</v>
      </c>
      <c r="N191" s="53">
        <v>0</v>
      </c>
      <c r="O191" s="53">
        <v>1.4999999999999999E-2</v>
      </c>
      <c r="P191" s="53">
        <v>0</v>
      </c>
      <c r="Q191" s="53">
        <v>0</v>
      </c>
      <c r="R191" s="138">
        <v>5.8184370000000003</v>
      </c>
    </row>
    <row r="192" spans="1:18" x14ac:dyDescent="0.3">
      <c r="A192" s="3" t="s">
        <v>240</v>
      </c>
      <c r="B192" s="3" t="s">
        <v>518</v>
      </c>
      <c r="C192" s="3" t="s">
        <v>276</v>
      </c>
      <c r="D192" s="53">
        <v>0</v>
      </c>
      <c r="E192" s="53">
        <v>0</v>
      </c>
      <c r="F192" s="53">
        <v>0</v>
      </c>
      <c r="G192" s="53">
        <v>0</v>
      </c>
      <c r="H192" s="53">
        <v>0</v>
      </c>
      <c r="I192" s="53">
        <v>0</v>
      </c>
      <c r="J192" s="53">
        <v>18.696760000000005</v>
      </c>
      <c r="K192" s="53">
        <v>7.6259999999999994E-2</v>
      </c>
      <c r="L192" s="53">
        <v>0</v>
      </c>
      <c r="M192" s="53">
        <v>0</v>
      </c>
      <c r="N192" s="53">
        <v>0</v>
      </c>
      <c r="O192" s="53">
        <v>0</v>
      </c>
      <c r="P192" s="53">
        <v>0</v>
      </c>
      <c r="Q192" s="53">
        <v>0</v>
      </c>
      <c r="R192" s="138">
        <v>18.773020000000006</v>
      </c>
    </row>
    <row r="193" spans="1:18" x14ac:dyDescent="0.3">
      <c r="A193" s="3" t="s">
        <v>240</v>
      </c>
      <c r="B193" s="3" t="s">
        <v>518</v>
      </c>
      <c r="C193" s="3" t="s">
        <v>519</v>
      </c>
      <c r="D193" s="53">
        <v>0</v>
      </c>
      <c r="E193" s="53">
        <v>0</v>
      </c>
      <c r="F193" s="53">
        <v>0</v>
      </c>
      <c r="G193" s="53">
        <v>0</v>
      </c>
      <c r="H193" s="53">
        <v>0</v>
      </c>
      <c r="I193" s="53">
        <v>0</v>
      </c>
      <c r="J193" s="53">
        <v>0</v>
      </c>
      <c r="K193" s="53">
        <v>0</v>
      </c>
      <c r="L193" s="53">
        <v>0</v>
      </c>
      <c r="M193" s="53">
        <v>7.4879999999999999E-3</v>
      </c>
      <c r="N193" s="53">
        <v>0</v>
      </c>
      <c r="O193" s="53">
        <v>0</v>
      </c>
      <c r="P193" s="53">
        <v>0</v>
      </c>
      <c r="Q193" s="53">
        <v>0</v>
      </c>
      <c r="R193" s="138">
        <v>7.4879999999999999E-3</v>
      </c>
    </row>
    <row r="194" spans="1:18"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138">
        <v>0</v>
      </c>
    </row>
    <row r="195" spans="1:18" x14ac:dyDescent="0.3">
      <c r="A195" s="3" t="s">
        <v>240</v>
      </c>
      <c r="B195" s="3" t="s">
        <v>518</v>
      </c>
      <c r="C195" s="3" t="s">
        <v>285</v>
      </c>
      <c r="D195" s="53">
        <v>0</v>
      </c>
      <c r="E195" s="53">
        <v>0</v>
      </c>
      <c r="F195" s="53">
        <v>0</v>
      </c>
      <c r="G195" s="53">
        <v>3.2401200000000001</v>
      </c>
      <c r="H195" s="53">
        <v>0</v>
      </c>
      <c r="I195" s="53">
        <v>0</v>
      </c>
      <c r="J195" s="53">
        <v>37.190780000000011</v>
      </c>
      <c r="K195" s="53">
        <v>0.17918000000000001</v>
      </c>
      <c r="L195" s="53">
        <v>0</v>
      </c>
      <c r="M195" s="53">
        <v>0</v>
      </c>
      <c r="N195" s="53">
        <v>0</v>
      </c>
      <c r="O195" s="53">
        <v>0</v>
      </c>
      <c r="P195" s="53">
        <v>0.10368000000000001</v>
      </c>
      <c r="Q195" s="53">
        <v>0</v>
      </c>
      <c r="R195" s="138">
        <v>40.713760000000008</v>
      </c>
    </row>
    <row r="196" spans="1:18" x14ac:dyDescent="0.3">
      <c r="A196" s="3" t="s">
        <v>240</v>
      </c>
      <c r="B196" s="3" t="s">
        <v>518</v>
      </c>
      <c r="C196" s="3" t="s">
        <v>288</v>
      </c>
      <c r="D196" s="53">
        <v>0</v>
      </c>
      <c r="E196" s="53">
        <v>0</v>
      </c>
      <c r="F196" s="53">
        <v>0</v>
      </c>
      <c r="G196" s="53">
        <v>0.21265999999999999</v>
      </c>
      <c r="H196" s="53">
        <v>0</v>
      </c>
      <c r="I196" s="53">
        <v>0</v>
      </c>
      <c r="J196" s="53">
        <v>18.076540000000005</v>
      </c>
      <c r="K196" s="53">
        <v>0.11842</v>
      </c>
      <c r="L196" s="53">
        <v>0</v>
      </c>
      <c r="M196" s="53">
        <v>6.3722893408443393E-2</v>
      </c>
      <c r="N196" s="53">
        <v>0</v>
      </c>
      <c r="O196" s="53">
        <v>0</v>
      </c>
      <c r="P196" s="53">
        <v>0</v>
      </c>
      <c r="Q196" s="53">
        <v>0</v>
      </c>
      <c r="R196" s="138">
        <v>18.471342893408448</v>
      </c>
    </row>
    <row r="197" spans="1:18" x14ac:dyDescent="0.3">
      <c r="A197" s="49" t="s">
        <v>521</v>
      </c>
      <c r="B197" s="49" t="s">
        <v>521</v>
      </c>
      <c r="C197" s="49" t="s">
        <v>521</v>
      </c>
      <c r="D197" s="50">
        <v>0</v>
      </c>
      <c r="E197" s="50">
        <v>0</v>
      </c>
      <c r="F197" s="50">
        <v>0</v>
      </c>
      <c r="G197" s="50">
        <v>0</v>
      </c>
      <c r="H197" s="50">
        <v>0</v>
      </c>
      <c r="I197" s="50">
        <v>0</v>
      </c>
      <c r="J197" s="50">
        <v>9.6633199999999988</v>
      </c>
      <c r="K197" s="50">
        <v>1.55E-2</v>
      </c>
      <c r="L197" s="50">
        <v>0</v>
      </c>
      <c r="M197" s="50">
        <v>7.9420000000000011E-3</v>
      </c>
      <c r="N197" s="50">
        <v>0</v>
      </c>
      <c r="O197" s="50">
        <v>2.4E-2</v>
      </c>
      <c r="P197" s="50">
        <v>7.3779999999999998E-2</v>
      </c>
      <c r="Q197" s="50">
        <v>0</v>
      </c>
      <c r="R197" s="50">
        <v>9.7845419999999965</v>
      </c>
    </row>
    <row r="198" spans="1:18" x14ac:dyDescent="0.3">
      <c r="A198" s="51" t="s">
        <v>521</v>
      </c>
      <c r="B198" s="51" t="s">
        <v>521</v>
      </c>
      <c r="C198" s="51" t="s">
        <v>521</v>
      </c>
      <c r="D198" s="52">
        <v>0</v>
      </c>
      <c r="E198" s="52">
        <v>0</v>
      </c>
      <c r="F198" s="52">
        <v>0</v>
      </c>
      <c r="G198" s="52">
        <v>0</v>
      </c>
      <c r="H198" s="52">
        <v>0</v>
      </c>
      <c r="I198" s="52">
        <v>0</v>
      </c>
      <c r="J198" s="52">
        <v>9.6633199999999988</v>
      </c>
      <c r="K198" s="52">
        <v>1.55E-2</v>
      </c>
      <c r="L198" s="52">
        <v>0</v>
      </c>
      <c r="M198" s="52">
        <v>7.9420000000000011E-3</v>
      </c>
      <c r="N198" s="52">
        <v>0</v>
      </c>
      <c r="O198" s="52">
        <v>2.4E-2</v>
      </c>
      <c r="P198" s="52">
        <v>7.3779999999999998E-2</v>
      </c>
      <c r="Q198" s="52">
        <v>0</v>
      </c>
      <c r="R198" s="52">
        <v>9.7845419999999965</v>
      </c>
    </row>
    <row r="199" spans="1:18" x14ac:dyDescent="0.3">
      <c r="A199" s="3" t="s">
        <v>522</v>
      </c>
      <c r="B199" s="3" t="s">
        <v>522</v>
      </c>
      <c r="C199" s="3" t="s">
        <v>523</v>
      </c>
      <c r="D199" s="53">
        <v>0</v>
      </c>
      <c r="E199" s="53">
        <v>0</v>
      </c>
      <c r="F199" s="53">
        <v>0</v>
      </c>
      <c r="G199" s="53">
        <v>0</v>
      </c>
      <c r="H199" s="53">
        <v>0</v>
      </c>
      <c r="I199" s="53">
        <v>0</v>
      </c>
      <c r="J199" s="53">
        <v>8.1529999999999987</v>
      </c>
      <c r="K199" s="53">
        <v>1.55E-2</v>
      </c>
      <c r="L199" s="53">
        <v>0</v>
      </c>
      <c r="M199" s="53">
        <v>7.9420000000000011E-3</v>
      </c>
      <c r="N199" s="53">
        <v>0</v>
      </c>
      <c r="O199" s="53">
        <v>2.4E-2</v>
      </c>
      <c r="P199" s="53">
        <v>7.3779999999999998E-2</v>
      </c>
      <c r="Q199" s="53">
        <v>0</v>
      </c>
      <c r="R199" s="138">
        <v>8.2742219999999964</v>
      </c>
    </row>
    <row r="200" spans="1:18"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138">
        <v>0</v>
      </c>
    </row>
    <row r="201" spans="1:18"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138">
        <v>0</v>
      </c>
    </row>
    <row r="202" spans="1:18"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138">
        <v>0</v>
      </c>
    </row>
    <row r="203" spans="1:18"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138">
        <v>0</v>
      </c>
    </row>
    <row r="204" spans="1:18" x14ac:dyDescent="0.3">
      <c r="A204" s="3" t="s">
        <v>522</v>
      </c>
      <c r="B204" s="3" t="s">
        <v>522</v>
      </c>
      <c r="C204" s="3" t="s">
        <v>528</v>
      </c>
      <c r="D204" s="53">
        <v>0</v>
      </c>
      <c r="E204" s="53">
        <v>0</v>
      </c>
      <c r="F204" s="53">
        <v>0</v>
      </c>
      <c r="G204" s="53">
        <v>0</v>
      </c>
      <c r="H204" s="53">
        <v>0</v>
      </c>
      <c r="I204" s="53">
        <v>0</v>
      </c>
      <c r="J204" s="53">
        <v>1.5103199999999997</v>
      </c>
      <c r="K204" s="53">
        <v>0</v>
      </c>
      <c r="L204" s="53">
        <v>0</v>
      </c>
      <c r="M204" s="53">
        <v>0</v>
      </c>
      <c r="N204" s="53">
        <v>0</v>
      </c>
      <c r="O204" s="53">
        <v>0</v>
      </c>
      <c r="P204" s="53">
        <v>0</v>
      </c>
      <c r="Q204" s="53">
        <v>0</v>
      </c>
      <c r="R204" s="138">
        <v>1.5103199999999997</v>
      </c>
    </row>
    <row r="205" spans="1:18"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138">
        <v>0</v>
      </c>
    </row>
    <row r="206" spans="1:18"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138">
        <v>0</v>
      </c>
    </row>
    <row r="207" spans="1:18"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138">
        <v>0</v>
      </c>
    </row>
    <row r="208" spans="1:18"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138">
        <v>0</v>
      </c>
    </row>
    <row r="209" spans="1:18" x14ac:dyDescent="0.3">
      <c r="A209" s="49" t="s">
        <v>533</v>
      </c>
      <c r="B209" s="49" t="s">
        <v>533</v>
      </c>
      <c r="C209" s="49" t="s">
        <v>533</v>
      </c>
      <c r="D209" s="50">
        <v>3.0000000000000001E-6</v>
      </c>
      <c r="E209" s="50">
        <v>0</v>
      </c>
      <c r="F209" s="50">
        <v>0</v>
      </c>
      <c r="G209" s="50">
        <v>0</v>
      </c>
      <c r="H209" s="50">
        <v>0</v>
      </c>
      <c r="I209" s="50">
        <v>0</v>
      </c>
      <c r="J209" s="50">
        <v>0</v>
      </c>
      <c r="K209" s="50">
        <v>0</v>
      </c>
      <c r="L209" s="50">
        <v>0</v>
      </c>
      <c r="M209" s="50">
        <v>0</v>
      </c>
      <c r="N209" s="50">
        <v>0</v>
      </c>
      <c r="O209" s="50">
        <v>0</v>
      </c>
      <c r="P209" s="50">
        <v>0</v>
      </c>
      <c r="Q209" s="50">
        <v>0</v>
      </c>
      <c r="R209" s="50">
        <v>3.0000000000000001E-6</v>
      </c>
    </row>
    <row r="210" spans="1:18" x14ac:dyDescent="0.3">
      <c r="A210" s="51" t="s">
        <v>533</v>
      </c>
      <c r="B210" s="51" t="s">
        <v>533</v>
      </c>
      <c r="C210" s="51" t="s">
        <v>533</v>
      </c>
      <c r="D210" s="52">
        <v>3.0000000000000001E-6</v>
      </c>
      <c r="E210" s="52">
        <v>0</v>
      </c>
      <c r="F210" s="52">
        <v>0</v>
      </c>
      <c r="G210" s="52">
        <v>0</v>
      </c>
      <c r="H210" s="52">
        <v>0</v>
      </c>
      <c r="I210" s="52">
        <v>0</v>
      </c>
      <c r="J210" s="52">
        <v>0</v>
      </c>
      <c r="K210" s="52">
        <v>0</v>
      </c>
      <c r="L210" s="52">
        <v>0</v>
      </c>
      <c r="M210" s="52">
        <v>0</v>
      </c>
      <c r="N210" s="52">
        <v>0</v>
      </c>
      <c r="O210" s="52">
        <v>0</v>
      </c>
      <c r="P210" s="52">
        <v>0</v>
      </c>
      <c r="Q210" s="52">
        <v>0</v>
      </c>
      <c r="R210" s="52">
        <v>3.0000000000000001E-6</v>
      </c>
    </row>
    <row r="211" spans="1:18" x14ac:dyDescent="0.3">
      <c r="A211" s="3" t="s">
        <v>534</v>
      </c>
      <c r="B211" s="3" t="s">
        <v>534</v>
      </c>
      <c r="C211" s="3" t="s">
        <v>534</v>
      </c>
      <c r="D211" s="53">
        <v>3.0000000000000001E-6</v>
      </c>
      <c r="E211" s="53">
        <v>0</v>
      </c>
      <c r="F211" s="53">
        <v>0</v>
      </c>
      <c r="G211" s="53">
        <v>0</v>
      </c>
      <c r="H211" s="53">
        <v>0</v>
      </c>
      <c r="I211" s="53">
        <v>0</v>
      </c>
      <c r="J211" s="53">
        <v>0</v>
      </c>
      <c r="K211" s="53">
        <v>0</v>
      </c>
      <c r="L211" s="53">
        <v>0</v>
      </c>
      <c r="M211" s="53">
        <v>0</v>
      </c>
      <c r="N211" s="53">
        <v>0</v>
      </c>
      <c r="O211" s="53">
        <v>0</v>
      </c>
      <c r="P211" s="53">
        <v>0</v>
      </c>
      <c r="Q211" s="53">
        <v>0</v>
      </c>
      <c r="R211" s="138">
        <v>3.0000000000000001E-6</v>
      </c>
    </row>
  </sheetData>
  <conditionalFormatting sqref="A4:R6">
    <cfRule type="cellIs" dxfId="40" priority="2" stopIfTrue="1" operator="lessThan">
      <formula>0</formula>
    </cfRule>
  </conditionalFormatting>
  <conditionalFormatting sqref="A26:R26">
    <cfRule type="cellIs" dxfId="39" priority="1" stopIfTrue="1" operator="less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6F816-30B2-4C9B-A5A7-8123FFD92BD6}">
  <sheetPr codeName="Sheet18">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6560-D926-4675-AA5A-35B6F126DADE}">
  <sheetPr codeName="Sheet19"/>
  <dimension ref="A1:AA88"/>
  <sheetViews>
    <sheetView showGridLines="0" workbookViewId="0">
      <pane xSplit="7" ySplit="5" topLeftCell="H9" activePane="bottomRight" state="frozen"/>
      <selection pane="topRight" activeCell="H1" sqref="H1"/>
      <selection pane="bottomLeft" activeCell="A6" sqref="A6"/>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541</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654.01639344262298</v>
      </c>
      <c r="I5" s="132">
        <f t="shared" si="0"/>
        <v>782.37704918032784</v>
      </c>
      <c r="J5" s="132">
        <f t="shared" si="0"/>
        <v>802.37704918032784</v>
      </c>
      <c r="K5" s="132">
        <f t="shared" si="0"/>
        <v>932.37704918032784</v>
      </c>
      <c r="L5" s="132">
        <f t="shared" si="0"/>
        <v>1347.377049180328</v>
      </c>
      <c r="M5" s="132">
        <f t="shared" si="0"/>
        <v>1447.377049180328</v>
      </c>
      <c r="N5" s="132">
        <f t="shared" si="0"/>
        <v>1687.377049180328</v>
      </c>
      <c r="O5" s="132">
        <f t="shared" si="0"/>
        <v>2362.377049180328</v>
      </c>
      <c r="P5" s="132">
        <f t="shared" si="0"/>
        <v>2712.377049180328</v>
      </c>
      <c r="Q5" s="132">
        <f t="shared" si="0"/>
        <v>2878.377049180328</v>
      </c>
      <c r="R5" s="132">
        <f t="shared" si="0"/>
        <v>3237.1475409836066</v>
      </c>
      <c r="S5" s="132">
        <f t="shared" si="0"/>
        <v>3572.967213114754</v>
      </c>
      <c r="T5" s="132">
        <f t="shared" si="0"/>
        <v>3884.9344262295081</v>
      </c>
      <c r="U5" s="132">
        <f t="shared" si="0"/>
        <v>4856.9016393442625</v>
      </c>
      <c r="V5" s="132">
        <f t="shared" si="0"/>
        <v>5138.8688524590161</v>
      </c>
      <c r="W5" s="132">
        <f t="shared" si="0"/>
        <v>5520.8360655737706</v>
      </c>
      <c r="X5" s="132">
        <f t="shared" si="0"/>
        <v>5675.8360655737706</v>
      </c>
      <c r="Y5" s="132">
        <f t="shared" si="0"/>
        <v>5837.9672131147545</v>
      </c>
      <c r="Z5" s="132">
        <f t="shared" si="0"/>
        <v>5924.9672131147545</v>
      </c>
      <c r="AA5" s="132">
        <f t="shared" si="0"/>
        <v>6027.2581222056633</v>
      </c>
    </row>
    <row r="6" spans="1:27" x14ac:dyDescent="0.3">
      <c r="A6" s="10" t="s">
        <v>144</v>
      </c>
      <c r="B6" s="22" t="s">
        <v>145</v>
      </c>
      <c r="C6" s="23" t="s">
        <v>543</v>
      </c>
      <c r="D6" s="23" t="s">
        <v>150</v>
      </c>
      <c r="E6" s="23" t="s">
        <v>17</v>
      </c>
      <c r="F6" s="23" t="s">
        <v>149</v>
      </c>
      <c r="G6" s="10"/>
      <c r="H6" s="24">
        <v>73.770491803278688</v>
      </c>
      <c r="I6" s="24">
        <v>81.967213114754102</v>
      </c>
      <c r="J6" s="24">
        <v>81.967213114754102</v>
      </c>
      <c r="K6" s="24">
        <v>81.967213114754102</v>
      </c>
      <c r="L6" s="24">
        <v>81.967213114754102</v>
      </c>
      <c r="M6" s="24">
        <v>81.967213114754102</v>
      </c>
      <c r="N6" s="24">
        <v>81.967213114754102</v>
      </c>
      <c r="O6" s="24">
        <v>81.967213114754102</v>
      </c>
      <c r="P6" s="24">
        <v>81.967213114754102</v>
      </c>
      <c r="Q6" s="24">
        <v>81.967213114754102</v>
      </c>
      <c r="R6" s="24">
        <v>81.967213114754102</v>
      </c>
      <c r="S6" s="24">
        <v>81.967213114754102</v>
      </c>
      <c r="T6" s="24">
        <v>81.967213114754102</v>
      </c>
      <c r="U6" s="24">
        <v>81.967213114754102</v>
      </c>
      <c r="V6" s="24">
        <v>81.967213114754102</v>
      </c>
      <c r="W6" s="24">
        <v>81.967213114754102</v>
      </c>
      <c r="X6" s="24">
        <v>81.967213114754102</v>
      </c>
      <c r="Y6" s="24">
        <v>81.967213114754102</v>
      </c>
      <c r="Z6" s="24">
        <v>81.967213114754102</v>
      </c>
      <c r="AA6" s="24">
        <f t="shared" ref="AA6:AA28" si="1">Z6</f>
        <v>81.967213114754102</v>
      </c>
    </row>
    <row r="7" spans="1:27" x14ac:dyDescent="0.3">
      <c r="A7" s="10" t="s">
        <v>144</v>
      </c>
      <c r="B7" s="22" t="s">
        <v>145</v>
      </c>
      <c r="C7" s="23" t="s">
        <v>543</v>
      </c>
      <c r="D7" s="22" t="s">
        <v>147</v>
      </c>
      <c r="E7" s="23" t="s">
        <v>17</v>
      </c>
      <c r="F7" s="23" t="s">
        <v>149</v>
      </c>
      <c r="G7" s="10"/>
      <c r="H7" s="24">
        <v>16.393442622950818</v>
      </c>
      <c r="I7" s="24">
        <v>16.393442622950818</v>
      </c>
      <c r="J7" s="24">
        <v>16.393442622950818</v>
      </c>
      <c r="K7" s="24">
        <v>16.393442622950818</v>
      </c>
      <c r="L7" s="24">
        <v>16.393442622950818</v>
      </c>
      <c r="M7" s="24">
        <v>16.393442622950818</v>
      </c>
      <c r="N7" s="24">
        <v>16.393442622950818</v>
      </c>
      <c r="O7" s="24">
        <v>16.393442622950818</v>
      </c>
      <c r="P7" s="24">
        <v>16.393442622950818</v>
      </c>
      <c r="Q7" s="24">
        <v>16.393442622950818</v>
      </c>
      <c r="R7" s="24">
        <v>16.393442622950818</v>
      </c>
      <c r="S7" s="24">
        <v>16.393442622950818</v>
      </c>
      <c r="T7" s="24">
        <v>16.393442622950818</v>
      </c>
      <c r="U7" s="24">
        <v>16.393442622950818</v>
      </c>
      <c r="V7" s="24">
        <v>16.393442622950818</v>
      </c>
      <c r="W7" s="24">
        <v>16.393442622950818</v>
      </c>
      <c r="X7" s="24">
        <v>16.393442622950818</v>
      </c>
      <c r="Y7" s="24">
        <v>16.393442622950818</v>
      </c>
      <c r="Z7" s="24">
        <v>16.393442622950818</v>
      </c>
      <c r="AA7" s="24">
        <f t="shared" si="1"/>
        <v>16.393442622950818</v>
      </c>
    </row>
    <row r="8" spans="1:27" x14ac:dyDescent="0.3">
      <c r="A8" s="10" t="s">
        <v>144</v>
      </c>
      <c r="B8" s="22" t="s">
        <v>356</v>
      </c>
      <c r="C8" s="23" t="s">
        <v>543</v>
      </c>
      <c r="D8" s="22" t="s">
        <v>544</v>
      </c>
      <c r="E8" s="23" t="s">
        <v>17</v>
      </c>
      <c r="F8" s="23" t="s">
        <v>149</v>
      </c>
      <c r="G8" s="10"/>
      <c r="H8" s="24">
        <v>32.786885245901637</v>
      </c>
      <c r="I8" s="24">
        <v>32.786885245901637</v>
      </c>
      <c r="J8" s="24">
        <v>32.786885245901637</v>
      </c>
      <c r="K8" s="24">
        <v>32.786885245901637</v>
      </c>
      <c r="L8" s="24">
        <v>32.786885245901637</v>
      </c>
      <c r="M8" s="24">
        <v>32.786885245901637</v>
      </c>
      <c r="N8" s="24">
        <v>32.786885245901637</v>
      </c>
      <c r="O8" s="24">
        <v>32.786885245901637</v>
      </c>
      <c r="P8" s="24">
        <v>32.786885245901637</v>
      </c>
      <c r="Q8" s="24">
        <v>32.786885245901637</v>
      </c>
      <c r="R8" s="24">
        <v>32.786885245901637</v>
      </c>
      <c r="S8" s="24">
        <v>32.786885245901637</v>
      </c>
      <c r="T8" s="24">
        <v>32.786885245901637</v>
      </c>
      <c r="U8" s="24">
        <v>32.786885245901637</v>
      </c>
      <c r="V8" s="24">
        <v>32.786885245901637</v>
      </c>
      <c r="W8" s="24">
        <v>32.786885245901637</v>
      </c>
      <c r="X8" s="24">
        <v>32.786885245901637</v>
      </c>
      <c r="Y8" s="24">
        <v>32.786885245901637</v>
      </c>
      <c r="Z8" s="24">
        <v>32.786885245901637</v>
      </c>
      <c r="AA8" s="24">
        <f t="shared" si="1"/>
        <v>32.786885245901637</v>
      </c>
    </row>
    <row r="9" spans="1:27" x14ac:dyDescent="0.3">
      <c r="A9" s="10" t="s">
        <v>144</v>
      </c>
      <c r="B9" s="22" t="s">
        <v>151</v>
      </c>
      <c r="C9" s="23" t="s">
        <v>545</v>
      </c>
      <c r="D9" s="23" t="s">
        <v>546</v>
      </c>
      <c r="E9" s="23" t="s">
        <v>17</v>
      </c>
      <c r="F9" s="23" t="s">
        <v>149</v>
      </c>
      <c r="G9" s="10"/>
      <c r="H9" s="24">
        <v>32.786885245901637</v>
      </c>
      <c r="I9" s="24">
        <v>32.786885245901637</v>
      </c>
      <c r="J9" s="24">
        <v>32.786885245901637</v>
      </c>
      <c r="K9" s="24">
        <v>32.786885245901637</v>
      </c>
      <c r="L9" s="24">
        <v>32.786885245901637</v>
      </c>
      <c r="M9" s="24">
        <v>32.786885245901637</v>
      </c>
      <c r="N9" s="24">
        <v>32.786885245901637</v>
      </c>
      <c r="O9" s="24">
        <v>32.786885245901637</v>
      </c>
      <c r="P9" s="24">
        <v>32.786885245901637</v>
      </c>
      <c r="Q9" s="24">
        <v>32.786885245901637</v>
      </c>
      <c r="R9" s="24">
        <v>32.786885245901637</v>
      </c>
      <c r="S9" s="24">
        <v>32.786885245901637</v>
      </c>
      <c r="T9" s="24">
        <v>32.786885245901637</v>
      </c>
      <c r="U9" s="24">
        <v>32.786885245901637</v>
      </c>
      <c r="V9" s="24">
        <v>32.786885245901637</v>
      </c>
      <c r="W9" s="24">
        <v>32.786885245901637</v>
      </c>
      <c r="X9" s="24">
        <v>32.786885245901637</v>
      </c>
      <c r="Y9" s="24">
        <v>32.786885245901637</v>
      </c>
      <c r="Z9" s="24">
        <v>32.786885245901637</v>
      </c>
      <c r="AA9" s="24">
        <f t="shared" si="1"/>
        <v>32.786885245901637</v>
      </c>
    </row>
    <row r="10" spans="1:27" x14ac:dyDescent="0.3">
      <c r="A10" s="10" t="s">
        <v>144</v>
      </c>
      <c r="B10" s="22" t="s">
        <v>151</v>
      </c>
      <c r="C10" s="23" t="s">
        <v>214</v>
      </c>
      <c r="D10" s="22" t="s">
        <v>547</v>
      </c>
      <c r="E10" s="23" t="s">
        <v>17</v>
      </c>
      <c r="F10" s="23" t="s">
        <v>149</v>
      </c>
      <c r="G10" s="10"/>
      <c r="H10" s="24">
        <v>8.1967213114754092</v>
      </c>
      <c r="I10" s="24">
        <v>8.1967213114754092</v>
      </c>
      <c r="J10" s="24">
        <v>8.1967213114754092</v>
      </c>
      <c r="K10" s="24">
        <v>8.1967213114754092</v>
      </c>
      <c r="L10" s="24">
        <v>8.1967213114754092</v>
      </c>
      <c r="M10" s="24">
        <v>8.1967213114754092</v>
      </c>
      <c r="N10" s="24">
        <v>8.1967213114754092</v>
      </c>
      <c r="O10" s="24">
        <v>8.1967213114754092</v>
      </c>
      <c r="P10" s="24">
        <v>8.1967213114754092</v>
      </c>
      <c r="Q10" s="24">
        <v>8.1967213114754092</v>
      </c>
      <c r="R10" s="24">
        <v>8.1967213114754092</v>
      </c>
      <c r="S10" s="24">
        <v>8.1967213114754092</v>
      </c>
      <c r="T10" s="24">
        <v>8.1967213114754092</v>
      </c>
      <c r="U10" s="24">
        <v>8.1967213114754092</v>
      </c>
      <c r="V10" s="24">
        <v>8.1967213114754092</v>
      </c>
      <c r="W10" s="24">
        <v>8.1967213114754092</v>
      </c>
      <c r="X10" s="24">
        <v>8.1967213114754092</v>
      </c>
      <c r="Y10" s="24">
        <v>8.1967213114754092</v>
      </c>
      <c r="Z10" s="24">
        <v>8.1967213114754092</v>
      </c>
      <c r="AA10" s="24">
        <f t="shared" si="1"/>
        <v>8.1967213114754092</v>
      </c>
    </row>
    <row r="11" spans="1:27" x14ac:dyDescent="0.3">
      <c r="A11" s="10" t="s">
        <v>144</v>
      </c>
      <c r="B11" s="22" t="s">
        <v>151</v>
      </c>
      <c r="C11" s="23" t="s">
        <v>548</v>
      </c>
      <c r="D11" s="11" t="s">
        <v>549</v>
      </c>
      <c r="E11" s="23" t="s">
        <v>17</v>
      </c>
      <c r="F11" s="23" t="s">
        <v>149</v>
      </c>
      <c r="G11" s="10"/>
      <c r="H11" s="24">
        <v>3.278688524590164</v>
      </c>
      <c r="I11" s="24">
        <v>3.278688524590164</v>
      </c>
      <c r="J11" s="24">
        <v>3.278688524590164</v>
      </c>
      <c r="K11" s="24">
        <v>3.278688524590164</v>
      </c>
      <c r="L11" s="24">
        <v>3.278688524590164</v>
      </c>
      <c r="M11" s="24">
        <v>3.278688524590164</v>
      </c>
      <c r="N11" s="24">
        <v>3.278688524590164</v>
      </c>
      <c r="O11" s="24">
        <v>3.278688524590164</v>
      </c>
      <c r="P11" s="24">
        <v>3.278688524590164</v>
      </c>
      <c r="Q11" s="24">
        <v>3.278688524590164</v>
      </c>
      <c r="R11" s="24">
        <v>3.278688524590164</v>
      </c>
      <c r="S11" s="24">
        <v>3.278688524590164</v>
      </c>
      <c r="T11" s="24">
        <v>3.278688524590164</v>
      </c>
      <c r="U11" s="24">
        <v>3.278688524590164</v>
      </c>
      <c r="V11" s="24">
        <v>3.278688524590164</v>
      </c>
      <c r="W11" s="24">
        <v>3.278688524590164</v>
      </c>
      <c r="X11" s="24">
        <v>3.278688524590164</v>
      </c>
      <c r="Y11" s="24">
        <v>3.278688524590164</v>
      </c>
      <c r="Z11" s="24">
        <v>3.278688524590164</v>
      </c>
      <c r="AA11" s="24">
        <f t="shared" si="1"/>
        <v>3.278688524590164</v>
      </c>
    </row>
    <row r="12" spans="1:27" x14ac:dyDescent="0.3">
      <c r="A12" s="10" t="s">
        <v>144</v>
      </c>
      <c r="B12" s="22" t="s">
        <v>159</v>
      </c>
      <c r="C12" s="23" t="s">
        <v>160</v>
      </c>
      <c r="D12" s="22" t="s">
        <v>161</v>
      </c>
      <c r="E12" s="23" t="s">
        <v>17</v>
      </c>
      <c r="F12" s="23" t="s">
        <v>158</v>
      </c>
      <c r="G12" s="10"/>
      <c r="H12" s="24">
        <v>9.8360655737704921</v>
      </c>
      <c r="I12" s="24">
        <v>0</v>
      </c>
      <c r="J12" s="24">
        <v>0</v>
      </c>
      <c r="K12" s="24">
        <v>0</v>
      </c>
      <c r="L12" s="24">
        <v>0</v>
      </c>
      <c r="M12" s="24">
        <v>0</v>
      </c>
      <c r="N12" s="24">
        <v>0</v>
      </c>
      <c r="O12" s="24">
        <v>0</v>
      </c>
      <c r="P12" s="24">
        <v>0</v>
      </c>
      <c r="Q12" s="24">
        <v>0</v>
      </c>
      <c r="R12" s="24">
        <v>0</v>
      </c>
      <c r="S12" s="24">
        <v>0</v>
      </c>
      <c r="T12" s="24">
        <v>0</v>
      </c>
      <c r="U12" s="24">
        <v>0</v>
      </c>
      <c r="V12" s="24">
        <v>0</v>
      </c>
      <c r="W12" s="24">
        <v>0</v>
      </c>
      <c r="X12" s="24">
        <v>0</v>
      </c>
      <c r="Y12" s="24">
        <v>0</v>
      </c>
      <c r="Z12" s="24">
        <v>0</v>
      </c>
      <c r="AA12" s="24">
        <f t="shared" si="1"/>
        <v>0</v>
      </c>
    </row>
    <row r="13" spans="1:27" x14ac:dyDescent="0.3">
      <c r="A13" s="10" t="s">
        <v>144</v>
      </c>
      <c r="B13" s="22" t="s">
        <v>165</v>
      </c>
      <c r="C13" s="23" t="s">
        <v>550</v>
      </c>
      <c r="D13" s="11" t="s">
        <v>551</v>
      </c>
      <c r="E13" s="23" t="s">
        <v>17</v>
      </c>
      <c r="F13" s="23" t="s">
        <v>149</v>
      </c>
      <c r="G13" s="10"/>
      <c r="H13" s="24">
        <v>4.918032786885246</v>
      </c>
      <c r="I13" s="24">
        <v>4.918032786885246</v>
      </c>
      <c r="J13" s="24">
        <v>4.918032786885246</v>
      </c>
      <c r="K13" s="24">
        <v>4.918032786885246</v>
      </c>
      <c r="L13" s="24">
        <v>4.918032786885246</v>
      </c>
      <c r="M13" s="24">
        <v>4.918032786885246</v>
      </c>
      <c r="N13" s="24">
        <v>4.918032786885246</v>
      </c>
      <c r="O13" s="24">
        <v>4.918032786885246</v>
      </c>
      <c r="P13" s="24">
        <v>4.918032786885246</v>
      </c>
      <c r="Q13" s="24">
        <v>4.918032786885246</v>
      </c>
      <c r="R13" s="24">
        <v>4.918032786885246</v>
      </c>
      <c r="S13" s="24">
        <v>4.918032786885246</v>
      </c>
      <c r="T13" s="24">
        <v>4.918032786885246</v>
      </c>
      <c r="U13" s="24">
        <v>4.918032786885246</v>
      </c>
      <c r="V13" s="24">
        <v>4.918032786885246</v>
      </c>
      <c r="W13" s="24">
        <v>4.918032786885246</v>
      </c>
      <c r="X13" s="24">
        <v>4.918032786885246</v>
      </c>
      <c r="Y13" s="24">
        <v>4.918032786885246</v>
      </c>
      <c r="Z13" s="24">
        <v>4.918032786885246</v>
      </c>
      <c r="AA13" s="24">
        <f t="shared" si="1"/>
        <v>4.918032786885246</v>
      </c>
    </row>
    <row r="14" spans="1:27" x14ac:dyDescent="0.3">
      <c r="A14" s="10" t="s">
        <v>144</v>
      </c>
      <c r="B14" s="23" t="s">
        <v>375</v>
      </c>
      <c r="C14" s="23" t="s">
        <v>552</v>
      </c>
      <c r="D14" s="23" t="s">
        <v>553</v>
      </c>
      <c r="E14" s="23" t="s">
        <v>17</v>
      </c>
      <c r="F14" s="23" t="s">
        <v>149</v>
      </c>
      <c r="G14" s="10"/>
      <c r="H14" s="24">
        <v>0</v>
      </c>
      <c r="I14" s="24">
        <v>0</v>
      </c>
      <c r="J14" s="24">
        <v>0</v>
      </c>
      <c r="K14" s="24">
        <v>0</v>
      </c>
      <c r="L14" s="24">
        <v>0</v>
      </c>
      <c r="M14" s="24">
        <v>0</v>
      </c>
      <c r="N14" s="24">
        <v>0</v>
      </c>
      <c r="O14" s="24">
        <v>35</v>
      </c>
      <c r="P14" s="24">
        <v>35</v>
      </c>
      <c r="Q14" s="24">
        <v>35</v>
      </c>
      <c r="R14" s="24">
        <v>35</v>
      </c>
      <c r="S14" s="24">
        <v>35</v>
      </c>
      <c r="T14" s="24">
        <v>35</v>
      </c>
      <c r="U14" s="24">
        <v>35</v>
      </c>
      <c r="V14" s="24">
        <v>35</v>
      </c>
      <c r="W14" s="24">
        <v>35</v>
      </c>
      <c r="X14" s="24">
        <v>35</v>
      </c>
      <c r="Y14" s="24">
        <v>35</v>
      </c>
      <c r="Z14" s="24">
        <v>35</v>
      </c>
      <c r="AA14" s="24">
        <v>35</v>
      </c>
    </row>
    <row r="15" spans="1:27" x14ac:dyDescent="0.3">
      <c r="A15" s="10" t="s">
        <v>144</v>
      </c>
      <c r="B15" s="23" t="s">
        <v>173</v>
      </c>
      <c r="C15" s="23" t="s">
        <v>174</v>
      </c>
      <c r="D15" s="23" t="s">
        <v>175</v>
      </c>
      <c r="E15" s="23" t="s">
        <v>17</v>
      </c>
      <c r="F15" s="23" t="s">
        <v>204</v>
      </c>
      <c r="G15" s="10" t="s">
        <v>264</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25</v>
      </c>
      <c r="Y15" s="24">
        <v>50</v>
      </c>
      <c r="Z15" s="24">
        <v>50</v>
      </c>
      <c r="AA15" s="24">
        <f t="shared" si="1"/>
        <v>50</v>
      </c>
    </row>
    <row r="16" spans="1:27" x14ac:dyDescent="0.3">
      <c r="A16" s="10" t="s">
        <v>144</v>
      </c>
      <c r="B16" s="22" t="s">
        <v>177</v>
      </c>
      <c r="C16" s="23" t="s">
        <v>554</v>
      </c>
      <c r="D16" s="22" t="s">
        <v>179</v>
      </c>
      <c r="E16" s="23" t="s">
        <v>17</v>
      </c>
      <c r="F16" s="23" t="s">
        <v>149</v>
      </c>
      <c r="G16" s="10"/>
      <c r="H16" s="24">
        <v>24.590163934426229</v>
      </c>
      <c r="I16" s="24">
        <v>24.590163934426229</v>
      </c>
      <c r="J16" s="24">
        <v>24.590163934426229</v>
      </c>
      <c r="K16" s="24">
        <v>24.590163934426229</v>
      </c>
      <c r="L16" s="24">
        <v>24.590163934426229</v>
      </c>
      <c r="M16" s="24">
        <v>24.590163934426229</v>
      </c>
      <c r="N16" s="24">
        <v>24.590163934426229</v>
      </c>
      <c r="O16" s="24">
        <v>24.590163934426229</v>
      </c>
      <c r="P16" s="24">
        <v>24.590163934426229</v>
      </c>
      <c r="Q16" s="24">
        <v>24.590163934426229</v>
      </c>
      <c r="R16" s="24">
        <v>24.590163934426229</v>
      </c>
      <c r="S16" s="24">
        <v>24.590163934426229</v>
      </c>
      <c r="T16" s="24">
        <v>24.590163934426229</v>
      </c>
      <c r="U16" s="24">
        <v>24.590163934426229</v>
      </c>
      <c r="V16" s="24">
        <v>24.590163934426229</v>
      </c>
      <c r="W16" s="24">
        <v>24.590163934426229</v>
      </c>
      <c r="X16" s="24">
        <v>24.590163934426229</v>
      </c>
      <c r="Y16" s="24">
        <v>24.590163934426229</v>
      </c>
      <c r="Z16" s="24">
        <v>24.590163934426229</v>
      </c>
      <c r="AA16" s="24">
        <f t="shared" si="1"/>
        <v>24.590163934426229</v>
      </c>
    </row>
    <row r="17" spans="1:27" x14ac:dyDescent="0.3">
      <c r="A17" s="10" t="s">
        <v>144</v>
      </c>
      <c r="B17" s="23" t="s">
        <v>187</v>
      </c>
      <c r="C17" s="23" t="s">
        <v>555</v>
      </c>
      <c r="D17" s="23" t="s">
        <v>195</v>
      </c>
      <c r="E17" s="23" t="s">
        <v>17</v>
      </c>
      <c r="F17" s="23" t="s">
        <v>149</v>
      </c>
      <c r="G17" s="10"/>
      <c r="H17" s="24">
        <v>20</v>
      </c>
      <c r="I17" s="24">
        <v>20</v>
      </c>
      <c r="J17" s="24">
        <v>20</v>
      </c>
      <c r="K17" s="24">
        <v>20</v>
      </c>
      <c r="L17" s="24">
        <v>45</v>
      </c>
      <c r="M17" s="24">
        <v>45</v>
      </c>
      <c r="N17" s="24">
        <v>45</v>
      </c>
      <c r="O17" s="24">
        <v>80</v>
      </c>
      <c r="P17" s="24">
        <v>80</v>
      </c>
      <c r="Q17" s="24">
        <v>80</v>
      </c>
      <c r="R17" s="24">
        <v>90</v>
      </c>
      <c r="S17" s="24">
        <v>130</v>
      </c>
      <c r="T17" s="24">
        <v>130</v>
      </c>
      <c r="U17" s="24">
        <v>130</v>
      </c>
      <c r="V17" s="24">
        <v>130</v>
      </c>
      <c r="W17" s="24">
        <v>130</v>
      </c>
      <c r="X17" s="24">
        <v>130</v>
      </c>
      <c r="Y17" s="24">
        <v>130</v>
      </c>
      <c r="Z17" s="24">
        <v>130</v>
      </c>
      <c r="AA17" s="24">
        <f t="shared" si="1"/>
        <v>130</v>
      </c>
    </row>
    <row r="18" spans="1:27" x14ac:dyDescent="0.3">
      <c r="A18" s="10" t="s">
        <v>144</v>
      </c>
      <c r="B18" s="23" t="s">
        <v>187</v>
      </c>
      <c r="C18" s="23" t="s">
        <v>188</v>
      </c>
      <c r="D18" s="23" t="s">
        <v>189</v>
      </c>
      <c r="E18" s="23" t="s">
        <v>17</v>
      </c>
      <c r="F18" s="23" t="s">
        <v>149</v>
      </c>
      <c r="G18" s="10"/>
      <c r="H18" s="24">
        <v>50</v>
      </c>
      <c r="I18" s="24">
        <v>50</v>
      </c>
      <c r="J18" s="24">
        <v>50</v>
      </c>
      <c r="K18" s="24">
        <v>50</v>
      </c>
      <c r="L18" s="24">
        <v>50</v>
      </c>
      <c r="M18" s="24">
        <v>50</v>
      </c>
      <c r="N18" s="24">
        <v>50</v>
      </c>
      <c r="O18" s="24">
        <v>50</v>
      </c>
      <c r="P18" s="24">
        <v>50</v>
      </c>
      <c r="Q18" s="24">
        <v>50</v>
      </c>
      <c r="R18" s="24">
        <v>55</v>
      </c>
      <c r="S18" s="24">
        <v>60</v>
      </c>
      <c r="T18" s="24">
        <v>60</v>
      </c>
      <c r="U18" s="24">
        <v>60</v>
      </c>
      <c r="V18" s="24">
        <v>60</v>
      </c>
      <c r="W18" s="24">
        <v>60</v>
      </c>
      <c r="X18" s="24">
        <v>60</v>
      </c>
      <c r="Y18" s="24">
        <v>60</v>
      </c>
      <c r="Z18" s="24">
        <v>60</v>
      </c>
      <c r="AA18" s="24">
        <f t="shared" si="1"/>
        <v>60</v>
      </c>
    </row>
    <row r="19" spans="1:27" x14ac:dyDescent="0.3">
      <c r="A19" s="10" t="s">
        <v>144</v>
      </c>
      <c r="B19" s="23" t="s">
        <v>187</v>
      </c>
      <c r="C19" s="23" t="s">
        <v>192</v>
      </c>
      <c r="D19" s="23" t="s">
        <v>193</v>
      </c>
      <c r="E19" s="23" t="s">
        <v>17</v>
      </c>
      <c r="F19" s="23" t="s">
        <v>204</v>
      </c>
      <c r="G19" s="10" t="s">
        <v>205</v>
      </c>
      <c r="H19" s="24">
        <v>0</v>
      </c>
      <c r="I19" s="24">
        <v>0</v>
      </c>
      <c r="J19" s="24">
        <v>0</v>
      </c>
      <c r="K19" s="24">
        <v>0</v>
      </c>
      <c r="L19" s="24">
        <v>0</v>
      </c>
      <c r="M19" s="24">
        <v>0</v>
      </c>
      <c r="N19" s="24">
        <v>0</v>
      </c>
      <c r="O19" s="24">
        <v>0</v>
      </c>
      <c r="P19" s="24">
        <v>0</v>
      </c>
      <c r="Q19" s="24">
        <v>0</v>
      </c>
      <c r="R19" s="24">
        <v>0</v>
      </c>
      <c r="S19" s="24">
        <v>0</v>
      </c>
      <c r="T19" s="24">
        <v>30</v>
      </c>
      <c r="U19" s="24">
        <v>60</v>
      </c>
      <c r="V19" s="24">
        <v>60</v>
      </c>
      <c r="W19" s="24">
        <v>60</v>
      </c>
      <c r="X19" s="24">
        <v>60</v>
      </c>
      <c r="Y19" s="24">
        <v>60</v>
      </c>
      <c r="Z19" s="24">
        <v>60</v>
      </c>
      <c r="AA19" s="24">
        <f t="shared" si="1"/>
        <v>60</v>
      </c>
    </row>
    <row r="20" spans="1:27" x14ac:dyDescent="0.3">
      <c r="A20" s="10" t="s">
        <v>196</v>
      </c>
      <c r="B20" s="23" t="s">
        <v>197</v>
      </c>
      <c r="C20" s="23" t="s">
        <v>556</v>
      </c>
      <c r="D20" s="23" t="s">
        <v>557</v>
      </c>
      <c r="E20" s="23" t="s">
        <v>17</v>
      </c>
      <c r="F20" s="23" t="s">
        <v>149</v>
      </c>
      <c r="G20" s="10"/>
      <c r="H20" s="24">
        <v>8.1967213114754092</v>
      </c>
      <c r="I20" s="24">
        <v>8.1967213114754092</v>
      </c>
      <c r="J20" s="24">
        <v>8.1967213114754092</v>
      </c>
      <c r="K20" s="24">
        <v>8.1967213114754092</v>
      </c>
      <c r="L20" s="24">
        <v>8.1967213114754092</v>
      </c>
      <c r="M20" s="24">
        <v>8.1967213114754092</v>
      </c>
      <c r="N20" s="24">
        <v>8.1967213114754092</v>
      </c>
      <c r="O20" s="24">
        <v>8.1967213114754092</v>
      </c>
      <c r="P20" s="24">
        <v>8.1967213114754092</v>
      </c>
      <c r="Q20" s="24">
        <v>8.1967213114754092</v>
      </c>
      <c r="R20" s="24">
        <v>8.1967213114754092</v>
      </c>
      <c r="S20" s="24">
        <v>8.1967213114754092</v>
      </c>
      <c r="T20" s="24">
        <v>8.1967213114754092</v>
      </c>
      <c r="U20" s="24">
        <v>8.1967213114754092</v>
      </c>
      <c r="V20" s="24">
        <v>8.1967213114754092</v>
      </c>
      <c r="W20" s="24">
        <v>8.1967213114754092</v>
      </c>
      <c r="X20" s="24">
        <v>8.1967213114754092</v>
      </c>
      <c r="Y20" s="24">
        <v>8.1967213114754092</v>
      </c>
      <c r="Z20" s="24">
        <v>8.1967213114754092</v>
      </c>
      <c r="AA20" s="24">
        <f t="shared" si="1"/>
        <v>8.1967213114754092</v>
      </c>
    </row>
    <row r="21" spans="1:27" x14ac:dyDescent="0.3">
      <c r="A21" s="21" t="s">
        <v>196</v>
      </c>
      <c r="B21" s="22" t="s">
        <v>197</v>
      </c>
      <c r="C21" s="23" t="s">
        <v>558</v>
      </c>
      <c r="D21" s="23" t="s">
        <v>199</v>
      </c>
      <c r="E21" s="23" t="s">
        <v>17</v>
      </c>
      <c r="F21" s="23" t="s">
        <v>149</v>
      </c>
      <c r="G21" s="10"/>
      <c r="H21" s="24">
        <v>0</v>
      </c>
      <c r="I21" s="24">
        <v>0</v>
      </c>
      <c r="J21" s="24">
        <v>0</v>
      </c>
      <c r="K21" s="24">
        <v>0</v>
      </c>
      <c r="L21" s="24">
        <v>0</v>
      </c>
      <c r="M21" s="24">
        <v>0</v>
      </c>
      <c r="N21" s="24">
        <v>0</v>
      </c>
      <c r="O21" s="24">
        <v>0</v>
      </c>
      <c r="P21" s="24">
        <v>0</v>
      </c>
      <c r="Q21" s="24">
        <v>36</v>
      </c>
      <c r="R21" s="24">
        <v>36</v>
      </c>
      <c r="S21" s="24">
        <v>36</v>
      </c>
      <c r="T21" s="24">
        <v>36</v>
      </c>
      <c r="U21" s="24">
        <v>36</v>
      </c>
      <c r="V21" s="24">
        <v>36</v>
      </c>
      <c r="W21" s="24">
        <v>36</v>
      </c>
      <c r="X21" s="24">
        <v>36</v>
      </c>
      <c r="Y21" s="24">
        <v>36</v>
      </c>
      <c r="Z21" s="24">
        <v>36</v>
      </c>
      <c r="AA21" s="24">
        <f t="shared" si="1"/>
        <v>36</v>
      </c>
    </row>
    <row r="22" spans="1:27" x14ac:dyDescent="0.3">
      <c r="A22" s="21" t="s">
        <v>196</v>
      </c>
      <c r="B22" s="22" t="s">
        <v>200</v>
      </c>
      <c r="C22" s="22" t="s">
        <v>203</v>
      </c>
      <c r="D22" s="23" t="s">
        <v>202</v>
      </c>
      <c r="E22" s="23" t="s">
        <v>17</v>
      </c>
      <c r="F22" s="23" t="s">
        <v>149</v>
      </c>
      <c r="G22" s="10"/>
      <c r="H22" s="24">
        <v>0</v>
      </c>
      <c r="I22" s="24">
        <v>0</v>
      </c>
      <c r="J22" s="24">
        <v>0</v>
      </c>
      <c r="K22" s="24">
        <v>0</v>
      </c>
      <c r="L22" s="24">
        <v>0</v>
      </c>
      <c r="M22" s="24">
        <v>0</v>
      </c>
      <c r="N22" s="24">
        <v>0</v>
      </c>
      <c r="O22" s="24">
        <v>0</v>
      </c>
      <c r="P22" s="24">
        <v>0</v>
      </c>
      <c r="Q22" s="24">
        <v>0</v>
      </c>
      <c r="R22" s="24">
        <v>49.180327868852459</v>
      </c>
      <c r="S22" s="24">
        <v>100</v>
      </c>
      <c r="T22" s="24">
        <v>100</v>
      </c>
      <c r="U22" s="24">
        <v>100</v>
      </c>
      <c r="V22" s="24">
        <v>100</v>
      </c>
      <c r="W22" s="24">
        <v>100</v>
      </c>
      <c r="X22" s="24">
        <v>150</v>
      </c>
      <c r="Y22" s="24">
        <v>200</v>
      </c>
      <c r="Z22" s="24">
        <v>200</v>
      </c>
      <c r="AA22" s="24">
        <f t="shared" si="1"/>
        <v>200</v>
      </c>
    </row>
    <row r="23" spans="1:27" x14ac:dyDescent="0.3">
      <c r="A23" s="21" t="s">
        <v>196</v>
      </c>
      <c r="B23" s="22" t="s">
        <v>206</v>
      </c>
      <c r="C23" s="23" t="s">
        <v>559</v>
      </c>
      <c r="D23" s="22" t="s">
        <v>208</v>
      </c>
      <c r="E23" s="23" t="s">
        <v>17</v>
      </c>
      <c r="F23" s="23" t="s">
        <v>149</v>
      </c>
      <c r="G23" s="10"/>
      <c r="H23" s="24">
        <v>0</v>
      </c>
      <c r="I23" s="24">
        <v>0</v>
      </c>
      <c r="J23" s="24">
        <v>0</v>
      </c>
      <c r="K23" s="24">
        <v>0</v>
      </c>
      <c r="L23" s="24">
        <v>0</v>
      </c>
      <c r="M23" s="24">
        <v>0</v>
      </c>
      <c r="N23" s="24">
        <v>0</v>
      </c>
      <c r="O23" s="24">
        <v>0</v>
      </c>
      <c r="P23" s="24">
        <v>0</v>
      </c>
      <c r="Q23" s="24">
        <v>0</v>
      </c>
      <c r="R23" s="24">
        <v>24.590163934426229</v>
      </c>
      <c r="S23" s="24">
        <v>24.590163934426229</v>
      </c>
      <c r="T23" s="24">
        <v>24.590163934426229</v>
      </c>
      <c r="U23" s="24">
        <v>24.590163934426229</v>
      </c>
      <c r="V23" s="24">
        <v>24.590163934426229</v>
      </c>
      <c r="W23" s="24">
        <v>24.590163934426229</v>
      </c>
      <c r="X23" s="24">
        <v>24.590163934426229</v>
      </c>
      <c r="Y23" s="24">
        <v>24.590163934426229</v>
      </c>
      <c r="Z23" s="24">
        <v>24.590163934426229</v>
      </c>
      <c r="AA23" s="24">
        <f t="shared" si="1"/>
        <v>24.590163934426229</v>
      </c>
    </row>
    <row r="24" spans="1:27" x14ac:dyDescent="0.3">
      <c r="A24" s="21" t="s">
        <v>224</v>
      </c>
      <c r="B24" s="22" t="s">
        <v>225</v>
      </c>
      <c r="C24" s="23" t="s">
        <v>560</v>
      </c>
      <c r="D24" s="22" t="s">
        <v>561</v>
      </c>
      <c r="E24" s="23" t="s">
        <v>17</v>
      </c>
      <c r="F24" s="23" t="s">
        <v>149</v>
      </c>
      <c r="G24" s="10"/>
      <c r="H24" s="24">
        <v>57.377049180327873</v>
      </c>
      <c r="I24" s="24">
        <v>57.377049180327873</v>
      </c>
      <c r="J24" s="24">
        <v>57.377049180327873</v>
      </c>
      <c r="K24" s="24">
        <v>57.377049180327873</v>
      </c>
      <c r="L24" s="24">
        <v>57.377049180327873</v>
      </c>
      <c r="M24" s="24">
        <v>57.377049180327873</v>
      </c>
      <c r="N24" s="24">
        <v>57.377049180327873</v>
      </c>
      <c r="O24" s="24">
        <v>57.377049180327873</v>
      </c>
      <c r="P24" s="24">
        <v>57.377049180327873</v>
      </c>
      <c r="Q24" s="24">
        <v>57.377049180327873</v>
      </c>
      <c r="R24" s="24">
        <v>57.377049180327873</v>
      </c>
      <c r="S24" s="24">
        <v>57.377049180327873</v>
      </c>
      <c r="T24" s="24">
        <v>57.377049180327873</v>
      </c>
      <c r="U24" s="24">
        <v>57.377049180327873</v>
      </c>
      <c r="V24" s="24">
        <v>57.377049180327873</v>
      </c>
      <c r="W24" s="24">
        <v>57.377049180327873</v>
      </c>
      <c r="X24" s="24">
        <v>57.377049180327873</v>
      </c>
      <c r="Y24" s="24">
        <v>57.377049180327873</v>
      </c>
      <c r="Z24" s="24">
        <v>57.377049180327873</v>
      </c>
      <c r="AA24" s="24">
        <f t="shared" si="1"/>
        <v>57.377049180327873</v>
      </c>
    </row>
    <row r="25" spans="1:27" x14ac:dyDescent="0.3">
      <c r="A25" s="21" t="s">
        <v>224</v>
      </c>
      <c r="B25" s="22" t="s">
        <v>237</v>
      </c>
      <c r="C25" s="23" t="s">
        <v>562</v>
      </c>
      <c r="D25" s="22" t="s">
        <v>239</v>
      </c>
      <c r="E25" s="23" t="s">
        <v>17</v>
      </c>
      <c r="F25" s="23" t="s">
        <v>149</v>
      </c>
      <c r="G25" s="10"/>
      <c r="H25" s="24">
        <v>9.8360655737704921</v>
      </c>
      <c r="I25" s="24">
        <v>9.8360655737704921</v>
      </c>
      <c r="J25" s="24">
        <v>9.8360655737704921</v>
      </c>
      <c r="K25" s="24">
        <v>9.8360655737704921</v>
      </c>
      <c r="L25" s="24">
        <v>9.8360655737704921</v>
      </c>
      <c r="M25" s="24">
        <v>9.8360655737704921</v>
      </c>
      <c r="N25" s="24">
        <v>9.8360655737704921</v>
      </c>
      <c r="O25" s="24">
        <v>9.8360655737704921</v>
      </c>
      <c r="P25" s="24">
        <v>9.8360655737704921</v>
      </c>
      <c r="Q25" s="24">
        <v>9.8360655737704921</v>
      </c>
      <c r="R25" s="24">
        <v>9.8360655737704921</v>
      </c>
      <c r="S25" s="24">
        <v>9.8360655737704921</v>
      </c>
      <c r="T25" s="24">
        <v>9.8360655737704921</v>
      </c>
      <c r="U25" s="24">
        <v>9.8360655737704921</v>
      </c>
      <c r="V25" s="24">
        <v>9.8360655737704921</v>
      </c>
      <c r="W25" s="24">
        <v>9.8360655737704921</v>
      </c>
      <c r="X25" s="24">
        <v>9.8360655737704921</v>
      </c>
      <c r="Y25" s="24">
        <v>9.8360655737704921</v>
      </c>
      <c r="Z25" s="24">
        <v>9.8360655737704921</v>
      </c>
      <c r="AA25" s="24">
        <f t="shared" si="1"/>
        <v>9.8360655737704921</v>
      </c>
    </row>
    <row r="26" spans="1:27" x14ac:dyDescent="0.3">
      <c r="A26" s="21" t="s">
        <v>240</v>
      </c>
      <c r="B26" s="22" t="s">
        <v>241</v>
      </c>
      <c r="C26" s="23" t="s">
        <v>243</v>
      </c>
      <c r="D26" s="23" t="s">
        <v>243</v>
      </c>
      <c r="E26" s="23" t="s">
        <v>17</v>
      </c>
      <c r="F26" s="23" t="s">
        <v>149</v>
      </c>
      <c r="G26" s="10"/>
      <c r="H26" s="24">
        <v>57.377049180327873</v>
      </c>
      <c r="I26" s="24">
        <v>57.377049180327873</v>
      </c>
      <c r="J26" s="24">
        <v>57.377049180327873</v>
      </c>
      <c r="K26" s="24">
        <v>57.377049180327873</v>
      </c>
      <c r="L26" s="24">
        <v>57.377049180327873</v>
      </c>
      <c r="M26" s="24">
        <v>57.377049180327873</v>
      </c>
      <c r="N26" s="24">
        <v>57.377049180327873</v>
      </c>
      <c r="O26" s="24">
        <v>57.377049180327873</v>
      </c>
      <c r="P26" s="24">
        <v>57.377049180327873</v>
      </c>
      <c r="Q26" s="24">
        <v>57.377049180327873</v>
      </c>
      <c r="R26" s="24">
        <v>57.377049180327873</v>
      </c>
      <c r="S26" s="24">
        <v>57.377049180327873</v>
      </c>
      <c r="T26" s="24">
        <v>57.377049180327873</v>
      </c>
      <c r="U26" s="24">
        <v>57.377049180327873</v>
      </c>
      <c r="V26" s="24">
        <v>57.377049180327873</v>
      </c>
      <c r="W26" s="24">
        <v>57.377049180327873</v>
      </c>
      <c r="X26" s="24">
        <v>57.377049180327873</v>
      </c>
      <c r="Y26" s="24">
        <v>57.377049180327873</v>
      </c>
      <c r="Z26" s="24">
        <v>57.377049180327873</v>
      </c>
      <c r="AA26" s="24">
        <f t="shared" si="1"/>
        <v>57.377049180327873</v>
      </c>
    </row>
    <row r="27" spans="1:27" x14ac:dyDescent="0.3">
      <c r="A27" s="21" t="s">
        <v>240</v>
      </c>
      <c r="B27" s="22" t="s">
        <v>241</v>
      </c>
      <c r="C27" s="23" t="s">
        <v>214</v>
      </c>
      <c r="D27" s="23" t="s">
        <v>563</v>
      </c>
      <c r="E27" s="23" t="s">
        <v>17</v>
      </c>
      <c r="F27" s="23" t="s">
        <v>149</v>
      </c>
      <c r="G27" s="10"/>
      <c r="H27" s="24">
        <v>9.8360655737704921</v>
      </c>
      <c r="I27" s="24">
        <v>9.8360655737704921</v>
      </c>
      <c r="J27" s="24">
        <v>9.8360655737704921</v>
      </c>
      <c r="K27" s="24">
        <v>9.8360655737704921</v>
      </c>
      <c r="L27" s="24">
        <v>9.8360655737704921</v>
      </c>
      <c r="M27" s="24">
        <v>9.8360655737704921</v>
      </c>
      <c r="N27" s="24">
        <v>9.8360655737704921</v>
      </c>
      <c r="O27" s="24">
        <v>9.8360655737704921</v>
      </c>
      <c r="P27" s="24">
        <v>9.8360655737704921</v>
      </c>
      <c r="Q27" s="24">
        <v>9.8360655737704921</v>
      </c>
      <c r="R27" s="24">
        <v>9.8360655737704921</v>
      </c>
      <c r="S27" s="24">
        <v>9.8360655737704921</v>
      </c>
      <c r="T27" s="24">
        <v>9.8360655737704921</v>
      </c>
      <c r="U27" s="24">
        <v>9.8360655737704921</v>
      </c>
      <c r="V27" s="24">
        <v>9.8360655737704921</v>
      </c>
      <c r="W27" s="24">
        <v>9.8360655737704921</v>
      </c>
      <c r="X27" s="24">
        <v>9.8360655737704921</v>
      </c>
      <c r="Y27" s="24">
        <v>9.8360655737704921</v>
      </c>
      <c r="Z27" s="24">
        <v>9.8360655737704921</v>
      </c>
      <c r="AA27" s="24">
        <f t="shared" si="1"/>
        <v>9.8360655737704921</v>
      </c>
    </row>
    <row r="28" spans="1:27" x14ac:dyDescent="0.3">
      <c r="A28" s="21" t="s">
        <v>240</v>
      </c>
      <c r="B28" s="22" t="s">
        <v>270</v>
      </c>
      <c r="C28" s="23" t="s">
        <v>564</v>
      </c>
      <c r="D28" s="22" t="s">
        <v>565</v>
      </c>
      <c r="E28" s="23" t="s">
        <v>17</v>
      </c>
      <c r="F28" s="23" t="s">
        <v>149</v>
      </c>
      <c r="G28" s="10"/>
      <c r="H28" s="24">
        <v>8.1967213114754092</v>
      </c>
      <c r="I28" s="24">
        <v>8.1967213114754092</v>
      </c>
      <c r="J28" s="24">
        <v>8.1967213114754092</v>
      </c>
      <c r="K28" s="24">
        <v>8.1967213114754092</v>
      </c>
      <c r="L28" s="24">
        <v>8.1967213114754092</v>
      </c>
      <c r="M28" s="24">
        <v>8.1967213114754092</v>
      </c>
      <c r="N28" s="24">
        <v>8.1967213114754092</v>
      </c>
      <c r="O28" s="24">
        <v>8.1967213114754092</v>
      </c>
      <c r="P28" s="24">
        <v>8.1967213114754092</v>
      </c>
      <c r="Q28" s="24">
        <v>8.1967213114754092</v>
      </c>
      <c r="R28" s="24">
        <v>8.1967213114754092</v>
      </c>
      <c r="S28" s="24">
        <v>8.1967213114754092</v>
      </c>
      <c r="T28" s="24">
        <v>8.1967213114754092</v>
      </c>
      <c r="U28" s="24">
        <v>8.1967213114754092</v>
      </c>
      <c r="V28" s="24">
        <v>8.1967213114754092</v>
      </c>
      <c r="W28" s="24">
        <v>8.1967213114754092</v>
      </c>
      <c r="X28" s="24">
        <v>8.1967213114754092</v>
      </c>
      <c r="Y28" s="24">
        <v>8.1967213114754092</v>
      </c>
      <c r="Z28" s="24">
        <v>8.1967213114754092</v>
      </c>
      <c r="AA28" s="24">
        <f t="shared" si="1"/>
        <v>8.1967213114754092</v>
      </c>
    </row>
    <row r="29" spans="1:27" x14ac:dyDescent="0.3">
      <c r="A29" s="10" t="s">
        <v>240</v>
      </c>
      <c r="B29" s="10" t="s">
        <v>288</v>
      </c>
      <c r="C29" s="10" t="s">
        <v>289</v>
      </c>
      <c r="D29" s="11" t="s">
        <v>290</v>
      </c>
      <c r="E29" s="10" t="s">
        <v>17</v>
      </c>
      <c r="F29" s="11" t="s">
        <v>149</v>
      </c>
      <c r="G29" s="10"/>
      <c r="H29" s="11">
        <v>1.639344262295082</v>
      </c>
      <c r="I29" s="11">
        <v>1.639344262295082</v>
      </c>
      <c r="J29" s="11">
        <v>1.639344262295082</v>
      </c>
      <c r="K29" s="11">
        <v>1.639344262295082</v>
      </c>
      <c r="L29" s="11">
        <v>1.639344262295082</v>
      </c>
      <c r="M29" s="11">
        <v>1.639344262295082</v>
      </c>
      <c r="N29" s="11">
        <v>1.639344262295082</v>
      </c>
      <c r="O29" s="11">
        <v>1.639344262295082</v>
      </c>
      <c r="P29" s="11">
        <v>1.639344262295082</v>
      </c>
      <c r="Q29" s="11">
        <v>1.639344262295082</v>
      </c>
      <c r="R29" s="11">
        <v>1.639344262295082</v>
      </c>
      <c r="S29" s="11">
        <v>1.639344262295082</v>
      </c>
      <c r="T29" s="11">
        <v>1.639344262295082</v>
      </c>
      <c r="U29" s="11">
        <v>1.639344262295082</v>
      </c>
      <c r="V29" s="11">
        <v>1.639344262295082</v>
      </c>
      <c r="W29" s="11">
        <v>1.639344262295082</v>
      </c>
      <c r="X29" s="11">
        <v>1.639344262295082</v>
      </c>
      <c r="Y29" s="11">
        <v>1.639344262295082</v>
      </c>
      <c r="Z29" s="11">
        <v>1.639344262295082</v>
      </c>
      <c r="AA29" s="11">
        <f>Z29</f>
        <v>1.639344262295082</v>
      </c>
    </row>
    <row r="30" spans="1:27" x14ac:dyDescent="0.3">
      <c r="A30" s="10" t="s">
        <v>240</v>
      </c>
      <c r="B30" s="10" t="s">
        <v>291</v>
      </c>
      <c r="C30" s="10" t="s">
        <v>566</v>
      </c>
      <c r="D30" s="11" t="s">
        <v>323</v>
      </c>
      <c r="E30" s="10" t="s">
        <v>17</v>
      </c>
      <c r="F30" s="11" t="s">
        <v>149</v>
      </c>
      <c r="G30" s="10"/>
      <c r="H30" s="11">
        <v>30</v>
      </c>
      <c r="I30" s="11">
        <v>30</v>
      </c>
      <c r="J30" s="11">
        <v>30</v>
      </c>
      <c r="K30" s="11">
        <v>30</v>
      </c>
      <c r="L30" s="11">
        <v>30</v>
      </c>
      <c r="M30" s="11">
        <v>30</v>
      </c>
      <c r="N30" s="11">
        <v>30</v>
      </c>
      <c r="O30" s="11">
        <v>30</v>
      </c>
      <c r="P30" s="11">
        <v>30</v>
      </c>
      <c r="Q30" s="11">
        <v>30</v>
      </c>
      <c r="R30" s="11">
        <v>30</v>
      </c>
      <c r="S30" s="11">
        <v>30</v>
      </c>
      <c r="T30" s="11">
        <v>30</v>
      </c>
      <c r="U30" s="11">
        <v>30</v>
      </c>
      <c r="V30" s="11">
        <v>30</v>
      </c>
      <c r="W30" s="11">
        <v>30</v>
      </c>
      <c r="X30" s="11">
        <v>30</v>
      </c>
      <c r="Y30" s="11">
        <v>30</v>
      </c>
      <c r="Z30" s="11">
        <v>30</v>
      </c>
      <c r="AA30" s="11">
        <v>30</v>
      </c>
    </row>
    <row r="31" spans="1:27" x14ac:dyDescent="0.3">
      <c r="A31" s="10" t="s">
        <v>240</v>
      </c>
      <c r="B31" s="10" t="s">
        <v>291</v>
      </c>
      <c r="C31" s="10" t="s">
        <v>567</v>
      </c>
      <c r="D31" s="11" t="s">
        <v>568</v>
      </c>
      <c r="E31" s="10" t="s">
        <v>17</v>
      </c>
      <c r="F31" s="11" t="s">
        <v>149</v>
      </c>
      <c r="G31" s="10"/>
      <c r="H31" s="11">
        <v>0</v>
      </c>
      <c r="I31" s="11">
        <v>0</v>
      </c>
      <c r="J31" s="11">
        <v>0</v>
      </c>
      <c r="K31" s="11">
        <v>30.000000000000004</v>
      </c>
      <c r="L31" s="11">
        <v>30.000000000000004</v>
      </c>
      <c r="M31" s="11">
        <v>30.000000000000004</v>
      </c>
      <c r="N31" s="11">
        <v>30.000000000000004</v>
      </c>
      <c r="O31" s="11">
        <v>30.000000000000004</v>
      </c>
      <c r="P31" s="11">
        <v>30.000000000000004</v>
      </c>
      <c r="Q31" s="11">
        <v>30.000000000000004</v>
      </c>
      <c r="R31" s="11">
        <v>30.000000000000004</v>
      </c>
      <c r="S31" s="11">
        <v>30.000000000000004</v>
      </c>
      <c r="T31" s="11">
        <v>30.000000000000004</v>
      </c>
      <c r="U31" s="11">
        <v>30.000000000000004</v>
      </c>
      <c r="V31" s="11">
        <v>30.000000000000004</v>
      </c>
      <c r="W31" s="11">
        <v>30.000000000000004</v>
      </c>
      <c r="X31" s="11">
        <v>30.000000000000004</v>
      </c>
      <c r="Y31" s="11">
        <v>30.000000000000004</v>
      </c>
      <c r="Z31" s="11">
        <v>30.000000000000004</v>
      </c>
      <c r="AA31" s="11">
        <v>30.000000000000004</v>
      </c>
    </row>
    <row r="32" spans="1:27" x14ac:dyDescent="0.3">
      <c r="A32" s="10" t="s">
        <v>240</v>
      </c>
      <c r="B32" s="10" t="s">
        <v>291</v>
      </c>
      <c r="C32" s="10" t="s">
        <v>569</v>
      </c>
      <c r="D32" s="11" t="s">
        <v>568</v>
      </c>
      <c r="E32" s="10" t="s">
        <v>17</v>
      </c>
      <c r="F32" s="11" t="s">
        <v>149</v>
      </c>
      <c r="G32" s="10"/>
      <c r="H32" s="11">
        <v>50</v>
      </c>
      <c r="I32" s="11">
        <v>50</v>
      </c>
      <c r="J32" s="11">
        <v>50</v>
      </c>
      <c r="K32" s="11">
        <v>50</v>
      </c>
      <c r="L32" s="11">
        <v>50</v>
      </c>
      <c r="M32" s="11">
        <v>50</v>
      </c>
      <c r="N32" s="11">
        <v>150</v>
      </c>
      <c r="O32" s="11">
        <v>150</v>
      </c>
      <c r="P32" s="11">
        <v>150</v>
      </c>
      <c r="Q32" s="11">
        <v>150</v>
      </c>
      <c r="R32" s="11">
        <v>150</v>
      </c>
      <c r="S32" s="11">
        <v>150</v>
      </c>
      <c r="T32" s="11">
        <v>150</v>
      </c>
      <c r="U32" s="11">
        <v>150</v>
      </c>
      <c r="V32" s="11">
        <v>150</v>
      </c>
      <c r="W32" s="11">
        <v>150</v>
      </c>
      <c r="X32" s="11">
        <v>150</v>
      </c>
      <c r="Y32" s="11">
        <v>150</v>
      </c>
      <c r="Z32" s="11">
        <v>150</v>
      </c>
      <c r="AA32" s="11">
        <v>150</v>
      </c>
    </row>
    <row r="33" spans="1:27" x14ac:dyDescent="0.3">
      <c r="A33" s="10" t="s">
        <v>240</v>
      </c>
      <c r="B33" s="10" t="s">
        <v>291</v>
      </c>
      <c r="C33" s="10" t="s">
        <v>570</v>
      </c>
      <c r="D33" s="11" t="s">
        <v>571</v>
      </c>
      <c r="E33" s="10" t="s">
        <v>17</v>
      </c>
      <c r="F33" s="11" t="s">
        <v>149</v>
      </c>
      <c r="G33" s="10"/>
      <c r="H33" s="11">
        <v>0</v>
      </c>
      <c r="I33" s="11">
        <v>30.000000000000004</v>
      </c>
      <c r="J33" s="11">
        <v>30.000000000000004</v>
      </c>
      <c r="K33" s="11">
        <v>30.000000000000004</v>
      </c>
      <c r="L33" s="11">
        <v>30.000000000000004</v>
      </c>
      <c r="M33" s="11">
        <v>30.000000000000004</v>
      </c>
      <c r="N33" s="11">
        <v>30.000000000000004</v>
      </c>
      <c r="O33" s="11">
        <v>30.000000000000004</v>
      </c>
      <c r="P33" s="11">
        <v>30.000000000000004</v>
      </c>
      <c r="Q33" s="11">
        <v>30.000000000000004</v>
      </c>
      <c r="R33" s="11">
        <v>30.000000000000004</v>
      </c>
      <c r="S33" s="11">
        <v>30.000000000000004</v>
      </c>
      <c r="T33" s="11">
        <v>30.000000000000004</v>
      </c>
      <c r="U33" s="11">
        <v>30.000000000000004</v>
      </c>
      <c r="V33" s="11">
        <v>30.000000000000004</v>
      </c>
      <c r="W33" s="11">
        <v>30.000000000000004</v>
      </c>
      <c r="X33" s="11">
        <v>30.000000000000004</v>
      </c>
      <c r="Y33" s="11">
        <v>30.000000000000004</v>
      </c>
      <c r="Z33" s="11">
        <v>30.000000000000004</v>
      </c>
      <c r="AA33" s="11">
        <v>30.000000000000004</v>
      </c>
    </row>
    <row r="34" spans="1:27" x14ac:dyDescent="0.3">
      <c r="A34" s="10" t="s">
        <v>240</v>
      </c>
      <c r="B34" s="10" t="s">
        <v>291</v>
      </c>
      <c r="C34" s="10" t="s">
        <v>298</v>
      </c>
      <c r="D34" s="11"/>
      <c r="E34" s="10" t="s">
        <v>17</v>
      </c>
      <c r="F34" s="11" t="s">
        <v>149</v>
      </c>
      <c r="G34" s="10" t="s">
        <v>205</v>
      </c>
      <c r="H34" s="11">
        <v>0</v>
      </c>
      <c r="I34" s="11">
        <v>0</v>
      </c>
      <c r="J34" s="11">
        <v>0</v>
      </c>
      <c r="K34" s="11">
        <v>0</v>
      </c>
      <c r="L34" s="11">
        <v>0</v>
      </c>
      <c r="M34" s="11">
        <v>0</v>
      </c>
      <c r="N34" s="11">
        <v>0</v>
      </c>
      <c r="O34" s="11">
        <v>0</v>
      </c>
      <c r="P34" s="11">
        <v>0</v>
      </c>
      <c r="Q34" s="11">
        <v>0</v>
      </c>
      <c r="R34" s="11">
        <v>0</v>
      </c>
      <c r="S34" s="11">
        <v>0</v>
      </c>
      <c r="T34" s="11">
        <v>81.967213114754102</v>
      </c>
      <c r="U34" s="11">
        <v>163.9344262295082</v>
      </c>
      <c r="V34" s="11">
        <v>245.90163934426229</v>
      </c>
      <c r="W34" s="11">
        <v>327.86885245901641</v>
      </c>
      <c r="X34" s="11">
        <v>407.86885245901601</v>
      </c>
      <c r="Y34" s="11">
        <v>495</v>
      </c>
      <c r="Z34" s="11">
        <v>582</v>
      </c>
      <c r="AA34" s="11">
        <v>684.29090909090905</v>
      </c>
    </row>
    <row r="35" spans="1:27" x14ac:dyDescent="0.3">
      <c r="A35" s="10" t="s">
        <v>240</v>
      </c>
      <c r="B35" s="10" t="s">
        <v>291</v>
      </c>
      <c r="C35" s="10" t="s">
        <v>299</v>
      </c>
      <c r="D35" s="11" t="s">
        <v>572</v>
      </c>
      <c r="E35" s="10" t="s">
        <v>17</v>
      </c>
      <c r="F35" s="11" t="s">
        <v>149</v>
      </c>
      <c r="G35" s="10"/>
      <c r="H35" s="11">
        <v>0</v>
      </c>
      <c r="I35" s="11">
        <v>0</v>
      </c>
      <c r="J35" s="11">
        <v>0</v>
      </c>
      <c r="K35" s="11">
        <v>0</v>
      </c>
      <c r="L35" s="11">
        <v>0</v>
      </c>
      <c r="M35" s="11">
        <v>0</v>
      </c>
      <c r="N35" s="11">
        <v>0</v>
      </c>
      <c r="O35" s="11">
        <v>0</v>
      </c>
      <c r="P35" s="11">
        <v>0</v>
      </c>
      <c r="Q35" s="11">
        <v>0</v>
      </c>
      <c r="R35" s="11">
        <v>0</v>
      </c>
      <c r="S35" s="11">
        <v>0</v>
      </c>
      <c r="T35" s="11">
        <v>0</v>
      </c>
      <c r="U35" s="11">
        <v>200</v>
      </c>
      <c r="V35" s="11">
        <v>200</v>
      </c>
      <c r="W35" s="11">
        <v>200</v>
      </c>
      <c r="X35" s="11">
        <v>200</v>
      </c>
      <c r="Y35" s="11">
        <v>200</v>
      </c>
      <c r="Z35" s="11">
        <v>200</v>
      </c>
      <c r="AA35" s="11">
        <v>200</v>
      </c>
    </row>
    <row r="36" spans="1:27" x14ac:dyDescent="0.3">
      <c r="A36" s="10" t="s">
        <v>240</v>
      </c>
      <c r="B36" s="10" t="s">
        <v>291</v>
      </c>
      <c r="C36" s="10" t="s">
        <v>307</v>
      </c>
      <c r="D36" s="11" t="s">
        <v>573</v>
      </c>
      <c r="E36" s="10" t="s">
        <v>17</v>
      </c>
      <c r="F36" s="11" t="s">
        <v>149</v>
      </c>
      <c r="G36" s="10"/>
      <c r="H36" s="11">
        <v>30.000000000000004</v>
      </c>
      <c r="I36" s="11">
        <v>100</v>
      </c>
      <c r="J36" s="11">
        <v>100</v>
      </c>
      <c r="K36" s="11">
        <v>150</v>
      </c>
      <c r="L36" s="11">
        <v>150</v>
      </c>
      <c r="M36" s="11">
        <v>150</v>
      </c>
      <c r="N36" s="11">
        <v>150</v>
      </c>
      <c r="O36" s="11">
        <v>150</v>
      </c>
      <c r="P36" s="11">
        <v>150</v>
      </c>
      <c r="Q36" s="11">
        <v>150</v>
      </c>
      <c r="R36" s="11">
        <v>150</v>
      </c>
      <c r="S36" s="11">
        <v>150</v>
      </c>
      <c r="T36" s="11">
        <v>180</v>
      </c>
      <c r="U36" s="11">
        <v>270</v>
      </c>
      <c r="V36" s="11">
        <v>270</v>
      </c>
      <c r="W36" s="11">
        <v>270</v>
      </c>
      <c r="X36" s="11">
        <v>270</v>
      </c>
      <c r="Y36" s="11">
        <v>270</v>
      </c>
      <c r="Z36" s="11">
        <v>270</v>
      </c>
      <c r="AA36" s="11">
        <v>270</v>
      </c>
    </row>
    <row r="37" spans="1:27" x14ac:dyDescent="0.3">
      <c r="A37" s="10" t="s">
        <v>240</v>
      </c>
      <c r="B37" s="10" t="s">
        <v>291</v>
      </c>
      <c r="C37" s="10" t="s">
        <v>574</v>
      </c>
      <c r="D37" s="11" t="s">
        <v>575</v>
      </c>
      <c r="E37" s="10" t="s">
        <v>17</v>
      </c>
      <c r="F37" s="11" t="s">
        <v>149</v>
      </c>
      <c r="G37" s="10"/>
      <c r="H37" s="11">
        <v>0</v>
      </c>
      <c r="I37" s="11">
        <v>0</v>
      </c>
      <c r="J37" s="11">
        <v>0</v>
      </c>
      <c r="K37" s="11">
        <v>0</v>
      </c>
      <c r="L37" s="11">
        <v>0</v>
      </c>
      <c r="M37" s="11">
        <v>0</v>
      </c>
      <c r="N37" s="11">
        <v>0</v>
      </c>
      <c r="O37" s="11">
        <v>0</v>
      </c>
      <c r="P37" s="11">
        <v>80</v>
      </c>
      <c r="Q37" s="11">
        <v>80</v>
      </c>
      <c r="R37" s="11">
        <v>80</v>
      </c>
      <c r="S37" s="11">
        <v>80</v>
      </c>
      <c r="T37" s="11">
        <v>80</v>
      </c>
      <c r="U37" s="11">
        <v>80</v>
      </c>
      <c r="V37" s="11">
        <v>80</v>
      </c>
      <c r="W37" s="11">
        <v>80</v>
      </c>
      <c r="X37" s="11">
        <v>80</v>
      </c>
      <c r="Y37" s="11">
        <v>80</v>
      </c>
      <c r="Z37" s="11">
        <v>80</v>
      </c>
      <c r="AA37" s="11">
        <v>80</v>
      </c>
    </row>
    <row r="38" spans="1:27" x14ac:dyDescent="0.3">
      <c r="A38" s="10" t="s">
        <v>240</v>
      </c>
      <c r="B38" s="10" t="s">
        <v>291</v>
      </c>
      <c r="C38" s="10" t="s">
        <v>576</v>
      </c>
      <c r="D38" s="11" t="s">
        <v>293</v>
      </c>
      <c r="E38" s="10" t="s">
        <v>17</v>
      </c>
      <c r="F38" s="11" t="s">
        <v>149</v>
      </c>
      <c r="G38" s="10"/>
      <c r="H38" s="11">
        <v>0</v>
      </c>
      <c r="I38" s="11">
        <v>0</v>
      </c>
      <c r="J38" s="11">
        <v>0</v>
      </c>
      <c r="K38" s="11">
        <v>0</v>
      </c>
      <c r="L38" s="11">
        <v>0</v>
      </c>
      <c r="M38" s="11">
        <v>0</v>
      </c>
      <c r="N38" s="11">
        <v>0</v>
      </c>
      <c r="O38" s="11">
        <v>0</v>
      </c>
      <c r="P38" s="11">
        <v>0</v>
      </c>
      <c r="Q38" s="11">
        <v>0</v>
      </c>
      <c r="R38" s="11">
        <v>0</v>
      </c>
      <c r="S38" s="11">
        <v>0</v>
      </c>
      <c r="T38" s="11">
        <v>60.000000000000007</v>
      </c>
      <c r="U38" s="11">
        <v>60.000000000000007</v>
      </c>
      <c r="V38" s="11">
        <v>60.000000000000007</v>
      </c>
      <c r="W38" s="11">
        <v>160</v>
      </c>
      <c r="X38" s="11">
        <v>160</v>
      </c>
      <c r="Y38" s="11">
        <v>160</v>
      </c>
      <c r="Z38" s="11">
        <v>160</v>
      </c>
      <c r="AA38" s="11">
        <v>160</v>
      </c>
    </row>
    <row r="39" spans="1:27" x14ac:dyDescent="0.3">
      <c r="A39" s="10" t="s">
        <v>240</v>
      </c>
      <c r="B39" s="10" t="s">
        <v>291</v>
      </c>
      <c r="C39" s="10" t="s">
        <v>577</v>
      </c>
      <c r="D39" s="11" t="s">
        <v>335</v>
      </c>
      <c r="E39" s="10" t="s">
        <v>17</v>
      </c>
      <c r="F39" s="11" t="s">
        <v>149</v>
      </c>
      <c r="G39" s="10"/>
      <c r="H39" s="11">
        <v>0</v>
      </c>
      <c r="I39" s="11">
        <v>0</v>
      </c>
      <c r="J39" s="11">
        <v>0</v>
      </c>
      <c r="K39" s="11">
        <v>0</v>
      </c>
      <c r="L39" s="11">
        <v>0</v>
      </c>
      <c r="M39" s="11">
        <v>0</v>
      </c>
      <c r="N39" s="11">
        <v>0</v>
      </c>
      <c r="O39" s="11">
        <v>0</v>
      </c>
      <c r="P39" s="11">
        <v>50</v>
      </c>
      <c r="Q39" s="11">
        <v>50</v>
      </c>
      <c r="R39" s="11">
        <v>350</v>
      </c>
      <c r="S39" s="11">
        <v>350</v>
      </c>
      <c r="T39" s="11">
        <v>350</v>
      </c>
      <c r="U39" s="11">
        <v>350</v>
      </c>
      <c r="V39" s="11">
        <v>350</v>
      </c>
      <c r="W39" s="11">
        <v>350</v>
      </c>
      <c r="X39" s="11">
        <v>350</v>
      </c>
      <c r="Y39" s="11">
        <v>350</v>
      </c>
      <c r="Z39" s="11">
        <v>350</v>
      </c>
      <c r="AA39" s="11">
        <v>350</v>
      </c>
    </row>
    <row r="40" spans="1:27" x14ac:dyDescent="0.3">
      <c r="A40" s="10" t="s">
        <v>240</v>
      </c>
      <c r="B40" s="10" t="s">
        <v>291</v>
      </c>
      <c r="C40" s="10" t="s">
        <v>578</v>
      </c>
      <c r="D40" s="11" t="s">
        <v>322</v>
      </c>
      <c r="E40" s="10" t="s">
        <v>17</v>
      </c>
      <c r="F40" s="11" t="s">
        <v>149</v>
      </c>
      <c r="G40" s="10"/>
      <c r="H40" s="11">
        <v>0</v>
      </c>
      <c r="I40" s="11">
        <v>0</v>
      </c>
      <c r="J40" s="11">
        <v>0</v>
      </c>
      <c r="K40" s="11">
        <v>0</v>
      </c>
      <c r="L40" s="11">
        <v>50</v>
      </c>
      <c r="M40" s="11">
        <v>50</v>
      </c>
      <c r="N40" s="11">
        <v>50</v>
      </c>
      <c r="O40" s="11">
        <v>50</v>
      </c>
      <c r="P40" s="11">
        <v>50</v>
      </c>
      <c r="Q40" s="11">
        <v>50</v>
      </c>
      <c r="R40" s="11">
        <v>50</v>
      </c>
      <c r="S40" s="11">
        <v>50</v>
      </c>
      <c r="T40" s="11">
        <v>50</v>
      </c>
      <c r="U40" s="11">
        <v>50</v>
      </c>
      <c r="V40" s="11">
        <v>50</v>
      </c>
      <c r="W40" s="11">
        <v>50</v>
      </c>
      <c r="X40" s="11">
        <v>50</v>
      </c>
      <c r="Y40" s="11">
        <v>50</v>
      </c>
      <c r="Z40" s="11">
        <v>50</v>
      </c>
      <c r="AA40" s="11">
        <v>50</v>
      </c>
    </row>
    <row r="41" spans="1:27" x14ac:dyDescent="0.3">
      <c r="A41" s="10" t="s">
        <v>240</v>
      </c>
      <c r="B41" s="10" t="s">
        <v>291</v>
      </c>
      <c r="C41" s="10" t="s">
        <v>579</v>
      </c>
      <c r="D41" s="11" t="s">
        <v>293</v>
      </c>
      <c r="E41" s="10" t="s">
        <v>17</v>
      </c>
      <c r="F41" s="11" t="s">
        <v>149</v>
      </c>
      <c r="G41" s="10"/>
      <c r="H41" s="11">
        <v>0</v>
      </c>
      <c r="I41" s="11">
        <v>0</v>
      </c>
      <c r="J41" s="11">
        <v>0</v>
      </c>
      <c r="K41" s="11">
        <v>0</v>
      </c>
      <c r="L41" s="11">
        <v>0</v>
      </c>
      <c r="M41" s="11">
        <v>0</v>
      </c>
      <c r="N41" s="11">
        <v>100</v>
      </c>
      <c r="O41" s="11">
        <v>100</v>
      </c>
      <c r="P41" s="11">
        <v>100</v>
      </c>
      <c r="Q41" s="11">
        <v>100</v>
      </c>
      <c r="R41" s="11">
        <v>100</v>
      </c>
      <c r="S41" s="11">
        <v>150</v>
      </c>
      <c r="T41" s="11">
        <v>150</v>
      </c>
      <c r="U41" s="11">
        <v>250</v>
      </c>
      <c r="V41" s="11">
        <v>250</v>
      </c>
      <c r="W41" s="11">
        <v>250</v>
      </c>
      <c r="X41" s="11">
        <v>250</v>
      </c>
      <c r="Y41" s="11">
        <v>250</v>
      </c>
      <c r="Z41" s="11">
        <v>250</v>
      </c>
      <c r="AA41" s="11">
        <v>250</v>
      </c>
    </row>
    <row r="42" spans="1:27" x14ac:dyDescent="0.3">
      <c r="A42" s="10" t="s">
        <v>240</v>
      </c>
      <c r="B42" s="10" t="s">
        <v>291</v>
      </c>
      <c r="C42" s="10" t="s">
        <v>580</v>
      </c>
      <c r="D42" s="11" t="s">
        <v>581</v>
      </c>
      <c r="E42" s="10" t="s">
        <v>17</v>
      </c>
      <c r="F42" s="11" t="s">
        <v>149</v>
      </c>
      <c r="G42" s="10"/>
      <c r="H42" s="11">
        <v>0</v>
      </c>
      <c r="I42" s="11">
        <v>0</v>
      </c>
      <c r="J42" s="11">
        <v>0</v>
      </c>
      <c r="K42" s="11">
        <v>0</v>
      </c>
      <c r="L42" s="11">
        <v>0</v>
      </c>
      <c r="M42" s="11">
        <v>0</v>
      </c>
      <c r="N42" s="11">
        <v>0</v>
      </c>
      <c r="O42" s="11">
        <v>0</v>
      </c>
      <c r="P42" s="11">
        <v>10</v>
      </c>
      <c r="Q42" s="11">
        <v>10</v>
      </c>
      <c r="R42" s="11">
        <v>10</v>
      </c>
      <c r="S42" s="11">
        <v>10</v>
      </c>
      <c r="T42" s="11">
        <v>10</v>
      </c>
      <c r="U42" s="11">
        <v>10</v>
      </c>
      <c r="V42" s="11">
        <v>10</v>
      </c>
      <c r="W42" s="11">
        <v>10</v>
      </c>
      <c r="X42" s="11">
        <v>10</v>
      </c>
      <c r="Y42" s="11">
        <v>10</v>
      </c>
      <c r="Z42" s="11">
        <v>10</v>
      </c>
      <c r="AA42" s="11">
        <v>10</v>
      </c>
    </row>
    <row r="43" spans="1:27" x14ac:dyDescent="0.3">
      <c r="A43" s="10" t="s">
        <v>240</v>
      </c>
      <c r="B43" s="10" t="s">
        <v>291</v>
      </c>
      <c r="C43" s="10" t="s">
        <v>582</v>
      </c>
      <c r="D43" s="11" t="s">
        <v>293</v>
      </c>
      <c r="E43" s="10" t="s">
        <v>17</v>
      </c>
      <c r="F43" s="11" t="s">
        <v>149</v>
      </c>
      <c r="G43" s="10"/>
      <c r="H43" s="11">
        <v>0</v>
      </c>
      <c r="I43" s="11">
        <v>0</v>
      </c>
      <c r="J43" s="11">
        <v>0</v>
      </c>
      <c r="K43" s="11">
        <v>0</v>
      </c>
      <c r="L43" s="11">
        <v>0</v>
      </c>
      <c r="M43" s="11">
        <v>0</v>
      </c>
      <c r="N43" s="11">
        <v>0</v>
      </c>
      <c r="O43" s="11">
        <v>0</v>
      </c>
      <c r="P43" s="11">
        <v>60.000000000000007</v>
      </c>
      <c r="Q43" s="11">
        <v>60.000000000000007</v>
      </c>
      <c r="R43" s="11">
        <v>60.000000000000007</v>
      </c>
      <c r="S43" s="11">
        <v>60.000000000000007</v>
      </c>
      <c r="T43" s="11">
        <v>60.000000000000007</v>
      </c>
      <c r="U43" s="11">
        <v>60.000000000000007</v>
      </c>
      <c r="V43" s="11">
        <v>60.000000000000007</v>
      </c>
      <c r="W43" s="11">
        <v>60.000000000000007</v>
      </c>
      <c r="X43" s="11">
        <v>60.000000000000007</v>
      </c>
      <c r="Y43" s="11">
        <v>60.000000000000007</v>
      </c>
      <c r="Z43" s="11">
        <v>60.000000000000007</v>
      </c>
      <c r="AA43" s="11">
        <v>60.000000000000007</v>
      </c>
    </row>
    <row r="44" spans="1:27" x14ac:dyDescent="0.3">
      <c r="A44" s="10" t="s">
        <v>240</v>
      </c>
      <c r="B44" s="10" t="s">
        <v>291</v>
      </c>
      <c r="C44" s="10" t="s">
        <v>583</v>
      </c>
      <c r="D44" s="11" t="s">
        <v>568</v>
      </c>
      <c r="E44" s="10" t="s">
        <v>17</v>
      </c>
      <c r="F44" s="11" t="s">
        <v>149</v>
      </c>
      <c r="G44" s="10"/>
      <c r="H44" s="11">
        <v>0</v>
      </c>
      <c r="I44" s="11">
        <v>0</v>
      </c>
      <c r="J44" s="11">
        <v>0</v>
      </c>
      <c r="K44" s="11">
        <v>0</v>
      </c>
      <c r="L44" s="11">
        <v>0</v>
      </c>
      <c r="M44" s="11">
        <v>0</v>
      </c>
      <c r="N44" s="11">
        <v>0</v>
      </c>
      <c r="O44" s="11">
        <v>0</v>
      </c>
      <c r="P44" s="11">
        <v>0</v>
      </c>
      <c r="Q44" s="11">
        <v>100</v>
      </c>
      <c r="R44" s="11">
        <v>100</v>
      </c>
      <c r="S44" s="11">
        <v>100</v>
      </c>
      <c r="T44" s="11">
        <v>100</v>
      </c>
      <c r="U44" s="11">
        <v>100</v>
      </c>
      <c r="V44" s="11">
        <v>100</v>
      </c>
      <c r="W44" s="11">
        <v>100</v>
      </c>
      <c r="X44" s="11">
        <v>100</v>
      </c>
      <c r="Y44" s="11">
        <v>100</v>
      </c>
      <c r="Z44" s="11">
        <v>100</v>
      </c>
      <c r="AA44" s="11">
        <v>100</v>
      </c>
    </row>
    <row r="45" spans="1:27" x14ac:dyDescent="0.3">
      <c r="A45" s="10" t="s">
        <v>240</v>
      </c>
      <c r="B45" s="10" t="s">
        <v>291</v>
      </c>
      <c r="C45" s="10" t="s">
        <v>584</v>
      </c>
      <c r="D45" s="11" t="s">
        <v>316</v>
      </c>
      <c r="E45" s="10" t="s">
        <v>17</v>
      </c>
      <c r="F45" s="11" t="s">
        <v>149</v>
      </c>
      <c r="G45" s="10"/>
      <c r="H45" s="11">
        <v>50</v>
      </c>
      <c r="I45" s="11">
        <v>50</v>
      </c>
      <c r="J45" s="11">
        <v>50</v>
      </c>
      <c r="K45" s="11">
        <v>50</v>
      </c>
      <c r="L45" s="11">
        <v>150</v>
      </c>
      <c r="M45" s="11">
        <v>150</v>
      </c>
      <c r="N45" s="11">
        <v>150</v>
      </c>
      <c r="O45" s="11">
        <v>150</v>
      </c>
      <c r="P45" s="11">
        <v>150</v>
      </c>
      <c r="Q45" s="11">
        <v>150</v>
      </c>
      <c r="R45" s="11">
        <v>150</v>
      </c>
      <c r="S45" s="11">
        <v>150</v>
      </c>
      <c r="T45" s="11">
        <v>150</v>
      </c>
      <c r="U45" s="11">
        <v>150</v>
      </c>
      <c r="V45" s="11">
        <v>150</v>
      </c>
      <c r="W45" s="11">
        <v>150</v>
      </c>
      <c r="X45" s="11">
        <v>150</v>
      </c>
      <c r="Y45" s="11">
        <v>150</v>
      </c>
      <c r="Z45" s="11">
        <v>150</v>
      </c>
      <c r="AA45" s="11">
        <v>150</v>
      </c>
    </row>
    <row r="46" spans="1:27" x14ac:dyDescent="0.3">
      <c r="A46" s="10" t="s">
        <v>240</v>
      </c>
      <c r="B46" s="10" t="s">
        <v>291</v>
      </c>
      <c r="C46" s="10" t="s">
        <v>585</v>
      </c>
      <c r="D46" s="11" t="s">
        <v>336</v>
      </c>
      <c r="E46" s="10" t="s">
        <v>17</v>
      </c>
      <c r="F46" s="11" t="s">
        <v>149</v>
      </c>
      <c r="G46" s="10"/>
      <c r="H46" s="11">
        <v>0</v>
      </c>
      <c r="I46" s="11">
        <v>0</v>
      </c>
      <c r="J46" s="11">
        <v>0</v>
      </c>
      <c r="K46" s="11">
        <v>0</v>
      </c>
      <c r="L46" s="11">
        <v>0</v>
      </c>
      <c r="M46" s="11">
        <v>0</v>
      </c>
      <c r="N46" s="11">
        <v>0</v>
      </c>
      <c r="O46" s="11">
        <v>0</v>
      </c>
      <c r="P46" s="11">
        <v>0</v>
      </c>
      <c r="Q46" s="11">
        <v>50</v>
      </c>
      <c r="R46" s="11">
        <v>50</v>
      </c>
      <c r="S46" s="11">
        <v>50</v>
      </c>
      <c r="T46" s="11">
        <v>50</v>
      </c>
      <c r="U46" s="11">
        <v>50</v>
      </c>
      <c r="V46" s="11">
        <v>50</v>
      </c>
      <c r="W46" s="11">
        <v>150</v>
      </c>
      <c r="X46" s="11">
        <v>150</v>
      </c>
      <c r="Y46" s="11">
        <v>150</v>
      </c>
      <c r="Z46" s="11">
        <v>150</v>
      </c>
      <c r="AA46" s="11">
        <v>150</v>
      </c>
    </row>
    <row r="47" spans="1:27" x14ac:dyDescent="0.3">
      <c r="A47" s="10" t="s">
        <v>240</v>
      </c>
      <c r="B47" s="10" t="s">
        <v>291</v>
      </c>
      <c r="C47" s="10" t="s">
        <v>586</v>
      </c>
      <c r="D47" s="11" t="s">
        <v>293</v>
      </c>
      <c r="E47" s="10" t="s">
        <v>17</v>
      </c>
      <c r="F47" s="11" t="s">
        <v>149</v>
      </c>
      <c r="G47" s="10"/>
      <c r="H47" s="11">
        <v>0</v>
      </c>
      <c r="I47" s="11">
        <v>0</v>
      </c>
      <c r="J47" s="11">
        <v>0</v>
      </c>
      <c r="K47" s="11">
        <v>0</v>
      </c>
      <c r="L47" s="11">
        <v>0</v>
      </c>
      <c r="M47" s="11">
        <v>100</v>
      </c>
      <c r="N47" s="11">
        <v>100</v>
      </c>
      <c r="O47" s="11">
        <v>100</v>
      </c>
      <c r="P47" s="11">
        <v>100</v>
      </c>
      <c r="Q47" s="11">
        <v>100</v>
      </c>
      <c r="R47" s="11">
        <v>100</v>
      </c>
      <c r="S47" s="11">
        <v>100</v>
      </c>
      <c r="T47" s="11">
        <v>100</v>
      </c>
      <c r="U47" s="11">
        <v>100</v>
      </c>
      <c r="V47" s="11">
        <v>100</v>
      </c>
      <c r="W47" s="11">
        <v>100</v>
      </c>
      <c r="X47" s="11">
        <v>100</v>
      </c>
      <c r="Y47" s="11">
        <v>100</v>
      </c>
      <c r="Z47" s="11">
        <v>100</v>
      </c>
      <c r="AA47" s="11">
        <v>100</v>
      </c>
    </row>
    <row r="48" spans="1:27" x14ac:dyDescent="0.3">
      <c r="A48" s="10" t="s">
        <v>240</v>
      </c>
      <c r="B48" s="10" t="s">
        <v>291</v>
      </c>
      <c r="C48" s="10" t="s">
        <v>587</v>
      </c>
      <c r="D48" s="11" t="s">
        <v>588</v>
      </c>
      <c r="E48" s="10" t="s">
        <v>17</v>
      </c>
      <c r="F48" s="11" t="s">
        <v>158</v>
      </c>
      <c r="G48" s="10"/>
      <c r="H48" s="11">
        <v>0</v>
      </c>
      <c r="I48" s="11">
        <v>0</v>
      </c>
      <c r="J48" s="11">
        <v>0</v>
      </c>
      <c r="K48" s="11">
        <v>0</v>
      </c>
      <c r="L48" s="11">
        <v>50</v>
      </c>
      <c r="M48" s="11">
        <v>50</v>
      </c>
      <c r="N48" s="11">
        <v>50</v>
      </c>
      <c r="O48" s="11">
        <v>50</v>
      </c>
      <c r="P48" s="11">
        <v>50</v>
      </c>
      <c r="Q48" s="11">
        <v>0</v>
      </c>
      <c r="R48" s="11">
        <v>0</v>
      </c>
      <c r="S48" s="11">
        <v>0</v>
      </c>
      <c r="T48" s="11">
        <v>0</v>
      </c>
      <c r="U48" s="11">
        <v>0</v>
      </c>
      <c r="V48" s="11">
        <v>0</v>
      </c>
      <c r="W48" s="11">
        <v>0</v>
      </c>
      <c r="X48" s="11">
        <v>0</v>
      </c>
      <c r="Y48" s="11">
        <v>0</v>
      </c>
      <c r="Z48" s="11">
        <v>0</v>
      </c>
      <c r="AA48" s="11">
        <v>0</v>
      </c>
    </row>
    <row r="49" spans="1:27" x14ac:dyDescent="0.3">
      <c r="A49" s="10" t="s">
        <v>240</v>
      </c>
      <c r="B49" s="10" t="s">
        <v>291</v>
      </c>
      <c r="C49" s="10" t="s">
        <v>589</v>
      </c>
      <c r="D49" s="11" t="s">
        <v>590</v>
      </c>
      <c r="E49" s="10" t="s">
        <v>17</v>
      </c>
      <c r="F49" s="11" t="s">
        <v>149</v>
      </c>
      <c r="G49" s="10"/>
      <c r="H49" s="11">
        <v>0</v>
      </c>
      <c r="I49" s="11">
        <v>0</v>
      </c>
      <c r="J49" s="11">
        <v>0</v>
      </c>
      <c r="K49" s="11">
        <v>0</v>
      </c>
      <c r="L49" s="11">
        <v>0</v>
      </c>
      <c r="M49" s="11">
        <v>0</v>
      </c>
      <c r="N49" s="11">
        <v>0</v>
      </c>
      <c r="O49" s="11">
        <v>50</v>
      </c>
      <c r="P49" s="11">
        <v>50</v>
      </c>
      <c r="Q49" s="11">
        <v>50</v>
      </c>
      <c r="R49" s="11">
        <v>50</v>
      </c>
      <c r="S49" s="11">
        <v>50</v>
      </c>
      <c r="T49" s="11">
        <v>50</v>
      </c>
      <c r="U49" s="11">
        <v>50</v>
      </c>
      <c r="V49" s="11">
        <v>50</v>
      </c>
      <c r="W49" s="11">
        <v>50</v>
      </c>
      <c r="X49" s="11">
        <v>50</v>
      </c>
      <c r="Y49" s="11">
        <v>50</v>
      </c>
      <c r="Z49" s="11">
        <v>50</v>
      </c>
      <c r="AA49" s="11">
        <v>50</v>
      </c>
    </row>
    <row r="50" spans="1:27" x14ac:dyDescent="0.3">
      <c r="A50" s="10" t="s">
        <v>240</v>
      </c>
      <c r="B50" s="10" t="s">
        <v>291</v>
      </c>
      <c r="C50" s="10" t="s">
        <v>591</v>
      </c>
      <c r="D50" s="11" t="s">
        <v>592</v>
      </c>
      <c r="E50" s="10" t="s">
        <v>17</v>
      </c>
      <c r="F50" s="11" t="s">
        <v>149</v>
      </c>
      <c r="G50" s="10"/>
      <c r="H50" s="11">
        <v>0</v>
      </c>
      <c r="I50" s="11">
        <v>0</v>
      </c>
      <c r="J50" s="11">
        <v>0</v>
      </c>
      <c r="K50" s="11">
        <v>0</v>
      </c>
      <c r="L50" s="11">
        <v>30.000000000000004</v>
      </c>
      <c r="M50" s="11">
        <v>30.000000000000004</v>
      </c>
      <c r="N50" s="11">
        <v>30.000000000000004</v>
      </c>
      <c r="O50" s="11">
        <v>130</v>
      </c>
      <c r="P50" s="11">
        <v>130</v>
      </c>
      <c r="Q50" s="11">
        <v>130</v>
      </c>
      <c r="R50" s="11">
        <v>130</v>
      </c>
      <c r="S50" s="11">
        <v>130</v>
      </c>
      <c r="T50" s="11">
        <v>130</v>
      </c>
      <c r="U50" s="11">
        <v>130</v>
      </c>
      <c r="V50" s="11">
        <v>130</v>
      </c>
      <c r="W50" s="11">
        <v>130</v>
      </c>
      <c r="X50" s="11">
        <v>130</v>
      </c>
      <c r="Y50" s="11">
        <v>130</v>
      </c>
      <c r="Z50" s="11">
        <v>130</v>
      </c>
      <c r="AA50" s="11">
        <v>130</v>
      </c>
    </row>
    <row r="51" spans="1:27" x14ac:dyDescent="0.3">
      <c r="A51" s="10" t="s">
        <v>240</v>
      </c>
      <c r="B51" s="10" t="s">
        <v>291</v>
      </c>
      <c r="C51" s="10" t="s">
        <v>318</v>
      </c>
      <c r="D51" s="11" t="s">
        <v>343</v>
      </c>
      <c r="E51" s="10" t="s">
        <v>17</v>
      </c>
      <c r="F51" s="11" t="s">
        <v>149</v>
      </c>
      <c r="G51" s="10"/>
      <c r="H51" s="11">
        <v>0</v>
      </c>
      <c r="I51" s="11">
        <v>0</v>
      </c>
      <c r="J51" s="11">
        <v>0</v>
      </c>
      <c r="K51" s="11">
        <v>0</v>
      </c>
      <c r="L51" s="11">
        <v>0</v>
      </c>
      <c r="M51" s="11">
        <v>0</v>
      </c>
      <c r="N51" s="11">
        <v>0</v>
      </c>
      <c r="O51" s="11">
        <v>0</v>
      </c>
      <c r="P51" s="11">
        <v>0</v>
      </c>
      <c r="Q51" s="11">
        <v>0</v>
      </c>
      <c r="R51" s="11">
        <v>0</v>
      </c>
      <c r="S51" s="11">
        <v>0</v>
      </c>
      <c r="T51" s="11">
        <v>60</v>
      </c>
      <c r="U51" s="11">
        <v>60</v>
      </c>
      <c r="V51" s="11">
        <v>60</v>
      </c>
      <c r="W51" s="11">
        <v>60</v>
      </c>
      <c r="X51" s="11">
        <v>60</v>
      </c>
      <c r="Y51" s="11">
        <v>60</v>
      </c>
      <c r="Z51" s="11">
        <v>60</v>
      </c>
      <c r="AA51" s="11">
        <v>60</v>
      </c>
    </row>
    <row r="52" spans="1:27" x14ac:dyDescent="0.3">
      <c r="A52" s="10" t="s">
        <v>240</v>
      </c>
      <c r="B52" s="10" t="s">
        <v>291</v>
      </c>
      <c r="C52" s="10" t="s">
        <v>318</v>
      </c>
      <c r="D52" s="11" t="s">
        <v>593</v>
      </c>
      <c r="E52" s="10" t="s">
        <v>17</v>
      </c>
      <c r="F52" s="11" t="s">
        <v>149</v>
      </c>
      <c r="G52" s="10"/>
      <c r="H52" s="11">
        <v>0</v>
      </c>
      <c r="I52" s="11">
        <v>0</v>
      </c>
      <c r="J52" s="11">
        <v>0</v>
      </c>
      <c r="K52" s="11">
        <v>0</v>
      </c>
      <c r="L52" s="11">
        <v>0</v>
      </c>
      <c r="M52" s="11">
        <v>0</v>
      </c>
      <c r="N52" s="11">
        <v>0</v>
      </c>
      <c r="O52" s="11">
        <v>0</v>
      </c>
      <c r="P52" s="11">
        <v>0</v>
      </c>
      <c r="Q52" s="11">
        <v>0</v>
      </c>
      <c r="R52" s="11">
        <v>0</v>
      </c>
      <c r="S52" s="11">
        <v>0</v>
      </c>
      <c r="T52" s="11">
        <v>0</v>
      </c>
      <c r="U52" s="11">
        <v>200</v>
      </c>
      <c r="V52" s="11">
        <v>200</v>
      </c>
      <c r="W52" s="11">
        <v>200</v>
      </c>
      <c r="X52" s="11">
        <v>200</v>
      </c>
      <c r="Y52" s="11">
        <v>200</v>
      </c>
      <c r="Z52" s="11">
        <v>200</v>
      </c>
      <c r="AA52" s="11">
        <v>200</v>
      </c>
    </row>
    <row r="53" spans="1:27" x14ac:dyDescent="0.3">
      <c r="A53" s="10" t="s">
        <v>240</v>
      </c>
      <c r="B53" s="10" t="s">
        <v>291</v>
      </c>
      <c r="C53" s="10" t="s">
        <v>594</v>
      </c>
      <c r="D53" s="11" t="s">
        <v>343</v>
      </c>
      <c r="E53" s="10" t="s">
        <v>17</v>
      </c>
      <c r="F53" s="11" t="s">
        <v>149</v>
      </c>
      <c r="G53" s="10"/>
      <c r="H53" s="11">
        <v>0</v>
      </c>
      <c r="I53" s="11">
        <v>0</v>
      </c>
      <c r="J53" s="11">
        <v>0</v>
      </c>
      <c r="K53" s="11">
        <v>0</v>
      </c>
      <c r="L53" s="11">
        <v>0</v>
      </c>
      <c r="M53" s="11">
        <v>0</v>
      </c>
      <c r="N53" s="11">
        <v>0</v>
      </c>
      <c r="O53" s="11">
        <v>0</v>
      </c>
      <c r="P53" s="11">
        <v>50</v>
      </c>
      <c r="Q53" s="11">
        <v>50</v>
      </c>
      <c r="R53" s="11">
        <v>50</v>
      </c>
      <c r="S53" s="11">
        <v>50</v>
      </c>
      <c r="T53" s="11">
        <v>50</v>
      </c>
      <c r="U53" s="11">
        <v>50</v>
      </c>
      <c r="V53" s="11">
        <v>50</v>
      </c>
      <c r="W53" s="11">
        <v>50</v>
      </c>
      <c r="X53" s="11">
        <v>50</v>
      </c>
      <c r="Y53" s="11">
        <v>50</v>
      </c>
      <c r="Z53" s="11">
        <v>50</v>
      </c>
      <c r="AA53" s="11">
        <v>50</v>
      </c>
    </row>
    <row r="54" spans="1:27" x14ac:dyDescent="0.3">
      <c r="A54" s="10" t="s">
        <v>240</v>
      </c>
      <c r="B54" s="10" t="s">
        <v>291</v>
      </c>
      <c r="C54" s="10" t="s">
        <v>595</v>
      </c>
      <c r="D54" s="11" t="s">
        <v>596</v>
      </c>
      <c r="E54" s="10" t="s">
        <v>17</v>
      </c>
      <c r="F54" s="11" t="s">
        <v>149</v>
      </c>
      <c r="G54" s="10"/>
      <c r="H54" s="11">
        <v>0</v>
      </c>
      <c r="I54" s="11">
        <v>0</v>
      </c>
      <c r="J54" s="11">
        <v>0</v>
      </c>
      <c r="K54" s="11">
        <v>0</v>
      </c>
      <c r="L54" s="11">
        <v>70</v>
      </c>
      <c r="M54" s="11">
        <v>70</v>
      </c>
      <c r="N54" s="11">
        <v>70</v>
      </c>
      <c r="O54" s="11">
        <v>400</v>
      </c>
      <c r="P54" s="11">
        <v>400</v>
      </c>
      <c r="Q54" s="11">
        <v>400</v>
      </c>
      <c r="R54" s="11">
        <v>400</v>
      </c>
      <c r="S54" s="11">
        <v>400</v>
      </c>
      <c r="T54" s="11">
        <v>400</v>
      </c>
      <c r="U54" s="11">
        <v>400</v>
      </c>
      <c r="V54" s="11">
        <v>400</v>
      </c>
      <c r="W54" s="11">
        <v>400</v>
      </c>
      <c r="X54" s="11">
        <v>400</v>
      </c>
      <c r="Y54" s="11">
        <v>400</v>
      </c>
      <c r="Z54" s="11">
        <v>400</v>
      </c>
      <c r="AA54" s="11">
        <v>400</v>
      </c>
    </row>
    <row r="55" spans="1:27" x14ac:dyDescent="0.3">
      <c r="A55" s="10" t="s">
        <v>240</v>
      </c>
      <c r="B55" s="10" t="s">
        <v>291</v>
      </c>
      <c r="C55" s="10" t="s">
        <v>597</v>
      </c>
      <c r="D55" s="11" t="s">
        <v>575</v>
      </c>
      <c r="E55" s="10" t="s">
        <v>17</v>
      </c>
      <c r="F55" s="11" t="s">
        <v>149</v>
      </c>
      <c r="G55" s="10"/>
      <c r="H55" s="11">
        <v>0</v>
      </c>
      <c r="I55" s="11">
        <v>0</v>
      </c>
      <c r="J55" s="11">
        <v>20</v>
      </c>
      <c r="K55" s="11">
        <v>20</v>
      </c>
      <c r="L55" s="11">
        <v>20</v>
      </c>
      <c r="M55" s="11">
        <v>20</v>
      </c>
      <c r="N55" s="11">
        <v>20</v>
      </c>
      <c r="O55" s="11">
        <v>20</v>
      </c>
      <c r="P55" s="11">
        <v>20</v>
      </c>
      <c r="Q55" s="11">
        <v>20</v>
      </c>
      <c r="R55" s="11">
        <v>20</v>
      </c>
      <c r="S55" s="11">
        <v>20</v>
      </c>
      <c r="T55" s="11">
        <v>20</v>
      </c>
      <c r="U55" s="11">
        <v>20</v>
      </c>
      <c r="V55" s="11">
        <v>20</v>
      </c>
      <c r="W55" s="11">
        <v>20</v>
      </c>
      <c r="X55" s="11">
        <v>20</v>
      </c>
      <c r="Y55" s="11">
        <v>20</v>
      </c>
      <c r="Z55" s="11">
        <v>20</v>
      </c>
      <c r="AA55" s="11">
        <v>20</v>
      </c>
    </row>
    <row r="56" spans="1:27" x14ac:dyDescent="0.3">
      <c r="A56" s="10" t="s">
        <v>240</v>
      </c>
      <c r="B56" s="10" t="s">
        <v>291</v>
      </c>
      <c r="C56" s="10" t="s">
        <v>598</v>
      </c>
      <c r="D56" s="11" t="s">
        <v>599</v>
      </c>
      <c r="E56" s="10" t="s">
        <v>17</v>
      </c>
      <c r="F56" s="11" t="s">
        <v>149</v>
      </c>
      <c r="G56" s="10"/>
      <c r="H56" s="11">
        <v>0</v>
      </c>
      <c r="I56" s="11">
        <v>0</v>
      </c>
      <c r="J56" s="11">
        <v>0</v>
      </c>
      <c r="K56" s="11">
        <v>0</v>
      </c>
      <c r="L56" s="11">
        <v>0</v>
      </c>
      <c r="M56" s="11">
        <v>0</v>
      </c>
      <c r="N56" s="11">
        <v>0</v>
      </c>
      <c r="O56" s="11">
        <v>0</v>
      </c>
      <c r="P56" s="11">
        <v>100</v>
      </c>
      <c r="Q56" s="11">
        <v>100</v>
      </c>
      <c r="R56" s="11">
        <v>100</v>
      </c>
      <c r="S56" s="11">
        <v>100</v>
      </c>
      <c r="T56" s="11">
        <v>100</v>
      </c>
      <c r="U56" s="11">
        <v>100</v>
      </c>
      <c r="V56" s="11">
        <v>100</v>
      </c>
      <c r="W56" s="11">
        <v>100</v>
      </c>
      <c r="X56" s="11">
        <v>100</v>
      </c>
      <c r="Y56" s="11">
        <v>100</v>
      </c>
      <c r="Z56" s="11">
        <v>100</v>
      </c>
      <c r="AA56" s="11">
        <v>100</v>
      </c>
    </row>
    <row r="57" spans="1:27" x14ac:dyDescent="0.3">
      <c r="A57" s="10" t="s">
        <v>240</v>
      </c>
      <c r="B57" s="10" t="s">
        <v>291</v>
      </c>
      <c r="C57" s="10" t="s">
        <v>600</v>
      </c>
      <c r="D57" s="11" t="s">
        <v>601</v>
      </c>
      <c r="E57" s="10" t="s">
        <v>17</v>
      </c>
      <c r="F57" s="11" t="s">
        <v>149</v>
      </c>
      <c r="G57" s="10"/>
      <c r="H57" s="11">
        <v>0</v>
      </c>
      <c r="I57" s="11">
        <v>0</v>
      </c>
      <c r="J57" s="11">
        <v>0</v>
      </c>
      <c r="K57" s="11">
        <v>0</v>
      </c>
      <c r="L57" s="11">
        <v>0</v>
      </c>
      <c r="M57" s="11">
        <v>0</v>
      </c>
      <c r="N57" s="11">
        <v>0</v>
      </c>
      <c r="O57" s="11">
        <v>0</v>
      </c>
      <c r="P57" s="11">
        <v>0</v>
      </c>
      <c r="Q57" s="11">
        <v>0</v>
      </c>
      <c r="R57" s="11">
        <v>0</v>
      </c>
      <c r="S57" s="11">
        <v>0</v>
      </c>
      <c r="T57" s="11">
        <v>50</v>
      </c>
      <c r="U57" s="11">
        <v>50</v>
      </c>
      <c r="V57" s="11">
        <v>150</v>
      </c>
      <c r="W57" s="11">
        <v>150</v>
      </c>
      <c r="X57" s="11">
        <v>150</v>
      </c>
      <c r="Y57" s="11">
        <v>150</v>
      </c>
      <c r="Z57" s="11">
        <v>150</v>
      </c>
      <c r="AA57" s="11">
        <v>150</v>
      </c>
    </row>
    <row r="58" spans="1:27" x14ac:dyDescent="0.3">
      <c r="A58" s="10" t="s">
        <v>240</v>
      </c>
      <c r="B58" s="10" t="s">
        <v>291</v>
      </c>
      <c r="C58" s="10" t="s">
        <v>600</v>
      </c>
      <c r="D58" s="11" t="s">
        <v>602</v>
      </c>
      <c r="E58" s="10" t="s">
        <v>17</v>
      </c>
      <c r="F58" s="11" t="s">
        <v>149</v>
      </c>
      <c r="G58" s="10"/>
      <c r="H58" s="11">
        <v>0</v>
      </c>
      <c r="I58" s="11">
        <v>0</v>
      </c>
      <c r="J58" s="11">
        <v>0</v>
      </c>
      <c r="K58" s="11">
        <v>0</v>
      </c>
      <c r="L58" s="11">
        <v>0</v>
      </c>
      <c r="M58" s="11">
        <v>0</v>
      </c>
      <c r="N58" s="11">
        <v>0</v>
      </c>
      <c r="O58" s="11">
        <v>100</v>
      </c>
      <c r="P58" s="11">
        <v>100</v>
      </c>
      <c r="Q58" s="11">
        <v>100</v>
      </c>
      <c r="R58" s="11">
        <v>100</v>
      </c>
      <c r="S58" s="11">
        <v>100</v>
      </c>
      <c r="T58" s="11">
        <v>100</v>
      </c>
      <c r="U58" s="11">
        <v>100</v>
      </c>
      <c r="V58" s="11">
        <v>100</v>
      </c>
      <c r="W58" s="11">
        <v>100</v>
      </c>
      <c r="X58" s="11">
        <v>100</v>
      </c>
      <c r="Y58" s="11">
        <v>100</v>
      </c>
      <c r="Z58" s="11">
        <v>100</v>
      </c>
      <c r="AA58" s="11">
        <v>100</v>
      </c>
    </row>
    <row r="59" spans="1:27" x14ac:dyDescent="0.3">
      <c r="A59" s="10" t="s">
        <v>240</v>
      </c>
      <c r="B59" s="10" t="s">
        <v>291</v>
      </c>
      <c r="C59" s="10" t="s">
        <v>603</v>
      </c>
      <c r="D59" s="11" t="s">
        <v>604</v>
      </c>
      <c r="E59" s="10" t="s">
        <v>17</v>
      </c>
      <c r="F59" s="11" t="s">
        <v>149</v>
      </c>
      <c r="G59" s="10"/>
      <c r="H59" s="11">
        <v>10</v>
      </c>
      <c r="I59" s="11">
        <v>10</v>
      </c>
      <c r="J59" s="11">
        <v>10</v>
      </c>
      <c r="K59" s="11">
        <v>10</v>
      </c>
      <c r="L59" s="11">
        <v>10</v>
      </c>
      <c r="M59" s="11">
        <v>10</v>
      </c>
      <c r="N59" s="11">
        <v>10</v>
      </c>
      <c r="O59" s="11">
        <v>10</v>
      </c>
      <c r="P59" s="11">
        <v>10</v>
      </c>
      <c r="Q59" s="11">
        <v>10</v>
      </c>
      <c r="R59" s="11">
        <v>10</v>
      </c>
      <c r="S59" s="11">
        <v>100</v>
      </c>
      <c r="T59" s="11">
        <v>100</v>
      </c>
      <c r="U59" s="11">
        <v>100</v>
      </c>
      <c r="V59" s="11">
        <v>100</v>
      </c>
      <c r="W59" s="11">
        <v>100</v>
      </c>
      <c r="X59" s="11">
        <v>100</v>
      </c>
      <c r="Y59" s="11">
        <v>100</v>
      </c>
      <c r="Z59" s="11">
        <v>100</v>
      </c>
      <c r="AA59" s="11">
        <v>100</v>
      </c>
    </row>
    <row r="60" spans="1:27" x14ac:dyDescent="0.3">
      <c r="A60" s="10" t="s">
        <v>240</v>
      </c>
      <c r="B60" s="10" t="s">
        <v>291</v>
      </c>
      <c r="C60" s="10" t="s">
        <v>329</v>
      </c>
      <c r="D60" s="11" t="s">
        <v>605</v>
      </c>
      <c r="E60" s="10" t="s">
        <v>17</v>
      </c>
      <c r="F60" s="11" t="s">
        <v>149</v>
      </c>
      <c r="G60" s="10"/>
      <c r="H60" s="11">
        <v>30.000000000000004</v>
      </c>
      <c r="I60" s="11">
        <v>30.000000000000004</v>
      </c>
      <c r="J60" s="11">
        <v>30.000000000000004</v>
      </c>
      <c r="K60" s="11">
        <v>30.000000000000004</v>
      </c>
      <c r="L60" s="11">
        <v>30.000000000000004</v>
      </c>
      <c r="M60" s="11">
        <v>30.000000000000004</v>
      </c>
      <c r="N60" s="11">
        <v>30.000000000000004</v>
      </c>
      <c r="O60" s="11">
        <v>30.000000000000004</v>
      </c>
      <c r="P60" s="11">
        <v>30.000000000000004</v>
      </c>
      <c r="Q60" s="11">
        <v>30.000000000000004</v>
      </c>
      <c r="R60" s="11">
        <v>0</v>
      </c>
      <c r="S60" s="11">
        <v>0</v>
      </c>
      <c r="T60" s="11">
        <v>0</v>
      </c>
      <c r="U60" s="11">
        <v>150</v>
      </c>
      <c r="V60" s="11">
        <v>150</v>
      </c>
      <c r="W60" s="11">
        <v>150</v>
      </c>
      <c r="X60" s="11">
        <v>150</v>
      </c>
      <c r="Y60" s="11">
        <v>150</v>
      </c>
      <c r="Z60" s="11">
        <v>150</v>
      </c>
      <c r="AA60" s="11">
        <v>150</v>
      </c>
    </row>
    <row r="61" spans="1:27" x14ac:dyDescent="0.3">
      <c r="A61" s="10" t="s">
        <v>240</v>
      </c>
      <c r="B61" s="10" t="s">
        <v>291</v>
      </c>
      <c r="C61" s="10" t="s">
        <v>606</v>
      </c>
      <c r="D61" s="11" t="s">
        <v>323</v>
      </c>
      <c r="E61" s="10" t="s">
        <v>17</v>
      </c>
      <c r="F61" s="11" t="s">
        <v>149</v>
      </c>
      <c r="G61" s="10"/>
      <c r="H61" s="11">
        <v>0</v>
      </c>
      <c r="I61" s="11">
        <v>30.000000000000004</v>
      </c>
      <c r="J61" s="11">
        <v>30.000000000000004</v>
      </c>
      <c r="K61" s="11">
        <v>30.000000000000004</v>
      </c>
      <c r="L61" s="11">
        <v>30.000000000000004</v>
      </c>
      <c r="M61" s="11">
        <v>30.000000000000004</v>
      </c>
      <c r="N61" s="11">
        <v>30.000000000000004</v>
      </c>
      <c r="O61" s="11">
        <v>30.000000000000004</v>
      </c>
      <c r="P61" s="11">
        <v>30.000000000000004</v>
      </c>
      <c r="Q61" s="11">
        <v>30.000000000000004</v>
      </c>
      <c r="R61" s="11">
        <v>30.000000000000004</v>
      </c>
      <c r="S61" s="11">
        <v>30.000000000000004</v>
      </c>
      <c r="T61" s="11">
        <v>30.000000000000004</v>
      </c>
      <c r="U61" s="11">
        <v>30.000000000000004</v>
      </c>
      <c r="V61" s="11">
        <v>30.000000000000004</v>
      </c>
      <c r="W61" s="11">
        <v>30.000000000000004</v>
      </c>
      <c r="X61" s="11">
        <v>30.000000000000004</v>
      </c>
      <c r="Y61" s="11">
        <v>30.000000000000004</v>
      </c>
      <c r="Z61" s="11">
        <v>30.000000000000004</v>
      </c>
      <c r="AA61" s="11">
        <v>30.000000000000004</v>
      </c>
    </row>
    <row r="62" spans="1:27" x14ac:dyDescent="0.3">
      <c r="A62" s="10" t="s">
        <v>240</v>
      </c>
      <c r="B62" s="10" t="s">
        <v>291</v>
      </c>
      <c r="C62" s="10" t="s">
        <v>607</v>
      </c>
      <c r="D62" s="11" t="s">
        <v>300</v>
      </c>
      <c r="E62" s="10" t="s">
        <v>17</v>
      </c>
      <c r="F62" s="11" t="s">
        <v>149</v>
      </c>
      <c r="G62" s="10"/>
      <c r="H62" s="11">
        <v>0</v>
      </c>
      <c r="I62" s="11">
        <v>0</v>
      </c>
      <c r="J62" s="11">
        <v>0</v>
      </c>
      <c r="K62" s="11">
        <v>0</v>
      </c>
      <c r="L62" s="11">
        <v>50</v>
      </c>
      <c r="M62" s="11">
        <v>50</v>
      </c>
      <c r="N62" s="11">
        <v>50</v>
      </c>
      <c r="O62" s="11">
        <v>50</v>
      </c>
      <c r="P62" s="11">
        <v>50</v>
      </c>
      <c r="Q62" s="11">
        <v>50</v>
      </c>
      <c r="R62" s="11">
        <v>50</v>
      </c>
      <c r="S62" s="11">
        <v>50</v>
      </c>
      <c r="T62" s="11">
        <v>50</v>
      </c>
      <c r="U62" s="11">
        <v>50</v>
      </c>
      <c r="V62" s="11">
        <v>50</v>
      </c>
      <c r="W62" s="11">
        <v>50</v>
      </c>
      <c r="X62" s="11">
        <v>50</v>
      </c>
      <c r="Y62" s="11">
        <v>50</v>
      </c>
      <c r="Z62" s="11">
        <v>50</v>
      </c>
      <c r="AA62" s="11">
        <v>50</v>
      </c>
    </row>
    <row r="63" spans="1:27" x14ac:dyDescent="0.3">
      <c r="A63" s="10" t="s">
        <v>240</v>
      </c>
      <c r="B63" s="10" t="s">
        <v>291</v>
      </c>
      <c r="C63" s="10" t="s">
        <v>608</v>
      </c>
      <c r="D63" s="11" t="s">
        <v>573</v>
      </c>
      <c r="E63" s="10" t="s">
        <v>17</v>
      </c>
      <c r="F63" s="11" t="s">
        <v>149</v>
      </c>
      <c r="G63" s="10"/>
      <c r="H63" s="11">
        <v>0</v>
      </c>
      <c r="I63" s="11">
        <v>0</v>
      </c>
      <c r="J63" s="11">
        <v>0</v>
      </c>
      <c r="K63" s="11">
        <v>50</v>
      </c>
      <c r="L63" s="11">
        <v>50</v>
      </c>
      <c r="M63" s="11">
        <v>50</v>
      </c>
      <c r="N63" s="11">
        <v>50</v>
      </c>
      <c r="O63" s="11">
        <v>50</v>
      </c>
      <c r="P63" s="11">
        <v>50</v>
      </c>
      <c r="Q63" s="11">
        <v>50</v>
      </c>
      <c r="R63" s="11">
        <v>50</v>
      </c>
      <c r="S63" s="11">
        <v>50</v>
      </c>
      <c r="T63" s="11">
        <v>50</v>
      </c>
      <c r="U63" s="11">
        <v>50</v>
      </c>
      <c r="V63" s="11">
        <v>50</v>
      </c>
      <c r="W63" s="11">
        <v>50</v>
      </c>
      <c r="X63" s="11">
        <v>50</v>
      </c>
      <c r="Y63" s="11">
        <v>50</v>
      </c>
      <c r="Z63" s="11">
        <v>50</v>
      </c>
      <c r="AA63" s="11">
        <v>50</v>
      </c>
    </row>
    <row r="64" spans="1:27" x14ac:dyDescent="0.3">
      <c r="A64" s="10" t="s">
        <v>240</v>
      </c>
      <c r="B64" s="10" t="s">
        <v>291</v>
      </c>
      <c r="C64" s="10" t="s">
        <v>609</v>
      </c>
      <c r="D64" s="11" t="s">
        <v>343</v>
      </c>
      <c r="E64" s="10" t="s">
        <v>17</v>
      </c>
      <c r="F64" s="11" t="s">
        <v>149</v>
      </c>
      <c r="G64" s="10"/>
      <c r="H64" s="11">
        <v>0</v>
      </c>
      <c r="I64" s="11">
        <v>0</v>
      </c>
      <c r="J64" s="11">
        <v>0</v>
      </c>
      <c r="K64" s="11">
        <v>0</v>
      </c>
      <c r="L64" s="11">
        <v>0</v>
      </c>
      <c r="M64" s="11">
        <v>0</v>
      </c>
      <c r="N64" s="11">
        <v>0</v>
      </c>
      <c r="O64" s="11">
        <v>25</v>
      </c>
      <c r="P64" s="11">
        <v>25</v>
      </c>
      <c r="Q64" s="11">
        <v>25</v>
      </c>
      <c r="R64" s="11">
        <v>25</v>
      </c>
      <c r="S64" s="11">
        <v>25</v>
      </c>
      <c r="T64" s="11">
        <v>25</v>
      </c>
      <c r="U64" s="11">
        <v>145</v>
      </c>
      <c r="V64" s="11">
        <v>145</v>
      </c>
      <c r="W64" s="11">
        <v>145</v>
      </c>
      <c r="X64" s="11">
        <v>145</v>
      </c>
      <c r="Y64" s="11">
        <v>145</v>
      </c>
      <c r="Z64" s="11">
        <v>145</v>
      </c>
      <c r="AA64" s="11">
        <v>145</v>
      </c>
    </row>
    <row r="65" spans="1:27" x14ac:dyDescent="0.3">
      <c r="A65" s="10" t="s">
        <v>240</v>
      </c>
      <c r="B65" s="10" t="s">
        <v>291</v>
      </c>
      <c r="C65" s="10" t="s">
        <v>344</v>
      </c>
      <c r="D65" s="11" t="s">
        <v>343</v>
      </c>
      <c r="E65" s="10" t="s">
        <v>17</v>
      </c>
      <c r="F65" s="11" t="s">
        <v>204</v>
      </c>
      <c r="G65" s="10" t="s">
        <v>205</v>
      </c>
      <c r="H65" s="11">
        <v>0</v>
      </c>
      <c r="I65" s="11">
        <v>0</v>
      </c>
      <c r="J65" s="11">
        <v>0</v>
      </c>
      <c r="K65" s="11">
        <v>0</v>
      </c>
      <c r="L65" s="11">
        <v>0</v>
      </c>
      <c r="M65" s="11">
        <v>0</v>
      </c>
      <c r="N65" s="11">
        <v>0</v>
      </c>
      <c r="O65" s="11">
        <v>0</v>
      </c>
      <c r="P65" s="11">
        <v>0</v>
      </c>
      <c r="Q65" s="11">
        <v>0</v>
      </c>
      <c r="R65" s="11">
        <v>0</v>
      </c>
      <c r="S65" s="11">
        <v>0</v>
      </c>
      <c r="T65" s="11">
        <v>0</v>
      </c>
      <c r="U65" s="11">
        <v>0</v>
      </c>
      <c r="V65" s="11">
        <v>0</v>
      </c>
      <c r="W65" s="11">
        <v>100</v>
      </c>
      <c r="X65" s="11">
        <v>100</v>
      </c>
      <c r="Y65" s="11">
        <v>100</v>
      </c>
      <c r="Z65" s="11">
        <v>100</v>
      </c>
      <c r="AA65" s="11">
        <v>100</v>
      </c>
    </row>
    <row r="66" spans="1:27" x14ac:dyDescent="0.3">
      <c r="A66" s="10" t="s">
        <v>240</v>
      </c>
      <c r="B66" s="10" t="s">
        <v>291</v>
      </c>
      <c r="C66" s="10" t="s">
        <v>610</v>
      </c>
      <c r="D66" s="11" t="s">
        <v>343</v>
      </c>
      <c r="E66" s="10" t="s">
        <v>17</v>
      </c>
      <c r="F66" s="11" t="s">
        <v>149</v>
      </c>
      <c r="G66" s="10"/>
      <c r="H66" s="11">
        <v>0</v>
      </c>
      <c r="I66" s="11">
        <v>0</v>
      </c>
      <c r="J66" s="11">
        <v>0</v>
      </c>
      <c r="K66" s="11">
        <v>0</v>
      </c>
      <c r="L66" s="11">
        <v>0</v>
      </c>
      <c r="M66" s="11">
        <v>0</v>
      </c>
      <c r="N66" s="11">
        <v>40</v>
      </c>
      <c r="O66" s="11">
        <v>40</v>
      </c>
      <c r="P66" s="11">
        <v>40</v>
      </c>
      <c r="Q66" s="11">
        <v>40</v>
      </c>
      <c r="R66" s="11">
        <v>40</v>
      </c>
      <c r="S66" s="11">
        <v>40</v>
      </c>
      <c r="T66" s="11">
        <v>40</v>
      </c>
      <c r="U66" s="11">
        <v>40</v>
      </c>
      <c r="V66" s="11">
        <v>140</v>
      </c>
      <c r="W66" s="11">
        <v>140</v>
      </c>
      <c r="X66" s="11">
        <v>140</v>
      </c>
      <c r="Y66" s="11">
        <v>140</v>
      </c>
      <c r="Z66" s="11">
        <v>140</v>
      </c>
      <c r="AA66" s="11">
        <v>140</v>
      </c>
    </row>
    <row r="67" spans="1:27" x14ac:dyDescent="0.3">
      <c r="A67" s="10" t="s">
        <v>240</v>
      </c>
      <c r="B67" s="10" t="s">
        <v>291</v>
      </c>
      <c r="C67" s="10" t="s">
        <v>611</v>
      </c>
      <c r="D67" s="11" t="s">
        <v>612</v>
      </c>
      <c r="E67" s="10" t="s">
        <v>17</v>
      </c>
      <c r="F67" s="11" t="s">
        <v>149</v>
      </c>
      <c r="G67" s="10"/>
      <c r="H67" s="11">
        <v>0</v>
      </c>
      <c r="I67" s="11">
        <v>0</v>
      </c>
      <c r="J67" s="11">
        <v>0</v>
      </c>
      <c r="K67" s="11">
        <v>0</v>
      </c>
      <c r="L67" s="11">
        <v>0</v>
      </c>
      <c r="M67" s="11">
        <v>0</v>
      </c>
      <c r="N67" s="11">
        <v>0</v>
      </c>
      <c r="O67" s="11">
        <v>0</v>
      </c>
      <c r="P67" s="11">
        <v>0</v>
      </c>
      <c r="Q67" s="11">
        <v>30.000000000000004</v>
      </c>
      <c r="R67" s="11">
        <v>30.000000000000004</v>
      </c>
      <c r="S67" s="11">
        <v>30.000000000000004</v>
      </c>
      <c r="T67" s="11">
        <v>30.000000000000004</v>
      </c>
      <c r="U67" s="11">
        <v>30.000000000000004</v>
      </c>
      <c r="V67" s="11">
        <v>30.000000000000004</v>
      </c>
      <c r="W67" s="11">
        <v>30.000000000000004</v>
      </c>
      <c r="X67" s="11">
        <v>30.000000000000004</v>
      </c>
      <c r="Y67" s="11">
        <v>30.000000000000004</v>
      </c>
      <c r="Z67" s="11">
        <v>30.000000000000004</v>
      </c>
      <c r="AA67" s="11">
        <v>30.000000000000004</v>
      </c>
    </row>
    <row r="68" spans="1:27" x14ac:dyDescent="0.3">
      <c r="A68" s="10" t="s">
        <v>240</v>
      </c>
      <c r="B68" s="10" t="s">
        <v>291</v>
      </c>
      <c r="C68" s="10" t="s">
        <v>613</v>
      </c>
      <c r="D68" s="11" t="s">
        <v>614</v>
      </c>
      <c r="E68" s="10" t="s">
        <v>17</v>
      </c>
      <c r="F68" s="11" t="s">
        <v>149</v>
      </c>
      <c r="G68" s="10"/>
      <c r="H68" s="11">
        <v>15.000000000000002</v>
      </c>
      <c r="I68" s="11">
        <v>15.000000000000002</v>
      </c>
      <c r="J68" s="11">
        <v>15.000000000000002</v>
      </c>
      <c r="K68" s="11">
        <v>15.000000000000002</v>
      </c>
      <c r="L68" s="11">
        <v>15.000000000000002</v>
      </c>
      <c r="M68" s="11">
        <v>15.000000000000002</v>
      </c>
      <c r="N68" s="11">
        <v>15.000000000000002</v>
      </c>
      <c r="O68" s="11">
        <v>15.000000000000002</v>
      </c>
      <c r="P68" s="11">
        <v>15.000000000000002</v>
      </c>
      <c r="Q68" s="11">
        <v>15.000000000000002</v>
      </c>
      <c r="R68" s="11">
        <v>15.000000000000002</v>
      </c>
      <c r="S68" s="11">
        <v>15.000000000000002</v>
      </c>
      <c r="T68" s="11">
        <v>15.000000000000002</v>
      </c>
      <c r="U68" s="11">
        <v>15.000000000000002</v>
      </c>
      <c r="V68" s="11">
        <v>15.000000000000002</v>
      </c>
      <c r="W68" s="11">
        <v>15.000000000000002</v>
      </c>
      <c r="X68" s="11">
        <v>15.000000000000002</v>
      </c>
      <c r="Y68" s="11">
        <v>15.000000000000002</v>
      </c>
      <c r="Z68" s="11">
        <v>15.000000000000002</v>
      </c>
      <c r="AA68" s="11">
        <v>15.000000000000002</v>
      </c>
    </row>
    <row r="69" spans="1:27" x14ac:dyDescent="0.3">
      <c r="A69" s="10" t="s">
        <v>240</v>
      </c>
      <c r="B69" s="10" t="s">
        <v>291</v>
      </c>
      <c r="C69" s="10" t="s">
        <v>615</v>
      </c>
      <c r="D69" s="11" t="s">
        <v>343</v>
      </c>
      <c r="E69" s="10" t="s">
        <v>17</v>
      </c>
      <c r="F69" s="11" t="s">
        <v>149</v>
      </c>
      <c r="G69" s="10"/>
      <c r="H69" s="11">
        <v>0</v>
      </c>
      <c r="I69" s="11">
        <v>0</v>
      </c>
      <c r="J69" s="11">
        <v>0</v>
      </c>
      <c r="K69" s="11">
        <v>0</v>
      </c>
      <c r="L69" s="11">
        <v>0</v>
      </c>
      <c r="M69" s="11">
        <v>0</v>
      </c>
      <c r="N69" s="11">
        <v>0</v>
      </c>
      <c r="O69" s="11">
        <v>0</v>
      </c>
      <c r="P69" s="11">
        <v>0</v>
      </c>
      <c r="Q69" s="11">
        <v>0</v>
      </c>
      <c r="R69" s="11">
        <v>0</v>
      </c>
      <c r="S69" s="11">
        <v>100</v>
      </c>
      <c r="T69" s="11">
        <v>100</v>
      </c>
      <c r="U69" s="11">
        <v>100</v>
      </c>
      <c r="V69" s="11">
        <v>100</v>
      </c>
      <c r="W69" s="11">
        <v>100</v>
      </c>
      <c r="X69" s="11">
        <v>100</v>
      </c>
      <c r="Y69" s="11">
        <v>100</v>
      </c>
      <c r="Z69" s="11">
        <v>100</v>
      </c>
      <c r="AA69" s="11">
        <v>100</v>
      </c>
    </row>
    <row r="70" spans="1:27" x14ac:dyDescent="0.3">
      <c r="A70" s="10" t="s">
        <v>240</v>
      </c>
      <c r="B70" s="10" t="s">
        <v>291</v>
      </c>
      <c r="C70" s="10" t="s">
        <v>616</v>
      </c>
      <c r="D70" s="11" t="s">
        <v>343</v>
      </c>
      <c r="E70" s="10" t="s">
        <v>17</v>
      </c>
      <c r="F70" s="11" t="s">
        <v>149</v>
      </c>
      <c r="G70" s="10"/>
      <c r="H70" s="11">
        <v>10</v>
      </c>
      <c r="I70" s="11">
        <v>10</v>
      </c>
      <c r="J70" s="11">
        <v>10</v>
      </c>
      <c r="K70" s="11">
        <v>10</v>
      </c>
      <c r="L70" s="11">
        <v>50</v>
      </c>
      <c r="M70" s="11">
        <v>50</v>
      </c>
      <c r="N70" s="11">
        <v>50</v>
      </c>
      <c r="O70" s="11">
        <v>50</v>
      </c>
      <c r="P70" s="11">
        <v>50</v>
      </c>
      <c r="Q70" s="11">
        <v>50</v>
      </c>
      <c r="R70" s="11">
        <v>50</v>
      </c>
      <c r="S70" s="11">
        <v>50</v>
      </c>
      <c r="T70" s="11">
        <v>50</v>
      </c>
      <c r="U70" s="11">
        <v>50</v>
      </c>
      <c r="V70" s="11">
        <v>50</v>
      </c>
      <c r="W70" s="11">
        <v>50</v>
      </c>
      <c r="X70" s="11">
        <v>50</v>
      </c>
      <c r="Y70" s="11">
        <v>50</v>
      </c>
      <c r="Z70" s="11">
        <v>50</v>
      </c>
      <c r="AA70" s="11">
        <v>50</v>
      </c>
    </row>
    <row r="71" spans="1:27" x14ac:dyDescent="0.3">
      <c r="G71" s="10"/>
      <c r="H71" s="11"/>
      <c r="I71" s="11"/>
      <c r="J71" s="11"/>
      <c r="K71" s="11"/>
      <c r="L71" s="11"/>
      <c r="M71" s="11"/>
      <c r="N71" s="11"/>
      <c r="O71" s="11"/>
      <c r="P71" s="11"/>
      <c r="Q71" s="11"/>
      <c r="R71" s="11"/>
      <c r="S71" s="11"/>
      <c r="T71" s="11"/>
      <c r="U71" s="11"/>
      <c r="V71" s="11"/>
      <c r="W71" s="11"/>
      <c r="X71" s="11"/>
      <c r="Y71" s="11"/>
      <c r="Z71" s="11"/>
      <c r="AA71" s="11"/>
    </row>
    <row r="72" spans="1:27" x14ac:dyDescent="0.3">
      <c r="G72" s="10"/>
      <c r="H72" s="11"/>
      <c r="I72" s="11"/>
      <c r="J72" s="11"/>
      <c r="K72" s="11"/>
      <c r="L72" s="11"/>
      <c r="M72" s="11"/>
      <c r="N72" s="11"/>
      <c r="O72" s="11"/>
      <c r="P72" s="11"/>
      <c r="Q72" s="11"/>
      <c r="R72" s="11"/>
      <c r="S72" s="11"/>
      <c r="T72" s="11"/>
      <c r="U72" s="11"/>
      <c r="V72" s="11"/>
      <c r="W72" s="11"/>
      <c r="X72" s="11"/>
      <c r="Y72" s="11"/>
      <c r="Z72" s="11"/>
      <c r="AA72" s="11"/>
    </row>
    <row r="73" spans="1:27" x14ac:dyDescent="0.3">
      <c r="G73" s="10"/>
      <c r="H73" s="11"/>
      <c r="I73" s="11"/>
      <c r="J73" s="11"/>
      <c r="K73" s="11"/>
      <c r="L73" s="11"/>
      <c r="M73" s="11"/>
      <c r="N73" s="11"/>
      <c r="O73" s="11"/>
      <c r="P73" s="11"/>
      <c r="Q73" s="11"/>
      <c r="R73" s="11"/>
      <c r="S73" s="11"/>
      <c r="T73" s="11"/>
      <c r="U73" s="11"/>
      <c r="V73" s="11"/>
      <c r="W73" s="11"/>
      <c r="X73" s="11"/>
      <c r="Y73" s="11"/>
      <c r="Z73" s="11"/>
      <c r="AA73" s="11"/>
    </row>
    <row r="74" spans="1:27" x14ac:dyDescent="0.3">
      <c r="G74" s="10"/>
      <c r="H74" s="11"/>
      <c r="I74" s="11"/>
      <c r="J74" s="11"/>
      <c r="K74" s="11"/>
      <c r="L74" s="11"/>
      <c r="M74" s="11"/>
      <c r="N74" s="11"/>
      <c r="O74" s="11"/>
      <c r="P74" s="11"/>
      <c r="Q74" s="11"/>
      <c r="R74" s="11"/>
      <c r="S74" s="11"/>
      <c r="T74" s="11"/>
      <c r="U74" s="11"/>
      <c r="V74" s="11"/>
      <c r="W74" s="11"/>
      <c r="X74" s="11"/>
      <c r="Y74" s="11"/>
      <c r="Z74" s="11"/>
      <c r="AA74" s="11"/>
    </row>
    <row r="75" spans="1:27" x14ac:dyDescent="0.3">
      <c r="G75" s="10"/>
      <c r="H75" s="11"/>
      <c r="I75" s="11"/>
      <c r="J75" s="11"/>
      <c r="K75" s="11"/>
      <c r="L75" s="11"/>
      <c r="M75" s="11"/>
      <c r="N75" s="11"/>
      <c r="O75" s="11"/>
      <c r="P75" s="11"/>
      <c r="Q75" s="11"/>
      <c r="R75" s="11"/>
      <c r="S75" s="11"/>
      <c r="T75" s="11"/>
      <c r="U75" s="11"/>
      <c r="V75" s="11"/>
      <c r="W75" s="11"/>
      <c r="X75" s="11"/>
      <c r="Y75" s="11"/>
      <c r="Z75" s="11"/>
      <c r="AA75" s="11"/>
    </row>
    <row r="76" spans="1:27" x14ac:dyDescent="0.3">
      <c r="G76" s="10"/>
      <c r="H76" s="11"/>
      <c r="I76" s="11"/>
      <c r="J76" s="11"/>
      <c r="K76" s="11"/>
      <c r="L76" s="11"/>
      <c r="M76" s="11"/>
      <c r="N76" s="11"/>
      <c r="O76" s="11"/>
      <c r="P76" s="11"/>
      <c r="Q76" s="11"/>
      <c r="R76" s="11"/>
      <c r="S76" s="11"/>
      <c r="T76" s="11"/>
      <c r="U76" s="11"/>
      <c r="V76" s="11"/>
      <c r="W76" s="11"/>
      <c r="X76" s="11"/>
      <c r="Y76" s="11"/>
      <c r="Z76" s="11"/>
      <c r="AA76" s="11"/>
    </row>
    <row r="77" spans="1:27" x14ac:dyDescent="0.3">
      <c r="G77" s="10"/>
      <c r="H77" s="11"/>
      <c r="I77" s="11"/>
      <c r="J77" s="11"/>
      <c r="K77" s="11"/>
      <c r="L77" s="11"/>
      <c r="M77" s="11"/>
      <c r="N77" s="11"/>
      <c r="O77" s="11"/>
      <c r="P77" s="11"/>
      <c r="Q77" s="11"/>
      <c r="R77" s="11"/>
      <c r="S77" s="11"/>
      <c r="T77" s="11"/>
      <c r="U77" s="11"/>
      <c r="V77" s="11"/>
      <c r="W77" s="11"/>
      <c r="X77" s="11"/>
      <c r="Y77" s="11"/>
      <c r="Z77" s="11"/>
      <c r="AA77" s="11"/>
    </row>
    <row r="78" spans="1:27" x14ac:dyDescent="0.3">
      <c r="G78" s="10"/>
      <c r="H78" s="11"/>
      <c r="I78" s="11"/>
      <c r="J78" s="11"/>
      <c r="K78" s="11"/>
      <c r="L78" s="11"/>
      <c r="M78" s="11"/>
      <c r="N78" s="11"/>
      <c r="O78" s="11"/>
      <c r="P78" s="11"/>
      <c r="Q78" s="11"/>
      <c r="R78" s="11"/>
      <c r="S78" s="11"/>
      <c r="T78" s="11"/>
      <c r="U78" s="11"/>
      <c r="V78" s="11"/>
      <c r="W78" s="11"/>
      <c r="X78" s="11"/>
      <c r="Y78" s="11"/>
      <c r="Z78" s="11"/>
      <c r="AA78" s="11"/>
    </row>
    <row r="79" spans="1:27" x14ac:dyDescent="0.3">
      <c r="G79" s="10"/>
      <c r="H79" s="11"/>
      <c r="I79" s="11"/>
      <c r="J79" s="11"/>
      <c r="K79" s="11"/>
      <c r="L79" s="11"/>
      <c r="M79" s="11"/>
      <c r="N79" s="11"/>
      <c r="O79" s="11"/>
      <c r="P79" s="11"/>
      <c r="Q79" s="11"/>
      <c r="R79" s="11"/>
      <c r="S79" s="11"/>
      <c r="T79" s="11"/>
      <c r="U79" s="11"/>
      <c r="V79" s="11"/>
      <c r="W79" s="11"/>
      <c r="X79" s="11"/>
      <c r="Y79" s="11"/>
      <c r="Z79" s="11"/>
      <c r="AA79" s="11"/>
    </row>
    <row r="80" spans="1:27" x14ac:dyDescent="0.3">
      <c r="G80" s="10"/>
      <c r="H80" s="11"/>
      <c r="I80" s="11"/>
      <c r="J80" s="11"/>
      <c r="K80" s="11"/>
      <c r="L80" s="11"/>
      <c r="M80" s="11"/>
      <c r="N80" s="11"/>
      <c r="O80" s="11"/>
      <c r="P80" s="11"/>
      <c r="Q80" s="11"/>
      <c r="R80" s="11"/>
      <c r="S80" s="11"/>
      <c r="T80" s="11"/>
      <c r="U80" s="11"/>
      <c r="V80" s="11"/>
      <c r="W80" s="11"/>
      <c r="X80" s="11"/>
      <c r="Y80" s="11"/>
      <c r="Z80" s="11"/>
      <c r="AA80" s="11"/>
    </row>
    <row r="81" spans="7:27" x14ac:dyDescent="0.3">
      <c r="G81" s="10"/>
      <c r="H81" s="11"/>
      <c r="I81" s="11"/>
      <c r="J81" s="11"/>
      <c r="K81" s="11"/>
      <c r="L81" s="11"/>
      <c r="M81" s="11"/>
      <c r="N81" s="11"/>
      <c r="O81" s="11"/>
      <c r="P81" s="11"/>
      <c r="Q81" s="11"/>
      <c r="R81" s="11"/>
      <c r="S81" s="11"/>
      <c r="T81" s="11"/>
      <c r="U81" s="11"/>
      <c r="V81" s="11"/>
      <c r="W81" s="11"/>
      <c r="X81" s="11"/>
      <c r="Y81" s="11"/>
      <c r="Z81" s="11"/>
      <c r="AA81" s="11"/>
    </row>
    <row r="82" spans="7:27" x14ac:dyDescent="0.3">
      <c r="G82" s="10"/>
      <c r="H82" s="11"/>
      <c r="I82" s="11"/>
      <c r="J82" s="11"/>
      <c r="K82" s="11"/>
      <c r="L82" s="11"/>
      <c r="M82" s="11"/>
      <c r="N82" s="11"/>
      <c r="O82" s="11"/>
      <c r="P82" s="11"/>
      <c r="Q82" s="11"/>
      <c r="R82" s="11"/>
      <c r="S82" s="11"/>
      <c r="T82" s="11"/>
      <c r="U82" s="11"/>
      <c r="V82" s="11"/>
      <c r="W82" s="11"/>
      <c r="X82" s="11"/>
      <c r="Y82" s="11"/>
      <c r="Z82" s="11"/>
      <c r="AA82" s="11"/>
    </row>
    <row r="83" spans="7:27" x14ac:dyDescent="0.3">
      <c r="G83" s="10"/>
      <c r="H83" s="11"/>
      <c r="I83" s="11"/>
      <c r="J83" s="11"/>
      <c r="K83" s="11"/>
      <c r="L83" s="11"/>
      <c r="M83" s="11"/>
      <c r="N83" s="11"/>
      <c r="O83" s="11"/>
      <c r="P83" s="11"/>
      <c r="Q83" s="11"/>
      <c r="R83" s="11"/>
      <c r="S83" s="11"/>
      <c r="T83" s="11"/>
      <c r="U83" s="11"/>
      <c r="V83" s="11"/>
      <c r="W83" s="11"/>
      <c r="X83" s="11"/>
      <c r="Y83" s="11"/>
      <c r="Z83" s="11"/>
      <c r="AA83" s="11"/>
    </row>
    <row r="84" spans="7:27" x14ac:dyDescent="0.3">
      <c r="G84" s="10"/>
      <c r="H84" s="11"/>
      <c r="I84" s="11"/>
      <c r="J84" s="11"/>
      <c r="K84" s="11"/>
      <c r="L84" s="11"/>
      <c r="M84" s="11"/>
      <c r="N84" s="11"/>
      <c r="O84" s="11"/>
      <c r="P84" s="11"/>
      <c r="Q84" s="11"/>
      <c r="R84" s="11"/>
      <c r="S84" s="11"/>
      <c r="T84" s="11"/>
      <c r="U84" s="11"/>
      <c r="V84" s="11"/>
      <c r="W84" s="11"/>
      <c r="X84" s="11"/>
      <c r="Y84" s="11"/>
      <c r="Z84" s="11"/>
      <c r="AA84" s="11"/>
    </row>
    <row r="85" spans="7:27" x14ac:dyDescent="0.3">
      <c r="G85" s="10"/>
      <c r="H85" s="11"/>
      <c r="I85" s="11"/>
      <c r="J85" s="11"/>
      <c r="K85" s="11"/>
      <c r="L85" s="11"/>
      <c r="M85" s="11"/>
      <c r="N85" s="11"/>
      <c r="O85" s="11"/>
      <c r="P85" s="11"/>
      <c r="Q85" s="11"/>
      <c r="R85" s="11"/>
      <c r="S85" s="11"/>
      <c r="T85" s="11"/>
      <c r="U85" s="11"/>
      <c r="V85" s="11"/>
      <c r="W85" s="11"/>
      <c r="X85" s="11"/>
      <c r="Y85" s="11"/>
      <c r="Z85" s="11"/>
      <c r="AA85" s="11"/>
    </row>
    <row r="86" spans="7:27" x14ac:dyDescent="0.3">
      <c r="G86" s="10"/>
      <c r="H86" s="11"/>
      <c r="I86" s="11"/>
      <c r="J86" s="11"/>
      <c r="K86" s="11"/>
      <c r="L86" s="11"/>
      <c r="M86" s="11"/>
      <c r="N86" s="11"/>
      <c r="O86" s="11"/>
      <c r="P86" s="11"/>
      <c r="Q86" s="11"/>
      <c r="R86" s="11"/>
      <c r="S86" s="11"/>
      <c r="T86" s="11"/>
      <c r="U86" s="11"/>
      <c r="V86" s="11"/>
      <c r="W86" s="11"/>
      <c r="X86" s="11"/>
      <c r="Y86" s="11"/>
      <c r="Z86" s="11"/>
      <c r="AA86" s="11"/>
    </row>
    <row r="87" spans="7:27" x14ac:dyDescent="0.3">
      <c r="G87" s="10"/>
      <c r="H87" s="11"/>
      <c r="I87" s="11"/>
      <c r="J87" s="11"/>
      <c r="K87" s="11"/>
      <c r="L87" s="11"/>
      <c r="M87" s="11"/>
      <c r="N87" s="11"/>
      <c r="O87" s="11"/>
      <c r="P87" s="11"/>
      <c r="Q87" s="11"/>
      <c r="R87" s="11"/>
      <c r="S87" s="11"/>
      <c r="T87" s="11"/>
      <c r="U87" s="11"/>
      <c r="V87" s="11"/>
      <c r="W87" s="11"/>
      <c r="X87" s="11"/>
      <c r="Y87" s="11"/>
      <c r="Z87" s="11"/>
      <c r="AA87" s="11"/>
    </row>
    <row r="88" spans="7:27" x14ac:dyDescent="0.3">
      <c r="G88" s="10"/>
      <c r="H88" s="11"/>
      <c r="I88" s="11"/>
      <c r="J88" s="11"/>
      <c r="K88" s="11"/>
      <c r="L88" s="11"/>
      <c r="M88" s="11"/>
      <c r="N88" s="11"/>
      <c r="O88" s="11"/>
      <c r="P88" s="11"/>
      <c r="Q88" s="11"/>
      <c r="R88" s="11"/>
      <c r="S88" s="11"/>
      <c r="T88" s="11"/>
      <c r="U88" s="11"/>
      <c r="V88" s="11"/>
      <c r="W88" s="11"/>
      <c r="X88" s="11"/>
      <c r="Y88" s="11"/>
      <c r="Z88" s="11"/>
      <c r="AA88" s="11"/>
    </row>
  </sheetData>
  <conditionalFormatting sqref="D14:E16 D23:E26 H23:K26">
    <cfRule type="cellIs" dxfId="38" priority="6" stopIfTrue="1" operator="lessThan">
      <formula>0</formula>
    </cfRule>
  </conditionalFormatting>
  <conditionalFormatting sqref="E19">
    <cfRule type="cellIs" dxfId="37" priority="5" stopIfTrue="1" operator="lessThan">
      <formula>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54397-E249-4A87-8993-FE6BC2C14DA4}">
  <sheetPr codeName="Sheet3"/>
  <dimension ref="A1:W211"/>
  <sheetViews>
    <sheetView showGridLines="0" workbookViewId="0">
      <pane xSplit="3" ySplit="5" topLeftCell="D6" activePane="bottomRight" state="frozen"/>
      <selection pane="topRight" activeCell="W5" sqref="W5"/>
      <selection pane="bottomLeft" activeCell="W5" sqref="W5"/>
      <selection pane="bottomRight"/>
    </sheetView>
  </sheetViews>
  <sheetFormatPr defaultRowHeight="14" x14ac:dyDescent="0.3"/>
  <cols>
    <col min="1" max="3" width="15.75" customWidth="1"/>
  </cols>
  <sheetData>
    <row r="1" spans="1:23" ht="20" x14ac:dyDescent="0.4">
      <c r="A1" s="92" t="s">
        <v>41</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654.01639344262298</v>
      </c>
      <c r="E4" s="5">
        <f t="shared" si="0"/>
        <v>782.37704918032796</v>
      </c>
      <c r="F4" s="5">
        <f t="shared" si="0"/>
        <v>802.37704918032796</v>
      </c>
      <c r="G4" s="5">
        <f t="shared" si="0"/>
        <v>932.37704918032784</v>
      </c>
      <c r="H4" s="5">
        <f t="shared" si="0"/>
        <v>1347.3770491803277</v>
      </c>
      <c r="I4" s="5">
        <f t="shared" si="0"/>
        <v>1447.3770491803277</v>
      </c>
      <c r="J4" s="5">
        <f t="shared" si="0"/>
        <v>1687.3770491803277</v>
      </c>
      <c r="K4" s="5">
        <f t="shared" si="0"/>
        <v>2362.3770491803275</v>
      </c>
      <c r="L4" s="5">
        <f t="shared" si="0"/>
        <v>2712.377049180328</v>
      </c>
      <c r="M4" s="5">
        <f t="shared" si="0"/>
        <v>2878.377049180328</v>
      </c>
      <c r="N4" s="5">
        <f t="shared" si="0"/>
        <v>3237.1475409836066</v>
      </c>
      <c r="O4" s="5">
        <f t="shared" si="0"/>
        <v>3572.9672131147545</v>
      </c>
      <c r="P4" s="5">
        <f t="shared" si="0"/>
        <v>3884.9344262295085</v>
      </c>
      <c r="Q4" s="5">
        <f t="shared" si="0"/>
        <v>4856.9016393442625</v>
      </c>
      <c r="R4" s="5">
        <f t="shared" si="0"/>
        <v>5138.8688524590161</v>
      </c>
      <c r="S4" s="5">
        <f t="shared" si="0"/>
        <v>5520.8360655737697</v>
      </c>
      <c r="T4" s="5">
        <f>T5+T56+T116+T120+T153+T197+T209</f>
        <v>5675.8360655737697</v>
      </c>
      <c r="U4" s="5">
        <f t="shared" ref="U4:V4" si="1">U5+U56+U116+U120+U153+U197+U209</f>
        <v>5837.9672131147536</v>
      </c>
      <c r="V4" s="5">
        <f t="shared" si="1"/>
        <v>5924.9672131147536</v>
      </c>
      <c r="W4" s="5">
        <f t="shared" ref="W4" si="2">W5+W56+W116+W120+W153+W197+W209</f>
        <v>6027.2581222056624</v>
      </c>
    </row>
    <row r="5" spans="1:23" s="88" customFormat="1" x14ac:dyDescent="0.3">
      <c r="A5" s="122" t="s">
        <v>349</v>
      </c>
      <c r="B5" s="122" t="s">
        <v>349</v>
      </c>
      <c r="C5" s="122" t="s">
        <v>349</v>
      </c>
      <c r="D5" s="123">
        <f>SUMIF($A7:$A$211,LEFT($C5,LEN($C5)-6),D7:D$211)</f>
        <v>276.55737704918033</v>
      </c>
      <c r="E5" s="123">
        <f>SUMIF($A7:$A$211,LEFT($C5,LEN($C5)-6),E7:E$211)</f>
        <v>274.91803278688525</v>
      </c>
      <c r="F5" s="123">
        <f>SUMIF($A7:$A$211,LEFT($C5,LEN($C5)-6),F7:F$211)</f>
        <v>274.91803278688525</v>
      </c>
      <c r="G5" s="123">
        <f>SUMIF($A7:$A$211,LEFT($C5,LEN($C5)-6),G7:G$211)</f>
        <v>274.91803278688525</v>
      </c>
      <c r="H5" s="123">
        <f>SUMIF($A7:$A$211,LEFT($C5,LEN($C5)-6),H7:H$211)</f>
        <v>299.91803278688525</v>
      </c>
      <c r="I5" s="123">
        <f>SUMIF($A7:$A$211,LEFT($C5,LEN($C5)-6),I7:I$211)</f>
        <v>299.91803278688525</v>
      </c>
      <c r="J5" s="123">
        <f>SUMIF($A7:$A$211,LEFT($C5,LEN($C5)-6),J7:J$211)</f>
        <v>299.91803278688525</v>
      </c>
      <c r="K5" s="123">
        <f>SUMIF($A7:$A$211,LEFT($C5,LEN($C5)-6),K7:K$211)</f>
        <v>369.91803278688525</v>
      </c>
      <c r="L5" s="123">
        <f>SUMIF($A7:$A$211,LEFT($C5,LEN($C5)-6),L7:L$211)</f>
        <v>369.91803278688525</v>
      </c>
      <c r="M5" s="123">
        <f>SUMIF($A7:$A$211,LEFT($C5,LEN($C5)-6),M7:M$211)</f>
        <v>369.91803278688525</v>
      </c>
      <c r="N5" s="123">
        <f>SUMIF($A7:$A$211,LEFT($C5,LEN($C5)-6),N7:N$211)</f>
        <v>384.91803278688525</v>
      </c>
      <c r="O5" s="123">
        <f>SUMIF($A7:$A$211,LEFT($C5,LEN($C5)-6),O7:O$211)</f>
        <v>429.91803278688525</v>
      </c>
      <c r="P5" s="123">
        <f>SUMIF($A7:$A$211,LEFT($C5,LEN($C5)-6),P7:P$211)</f>
        <v>459.91803278688525</v>
      </c>
      <c r="Q5" s="123">
        <f>SUMIF($A7:$A$211,LEFT($C5,LEN($C5)-6),Q7:Q$211)</f>
        <v>489.91803278688525</v>
      </c>
      <c r="R5" s="123">
        <f>SUMIF($A7:$A$211,LEFT($C5,LEN($C5)-6),R7:R$211)</f>
        <v>489.91803278688525</v>
      </c>
      <c r="S5" s="123">
        <f>SUMIF($A7:$A$211,LEFT($C5,LEN($C5)-6),S7:S$211)</f>
        <v>489.91803278688525</v>
      </c>
      <c r="T5" s="123">
        <f>SUMIF($A7:$A$211,LEFT($C5,LEN($C5)-6),T7:T$211)</f>
        <v>514.91803278688531</v>
      </c>
      <c r="U5" s="123">
        <f>SUMIF($A7:$A$211,LEFT($C5,LEN($C5)-6),U7:U$211)</f>
        <v>539.91803278688531</v>
      </c>
      <c r="V5" s="123">
        <f>SUMIF($A7:$A$211,LEFT($C5,LEN($C5)-6),V7:V$211)</f>
        <v>539.91803278688531</v>
      </c>
      <c r="W5" s="123">
        <f>SUMIF($A7:$A$211,LEFT($C5,LEN($C5)-6),W7:W$211)</f>
        <v>539.91803278688531</v>
      </c>
    </row>
    <row r="6" spans="1:23" s="88" customFormat="1" x14ac:dyDescent="0.3">
      <c r="A6" s="124" t="s">
        <v>350</v>
      </c>
      <c r="B6" s="124" t="s">
        <v>350</v>
      </c>
      <c r="C6" s="124" t="s">
        <v>350</v>
      </c>
      <c r="D6" s="125">
        <f>SUMIF($B7:$B$211,LEFT($C6,LEN($C6)-6),D7:D$211)</f>
        <v>177.04918032786884</v>
      </c>
      <c r="E6" s="125">
        <f>SUMIF($B7:$B$211,LEFT($C6,LEN($C6)-6),E7:E$211)</f>
        <v>175.40983606557376</v>
      </c>
      <c r="F6" s="125">
        <f>SUMIF($B7:$B$211,LEFT($C6,LEN($C6)-6),F7:F$211)</f>
        <v>175.40983606557376</v>
      </c>
      <c r="G6" s="125">
        <f>SUMIF($B7:$B$211,LEFT($C6,LEN($C6)-6),G7:G$211)</f>
        <v>175.40983606557376</v>
      </c>
      <c r="H6" s="125">
        <f>SUMIF($B7:$B$211,LEFT($C6,LEN($C6)-6),H7:H$211)</f>
        <v>175.40983606557376</v>
      </c>
      <c r="I6" s="125">
        <f>SUMIF($B7:$B$211,LEFT($C6,LEN($C6)-6),I7:I$211)</f>
        <v>175.40983606557376</v>
      </c>
      <c r="J6" s="125">
        <f>SUMIF($B7:$B$211,LEFT($C6,LEN($C6)-6),J7:J$211)</f>
        <v>175.40983606557376</v>
      </c>
      <c r="K6" s="125">
        <f>SUMIF($B7:$B$211,LEFT($C6,LEN($C6)-6),K7:K$211)</f>
        <v>175.40983606557376</v>
      </c>
      <c r="L6" s="125">
        <f>SUMIF($B7:$B$211,LEFT($C6,LEN($C6)-6),L7:L$211)</f>
        <v>175.40983606557376</v>
      </c>
      <c r="M6" s="125">
        <f>SUMIF($B7:$B$211,LEFT($C6,LEN($C6)-6),M7:M$211)</f>
        <v>175.40983606557376</v>
      </c>
      <c r="N6" s="125">
        <f>SUMIF($B7:$B$211,LEFT($C6,LEN($C6)-6),N7:N$211)</f>
        <v>175.40983606557376</v>
      </c>
      <c r="O6" s="125">
        <f>SUMIF($B7:$B$211,LEFT($C6,LEN($C6)-6),O7:O$211)</f>
        <v>175.40983606557376</v>
      </c>
      <c r="P6" s="125">
        <f>SUMIF($B7:$B$211,LEFT($C6,LEN($C6)-6),P7:P$211)</f>
        <v>175.40983606557376</v>
      </c>
      <c r="Q6" s="125">
        <f>SUMIF($B7:$B$211,LEFT($C6,LEN($C6)-6),Q7:Q$211)</f>
        <v>175.40983606557376</v>
      </c>
      <c r="R6" s="125">
        <f>SUMIF($B7:$B$211,LEFT($C6,LEN($C6)-6),R7:R$211)</f>
        <v>175.40983606557376</v>
      </c>
      <c r="S6" s="125">
        <f>SUMIF($B7:$B$211,LEFT($C6,LEN($C6)-6),S7:S$211)</f>
        <v>175.40983606557376</v>
      </c>
      <c r="T6" s="125">
        <f>SUMIF($B7:$B$211,LEFT($C6,LEN($C6)-6),T7:T$211)</f>
        <v>175.40983606557376</v>
      </c>
      <c r="U6" s="125">
        <f>SUMIF($B7:$B$211,LEFT($C6,LEN($C6)-6),U7:U$211)</f>
        <v>175.40983606557376</v>
      </c>
      <c r="V6" s="125">
        <f>SUMIF($B7:$B$211,LEFT($C6,LEN($C6)-6),V7:V$211)</f>
        <v>175.40983606557376</v>
      </c>
      <c r="W6" s="125">
        <f>SUMIF($B7:$B$211,LEFT($C6,LEN($C6)-6),W7:W$211)</f>
        <v>175.40983606557376</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90.163934426229503</v>
      </c>
      <c r="E8" s="127">
        <v>98.360655737704917</v>
      </c>
      <c r="F8" s="127">
        <v>98.360655737704917</v>
      </c>
      <c r="G8" s="127">
        <v>98.360655737704917</v>
      </c>
      <c r="H8" s="127">
        <v>98.360655737704917</v>
      </c>
      <c r="I8" s="127">
        <v>98.360655737704917</v>
      </c>
      <c r="J8" s="127">
        <v>98.360655737704917</v>
      </c>
      <c r="K8" s="127">
        <v>98.360655737704917</v>
      </c>
      <c r="L8" s="127">
        <v>98.360655737704917</v>
      </c>
      <c r="M8" s="127">
        <v>98.360655737704917</v>
      </c>
      <c r="N8" s="127">
        <v>98.360655737704917</v>
      </c>
      <c r="O8" s="127">
        <v>98.360655737704917</v>
      </c>
      <c r="P8" s="127">
        <v>98.360655737704917</v>
      </c>
      <c r="Q8" s="127">
        <v>98.360655737704917</v>
      </c>
      <c r="R8" s="127">
        <v>98.360655737704917</v>
      </c>
      <c r="S8" s="127">
        <v>98.360655737704917</v>
      </c>
      <c r="T8" s="127">
        <v>98.360655737704917</v>
      </c>
      <c r="U8" s="127">
        <v>98.360655737704917</v>
      </c>
      <c r="V8" s="127">
        <v>98.360655737704917</v>
      </c>
      <c r="W8" s="127">
        <v>98.360655737704917</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32.786885245901637</v>
      </c>
      <c r="E12" s="127">
        <v>32.786885245901637</v>
      </c>
      <c r="F12" s="127">
        <v>32.786885245901637</v>
      </c>
      <c r="G12" s="127">
        <v>32.786885245901637</v>
      </c>
      <c r="H12" s="127">
        <v>32.786885245901637</v>
      </c>
      <c r="I12" s="127">
        <v>32.786885245901637</v>
      </c>
      <c r="J12" s="127">
        <v>32.786885245901637</v>
      </c>
      <c r="K12" s="127">
        <v>32.786885245901637</v>
      </c>
      <c r="L12" s="127">
        <v>32.786885245901637</v>
      </c>
      <c r="M12" s="127">
        <v>32.786885245901637</v>
      </c>
      <c r="N12" s="127">
        <v>32.786885245901637</v>
      </c>
      <c r="O12" s="127">
        <v>32.786885245901637</v>
      </c>
      <c r="P12" s="127">
        <v>32.786885245901637</v>
      </c>
      <c r="Q12" s="127">
        <v>32.786885245901637</v>
      </c>
      <c r="R12" s="127">
        <v>32.786885245901637</v>
      </c>
      <c r="S12" s="127">
        <v>32.786885245901637</v>
      </c>
      <c r="T12" s="127">
        <v>32.786885245901637</v>
      </c>
      <c r="U12" s="127">
        <v>32.786885245901637</v>
      </c>
      <c r="V12" s="127">
        <v>32.786885245901637</v>
      </c>
      <c r="W12" s="127">
        <v>32.786885245901637</v>
      </c>
    </row>
    <row r="13" spans="1:23" s="88" customFormat="1" x14ac:dyDescent="0.3">
      <c r="A13" s="126" t="s">
        <v>144</v>
      </c>
      <c r="B13" s="126" t="s">
        <v>351</v>
      </c>
      <c r="C13" s="126" t="s">
        <v>151</v>
      </c>
      <c r="D13" s="127">
        <v>44.26229508196721</v>
      </c>
      <c r="E13" s="127">
        <v>44.26229508196721</v>
      </c>
      <c r="F13" s="127">
        <v>44.26229508196721</v>
      </c>
      <c r="G13" s="127">
        <v>44.26229508196721</v>
      </c>
      <c r="H13" s="127">
        <v>44.26229508196721</v>
      </c>
      <c r="I13" s="127">
        <v>44.26229508196721</v>
      </c>
      <c r="J13" s="127">
        <v>44.26229508196721</v>
      </c>
      <c r="K13" s="127">
        <v>44.26229508196721</v>
      </c>
      <c r="L13" s="127">
        <v>44.26229508196721</v>
      </c>
      <c r="M13" s="127">
        <v>44.26229508196721</v>
      </c>
      <c r="N13" s="127">
        <v>44.26229508196721</v>
      </c>
      <c r="O13" s="127">
        <v>44.26229508196721</v>
      </c>
      <c r="P13" s="127">
        <v>44.26229508196721</v>
      </c>
      <c r="Q13" s="127">
        <v>44.26229508196721</v>
      </c>
      <c r="R13" s="127">
        <v>44.26229508196721</v>
      </c>
      <c r="S13" s="127">
        <v>44.26229508196721</v>
      </c>
      <c r="T13" s="127">
        <v>44.26229508196721</v>
      </c>
      <c r="U13" s="127">
        <v>44.26229508196721</v>
      </c>
      <c r="V13" s="127">
        <v>44.26229508196721</v>
      </c>
      <c r="W13" s="127">
        <v>44.26229508196721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9.8360655737704921</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29.508196721311474</v>
      </c>
      <c r="E26" s="125">
        <f>SUMIF($B27:$B$211,LEFT($C26,LEN($C26)-6),E27:E$211)</f>
        <v>29.508196721311474</v>
      </c>
      <c r="F26" s="125">
        <f>SUMIF($B27:$B$211,LEFT($C26,LEN($C26)-6),F27:F$211)</f>
        <v>29.508196721311474</v>
      </c>
      <c r="G26" s="125">
        <f>SUMIF($B27:$B$211,LEFT($C26,LEN($C26)-6),G27:G$211)</f>
        <v>29.508196721311474</v>
      </c>
      <c r="H26" s="125">
        <f>SUMIF($B27:$B$211,LEFT($C26,LEN($C26)-6),H27:H$211)</f>
        <v>29.508196721311474</v>
      </c>
      <c r="I26" s="125">
        <f>SUMIF($B27:$B$211,LEFT($C26,LEN($C26)-6),I27:I$211)</f>
        <v>29.508196721311474</v>
      </c>
      <c r="J26" s="125">
        <f>SUMIF($B27:$B$211,LEFT($C26,LEN($C26)-6),J27:J$211)</f>
        <v>29.508196721311474</v>
      </c>
      <c r="K26" s="125">
        <f>SUMIF($B27:$B$211,LEFT($C26,LEN($C26)-6),K27:K$211)</f>
        <v>64.508196721311478</v>
      </c>
      <c r="L26" s="125">
        <f>SUMIF($B27:$B$211,LEFT($C26,LEN($C26)-6),L27:L$211)</f>
        <v>64.508196721311478</v>
      </c>
      <c r="M26" s="125">
        <f>SUMIF($B27:$B$211,LEFT($C26,LEN($C26)-6),M27:M$211)</f>
        <v>64.508196721311478</v>
      </c>
      <c r="N26" s="125">
        <f>SUMIF($B27:$B$211,LEFT($C26,LEN($C26)-6),N27:N$211)</f>
        <v>64.508196721311478</v>
      </c>
      <c r="O26" s="125">
        <f>SUMIF($B27:$B$211,LEFT($C26,LEN($C26)-6),O27:O$211)</f>
        <v>64.508196721311478</v>
      </c>
      <c r="P26" s="125">
        <f>SUMIF($B27:$B$211,LEFT($C26,LEN($C26)-6),P27:P$211)</f>
        <v>64.508196721311478</v>
      </c>
      <c r="Q26" s="125">
        <f>SUMIF($B27:$B$211,LEFT($C26,LEN($C26)-6),Q27:Q$211)</f>
        <v>64.508196721311478</v>
      </c>
      <c r="R26" s="125">
        <f>SUMIF($B27:$B$211,LEFT($C26,LEN($C26)-6),R27:R$211)</f>
        <v>64.508196721311478</v>
      </c>
      <c r="S26" s="125">
        <f>SUMIF($B27:$B$211,LEFT($C26,LEN($C26)-6),S27:S$211)</f>
        <v>64.508196721311478</v>
      </c>
      <c r="T26" s="125">
        <f>SUMIF($B27:$B$211,LEFT($C26,LEN($C26)-6),T27:T$211)</f>
        <v>89.508196721311478</v>
      </c>
      <c r="U26" s="125">
        <f>SUMIF($B27:$B$211,LEFT($C26,LEN($C26)-6),U27:U$211)</f>
        <v>114.50819672131148</v>
      </c>
      <c r="V26" s="125">
        <f>SUMIF($B27:$B$211,LEFT($C26,LEN($C26)-6),V27:V$211)</f>
        <v>114.50819672131148</v>
      </c>
      <c r="W26" s="125">
        <f>SUMIF($B27:$B$211,LEFT($C26,LEN($C26)-6),W27:W$211)</f>
        <v>114.50819672131148</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4.918032786885246</v>
      </c>
      <c r="E31" s="127">
        <v>4.918032786885246</v>
      </c>
      <c r="F31" s="127">
        <v>4.918032786885246</v>
      </c>
      <c r="G31" s="127">
        <v>4.918032786885246</v>
      </c>
      <c r="H31" s="127">
        <v>4.918032786885246</v>
      </c>
      <c r="I31" s="127">
        <v>4.918032786885246</v>
      </c>
      <c r="J31" s="127">
        <v>4.918032786885246</v>
      </c>
      <c r="K31" s="127">
        <v>4.918032786885246</v>
      </c>
      <c r="L31" s="127">
        <v>4.918032786885246</v>
      </c>
      <c r="M31" s="127">
        <v>4.918032786885246</v>
      </c>
      <c r="N31" s="127">
        <v>4.918032786885246</v>
      </c>
      <c r="O31" s="127">
        <v>4.918032786885246</v>
      </c>
      <c r="P31" s="127">
        <v>4.918032786885246</v>
      </c>
      <c r="Q31" s="127">
        <v>4.918032786885246</v>
      </c>
      <c r="R31" s="127">
        <v>4.918032786885246</v>
      </c>
      <c r="S31" s="127">
        <v>4.918032786885246</v>
      </c>
      <c r="T31" s="127">
        <v>4.918032786885246</v>
      </c>
      <c r="U31" s="127">
        <v>4.918032786885246</v>
      </c>
      <c r="V31" s="127">
        <v>4.918032786885246</v>
      </c>
      <c r="W31" s="127">
        <v>4.918032786885246</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35</v>
      </c>
      <c r="L36" s="127">
        <v>35</v>
      </c>
      <c r="M36" s="127">
        <v>35</v>
      </c>
      <c r="N36" s="127">
        <v>35</v>
      </c>
      <c r="O36" s="127">
        <v>35</v>
      </c>
      <c r="P36" s="127">
        <v>35</v>
      </c>
      <c r="Q36" s="127">
        <v>35</v>
      </c>
      <c r="R36" s="127">
        <v>35</v>
      </c>
      <c r="S36" s="127">
        <v>35</v>
      </c>
      <c r="T36" s="127">
        <v>35</v>
      </c>
      <c r="U36" s="127">
        <v>35</v>
      </c>
      <c r="V36" s="127">
        <v>35</v>
      </c>
      <c r="W36" s="127">
        <v>35</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25</v>
      </c>
      <c r="U42" s="127">
        <v>50</v>
      </c>
      <c r="V42" s="127">
        <v>50</v>
      </c>
      <c r="W42" s="127">
        <v>50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24.590163934426229</v>
      </c>
      <c r="E44" s="127">
        <v>24.590163934426229</v>
      </c>
      <c r="F44" s="127">
        <v>24.590163934426229</v>
      </c>
      <c r="G44" s="127">
        <v>24.590163934426229</v>
      </c>
      <c r="H44" s="127">
        <v>24.590163934426229</v>
      </c>
      <c r="I44" s="127">
        <v>24.590163934426229</v>
      </c>
      <c r="J44" s="127">
        <v>24.590163934426229</v>
      </c>
      <c r="K44" s="127">
        <v>24.590163934426229</v>
      </c>
      <c r="L44" s="127">
        <v>24.590163934426229</v>
      </c>
      <c r="M44" s="127">
        <v>24.590163934426229</v>
      </c>
      <c r="N44" s="127">
        <v>24.590163934426229</v>
      </c>
      <c r="O44" s="127">
        <v>24.590163934426229</v>
      </c>
      <c r="P44" s="127">
        <v>24.590163934426229</v>
      </c>
      <c r="Q44" s="127">
        <v>24.590163934426229</v>
      </c>
      <c r="R44" s="127">
        <v>24.590163934426229</v>
      </c>
      <c r="S44" s="127">
        <v>24.590163934426229</v>
      </c>
      <c r="T44" s="127">
        <v>24.590163934426229</v>
      </c>
      <c r="U44" s="127">
        <v>24.590163934426229</v>
      </c>
      <c r="V44" s="127">
        <v>24.590163934426229</v>
      </c>
      <c r="W44" s="127">
        <v>24.590163934426229</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70</v>
      </c>
      <c r="E46" s="125">
        <f>SUMIF($B47:$B$211,LEFT($C46,LEN($C46)-6),E47:E$211)</f>
        <v>70</v>
      </c>
      <c r="F46" s="125">
        <f>SUMIF($B47:$B$211,LEFT($C46,LEN($C46)-6),F47:F$211)</f>
        <v>70</v>
      </c>
      <c r="G46" s="125">
        <f>SUMIF($B47:$B$211,LEFT($C46,LEN($C46)-6),G47:G$211)</f>
        <v>70</v>
      </c>
      <c r="H46" s="125">
        <f>SUMIF($B47:$B$211,LEFT($C46,LEN($C46)-6),H47:H$211)</f>
        <v>95</v>
      </c>
      <c r="I46" s="125">
        <f>SUMIF($B47:$B$211,LEFT($C46,LEN($C46)-6),I47:I$211)</f>
        <v>95</v>
      </c>
      <c r="J46" s="125">
        <f>SUMIF($B47:$B$211,LEFT($C46,LEN($C46)-6),J47:J$211)</f>
        <v>95</v>
      </c>
      <c r="K46" s="125">
        <f>SUMIF($B47:$B$211,LEFT($C46,LEN($C46)-6),K47:K$211)</f>
        <v>130</v>
      </c>
      <c r="L46" s="125">
        <f>SUMIF($B47:$B$211,LEFT($C46,LEN($C46)-6),L47:L$211)</f>
        <v>130</v>
      </c>
      <c r="M46" s="125">
        <f>SUMIF($B47:$B$211,LEFT($C46,LEN($C46)-6),M47:M$211)</f>
        <v>130</v>
      </c>
      <c r="N46" s="125">
        <f>SUMIF($B47:$B$211,LEFT($C46,LEN($C46)-6),N47:N$211)</f>
        <v>145</v>
      </c>
      <c r="O46" s="125">
        <f>SUMIF($B47:$B$211,LEFT($C46,LEN($C46)-6),O47:O$211)</f>
        <v>190</v>
      </c>
      <c r="P46" s="125">
        <f>SUMIF($B47:$B$211,LEFT($C46,LEN($C46)-6),P47:P$211)</f>
        <v>220</v>
      </c>
      <c r="Q46" s="125">
        <f>SUMIF($B47:$B$211,LEFT($C46,LEN($C46)-6),Q47:Q$211)</f>
        <v>250</v>
      </c>
      <c r="R46" s="125">
        <f>SUMIF($B47:$B$211,LEFT($C46,LEN($C46)-6),R47:R$211)</f>
        <v>250</v>
      </c>
      <c r="S46" s="125">
        <f>SUMIF($B47:$B$211,LEFT($C46,LEN($C46)-6),S47:S$211)</f>
        <v>250</v>
      </c>
      <c r="T46" s="125">
        <f>SUMIF($B47:$B$211,LEFT($C46,LEN($C46)-6),T47:T$211)</f>
        <v>250</v>
      </c>
      <c r="U46" s="125">
        <f>SUMIF($B47:$B$211,LEFT($C46,LEN($C46)-6),U47:U$211)</f>
        <v>250</v>
      </c>
      <c r="V46" s="125">
        <f>SUMIF($B47:$B$211,LEFT($C46,LEN($C46)-6),V47:V$211)</f>
        <v>250</v>
      </c>
      <c r="W46" s="125">
        <f>SUMIF($B47:$B$211,LEFT($C46,LEN($C46)-6),W47:W$211)</f>
        <v>250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70</v>
      </c>
      <c r="E52" s="127">
        <v>70</v>
      </c>
      <c r="F52" s="127">
        <v>70</v>
      </c>
      <c r="G52" s="127">
        <v>70</v>
      </c>
      <c r="H52" s="127">
        <v>95</v>
      </c>
      <c r="I52" s="127">
        <v>95</v>
      </c>
      <c r="J52" s="127">
        <v>95</v>
      </c>
      <c r="K52" s="127">
        <v>130</v>
      </c>
      <c r="L52" s="127">
        <v>130</v>
      </c>
      <c r="M52" s="127">
        <v>130</v>
      </c>
      <c r="N52" s="127">
        <v>145</v>
      </c>
      <c r="O52" s="127">
        <v>190</v>
      </c>
      <c r="P52" s="127">
        <v>220</v>
      </c>
      <c r="Q52" s="127">
        <v>250</v>
      </c>
      <c r="R52" s="127">
        <v>250</v>
      </c>
      <c r="S52" s="127">
        <v>250</v>
      </c>
      <c r="T52" s="127">
        <v>250</v>
      </c>
      <c r="U52" s="127">
        <v>250</v>
      </c>
      <c r="V52" s="127">
        <v>250</v>
      </c>
      <c r="W52" s="127">
        <v>250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8.1967213114754092</v>
      </c>
      <c r="E56" s="123">
        <f>SUMIF($A58:$A$211,LEFT($C56,LEN($C56)-6),E58:E$211)</f>
        <v>8.1967213114754092</v>
      </c>
      <c r="F56" s="123">
        <f>SUMIF($A58:$A$211,LEFT($C56,LEN($C56)-6),F58:F$211)</f>
        <v>8.1967213114754092</v>
      </c>
      <c r="G56" s="123">
        <f>SUMIF($A58:$A$211,LEFT($C56,LEN($C56)-6),G58:G$211)</f>
        <v>8.1967213114754092</v>
      </c>
      <c r="H56" s="123">
        <f>SUMIF($A58:$A$211,LEFT($C56,LEN($C56)-6),H58:H$211)</f>
        <v>8.1967213114754092</v>
      </c>
      <c r="I56" s="123">
        <f>SUMIF($A58:$A$211,LEFT($C56,LEN($C56)-6),I58:I$211)</f>
        <v>8.1967213114754092</v>
      </c>
      <c r="J56" s="123">
        <f>SUMIF($A58:$A$211,LEFT($C56,LEN($C56)-6),J58:J$211)</f>
        <v>8.1967213114754092</v>
      </c>
      <c r="K56" s="123">
        <f>SUMIF($A58:$A$211,LEFT($C56,LEN($C56)-6),K58:K$211)</f>
        <v>8.1967213114754092</v>
      </c>
      <c r="L56" s="123">
        <f>SUMIF($A58:$A$211,LEFT($C56,LEN($C56)-6),L58:L$211)</f>
        <v>8.1967213114754092</v>
      </c>
      <c r="M56" s="123">
        <f>SUMIF($A58:$A$211,LEFT($C56,LEN($C56)-6),M58:M$211)</f>
        <v>44.196721311475407</v>
      </c>
      <c r="N56" s="123">
        <f>SUMIF($A58:$A$211,LEFT($C56,LEN($C56)-6),N58:N$211)</f>
        <v>117.9672131147541</v>
      </c>
      <c r="O56" s="123">
        <f>SUMIF($A58:$A$211,LEFT($C56,LEN($C56)-6),O58:O$211)</f>
        <v>168.78688524590166</v>
      </c>
      <c r="P56" s="123">
        <f>SUMIF($A58:$A$211,LEFT($C56,LEN($C56)-6),P58:P$211)</f>
        <v>168.78688524590166</v>
      </c>
      <c r="Q56" s="123">
        <f>SUMIF($A58:$A$211,LEFT($C56,LEN($C56)-6),Q58:Q$211)</f>
        <v>168.78688524590166</v>
      </c>
      <c r="R56" s="123">
        <f>SUMIF($A58:$A$211,LEFT($C56,LEN($C56)-6),R58:R$211)</f>
        <v>168.78688524590166</v>
      </c>
      <c r="S56" s="123">
        <f>SUMIF($A58:$A$211,LEFT($C56,LEN($C56)-6),S58:S$211)</f>
        <v>168.78688524590166</v>
      </c>
      <c r="T56" s="123">
        <f>SUMIF($A58:$A$211,LEFT($C56,LEN($C56)-6),T58:T$211)</f>
        <v>218.78688524590166</v>
      </c>
      <c r="U56" s="123">
        <f>SUMIF($A58:$A$211,LEFT($C56,LEN($C56)-6),U58:U$211)</f>
        <v>268.78688524590166</v>
      </c>
      <c r="V56" s="123">
        <f>SUMIF($A58:$A$211,LEFT($C56,LEN($C56)-6),V58:V$211)</f>
        <v>268.78688524590166</v>
      </c>
      <c r="W56" s="123">
        <f>SUMIF($A58:$A$211,LEFT($C56,LEN($C56)-6),W58:W$211)</f>
        <v>268.78688524590166</v>
      </c>
    </row>
    <row r="57" spans="1:23" s="88" customFormat="1" x14ac:dyDescent="0.3">
      <c r="A57" s="124" t="s">
        <v>391</v>
      </c>
      <c r="B57" s="124" t="s">
        <v>391</v>
      </c>
      <c r="C57" s="124" t="s">
        <v>391</v>
      </c>
      <c r="D57" s="125">
        <f>SUMIF($B58:$B$211,LEFT($C57,LEN($C57)-6),D58:D$211)</f>
        <v>8.1967213114754092</v>
      </c>
      <c r="E57" s="125">
        <f>SUMIF($B58:$B$211,LEFT($C57,LEN($C57)-6),E58:E$211)</f>
        <v>8.1967213114754092</v>
      </c>
      <c r="F57" s="125">
        <f>SUMIF($B58:$B$211,LEFT($C57,LEN($C57)-6),F58:F$211)</f>
        <v>8.1967213114754092</v>
      </c>
      <c r="G57" s="125">
        <f>SUMIF($B58:$B$211,LEFT($C57,LEN($C57)-6),G58:G$211)</f>
        <v>8.1967213114754092</v>
      </c>
      <c r="H57" s="125">
        <f>SUMIF($B58:$B$211,LEFT($C57,LEN($C57)-6),H58:H$211)</f>
        <v>8.1967213114754092</v>
      </c>
      <c r="I57" s="125">
        <f>SUMIF($B58:$B$211,LEFT($C57,LEN($C57)-6),I58:I$211)</f>
        <v>8.1967213114754092</v>
      </c>
      <c r="J57" s="125">
        <f>SUMIF($B58:$B$211,LEFT($C57,LEN($C57)-6),J58:J$211)</f>
        <v>8.1967213114754092</v>
      </c>
      <c r="K57" s="125">
        <f>SUMIF($B58:$B$211,LEFT($C57,LEN($C57)-6),K58:K$211)</f>
        <v>8.1967213114754092</v>
      </c>
      <c r="L57" s="125">
        <f>SUMIF($B58:$B$211,LEFT($C57,LEN($C57)-6),L58:L$211)</f>
        <v>8.1967213114754092</v>
      </c>
      <c r="M57" s="125">
        <f>SUMIF($B58:$B$211,LEFT($C57,LEN($C57)-6),M58:M$211)</f>
        <v>44.196721311475407</v>
      </c>
      <c r="N57" s="125">
        <f>SUMIF($B58:$B$211,LEFT($C57,LEN($C57)-6),N58:N$211)</f>
        <v>117.9672131147541</v>
      </c>
      <c r="O57" s="125">
        <f>SUMIF($B58:$B$211,LEFT($C57,LEN($C57)-6),O58:O$211)</f>
        <v>168.78688524590166</v>
      </c>
      <c r="P57" s="125">
        <f>SUMIF($B58:$B$211,LEFT($C57,LEN($C57)-6),P58:P$211)</f>
        <v>168.78688524590166</v>
      </c>
      <c r="Q57" s="125">
        <f>SUMIF($B58:$B$211,LEFT($C57,LEN($C57)-6),Q58:Q$211)</f>
        <v>168.78688524590166</v>
      </c>
      <c r="R57" s="125">
        <f>SUMIF($B58:$B$211,LEFT($C57,LEN($C57)-6),R58:R$211)</f>
        <v>168.78688524590166</v>
      </c>
      <c r="S57" s="125">
        <f>SUMIF($B58:$B$211,LEFT($C57,LEN($C57)-6),S58:S$211)</f>
        <v>168.78688524590166</v>
      </c>
      <c r="T57" s="125">
        <f>SUMIF($B58:$B$211,LEFT($C57,LEN($C57)-6),T58:T$211)</f>
        <v>218.78688524590166</v>
      </c>
      <c r="U57" s="125">
        <f>SUMIF($B58:$B$211,LEFT($C57,LEN($C57)-6),U58:U$211)</f>
        <v>268.78688524590166</v>
      </c>
      <c r="V57" s="125">
        <f>SUMIF($B58:$B$211,LEFT($C57,LEN($C57)-6),V58:V$211)</f>
        <v>268.78688524590166</v>
      </c>
      <c r="W57" s="125">
        <f>SUMIF($B58:$B$211,LEFT($C57,LEN($C57)-6),W58:W$211)</f>
        <v>268.78688524590166</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8.1967213114754092</v>
      </c>
      <c r="E59" s="127">
        <v>8.1967213114754092</v>
      </c>
      <c r="F59" s="127">
        <v>8.1967213114754092</v>
      </c>
      <c r="G59" s="127">
        <v>8.1967213114754092</v>
      </c>
      <c r="H59" s="127">
        <v>8.1967213114754092</v>
      </c>
      <c r="I59" s="127">
        <v>8.1967213114754092</v>
      </c>
      <c r="J59" s="127">
        <v>8.1967213114754092</v>
      </c>
      <c r="K59" s="127">
        <v>8.1967213114754092</v>
      </c>
      <c r="L59" s="127">
        <v>8.1967213114754092</v>
      </c>
      <c r="M59" s="127">
        <v>44.196721311475407</v>
      </c>
      <c r="N59" s="127">
        <v>44.196721311475407</v>
      </c>
      <c r="O59" s="127">
        <v>44.196721311475407</v>
      </c>
      <c r="P59" s="127">
        <v>44.196721311475407</v>
      </c>
      <c r="Q59" s="127">
        <v>44.196721311475407</v>
      </c>
      <c r="R59" s="127">
        <v>44.196721311475407</v>
      </c>
      <c r="S59" s="127">
        <v>44.196721311475407</v>
      </c>
      <c r="T59" s="127">
        <v>44.196721311475407</v>
      </c>
      <c r="U59" s="127">
        <v>44.196721311475407</v>
      </c>
      <c r="V59" s="127">
        <v>44.196721311475407</v>
      </c>
      <c r="W59" s="127">
        <v>44.196721311475407</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49.180327868852459</v>
      </c>
      <c r="O61" s="127">
        <v>100</v>
      </c>
      <c r="P61" s="127">
        <v>100</v>
      </c>
      <c r="Q61" s="127">
        <v>100</v>
      </c>
      <c r="R61" s="127">
        <v>100</v>
      </c>
      <c r="S61" s="127">
        <v>100</v>
      </c>
      <c r="T61" s="127">
        <v>150</v>
      </c>
      <c r="U61" s="127">
        <v>200</v>
      </c>
      <c r="V61" s="127">
        <v>200</v>
      </c>
      <c r="W61" s="127">
        <v>200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24.590163934426229</v>
      </c>
      <c r="O63" s="127">
        <v>24.590163934426229</v>
      </c>
      <c r="P63" s="127">
        <v>24.590163934426229</v>
      </c>
      <c r="Q63" s="127">
        <v>24.590163934426229</v>
      </c>
      <c r="R63" s="127">
        <v>24.590163934426229</v>
      </c>
      <c r="S63" s="127">
        <v>24.590163934426229</v>
      </c>
      <c r="T63" s="127">
        <v>24.590163934426229</v>
      </c>
      <c r="U63" s="127">
        <v>24.590163934426229</v>
      </c>
      <c r="V63" s="127">
        <v>24.590163934426229</v>
      </c>
      <c r="W63" s="127">
        <v>24.590163934426229</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0</v>
      </c>
      <c r="E116" s="123">
        <f>SUMIF($A118:$A$211,LEFT($C116,LEN($C116)-6),E118:E$211)</f>
        <v>0</v>
      </c>
      <c r="F116" s="123">
        <f>SUMIF($A118:$A$211,LEFT($C116,LEN($C116)-6),F118:F$211)</f>
        <v>0</v>
      </c>
      <c r="G116" s="123">
        <f>SUMIF($A118:$A$211,LEFT($C116,LEN($C116)-6),G118:G$211)</f>
        <v>0</v>
      </c>
      <c r="H116" s="123">
        <f>SUMIF($A118:$A$211,LEFT($C116,LEN($C116)-6),H118:H$211)</f>
        <v>0</v>
      </c>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v>
      </c>
      <c r="S116" s="123">
        <f>SUMIF($A118:$A$211,LEFT($C116,LEN($C116)-6),S118:S$211)</f>
        <v>0</v>
      </c>
      <c r="T116" s="123">
        <f>SUMIF($A118:$A$211,LEFT($C116,LEN($C116)-6),T118:T$211)</f>
        <v>0</v>
      </c>
      <c r="U116" s="123">
        <f>SUMIF($A118:$A$211,LEFT($C116,LEN($C116)-6),U118:U$211)</f>
        <v>0</v>
      </c>
      <c r="V116" s="123">
        <f>SUMIF($A118:$A$211,LEFT($C116,LEN($C116)-6),V118:V$211)</f>
        <v>0</v>
      </c>
      <c r="W116" s="123">
        <f>SUMIF($A118:$A$211,LEFT($C116,LEN($C116)-6),W118:W$211)</f>
        <v>0</v>
      </c>
    </row>
    <row r="117" spans="1:23" s="88" customFormat="1" x14ac:dyDescent="0.3">
      <c r="A117" s="124" t="s">
        <v>452</v>
      </c>
      <c r="B117" s="124" t="s">
        <v>452</v>
      </c>
      <c r="C117" s="124" t="s">
        <v>452</v>
      </c>
      <c r="D117" s="125">
        <f>SUMIF($B118:$B$211,LEFT($C117,LEN($C117)-6),D118:D$211)</f>
        <v>0</v>
      </c>
      <c r="E117" s="125">
        <f>SUMIF($B118:$B$211,LEFT($C117,LEN($C117)-6),E118:E$211)</f>
        <v>0</v>
      </c>
      <c r="F117" s="125">
        <f>SUMIF($B118:$B$211,LEFT($C117,LEN($C117)-6),F118:F$211)</f>
        <v>0</v>
      </c>
      <c r="G117" s="125">
        <f>SUMIF($B118:$B$211,LEFT($C117,LEN($C117)-6),G118:G$211)</f>
        <v>0</v>
      </c>
      <c r="H117" s="125">
        <f>SUMIF($B118:$B$211,LEFT($C117,LEN($C117)-6),H118:H$211)</f>
        <v>0</v>
      </c>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v>
      </c>
      <c r="S117" s="125">
        <f>SUMIF($B118:$B$211,LEFT($C117,LEN($C117)-6),S118:S$211)</f>
        <v>0</v>
      </c>
      <c r="T117" s="125">
        <f>SUMIF($B118:$B$211,LEFT($C117,LEN($C117)-6),T118:T$211)</f>
        <v>0</v>
      </c>
      <c r="U117" s="125">
        <f>SUMIF($B118:$B$211,LEFT($C117,LEN($C117)-6),U118:U$211)</f>
        <v>0</v>
      </c>
      <c r="V117" s="125">
        <f>SUMIF($B118:$B$211,LEFT($C117,LEN($C117)-6),V118:V$211)</f>
        <v>0</v>
      </c>
      <c r="W117" s="125">
        <f>SUMIF($B118:$B$211,LEFT($C117,LEN($C117)-6),W118:W$211)</f>
        <v>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0</v>
      </c>
      <c r="T119" s="127">
        <v>0</v>
      </c>
      <c r="U119" s="127">
        <v>0</v>
      </c>
      <c r="V119" s="127">
        <v>0</v>
      </c>
      <c r="W119" s="127">
        <v>0</v>
      </c>
    </row>
    <row r="120" spans="1:23" s="88" customFormat="1" x14ac:dyDescent="0.3">
      <c r="A120" s="122" t="s">
        <v>453</v>
      </c>
      <c r="B120" s="122" t="s">
        <v>453</v>
      </c>
      <c r="C120" s="122" t="s">
        <v>453</v>
      </c>
      <c r="D120" s="123">
        <f>SUMIF($A122:$A$211,LEFT($C120,LEN($C120)-6),D122:D$211)</f>
        <v>67.21311475409837</v>
      </c>
      <c r="E120" s="123">
        <f>SUMIF($A122:$A$211,LEFT($C120,LEN($C120)-6),E122:E$211)</f>
        <v>67.21311475409837</v>
      </c>
      <c r="F120" s="123">
        <f>SUMIF($A122:$A$211,LEFT($C120,LEN($C120)-6),F122:F$211)</f>
        <v>67.21311475409837</v>
      </c>
      <c r="G120" s="123">
        <f>SUMIF($A122:$A$211,LEFT($C120,LEN($C120)-6),G122:G$211)</f>
        <v>67.21311475409837</v>
      </c>
      <c r="H120" s="123">
        <f>SUMIF($A122:$A$211,LEFT($C120,LEN($C120)-6),H122:H$211)</f>
        <v>67.21311475409837</v>
      </c>
      <c r="I120" s="123">
        <f>SUMIF($A122:$A$211,LEFT($C120,LEN($C120)-6),I122:I$211)</f>
        <v>67.21311475409837</v>
      </c>
      <c r="J120" s="123">
        <f>SUMIF($A122:$A$211,LEFT($C120,LEN($C120)-6),J122:J$211)</f>
        <v>67.21311475409837</v>
      </c>
      <c r="K120" s="123">
        <f>SUMIF($A122:$A$211,LEFT($C120,LEN($C120)-6),K122:K$211)</f>
        <v>67.21311475409837</v>
      </c>
      <c r="L120" s="123">
        <f>SUMIF($A122:$A$211,LEFT($C120,LEN($C120)-6),L122:L$211)</f>
        <v>67.21311475409837</v>
      </c>
      <c r="M120" s="123">
        <f>SUMIF($A122:$A$211,LEFT($C120,LEN($C120)-6),M122:M$211)</f>
        <v>67.21311475409837</v>
      </c>
      <c r="N120" s="123">
        <f>SUMIF($A122:$A$211,LEFT($C120,LEN($C120)-6),N122:N$211)</f>
        <v>67.21311475409837</v>
      </c>
      <c r="O120" s="123">
        <f>SUMIF($A122:$A$211,LEFT($C120,LEN($C120)-6),O122:O$211)</f>
        <v>67.21311475409837</v>
      </c>
      <c r="P120" s="123">
        <f>SUMIF($A122:$A$211,LEFT($C120,LEN($C120)-6),P122:P$211)</f>
        <v>67.21311475409837</v>
      </c>
      <c r="Q120" s="123">
        <f>SUMIF($A122:$A$211,LEFT($C120,LEN($C120)-6),Q122:Q$211)</f>
        <v>67.21311475409837</v>
      </c>
      <c r="R120" s="123">
        <f>SUMIF($A122:$A$211,LEFT($C120,LEN($C120)-6),R122:R$211)</f>
        <v>67.21311475409837</v>
      </c>
      <c r="S120" s="123">
        <f>SUMIF($A122:$A$211,LEFT($C120,LEN($C120)-6),S122:S$211)</f>
        <v>67.21311475409837</v>
      </c>
      <c r="T120" s="123">
        <f>SUMIF($A122:$A$211,LEFT($C120,LEN($C120)-6),T122:T$211)</f>
        <v>67.21311475409837</v>
      </c>
      <c r="U120" s="123">
        <f>SUMIF($A122:$A$211,LEFT($C120,LEN($C120)-6),U122:U$211)</f>
        <v>67.21311475409837</v>
      </c>
      <c r="V120" s="123">
        <f>SUMIF($A122:$A$211,LEFT($C120,LEN($C120)-6),V122:V$211)</f>
        <v>67.21311475409837</v>
      </c>
      <c r="W120" s="123">
        <f>SUMIF($A122:$A$211,LEFT($C120,LEN($C120)-6),W122:W$211)</f>
        <v>67.21311475409837</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57.377049180327873</v>
      </c>
      <c r="E130" s="125">
        <f>SUMIF($B131:$B$211,LEFT($C130,LEN($C130)-6),E131:E$211)</f>
        <v>57.377049180327873</v>
      </c>
      <c r="F130" s="125">
        <f>SUMIF($B131:$B$211,LEFT($C130,LEN($C130)-6),F131:F$211)</f>
        <v>57.377049180327873</v>
      </c>
      <c r="G130" s="125">
        <f>SUMIF($B131:$B$211,LEFT($C130,LEN($C130)-6),G131:G$211)</f>
        <v>57.377049180327873</v>
      </c>
      <c r="H130" s="125">
        <f>SUMIF($B131:$B$211,LEFT($C130,LEN($C130)-6),H131:H$211)</f>
        <v>57.377049180327873</v>
      </c>
      <c r="I130" s="125">
        <f>SUMIF($B131:$B$211,LEFT($C130,LEN($C130)-6),I131:I$211)</f>
        <v>57.377049180327873</v>
      </c>
      <c r="J130" s="125">
        <f>SUMIF($B131:$B$211,LEFT($C130,LEN($C130)-6),J131:J$211)</f>
        <v>57.377049180327873</v>
      </c>
      <c r="K130" s="125">
        <f>SUMIF($B131:$B$211,LEFT($C130,LEN($C130)-6),K131:K$211)</f>
        <v>57.377049180327873</v>
      </c>
      <c r="L130" s="125">
        <f>SUMIF($B131:$B$211,LEFT($C130,LEN($C130)-6),L131:L$211)</f>
        <v>57.377049180327873</v>
      </c>
      <c r="M130" s="125">
        <f>SUMIF($B131:$B$211,LEFT($C130,LEN($C130)-6),M131:M$211)</f>
        <v>57.377049180327873</v>
      </c>
      <c r="N130" s="125">
        <f>SUMIF($B131:$B$211,LEFT($C130,LEN($C130)-6),N131:N$211)</f>
        <v>57.377049180327873</v>
      </c>
      <c r="O130" s="125">
        <f>SUMIF($B131:$B$211,LEFT($C130,LEN($C130)-6),O131:O$211)</f>
        <v>57.377049180327873</v>
      </c>
      <c r="P130" s="125">
        <f>SUMIF($B131:$B$211,LEFT($C130,LEN($C130)-6),P131:P$211)</f>
        <v>57.377049180327873</v>
      </c>
      <c r="Q130" s="125">
        <f>SUMIF($B131:$B$211,LEFT($C130,LEN($C130)-6),Q131:Q$211)</f>
        <v>57.377049180327873</v>
      </c>
      <c r="R130" s="125">
        <f>SUMIF($B131:$B$211,LEFT($C130,LEN($C130)-6),R131:R$211)</f>
        <v>57.377049180327873</v>
      </c>
      <c r="S130" s="125">
        <f>SUMIF($B131:$B$211,LEFT($C130,LEN($C130)-6),S131:S$211)</f>
        <v>57.377049180327873</v>
      </c>
      <c r="T130" s="125">
        <f>SUMIF($B131:$B$211,LEFT($C130,LEN($C130)-6),T131:T$211)</f>
        <v>57.377049180327873</v>
      </c>
      <c r="U130" s="125">
        <f>SUMIF($B131:$B$211,LEFT($C130,LEN($C130)-6),U131:U$211)</f>
        <v>57.377049180327873</v>
      </c>
      <c r="V130" s="125">
        <f>SUMIF($B131:$B$211,LEFT($C130,LEN($C130)-6),V131:V$211)</f>
        <v>57.377049180327873</v>
      </c>
      <c r="W130" s="125">
        <f>SUMIF($B131:$B$211,LEFT($C130,LEN($C130)-6),W131:W$211)</f>
        <v>57.377049180327873</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57.377049180327873</v>
      </c>
      <c r="E136" s="127">
        <v>57.377049180327873</v>
      </c>
      <c r="F136" s="127">
        <v>57.377049180327873</v>
      </c>
      <c r="G136" s="127">
        <v>57.377049180327873</v>
      </c>
      <c r="H136" s="127">
        <v>57.377049180327873</v>
      </c>
      <c r="I136" s="127">
        <v>57.377049180327873</v>
      </c>
      <c r="J136" s="127">
        <v>57.377049180327873</v>
      </c>
      <c r="K136" s="127">
        <v>57.377049180327873</v>
      </c>
      <c r="L136" s="127">
        <v>57.377049180327873</v>
      </c>
      <c r="M136" s="127">
        <v>57.377049180327873</v>
      </c>
      <c r="N136" s="127">
        <v>57.377049180327873</v>
      </c>
      <c r="O136" s="127">
        <v>57.377049180327873</v>
      </c>
      <c r="P136" s="127">
        <v>57.377049180327873</v>
      </c>
      <c r="Q136" s="127">
        <v>57.377049180327873</v>
      </c>
      <c r="R136" s="127">
        <v>57.377049180327873</v>
      </c>
      <c r="S136" s="127">
        <v>57.377049180327873</v>
      </c>
      <c r="T136" s="127">
        <v>57.377049180327873</v>
      </c>
      <c r="U136" s="127">
        <v>57.377049180327873</v>
      </c>
      <c r="V136" s="127">
        <v>57.377049180327873</v>
      </c>
      <c r="W136" s="127">
        <v>57.377049180327873</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9.8360655737704921</v>
      </c>
      <c r="E139" s="125">
        <f>SUMIF($B140:$B$211,LEFT($C139,LEN($C139)-6),E140:E$211)</f>
        <v>9.8360655737704921</v>
      </c>
      <c r="F139" s="125">
        <f>SUMIF($B140:$B$211,LEFT($C139,LEN($C139)-6),F140:F$211)</f>
        <v>9.8360655737704921</v>
      </c>
      <c r="G139" s="125">
        <f>SUMIF($B140:$B$211,LEFT($C139,LEN($C139)-6),G140:G$211)</f>
        <v>9.8360655737704921</v>
      </c>
      <c r="H139" s="125">
        <f>SUMIF($B140:$B$211,LEFT($C139,LEN($C139)-6),H140:H$211)</f>
        <v>9.8360655737704921</v>
      </c>
      <c r="I139" s="125">
        <f>SUMIF($B140:$B$211,LEFT($C139,LEN($C139)-6),I140:I$211)</f>
        <v>9.8360655737704921</v>
      </c>
      <c r="J139" s="125">
        <f>SUMIF($B140:$B$211,LEFT($C139,LEN($C139)-6),J140:J$211)</f>
        <v>9.8360655737704921</v>
      </c>
      <c r="K139" s="125">
        <f>SUMIF($B140:$B$211,LEFT($C139,LEN($C139)-6),K140:K$211)</f>
        <v>9.8360655737704921</v>
      </c>
      <c r="L139" s="125">
        <f>SUMIF($B140:$B$211,LEFT($C139,LEN($C139)-6),L140:L$211)</f>
        <v>9.8360655737704921</v>
      </c>
      <c r="M139" s="125">
        <f>SUMIF($B140:$B$211,LEFT($C139,LEN($C139)-6),M140:M$211)</f>
        <v>9.8360655737704921</v>
      </c>
      <c r="N139" s="125">
        <f>SUMIF($B140:$B$211,LEFT($C139,LEN($C139)-6),N140:N$211)</f>
        <v>9.8360655737704921</v>
      </c>
      <c r="O139" s="125">
        <f>SUMIF($B140:$B$211,LEFT($C139,LEN($C139)-6),O140:O$211)</f>
        <v>9.8360655737704921</v>
      </c>
      <c r="P139" s="125">
        <f>SUMIF($B140:$B$211,LEFT($C139,LEN($C139)-6),P140:P$211)</f>
        <v>9.8360655737704921</v>
      </c>
      <c r="Q139" s="125">
        <f>SUMIF($B140:$B$211,LEFT($C139,LEN($C139)-6),Q140:Q$211)</f>
        <v>9.8360655737704921</v>
      </c>
      <c r="R139" s="125">
        <f>SUMIF($B140:$B$211,LEFT($C139,LEN($C139)-6),R140:R$211)</f>
        <v>9.8360655737704921</v>
      </c>
      <c r="S139" s="125">
        <f>SUMIF($B140:$B$211,LEFT($C139,LEN($C139)-6),S140:S$211)</f>
        <v>9.8360655737704921</v>
      </c>
      <c r="T139" s="125">
        <f>SUMIF($B140:$B$211,LEFT($C139,LEN($C139)-6),T140:T$211)</f>
        <v>9.8360655737704921</v>
      </c>
      <c r="U139" s="125">
        <f>SUMIF($B140:$B$211,LEFT($C139,LEN($C139)-6),U140:U$211)</f>
        <v>9.8360655737704921</v>
      </c>
      <c r="V139" s="125">
        <f>SUMIF($B140:$B$211,LEFT($C139,LEN($C139)-6),V140:V$211)</f>
        <v>9.8360655737704921</v>
      </c>
      <c r="W139" s="125">
        <f>SUMIF($B140:$B$211,LEFT($C139,LEN($C139)-6),W140:W$211)</f>
        <v>9.8360655737704921</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9.8360655737704921</v>
      </c>
      <c r="E152" s="127">
        <v>9.8360655737704921</v>
      </c>
      <c r="F152" s="127">
        <v>9.8360655737704921</v>
      </c>
      <c r="G152" s="127">
        <v>9.8360655737704921</v>
      </c>
      <c r="H152" s="127">
        <v>9.8360655737704921</v>
      </c>
      <c r="I152" s="127">
        <v>9.8360655737704921</v>
      </c>
      <c r="J152" s="127">
        <v>9.8360655737704921</v>
      </c>
      <c r="K152" s="127">
        <v>9.8360655737704921</v>
      </c>
      <c r="L152" s="127">
        <v>9.8360655737704921</v>
      </c>
      <c r="M152" s="127">
        <v>9.8360655737704921</v>
      </c>
      <c r="N152" s="127">
        <v>9.8360655737704921</v>
      </c>
      <c r="O152" s="127">
        <v>9.8360655737704921</v>
      </c>
      <c r="P152" s="127">
        <v>9.8360655737704921</v>
      </c>
      <c r="Q152" s="127">
        <v>9.8360655737704921</v>
      </c>
      <c r="R152" s="127">
        <v>9.8360655737704921</v>
      </c>
      <c r="S152" s="127">
        <v>9.8360655737704921</v>
      </c>
      <c r="T152" s="127">
        <v>9.8360655737704921</v>
      </c>
      <c r="U152" s="127">
        <v>9.8360655737704921</v>
      </c>
      <c r="V152" s="127">
        <v>9.8360655737704921</v>
      </c>
      <c r="W152" s="127">
        <v>9.8360655737704921</v>
      </c>
    </row>
    <row r="153" spans="1:23" s="88" customFormat="1" x14ac:dyDescent="0.3">
      <c r="A153" s="122" t="s">
        <v>484</v>
      </c>
      <c r="B153" s="122" t="s">
        <v>484</v>
      </c>
      <c r="C153" s="122" t="s">
        <v>484</v>
      </c>
      <c r="D153" s="123">
        <f>SUMIF($A155:$A$211,LEFT($C153,LEN($C153)-6),D155:D$211)</f>
        <v>302.0491803278689</v>
      </c>
      <c r="E153" s="123">
        <f>SUMIF($A155:$A$211,LEFT($C153,LEN($C153)-6),E155:E$211)</f>
        <v>432.0491803278689</v>
      </c>
      <c r="F153" s="123">
        <f>SUMIF($A155:$A$211,LEFT($C153,LEN($C153)-6),F155:F$211)</f>
        <v>452.0491803278689</v>
      </c>
      <c r="G153" s="123">
        <f>SUMIF($A155:$A$211,LEFT($C153,LEN($C153)-6),G155:G$211)</f>
        <v>582.04918032786884</v>
      </c>
      <c r="H153" s="123">
        <f>SUMIF($A155:$A$211,LEFT($C153,LEN($C153)-6),H155:H$211)</f>
        <v>972.04918032786873</v>
      </c>
      <c r="I153" s="123">
        <f>SUMIF($A155:$A$211,LEFT($C153,LEN($C153)-6),I155:I$211)</f>
        <v>1072.0491803278687</v>
      </c>
      <c r="J153" s="123">
        <f>SUMIF($A155:$A$211,LEFT($C153,LEN($C153)-6),J155:J$211)</f>
        <v>1312.0491803278687</v>
      </c>
      <c r="K153" s="123">
        <f>SUMIF($A155:$A$211,LEFT($C153,LEN($C153)-6),K155:K$211)</f>
        <v>1917.0491803278685</v>
      </c>
      <c r="L153" s="123">
        <f>SUMIF($A155:$A$211,LEFT($C153,LEN($C153)-6),L155:L$211)</f>
        <v>2267.0491803278692</v>
      </c>
      <c r="M153" s="123">
        <f>SUMIF($A155:$A$211,LEFT($C153,LEN($C153)-6),M155:M$211)</f>
        <v>2397.0491803278692</v>
      </c>
      <c r="N153" s="123">
        <f>SUMIF($A155:$A$211,LEFT($C153,LEN($C153)-6),N155:N$211)</f>
        <v>2667.0491803278692</v>
      </c>
      <c r="O153" s="123">
        <f>SUMIF($A155:$A$211,LEFT($C153,LEN($C153)-6),O155:O$211)</f>
        <v>2907.0491803278692</v>
      </c>
      <c r="P153" s="123">
        <f>SUMIF($A155:$A$211,LEFT($C153,LEN($C153)-6),P155:P$211)</f>
        <v>3189.0163934426232</v>
      </c>
      <c r="Q153" s="123">
        <f>SUMIF($A155:$A$211,LEFT($C153,LEN($C153)-6),Q155:Q$211)</f>
        <v>4130.9836065573772</v>
      </c>
      <c r="R153" s="123">
        <f>SUMIF($A155:$A$211,LEFT($C153,LEN($C153)-6),R155:R$211)</f>
        <v>4412.9508196721308</v>
      </c>
      <c r="S153" s="123">
        <f>SUMIF($A155:$A$211,LEFT($C153,LEN($C153)-6),S155:S$211)</f>
        <v>4794.9180327868844</v>
      </c>
      <c r="T153" s="123">
        <f>SUMIF($A155:$A$211,LEFT($C153,LEN($C153)-6),T155:T$211)</f>
        <v>4874.9180327868844</v>
      </c>
      <c r="U153" s="123">
        <f>SUMIF($A155:$A$211,LEFT($C153,LEN($C153)-6),U155:U$211)</f>
        <v>4962.0491803278683</v>
      </c>
      <c r="V153" s="123">
        <f>SUMIF($A155:$A$211,LEFT($C153,LEN($C153)-6),V155:V$211)</f>
        <v>5049.0491803278683</v>
      </c>
      <c r="W153" s="123">
        <f>SUMIF($A155:$A$211,LEFT($C153,LEN($C153)-6),W155:W$211)</f>
        <v>5151.3400894187771</v>
      </c>
    </row>
    <row r="154" spans="1:23" s="88" customFormat="1" x14ac:dyDescent="0.3">
      <c r="A154" s="124" t="s">
        <v>485</v>
      </c>
      <c r="B154" s="124" t="s">
        <v>485</v>
      </c>
      <c r="C154" s="124" t="s">
        <v>485</v>
      </c>
      <c r="D154" s="125">
        <f>SUMIF($B155:$B$211,LEFT($C154,LEN($C154)-6),D155:D$211)</f>
        <v>67.21311475409837</v>
      </c>
      <c r="E154" s="125">
        <f>SUMIF($B155:$B$211,LEFT($C154,LEN($C154)-6),E155:E$211)</f>
        <v>67.21311475409837</v>
      </c>
      <c r="F154" s="125">
        <f>SUMIF($B155:$B$211,LEFT($C154,LEN($C154)-6),F155:F$211)</f>
        <v>67.21311475409837</v>
      </c>
      <c r="G154" s="125">
        <f>SUMIF($B155:$B$211,LEFT($C154,LEN($C154)-6),G155:G$211)</f>
        <v>67.21311475409837</v>
      </c>
      <c r="H154" s="125">
        <f>SUMIF($B155:$B$211,LEFT($C154,LEN($C154)-6),H155:H$211)</f>
        <v>67.21311475409837</v>
      </c>
      <c r="I154" s="125">
        <f>SUMIF($B155:$B$211,LEFT($C154,LEN($C154)-6),I155:I$211)</f>
        <v>67.21311475409837</v>
      </c>
      <c r="J154" s="125">
        <f>SUMIF($B155:$B$211,LEFT($C154,LEN($C154)-6),J155:J$211)</f>
        <v>67.21311475409837</v>
      </c>
      <c r="K154" s="125">
        <f>SUMIF($B155:$B$211,LEFT($C154,LEN($C154)-6),K155:K$211)</f>
        <v>67.21311475409837</v>
      </c>
      <c r="L154" s="125">
        <f>SUMIF($B155:$B$211,LEFT($C154,LEN($C154)-6),L155:L$211)</f>
        <v>67.21311475409837</v>
      </c>
      <c r="M154" s="125">
        <f>SUMIF($B155:$B$211,LEFT($C154,LEN($C154)-6),M155:M$211)</f>
        <v>67.21311475409837</v>
      </c>
      <c r="N154" s="125">
        <f>SUMIF($B155:$B$211,LEFT($C154,LEN($C154)-6),N155:N$211)</f>
        <v>67.21311475409837</v>
      </c>
      <c r="O154" s="125">
        <f>SUMIF($B155:$B$211,LEFT($C154,LEN($C154)-6),O155:O$211)</f>
        <v>67.21311475409837</v>
      </c>
      <c r="P154" s="125">
        <f>SUMIF($B155:$B$211,LEFT($C154,LEN($C154)-6),P155:P$211)</f>
        <v>67.21311475409837</v>
      </c>
      <c r="Q154" s="125">
        <f>SUMIF($B155:$B$211,LEFT($C154,LEN($C154)-6),Q155:Q$211)</f>
        <v>67.21311475409837</v>
      </c>
      <c r="R154" s="125">
        <f>SUMIF($B155:$B$211,LEFT($C154,LEN($C154)-6),R155:R$211)</f>
        <v>67.21311475409837</v>
      </c>
      <c r="S154" s="125">
        <f>SUMIF($B155:$B$211,LEFT($C154,LEN($C154)-6),S155:S$211)</f>
        <v>67.21311475409837</v>
      </c>
      <c r="T154" s="125">
        <f>SUMIF($B155:$B$211,LEFT($C154,LEN($C154)-6),T155:T$211)</f>
        <v>67.21311475409837</v>
      </c>
      <c r="U154" s="125">
        <f>SUMIF($B155:$B$211,LEFT($C154,LEN($C154)-6),U155:U$211)</f>
        <v>67.21311475409837</v>
      </c>
      <c r="V154" s="125">
        <f>SUMIF($B155:$B$211,LEFT($C154,LEN($C154)-6),V155:V$211)</f>
        <v>67.21311475409837</v>
      </c>
      <c r="W154" s="125">
        <f>SUMIF($B155:$B$211,LEFT($C154,LEN($C154)-6),W155:W$211)</f>
        <v>67.21311475409837</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67.21311475409837</v>
      </c>
      <c r="E158" s="127">
        <v>67.21311475409837</v>
      </c>
      <c r="F158" s="127">
        <v>67.21311475409837</v>
      </c>
      <c r="G158" s="127">
        <v>67.21311475409837</v>
      </c>
      <c r="H158" s="127">
        <v>67.21311475409837</v>
      </c>
      <c r="I158" s="127">
        <v>67.21311475409837</v>
      </c>
      <c r="J158" s="127">
        <v>67.21311475409837</v>
      </c>
      <c r="K158" s="127">
        <v>67.21311475409837</v>
      </c>
      <c r="L158" s="127">
        <v>67.21311475409837</v>
      </c>
      <c r="M158" s="127">
        <v>67.21311475409837</v>
      </c>
      <c r="N158" s="127">
        <v>67.21311475409837</v>
      </c>
      <c r="O158" s="127">
        <v>67.21311475409837</v>
      </c>
      <c r="P158" s="127">
        <v>67.21311475409837</v>
      </c>
      <c r="Q158" s="127">
        <v>67.21311475409837</v>
      </c>
      <c r="R158" s="127">
        <v>67.21311475409837</v>
      </c>
      <c r="S158" s="127">
        <v>67.21311475409837</v>
      </c>
      <c r="T158" s="127">
        <v>67.21311475409837</v>
      </c>
      <c r="U158" s="127">
        <v>67.21311475409837</v>
      </c>
      <c r="V158" s="127">
        <v>67.21311475409837</v>
      </c>
      <c r="W158" s="127">
        <v>67.21311475409837</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8.1967213114754092</v>
      </c>
      <c r="E178" s="125">
        <f>SUMIF($B179:$B$211,LEFT($C178,LEN($C178)-6),E179:E$211)</f>
        <v>8.1967213114754092</v>
      </c>
      <c r="F178" s="125">
        <f>SUMIF($B179:$B$211,LEFT($C178,LEN($C178)-6),F179:F$211)</f>
        <v>8.1967213114754092</v>
      </c>
      <c r="G178" s="125">
        <f>SUMIF($B179:$B$211,LEFT($C178,LEN($C178)-6),G179:G$211)</f>
        <v>8.1967213114754092</v>
      </c>
      <c r="H178" s="125">
        <f>SUMIF($B179:$B$211,LEFT($C178,LEN($C178)-6),H179:H$211)</f>
        <v>8.1967213114754092</v>
      </c>
      <c r="I178" s="125">
        <f>SUMIF($B179:$B$211,LEFT($C178,LEN($C178)-6),I179:I$211)</f>
        <v>8.1967213114754092</v>
      </c>
      <c r="J178" s="125">
        <f>SUMIF($B179:$B$211,LEFT($C178,LEN($C178)-6),J179:J$211)</f>
        <v>8.1967213114754092</v>
      </c>
      <c r="K178" s="125">
        <f>SUMIF($B179:$B$211,LEFT($C178,LEN($C178)-6),K179:K$211)</f>
        <v>8.1967213114754092</v>
      </c>
      <c r="L178" s="125">
        <f>SUMIF($B179:$B$211,LEFT($C178,LEN($C178)-6),L179:L$211)</f>
        <v>8.1967213114754092</v>
      </c>
      <c r="M178" s="125">
        <f>SUMIF($B179:$B$211,LEFT($C178,LEN($C178)-6),M179:M$211)</f>
        <v>8.1967213114754092</v>
      </c>
      <c r="N178" s="125">
        <f>SUMIF($B179:$B$211,LEFT($C178,LEN($C178)-6),N179:N$211)</f>
        <v>8.1967213114754092</v>
      </c>
      <c r="O178" s="125">
        <f>SUMIF($B179:$B$211,LEFT($C178,LEN($C178)-6),O179:O$211)</f>
        <v>8.1967213114754092</v>
      </c>
      <c r="P178" s="125">
        <f>SUMIF($B179:$B$211,LEFT($C178,LEN($C178)-6),P179:P$211)</f>
        <v>8.1967213114754092</v>
      </c>
      <c r="Q178" s="125">
        <f>SUMIF($B179:$B$211,LEFT($C178,LEN($C178)-6),Q179:Q$211)</f>
        <v>8.1967213114754092</v>
      </c>
      <c r="R178" s="125">
        <f>SUMIF($B179:$B$211,LEFT($C178,LEN($C178)-6),R179:R$211)</f>
        <v>8.1967213114754092</v>
      </c>
      <c r="S178" s="125">
        <f>SUMIF($B179:$B$211,LEFT($C178,LEN($C178)-6),S179:S$211)</f>
        <v>8.1967213114754092</v>
      </c>
      <c r="T178" s="125">
        <f>SUMIF($B179:$B$211,LEFT($C178,LEN($C178)-6),T179:T$211)</f>
        <v>8.1967213114754092</v>
      </c>
      <c r="U178" s="125">
        <f>SUMIF($B179:$B$211,LEFT($C178,LEN($C178)-6),U179:U$211)</f>
        <v>8.1967213114754092</v>
      </c>
      <c r="V178" s="125">
        <f>SUMIF($B179:$B$211,LEFT($C178,LEN($C178)-6),V179:V$211)</f>
        <v>8.1967213114754092</v>
      </c>
      <c r="W178" s="125">
        <f>SUMIF($B179:$B$211,LEFT($C178,LEN($C178)-6),W179:W$211)</f>
        <v>8.1967213114754092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8.1967213114754092</v>
      </c>
      <c r="E189" s="127">
        <v>8.1967213114754092</v>
      </c>
      <c r="F189" s="127">
        <v>8.1967213114754092</v>
      </c>
      <c r="G189" s="127">
        <v>8.1967213114754092</v>
      </c>
      <c r="H189" s="127">
        <v>8.1967213114754092</v>
      </c>
      <c r="I189" s="127">
        <v>8.1967213114754092</v>
      </c>
      <c r="J189" s="127">
        <v>8.1967213114754092</v>
      </c>
      <c r="K189" s="127">
        <v>8.1967213114754092</v>
      </c>
      <c r="L189" s="127">
        <v>8.1967213114754092</v>
      </c>
      <c r="M189" s="127">
        <v>8.1967213114754092</v>
      </c>
      <c r="N189" s="127">
        <v>8.1967213114754092</v>
      </c>
      <c r="O189" s="127">
        <v>8.1967213114754092</v>
      </c>
      <c r="P189" s="127">
        <v>8.1967213114754092</v>
      </c>
      <c r="Q189" s="127">
        <v>8.1967213114754092</v>
      </c>
      <c r="R189" s="127">
        <v>8.1967213114754092</v>
      </c>
      <c r="S189" s="127">
        <v>8.1967213114754092</v>
      </c>
      <c r="T189" s="127">
        <v>8.1967213114754092</v>
      </c>
      <c r="U189" s="127">
        <v>8.1967213114754092</v>
      </c>
      <c r="V189" s="127">
        <v>8.1967213114754092</v>
      </c>
      <c r="W189" s="127">
        <v>8.1967213114754092</v>
      </c>
    </row>
    <row r="190" spans="1:23" s="88" customFormat="1" x14ac:dyDescent="0.3">
      <c r="A190" s="124" t="s">
        <v>517</v>
      </c>
      <c r="B190" s="124" t="s">
        <v>517</v>
      </c>
      <c r="C190" s="124" t="s">
        <v>517</v>
      </c>
      <c r="D190" s="125">
        <f>SUMIF($B191:$B$211,LEFT($C190,LEN($C190)-6),D191:D$211)</f>
        <v>226.63934426229508</v>
      </c>
      <c r="E190" s="125">
        <f>SUMIF($B191:$B$211,LEFT($C190,LEN($C190)-6),E191:E$211)</f>
        <v>356.63934426229508</v>
      </c>
      <c r="F190" s="125">
        <f>SUMIF($B191:$B$211,LEFT($C190,LEN($C190)-6),F191:F$211)</f>
        <v>376.63934426229508</v>
      </c>
      <c r="G190" s="125">
        <f>SUMIF($B191:$B$211,LEFT($C190,LEN($C190)-6),G191:G$211)</f>
        <v>506.63934426229514</v>
      </c>
      <c r="H190" s="125">
        <f>SUMIF($B191:$B$211,LEFT($C190,LEN($C190)-6),H191:H$211)</f>
        <v>896.63934426229491</v>
      </c>
      <c r="I190" s="125">
        <f>SUMIF($B191:$B$211,LEFT($C190,LEN($C190)-6),I191:I$211)</f>
        <v>996.63934426229491</v>
      </c>
      <c r="J190" s="125">
        <f>SUMIF($B191:$B$211,LEFT($C190,LEN($C190)-6),J191:J$211)</f>
        <v>1236.639344262295</v>
      </c>
      <c r="K190" s="125">
        <f>SUMIF($B191:$B$211,LEFT($C190,LEN($C190)-6),K191:K$211)</f>
        <v>1841.6393442622948</v>
      </c>
      <c r="L190" s="125">
        <f>SUMIF($B191:$B$211,LEFT($C190,LEN($C190)-6),L191:L$211)</f>
        <v>2191.6393442622953</v>
      </c>
      <c r="M190" s="125">
        <f>SUMIF($B191:$B$211,LEFT($C190,LEN($C190)-6),M191:M$211)</f>
        <v>2321.6393442622953</v>
      </c>
      <c r="N190" s="125">
        <f>SUMIF($B191:$B$211,LEFT($C190,LEN($C190)-6),N191:N$211)</f>
        <v>2591.6393442622953</v>
      </c>
      <c r="O190" s="125">
        <f>SUMIF($B191:$B$211,LEFT($C190,LEN($C190)-6),O191:O$211)</f>
        <v>2831.6393442622953</v>
      </c>
      <c r="P190" s="125">
        <f>SUMIF($B191:$B$211,LEFT($C190,LEN($C190)-6),P191:P$211)</f>
        <v>3113.6065573770493</v>
      </c>
      <c r="Q190" s="125">
        <f>SUMIF($B191:$B$211,LEFT($C190,LEN($C190)-6),Q191:Q$211)</f>
        <v>4055.5737704918038</v>
      </c>
      <c r="R190" s="125">
        <f>SUMIF($B191:$B$211,LEFT($C190,LEN($C190)-6),R191:R$211)</f>
        <v>4337.5409836065573</v>
      </c>
      <c r="S190" s="125">
        <f>SUMIF($B191:$B$211,LEFT($C190,LEN($C190)-6),S191:S$211)</f>
        <v>4719.5081967213109</v>
      </c>
      <c r="T190" s="125">
        <f>SUMIF($B191:$B$211,LEFT($C190,LEN($C190)-6),T191:T$211)</f>
        <v>4799.5081967213109</v>
      </c>
      <c r="U190" s="125">
        <f>SUMIF($B191:$B$211,LEFT($C190,LEN($C190)-6),U191:U$211)</f>
        <v>4886.6393442622948</v>
      </c>
      <c r="V190" s="125">
        <f>SUMIF($B191:$B$211,LEFT($C190,LEN($C190)-6),V191:V$211)</f>
        <v>4973.6393442622948</v>
      </c>
      <c r="W190" s="125">
        <f>SUMIF($B191:$B$211,LEFT($C190,LEN($C190)-6),W191:W$211)</f>
        <v>5075.9302533532036</v>
      </c>
    </row>
    <row r="191" spans="1:23" s="88" customFormat="1" x14ac:dyDescent="0.3">
      <c r="A191" s="126" t="s">
        <v>240</v>
      </c>
      <c r="B191" s="126" t="s">
        <v>518</v>
      </c>
      <c r="C191" s="126" t="s">
        <v>291</v>
      </c>
      <c r="D191" s="127">
        <v>225</v>
      </c>
      <c r="E191" s="127">
        <v>355</v>
      </c>
      <c r="F191" s="127">
        <v>375</v>
      </c>
      <c r="G191" s="127">
        <v>505.00000000000006</v>
      </c>
      <c r="H191" s="127">
        <v>894.99999999999989</v>
      </c>
      <c r="I191" s="127">
        <v>994.99999999999989</v>
      </c>
      <c r="J191" s="127">
        <v>1235</v>
      </c>
      <c r="K191" s="127">
        <v>1839.9999999999998</v>
      </c>
      <c r="L191" s="127">
        <v>2190</v>
      </c>
      <c r="M191" s="127">
        <v>2320</v>
      </c>
      <c r="N191" s="127">
        <v>2590</v>
      </c>
      <c r="O191" s="127">
        <v>2830</v>
      </c>
      <c r="P191" s="127">
        <v>3111.967213114754</v>
      </c>
      <c r="Q191" s="127">
        <v>4053.9344262295085</v>
      </c>
      <c r="R191" s="127">
        <v>4335.9016393442625</v>
      </c>
      <c r="S191" s="127">
        <v>4717.8688524590161</v>
      </c>
      <c r="T191" s="127">
        <v>4797.8688524590161</v>
      </c>
      <c r="U191" s="127">
        <v>4885</v>
      </c>
      <c r="V191" s="127">
        <v>4972</v>
      </c>
      <c r="W191" s="127">
        <v>5074.2909090909088</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1.639344262295082</v>
      </c>
      <c r="E196" s="127">
        <v>1.639344262295082</v>
      </c>
      <c r="F196" s="127">
        <v>1.639344262295082</v>
      </c>
      <c r="G196" s="127">
        <v>1.639344262295082</v>
      </c>
      <c r="H196" s="127">
        <v>1.639344262295082</v>
      </c>
      <c r="I196" s="127">
        <v>1.639344262295082</v>
      </c>
      <c r="J196" s="127">
        <v>1.639344262295082</v>
      </c>
      <c r="K196" s="127">
        <v>1.639344262295082</v>
      </c>
      <c r="L196" s="127">
        <v>1.639344262295082</v>
      </c>
      <c r="M196" s="127">
        <v>1.639344262295082</v>
      </c>
      <c r="N196" s="127">
        <v>1.639344262295082</v>
      </c>
      <c r="O196" s="127">
        <v>1.639344262295082</v>
      </c>
      <c r="P196" s="127">
        <v>1.639344262295082</v>
      </c>
      <c r="Q196" s="127">
        <v>1.639344262295082</v>
      </c>
      <c r="R196" s="127">
        <v>1.639344262295082</v>
      </c>
      <c r="S196" s="127">
        <v>1.639344262295082</v>
      </c>
      <c r="T196" s="127">
        <v>1.639344262295082</v>
      </c>
      <c r="U196" s="127">
        <v>1.639344262295082</v>
      </c>
      <c r="V196" s="127">
        <v>1.639344262295082</v>
      </c>
      <c r="W196" s="127">
        <v>1.639344262295082</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23E45-3FFF-409C-8916-23B50CB25A84}">
  <sheetPr codeName="Sheet4"/>
  <dimension ref="A1:AC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49</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422.61081219421288</v>
      </c>
      <c r="E4" s="5">
        <f t="shared" si="0"/>
        <v>457.4493612813352</v>
      </c>
      <c r="F4" s="5">
        <f t="shared" si="0"/>
        <v>576.17841900282451</v>
      </c>
      <c r="G4" s="5">
        <f t="shared" si="0"/>
        <v>708.47852647440254</v>
      </c>
      <c r="H4" s="5">
        <f t="shared" si="0"/>
        <v>802.25556804058863</v>
      </c>
      <c r="I4" s="5">
        <f t="shared" si="0"/>
        <v>902.83538625672531</v>
      </c>
      <c r="J4" s="5">
        <f t="shared" si="0"/>
        <v>1046.4545050696579</v>
      </c>
      <c r="K4" s="5">
        <f t="shared" si="0"/>
        <v>1157.613497780359</v>
      </c>
      <c r="L4" s="5">
        <f t="shared" si="0"/>
        <v>1187.0741877247679</v>
      </c>
      <c r="M4" s="5">
        <f t="shared" si="0"/>
        <v>1346.5810913249777</v>
      </c>
      <c r="N4" s="5">
        <f t="shared" si="0"/>
        <v>1488.5627129479108</v>
      </c>
      <c r="O4" s="5">
        <f t="shared" si="0"/>
        <v>1872.8173968200672</v>
      </c>
      <c r="P4" s="5">
        <f t="shared" si="0"/>
        <v>2247.6316989867664</v>
      </c>
      <c r="Q4" s="5">
        <f t="shared" si="0"/>
        <v>2303.3006321983012</v>
      </c>
      <c r="R4" s="5">
        <f t="shared" si="0"/>
        <v>2763.1138328660163</v>
      </c>
      <c r="S4" s="5">
        <f t="shared" si="0"/>
        <v>3091.8476809744634</v>
      </c>
      <c r="T4" s="5">
        <f>T5+T56+T116+T120+T153+T197+T209</f>
        <v>3414.1372363146334</v>
      </c>
      <c r="U4" s="5">
        <f t="shared" ref="U4:V4" si="1">U5+U56+U116+U120+U153+U197+U209</f>
        <v>3668.6485805663406</v>
      </c>
      <c r="V4" s="5">
        <f t="shared" si="1"/>
        <v>3990.7689565852957</v>
      </c>
      <c r="W4" s="5">
        <f t="shared" ref="W4" si="2">W5+W56+W116+W120+W153+W197+W209</f>
        <v>4346.4207227794759</v>
      </c>
    </row>
    <row r="5" spans="1:23" s="88" customFormat="1" x14ac:dyDescent="0.3">
      <c r="A5" s="122" t="s">
        <v>349</v>
      </c>
      <c r="B5" s="122" t="s">
        <v>349</v>
      </c>
      <c r="C5" s="122" t="s">
        <v>349</v>
      </c>
      <c r="D5" s="123">
        <f>SUMIF($A7:$A$211,LEFT($C5,LEN($C5)-6),D7:D$211)</f>
        <v>169.70472437290144</v>
      </c>
      <c r="E5" s="123">
        <f>SUMIF($A7:$A$211,LEFT($C5,LEN($C5)-6),E7:E$211)</f>
        <v>160.68260721904011</v>
      </c>
      <c r="F5" s="123">
        <f>SUMIF($A7:$A$211,LEFT($C5,LEN($C5)-6),F7:F$211)</f>
        <v>165.75286505036541</v>
      </c>
      <c r="G5" s="123">
        <f>SUMIF($A7:$A$211,LEFT($C5,LEN($C5)-6),G7:G$211)</f>
        <v>170.99450179735337</v>
      </c>
      <c r="H5" s="123">
        <f>SUMIF($A7:$A$211,LEFT($C5,LEN($C5)-6),H7:H$211)</f>
        <v>156.10238432747386</v>
      </c>
      <c r="I5" s="123">
        <f>SUMIF($A7:$A$211,LEFT($C5,LEN($C5)-6),I7:I$211)</f>
        <v>181.24901746000396</v>
      </c>
      <c r="J5" s="123">
        <f>SUMIF($A7:$A$211,LEFT($C5,LEN($C5)-6),J7:J$211)</f>
        <v>215.4988310164149</v>
      </c>
      <c r="K5" s="123">
        <f>SUMIF($A7:$A$211,LEFT($C5,LEN($C5)-6),K7:K$211)</f>
        <v>217.76111730224727</v>
      </c>
      <c r="L5" s="123">
        <f>SUMIF($A7:$A$211,LEFT($C5,LEN($C5)-6),L7:L$211)</f>
        <v>203.36867951165317</v>
      </c>
      <c r="M5" s="123">
        <f>SUMIF($A7:$A$211,LEFT($C5,LEN($C5)-6),M7:M$211)</f>
        <v>255.27076919383009</v>
      </c>
      <c r="N5" s="123">
        <f>SUMIF($A7:$A$211,LEFT($C5,LEN($C5)-6),N7:N$211)</f>
        <v>246.88309998309586</v>
      </c>
      <c r="O5" s="123">
        <f>SUMIF($A7:$A$211,LEFT($C5,LEN($C5)-6),O7:O$211)</f>
        <v>261.80712304957535</v>
      </c>
      <c r="P5" s="123">
        <f>SUMIF($A7:$A$211,LEFT($C5,LEN($C5)-6),P7:P$211)</f>
        <v>277.3803793146356</v>
      </c>
      <c r="Q5" s="123">
        <f>SUMIF($A7:$A$211,LEFT($C5,LEN($C5)-6),Q7:Q$211)</f>
        <v>241.69144695239976</v>
      </c>
      <c r="R5" s="123">
        <f>SUMIF($A7:$A$211,LEFT($C5,LEN($C5)-6),R7:R$211)</f>
        <v>271.75015314656355</v>
      </c>
      <c r="S5" s="123">
        <f>SUMIF($A7:$A$211,LEFT($C5,LEN($C5)-6),S7:S$211)</f>
        <v>282.26196191691633</v>
      </c>
      <c r="T5" s="123">
        <f>SUMIF($A7:$A$211,LEFT($C5,LEN($C5)-6),T7:T$211)</f>
        <v>320.44298892799793</v>
      </c>
      <c r="U5" s="123">
        <f>SUMIF($A7:$A$211,LEFT($C5,LEN($C5)-6),U7:U$211)</f>
        <v>346.40154345042765</v>
      </c>
      <c r="V5" s="123">
        <f>SUMIF($A7:$A$211,LEFT($C5,LEN($C5)-6),V7:V$211)</f>
        <v>379.80165414229845</v>
      </c>
      <c r="W5" s="123">
        <f>SUMIF($A7:$A$211,LEFT($C5,LEN($C5)-6),W7:W$211)</f>
        <v>383.46887630516613</v>
      </c>
    </row>
    <row r="6" spans="1:23" s="88" customFormat="1" x14ac:dyDescent="0.3">
      <c r="A6" s="124" t="s">
        <v>350</v>
      </c>
      <c r="B6" s="124" t="s">
        <v>350</v>
      </c>
      <c r="C6" s="124" t="s">
        <v>350</v>
      </c>
      <c r="D6" s="125">
        <f>SUMIF($B7:$B$211,LEFT($C6,LEN($C6)-6),D7:D$211)</f>
        <v>124.70272950819673</v>
      </c>
      <c r="E6" s="125">
        <f>SUMIF($B7:$B$211,LEFT($C6,LEN($C6)-6),E7:E$211)</f>
        <v>120.90067950819675</v>
      </c>
      <c r="F6" s="125">
        <f>SUMIF($B7:$B$211,LEFT($C6,LEN($C6)-6),F7:F$211)</f>
        <v>128.45647950819674</v>
      </c>
      <c r="G6" s="125">
        <f>SUMIF($B7:$B$211,LEFT($C6,LEN($C6)-6),G7:G$211)</f>
        <v>132.67642950819675</v>
      </c>
      <c r="H6" s="125">
        <f>SUMIF($B7:$B$211,LEFT($C6,LEN($C6)-6),H7:H$211)</f>
        <v>116.50117950819674</v>
      </c>
      <c r="I6" s="125">
        <f>SUMIF($B7:$B$211,LEFT($C6,LEN($C6)-6),I7:I$211)</f>
        <v>121.20202950819673</v>
      </c>
      <c r="J6" s="125">
        <f>SUMIF($B7:$B$211,LEFT($C6,LEN($C6)-6),J7:J$211)</f>
        <v>119.75985240819672</v>
      </c>
      <c r="K6" s="125">
        <f>SUMIF($B7:$B$211,LEFT($C6,LEN($C6)-6),K7:K$211)</f>
        <v>102.36926919406014</v>
      </c>
      <c r="L6" s="125">
        <f>SUMIF($B7:$B$211,LEFT($C6,LEN($C6)-6),L7:L$211)</f>
        <v>97.272877418032778</v>
      </c>
      <c r="M6" s="125">
        <f>SUMIF($B7:$B$211,LEFT($C6,LEN($C6)-6),M7:M$211)</f>
        <v>90.736454918032791</v>
      </c>
      <c r="N6" s="125">
        <f>SUMIF($B7:$B$211,LEFT($C6,LEN($C6)-6),N7:N$211)</f>
        <v>89.079927868852451</v>
      </c>
      <c r="O6" s="125">
        <f>SUMIF($B7:$B$211,LEFT($C6,LEN($C6)-6),O7:O$211)</f>
        <v>74.959983606557387</v>
      </c>
      <c r="P6" s="125">
        <f>SUMIF($B7:$B$211,LEFT($C6,LEN($C6)-6),P7:P$211)</f>
        <v>79.829439344262298</v>
      </c>
      <c r="Q6" s="125">
        <f>SUMIF($B7:$B$211,LEFT($C6,LEN($C6)-6),Q7:Q$211)</f>
        <v>58.06311868852459</v>
      </c>
      <c r="R6" s="125">
        <f>SUMIF($B7:$B$211,LEFT($C6,LEN($C6)-6),R7:R$211)</f>
        <v>77.052833386477687</v>
      </c>
      <c r="S6" s="125">
        <f>SUMIF($B7:$B$211,LEFT($C6,LEN($C6)-6),S7:S$211)</f>
        <v>79.693502072379474</v>
      </c>
      <c r="T6" s="125">
        <f>SUMIF($B7:$B$211,LEFT($C6,LEN($C6)-6),T7:T$211)</f>
        <v>90.58874867151512</v>
      </c>
      <c r="U6" s="125">
        <f>SUMIF($B7:$B$211,LEFT($C6,LEN($C6)-6),U7:U$211)</f>
        <v>99.768144294619063</v>
      </c>
      <c r="V6" s="125">
        <f>SUMIF($B7:$B$211,LEFT($C6,LEN($C6)-6),V7:V$211)</f>
        <v>107.44986492592265</v>
      </c>
      <c r="W6" s="125">
        <f>SUMIF($B7:$B$211,LEFT($C6,LEN($C6)-6),W7:W$211)</f>
        <v>110.87972392440358</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70.276499999999999</v>
      </c>
      <c r="E8" s="127">
        <v>66.474450000000019</v>
      </c>
      <c r="F8" s="127">
        <v>74.030250000000024</v>
      </c>
      <c r="G8" s="127">
        <v>78.250200000000035</v>
      </c>
      <c r="H8" s="127">
        <v>62.074950000000008</v>
      </c>
      <c r="I8" s="127">
        <v>66.775800000000004</v>
      </c>
      <c r="J8" s="127">
        <v>65.333622899999995</v>
      </c>
      <c r="K8" s="127">
        <v>60.781005338524587</v>
      </c>
      <c r="L8" s="127">
        <v>52.567461188524589</v>
      </c>
      <c r="M8" s="127">
        <v>44.2</v>
      </c>
      <c r="N8" s="127">
        <v>69.2</v>
      </c>
      <c r="O8" s="127">
        <v>55.70000000000001</v>
      </c>
      <c r="P8" s="127">
        <v>56.278688524590166</v>
      </c>
      <c r="Q8" s="127">
        <v>28.73770491803279</v>
      </c>
      <c r="R8" s="127">
        <v>56.751689359771277</v>
      </c>
      <c r="S8" s="127">
        <v>58.780529596142131</v>
      </c>
      <c r="T8" s="127">
        <v>68.858716711862741</v>
      </c>
      <c r="U8" s="127">
        <v>76.796120174485324</v>
      </c>
      <c r="V8" s="127">
        <v>83.514667770492466</v>
      </c>
      <c r="W8" s="127">
        <v>86.828377073091005</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27.868852459016395</v>
      </c>
      <c r="E12" s="127">
        <v>27.868852459016395</v>
      </c>
      <c r="F12" s="127">
        <v>27.868852459016395</v>
      </c>
      <c r="G12" s="127">
        <v>27.868852459016395</v>
      </c>
      <c r="H12" s="127">
        <v>27.868852459016395</v>
      </c>
      <c r="I12" s="127">
        <v>27.868852459016395</v>
      </c>
      <c r="J12" s="127">
        <v>27.868852459016395</v>
      </c>
      <c r="K12" s="127">
        <v>16.478756613777012</v>
      </c>
      <c r="L12" s="127">
        <v>19.406726721311475</v>
      </c>
      <c r="M12" s="127">
        <v>26.532040983606556</v>
      </c>
      <c r="N12" s="127">
        <v>6.5073667213114739</v>
      </c>
      <c r="O12" s="127">
        <v>9.6151967213114773</v>
      </c>
      <c r="P12" s="127">
        <v>12.24596393442623</v>
      </c>
      <c r="Q12" s="127">
        <v>13.910659672131148</v>
      </c>
      <c r="R12" s="127">
        <v>9.7161711450409012</v>
      </c>
      <c r="S12" s="127">
        <v>9.8480671601315155</v>
      </c>
      <c r="T12" s="127">
        <v>10.041028091428945</v>
      </c>
      <c r="U12" s="127">
        <v>10.288352735263336</v>
      </c>
      <c r="V12" s="127">
        <v>10.513997176039585</v>
      </c>
      <c r="W12" s="127">
        <v>10.613957733909141</v>
      </c>
    </row>
    <row r="13" spans="1:23" s="88" customFormat="1" x14ac:dyDescent="0.3">
      <c r="A13" s="126" t="s">
        <v>144</v>
      </c>
      <c r="B13" s="126" t="s">
        <v>351</v>
      </c>
      <c r="C13" s="126" t="s">
        <v>151</v>
      </c>
      <c r="D13" s="127">
        <v>26.557377049180328</v>
      </c>
      <c r="E13" s="127">
        <v>26.557377049180328</v>
      </c>
      <c r="F13" s="127">
        <v>26.557377049180328</v>
      </c>
      <c r="G13" s="127">
        <v>26.557377049180328</v>
      </c>
      <c r="H13" s="127">
        <v>26.557377049180332</v>
      </c>
      <c r="I13" s="127">
        <v>26.557377049180328</v>
      </c>
      <c r="J13" s="127">
        <v>26.557377049180328</v>
      </c>
      <c r="K13" s="127">
        <v>25.109507241758529</v>
      </c>
      <c r="L13" s="127">
        <v>25.29868950819672</v>
      </c>
      <c r="M13" s="127">
        <v>20.004413934426225</v>
      </c>
      <c r="N13" s="127">
        <v>13.372561147540985</v>
      </c>
      <c r="O13" s="127">
        <v>9.6447868852459031</v>
      </c>
      <c r="P13" s="127">
        <v>11.304786885245901</v>
      </c>
      <c r="Q13" s="127">
        <v>15.414754098360653</v>
      </c>
      <c r="R13" s="127">
        <v>10.5849728816655</v>
      </c>
      <c r="S13" s="127">
        <v>11.064905316105827</v>
      </c>
      <c r="T13" s="127">
        <v>11.689003868223441</v>
      </c>
      <c r="U13" s="127">
        <v>12.683671384870404</v>
      </c>
      <c r="V13" s="127">
        <v>13.421199979390607</v>
      </c>
      <c r="W13" s="127">
        <v>13.437389117403429</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2.7019948647047203</v>
      </c>
      <c r="E26" s="125">
        <f>SUMIF($B27:$B$211,LEFT($C26,LEN($C26)-6),E27:E$211)</f>
        <v>0.18192771084337347</v>
      </c>
      <c r="F26" s="125">
        <f>SUMIF($B27:$B$211,LEFT($C26,LEN($C26)-6),F27:F$211)</f>
        <v>0.29638554216867474</v>
      </c>
      <c r="G26" s="125">
        <f>SUMIF($B27:$B$211,LEFT($C26,LEN($C26)-6),G27:G$211)</f>
        <v>0.31807228915662655</v>
      </c>
      <c r="H26" s="125">
        <f>SUMIF($B27:$B$211,LEFT($C26,LEN($C26)-6),H27:H$211)</f>
        <v>6.6012048192771102</v>
      </c>
      <c r="I26" s="125">
        <f>SUMIF($B27:$B$211,LEFT($C26,LEN($C26)-6),I27:I$211)</f>
        <v>10.646987951807228</v>
      </c>
      <c r="J26" s="125">
        <f>SUMIF($B27:$B$211,LEFT($C26,LEN($C26)-6),J27:J$211)</f>
        <v>16.674195180722887</v>
      </c>
      <c r="K26" s="125">
        <f>SUMIF($B27:$B$211,LEFT($C26,LEN($C26)-6),K27:K$211)</f>
        <v>34.68563341892159</v>
      </c>
      <c r="L26" s="125">
        <f>SUMIF($B27:$B$211,LEFT($C26,LEN($C26)-6),L27:L$211)</f>
        <v>54.095802093620378</v>
      </c>
      <c r="M26" s="125">
        <f>SUMIF($B27:$B$211,LEFT($C26,LEN($C26)-6),M27:M$211)</f>
        <v>65.769953584831114</v>
      </c>
      <c r="N26" s="125">
        <f>SUMIF($B27:$B$211,LEFT($C26,LEN($C26)-6),N27:N$211)</f>
        <v>56.650018961090261</v>
      </c>
      <c r="O26" s="125">
        <f>SUMIF($B27:$B$211,LEFT($C26,LEN($C26)-6),O27:O$211)</f>
        <v>54.34713944301798</v>
      </c>
      <c r="P26" s="125">
        <f>SUMIF($B27:$B$211,LEFT($C26,LEN($C26)-6),P27:P$211)</f>
        <v>59.640939970373296</v>
      </c>
      <c r="Q26" s="125">
        <f>SUMIF($B27:$B$211,LEFT($C26,LEN($C26)-6),Q27:Q$211)</f>
        <v>28.628328263875176</v>
      </c>
      <c r="R26" s="125">
        <f>SUMIF($B27:$B$211,LEFT($C26,LEN($C26)-6),R27:R$211)</f>
        <v>52.877368343934435</v>
      </c>
      <c r="S26" s="125">
        <f>SUMIF($B27:$B$211,LEFT($C26,LEN($C26)-6),S27:S$211)</f>
        <v>58.188930429546261</v>
      </c>
      <c r="T26" s="125">
        <f>SUMIF($B27:$B$211,LEFT($C26,LEN($C26)-6),T27:T$211)</f>
        <v>69.105824441749093</v>
      </c>
      <c r="U26" s="125">
        <f>SUMIF($B27:$B$211,LEFT($C26,LEN($C26)-6),U27:U$211)</f>
        <v>75.759686487960948</v>
      </c>
      <c r="V26" s="125">
        <f>SUMIF($B27:$B$211,LEFT($C26,LEN($C26)-6),V27:V$211)</f>
        <v>84.716050470260768</v>
      </c>
      <c r="W26" s="125">
        <f>SUMIF($B27:$B$211,LEFT($C26,LEN($C26)-6),W27:W$211)</f>
        <v>84.944501824014679</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1.639344262295082</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13.913344262295082</v>
      </c>
      <c r="L36" s="127">
        <v>32.005344262295083</v>
      </c>
      <c r="M36" s="127">
        <v>33.435688524590162</v>
      </c>
      <c r="N36" s="127">
        <v>35.487344262295082</v>
      </c>
      <c r="O36" s="127">
        <v>38.848344262295086</v>
      </c>
      <c r="P36" s="127">
        <v>25.350578524590162</v>
      </c>
      <c r="Q36" s="127">
        <v>10.733147540983607</v>
      </c>
      <c r="R36" s="127">
        <v>27.777202981807985</v>
      </c>
      <c r="S36" s="127">
        <v>33.78505382890549</v>
      </c>
      <c r="T36" s="127">
        <v>34.760153089118226</v>
      </c>
      <c r="U36" s="127">
        <v>33.81181497372134</v>
      </c>
      <c r="V36" s="127">
        <v>37.208926992686422</v>
      </c>
      <c r="W36" s="127">
        <v>37.39671392171288</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8.1967213114754092</v>
      </c>
      <c r="U42" s="127">
        <v>13.114754098360656</v>
      </c>
      <c r="V42" s="127">
        <v>16.393442622950818</v>
      </c>
      <c r="W42" s="127">
        <v>16.393442622950818</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1.0626506024096385</v>
      </c>
      <c r="E44" s="127">
        <v>0.18192771084337347</v>
      </c>
      <c r="F44" s="127">
        <v>0.29638554216867474</v>
      </c>
      <c r="G44" s="127">
        <v>0.31807228915662655</v>
      </c>
      <c r="H44" s="127">
        <v>6.6012048192771102</v>
      </c>
      <c r="I44" s="127">
        <v>10.646987951807228</v>
      </c>
      <c r="J44" s="127">
        <v>16.674195180722887</v>
      </c>
      <c r="K44" s="127">
        <v>20.772289156626506</v>
      </c>
      <c r="L44" s="127">
        <v>22.090457831325299</v>
      </c>
      <c r="M44" s="127">
        <v>32.334265060240959</v>
      </c>
      <c r="N44" s="127">
        <v>21.162674698795179</v>
      </c>
      <c r="O44" s="127">
        <v>15.498795180722894</v>
      </c>
      <c r="P44" s="127">
        <v>34.290361445783134</v>
      </c>
      <c r="Q44" s="127">
        <v>17.89518072289157</v>
      </c>
      <c r="R44" s="127">
        <v>25.100165362126447</v>
      </c>
      <c r="S44" s="127">
        <v>24.403876600640775</v>
      </c>
      <c r="T44" s="127">
        <v>26.148950041155459</v>
      </c>
      <c r="U44" s="127">
        <v>28.833117415878945</v>
      </c>
      <c r="V44" s="127">
        <v>31.113680854623528</v>
      </c>
      <c r="W44" s="127">
        <v>31.154345279350974</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42.3</v>
      </c>
      <c r="E46" s="125">
        <f>SUMIF($B47:$B$211,LEFT($C46,LEN($C46)-6),E47:E$211)</f>
        <v>39.6</v>
      </c>
      <c r="F46" s="125">
        <f>SUMIF($B47:$B$211,LEFT($C46,LEN($C46)-6),F47:F$211)</f>
        <v>37</v>
      </c>
      <c r="G46" s="125">
        <f>SUMIF($B47:$B$211,LEFT($C46,LEN($C46)-6),G47:G$211)</f>
        <v>38</v>
      </c>
      <c r="H46" s="125">
        <f>SUMIF($B47:$B$211,LEFT($C46,LEN($C46)-6),H47:H$211)</f>
        <v>33</v>
      </c>
      <c r="I46" s="125">
        <f>SUMIF($B47:$B$211,LEFT($C46,LEN($C46)-6),I47:I$211)</f>
        <v>49.4</v>
      </c>
      <c r="J46" s="125">
        <f>SUMIF($B47:$B$211,LEFT($C46,LEN($C46)-6),J47:J$211)</f>
        <v>79.064783427495286</v>
      </c>
      <c r="K46" s="125">
        <f>SUMIF($B47:$B$211,LEFT($C46,LEN($C46)-6),K47:K$211)</f>
        <v>80.706214689265536</v>
      </c>
      <c r="L46" s="125">
        <f>SUMIF($B47:$B$211,LEFT($C46,LEN($C46)-6),L47:L$211)</f>
        <v>52</v>
      </c>
      <c r="M46" s="125">
        <f>SUMIF($B47:$B$211,LEFT($C46,LEN($C46)-6),M47:M$211)</f>
        <v>98.764360690966186</v>
      </c>
      <c r="N46" s="125">
        <f>SUMIF($B47:$B$211,LEFT($C46,LEN($C46)-6),N47:N$211)</f>
        <v>101.15315315315314</v>
      </c>
      <c r="O46" s="125">
        <f>SUMIF($B47:$B$211,LEFT($C46,LEN($C46)-6),O47:O$211)</f>
        <v>132.5</v>
      </c>
      <c r="P46" s="125">
        <f>SUMIF($B47:$B$211,LEFT($C46,LEN($C46)-6),P47:P$211)</f>
        <v>137.91000000000003</v>
      </c>
      <c r="Q46" s="125">
        <f>SUMIF($B47:$B$211,LEFT($C46,LEN($C46)-6),Q47:Q$211)</f>
        <v>155</v>
      </c>
      <c r="R46" s="125">
        <f>SUMIF($B47:$B$211,LEFT($C46,LEN($C46)-6),R47:R$211)</f>
        <v>141.81995141615141</v>
      </c>
      <c r="S46" s="125">
        <f>SUMIF($B47:$B$211,LEFT($C46,LEN($C46)-6),S47:S$211)</f>
        <v>144.37952941499057</v>
      </c>
      <c r="T46" s="125">
        <f>SUMIF($B47:$B$211,LEFT($C46,LEN($C46)-6),T47:T$211)</f>
        <v>160.7484158147337</v>
      </c>
      <c r="U46" s="125">
        <f>SUMIF($B47:$B$211,LEFT($C46,LEN($C46)-6),U47:U$211)</f>
        <v>170.8737126678476</v>
      </c>
      <c r="V46" s="125">
        <f>SUMIF($B47:$B$211,LEFT($C46,LEN($C46)-6),V47:V$211)</f>
        <v>187.63573874611501</v>
      </c>
      <c r="W46" s="125">
        <f>SUMIF($B47:$B$211,LEFT($C46,LEN($C46)-6),W47:W$211)</f>
        <v>187.64465055674788</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42.3</v>
      </c>
      <c r="E52" s="127">
        <v>39.6</v>
      </c>
      <c r="F52" s="127">
        <v>37</v>
      </c>
      <c r="G52" s="127">
        <v>38</v>
      </c>
      <c r="H52" s="127">
        <v>33</v>
      </c>
      <c r="I52" s="127">
        <v>49.4</v>
      </c>
      <c r="J52" s="127">
        <v>79.064783427495286</v>
      </c>
      <c r="K52" s="127">
        <v>80.706214689265536</v>
      </c>
      <c r="L52" s="127">
        <v>52</v>
      </c>
      <c r="M52" s="127">
        <v>98.764360690966186</v>
      </c>
      <c r="N52" s="127">
        <v>101.15315315315314</v>
      </c>
      <c r="O52" s="127">
        <v>132.5</v>
      </c>
      <c r="P52" s="127">
        <v>137.91000000000003</v>
      </c>
      <c r="Q52" s="127">
        <v>155</v>
      </c>
      <c r="R52" s="127">
        <v>141.81995141615141</v>
      </c>
      <c r="S52" s="127">
        <v>144.37952941499057</v>
      </c>
      <c r="T52" s="127">
        <v>160.7484158147337</v>
      </c>
      <c r="U52" s="127">
        <v>170.8737126678476</v>
      </c>
      <c r="V52" s="127">
        <v>187.63573874611501</v>
      </c>
      <c r="W52" s="127">
        <v>187.64465055674788</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1.639344262295082</v>
      </c>
      <c r="I56" s="123">
        <f>SUMIF($A58:$A$211,LEFT($C56,LEN($C56)-6),I58:I$211)</f>
        <v>1.639344262295082</v>
      </c>
      <c r="J56" s="123">
        <f>SUMIF($A58:$A$211,LEFT($C56,LEN($C56)-6),J58:J$211)</f>
        <v>1.639344262295082</v>
      </c>
      <c r="K56" s="123">
        <f>SUMIF($A58:$A$211,LEFT($C56,LEN($C56)-6),K58:K$211)</f>
        <v>1.639344262295082</v>
      </c>
      <c r="L56" s="123">
        <f>SUMIF($A58:$A$211,LEFT($C56,LEN($C56)-6),L58:L$211)</f>
        <v>1.639344262295082</v>
      </c>
      <c r="M56" s="123">
        <f>SUMIF($A58:$A$211,LEFT($C56,LEN($C56)-6),M58:M$211)</f>
        <v>1.639344262295082</v>
      </c>
      <c r="N56" s="123">
        <f>SUMIF($A58:$A$211,LEFT($C56,LEN($C56)-6),N58:N$211)</f>
        <v>50.262295081967217</v>
      </c>
      <c r="O56" s="123">
        <f>SUMIF($A58:$A$211,LEFT($C56,LEN($C56)-6),O58:O$211)</f>
        <v>85.452459016393433</v>
      </c>
      <c r="P56" s="123">
        <f>SUMIF($A58:$A$211,LEFT($C56,LEN($C56)-6),P58:P$211)</f>
        <v>83.193704918032793</v>
      </c>
      <c r="Q56" s="123">
        <f>SUMIF($A58:$A$211,LEFT($C56,LEN($C56)-6),Q58:Q$211)</f>
        <v>87.403770491803272</v>
      </c>
      <c r="R56" s="123">
        <f>SUMIF($A58:$A$211,LEFT($C56,LEN($C56)-6),R58:R$211)</f>
        <v>101.62862307398977</v>
      </c>
      <c r="S56" s="123">
        <f>SUMIF($A58:$A$211,LEFT($C56,LEN($C56)-6),S58:S$211)</f>
        <v>103.76446128583498</v>
      </c>
      <c r="T56" s="123">
        <f>SUMIF($A58:$A$211,LEFT($C56,LEN($C56)-6),T58:T$211)</f>
        <v>111.21161012225684</v>
      </c>
      <c r="U56" s="123">
        <f>SUMIF($A58:$A$211,LEFT($C56,LEN($C56)-6),U58:U$211)</f>
        <v>152.47493345585963</v>
      </c>
      <c r="V56" s="123">
        <f>SUMIF($A58:$A$211,LEFT($C56,LEN($C56)-6),V58:V$211)</f>
        <v>179.15061322802956</v>
      </c>
      <c r="W56" s="123">
        <f>SUMIF($A58:$A$211,LEFT($C56,LEN($C56)-6),W58:W$211)</f>
        <v>182.76069288270656</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1.639344262295082</v>
      </c>
      <c r="I57" s="125">
        <f>SUMIF($B58:$B$211,LEFT($C57,LEN($C57)-6),I58:I$211)</f>
        <v>1.639344262295082</v>
      </c>
      <c r="J57" s="125">
        <f>SUMIF($B58:$B$211,LEFT($C57,LEN($C57)-6),J58:J$211)</f>
        <v>1.639344262295082</v>
      </c>
      <c r="K57" s="125">
        <f>SUMIF($B58:$B$211,LEFT($C57,LEN($C57)-6),K58:K$211)</f>
        <v>1.639344262295082</v>
      </c>
      <c r="L57" s="125">
        <f>SUMIF($B58:$B$211,LEFT($C57,LEN($C57)-6),L58:L$211)</f>
        <v>1.639344262295082</v>
      </c>
      <c r="M57" s="125">
        <f>SUMIF($B58:$B$211,LEFT($C57,LEN($C57)-6),M58:M$211)</f>
        <v>1.639344262295082</v>
      </c>
      <c r="N57" s="125">
        <f>SUMIF($B58:$B$211,LEFT($C57,LEN($C57)-6),N58:N$211)</f>
        <v>50.262295081967217</v>
      </c>
      <c r="O57" s="125">
        <f>SUMIF($B58:$B$211,LEFT($C57,LEN($C57)-6),O58:O$211)</f>
        <v>85.452459016393433</v>
      </c>
      <c r="P57" s="125">
        <f>SUMIF($B58:$B$211,LEFT($C57,LEN($C57)-6),P58:P$211)</f>
        <v>83.193704918032793</v>
      </c>
      <c r="Q57" s="125">
        <f>SUMIF($B58:$B$211,LEFT($C57,LEN($C57)-6),Q58:Q$211)</f>
        <v>87.403770491803272</v>
      </c>
      <c r="R57" s="125">
        <f>SUMIF($B58:$B$211,LEFT($C57,LEN($C57)-6),R58:R$211)</f>
        <v>101.62862307398977</v>
      </c>
      <c r="S57" s="125">
        <f>SUMIF($B58:$B$211,LEFT($C57,LEN($C57)-6),S58:S$211)</f>
        <v>103.76446128583498</v>
      </c>
      <c r="T57" s="125">
        <f>SUMIF($B58:$B$211,LEFT($C57,LEN($C57)-6),T58:T$211)</f>
        <v>111.21161012225684</v>
      </c>
      <c r="U57" s="125">
        <f>SUMIF($B58:$B$211,LEFT($C57,LEN($C57)-6),U58:U$211)</f>
        <v>152.47493345585963</v>
      </c>
      <c r="V57" s="125">
        <f>SUMIF($B58:$B$211,LEFT($C57,LEN($C57)-6),V58:V$211)</f>
        <v>179.15061322802956</v>
      </c>
      <c r="W57" s="125">
        <f>SUMIF($B58:$B$211,LEFT($C57,LEN($C57)-6),W58:W$211)</f>
        <v>182.76069288270656</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1.639344262295082</v>
      </c>
      <c r="I59" s="127">
        <v>1.639344262295082</v>
      </c>
      <c r="J59" s="127">
        <v>1.639344262295082</v>
      </c>
      <c r="K59" s="127">
        <v>1.639344262295082</v>
      </c>
      <c r="L59" s="127">
        <v>1.639344262295082</v>
      </c>
      <c r="M59" s="127">
        <v>1.639344262295082</v>
      </c>
      <c r="N59" s="127">
        <v>6</v>
      </c>
      <c r="O59" s="127">
        <v>11</v>
      </c>
      <c r="P59" s="127">
        <v>25</v>
      </c>
      <c r="Q59" s="127">
        <v>20</v>
      </c>
      <c r="R59" s="127">
        <v>19.859463072187314</v>
      </c>
      <c r="S59" s="127">
        <v>20.370155935435605</v>
      </c>
      <c r="T59" s="127">
        <v>21.665738869677451</v>
      </c>
      <c r="U59" s="127">
        <v>23.657472975742813</v>
      </c>
      <c r="V59" s="127">
        <v>25.343810111714319</v>
      </c>
      <c r="W59" s="127">
        <v>26.99447780552925</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44.262295081967217</v>
      </c>
      <c r="O61" s="127">
        <v>68.852459016393439</v>
      </c>
      <c r="P61" s="127">
        <v>55.73770491803279</v>
      </c>
      <c r="Q61" s="127">
        <v>65.573770491803273</v>
      </c>
      <c r="R61" s="127">
        <v>76.254071063066775</v>
      </c>
      <c r="S61" s="127">
        <v>77.8071937501458</v>
      </c>
      <c r="T61" s="127">
        <v>83.780746239159527</v>
      </c>
      <c r="U61" s="127">
        <v>122.78031242672361</v>
      </c>
      <c r="V61" s="127">
        <v>147.53884836229764</v>
      </c>
      <c r="W61" s="127">
        <v>149.49359147505459</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5.6</v>
      </c>
      <c r="P63" s="127">
        <v>2.456</v>
      </c>
      <c r="Q63" s="127">
        <v>1.83</v>
      </c>
      <c r="R63" s="127">
        <v>5.515088938735687</v>
      </c>
      <c r="S63" s="127">
        <v>5.5871116002535777</v>
      </c>
      <c r="T63" s="127">
        <v>5.7651250134198611</v>
      </c>
      <c r="U63" s="127">
        <v>6.0371480533931923</v>
      </c>
      <c r="V63" s="127">
        <v>6.2679547540175928</v>
      </c>
      <c r="W63" s="127">
        <v>6.2726236021227404</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0</v>
      </c>
      <c r="E116" s="123">
        <f>SUMIF($A118:$A$211,LEFT($C116,LEN($C116)-6),E118:E$211)</f>
        <v>0</v>
      </c>
      <c r="F116" s="123">
        <f>SUMIF($A118:$A$211,LEFT($C116,LEN($C116)-6),F118:F$211)</f>
        <v>0</v>
      </c>
      <c r="G116" s="123">
        <f>SUMIF($A118:$A$211,LEFT($C116,LEN($C116)-6),G118:G$211)</f>
        <v>0</v>
      </c>
      <c r="H116" s="123">
        <f>SUMIF($A118:$A$211,LEFT($C116,LEN($C116)-6),H118:H$211)</f>
        <v>0</v>
      </c>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v>
      </c>
      <c r="S116" s="123">
        <f>SUMIF($A118:$A$211,LEFT($C116,LEN($C116)-6),S118:S$211)</f>
        <v>0</v>
      </c>
      <c r="T116" s="123">
        <f>SUMIF($A118:$A$211,LEFT($C116,LEN($C116)-6),T118:T$211)</f>
        <v>0</v>
      </c>
      <c r="U116" s="123">
        <f>SUMIF($A118:$A$211,LEFT($C116,LEN($C116)-6),U118:U$211)</f>
        <v>0</v>
      </c>
      <c r="V116" s="123">
        <f>SUMIF($A118:$A$211,LEFT($C116,LEN($C116)-6),V118:V$211)</f>
        <v>0</v>
      </c>
      <c r="W116" s="123">
        <f>SUMIF($A118:$A$211,LEFT($C116,LEN($C116)-6),W118:W$211)</f>
        <v>0</v>
      </c>
    </row>
    <row r="117" spans="1:23" s="88" customFormat="1" x14ac:dyDescent="0.3">
      <c r="A117" s="124" t="s">
        <v>452</v>
      </c>
      <c r="B117" s="124" t="s">
        <v>452</v>
      </c>
      <c r="C117" s="124" t="s">
        <v>452</v>
      </c>
      <c r="D117" s="125">
        <f>SUMIF($B118:$B$211,LEFT($C117,LEN($C117)-6),D118:D$211)</f>
        <v>0</v>
      </c>
      <c r="E117" s="125">
        <f>SUMIF($B118:$B$211,LEFT($C117,LEN($C117)-6),E118:E$211)</f>
        <v>0</v>
      </c>
      <c r="F117" s="125">
        <f>SUMIF($B118:$B$211,LEFT($C117,LEN($C117)-6),F118:F$211)</f>
        <v>0</v>
      </c>
      <c r="G117" s="125">
        <f>SUMIF($B118:$B$211,LEFT($C117,LEN($C117)-6),G118:G$211)</f>
        <v>0</v>
      </c>
      <c r="H117" s="125">
        <f>SUMIF($B118:$B$211,LEFT($C117,LEN($C117)-6),H118:H$211)</f>
        <v>0</v>
      </c>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v>
      </c>
      <c r="S117" s="125">
        <f>SUMIF($B118:$B$211,LEFT($C117,LEN($C117)-6),S118:S$211)</f>
        <v>0</v>
      </c>
      <c r="T117" s="125">
        <f>SUMIF($B118:$B$211,LEFT($C117,LEN($C117)-6),T118:T$211)</f>
        <v>0</v>
      </c>
      <c r="U117" s="125">
        <f>SUMIF($B118:$B$211,LEFT($C117,LEN($C117)-6),U118:U$211)</f>
        <v>0</v>
      </c>
      <c r="V117" s="125">
        <f>SUMIF($B118:$B$211,LEFT($C117,LEN($C117)-6),V118:V$211)</f>
        <v>0</v>
      </c>
      <c r="W117" s="125">
        <f>SUMIF($B118:$B$211,LEFT($C117,LEN($C117)-6),W118:W$211)</f>
        <v>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0</v>
      </c>
      <c r="T119" s="127">
        <v>0</v>
      </c>
      <c r="U119" s="127">
        <v>0</v>
      </c>
      <c r="V119" s="127">
        <v>0</v>
      </c>
      <c r="W119" s="127">
        <v>0</v>
      </c>
    </row>
    <row r="120" spans="1:23" s="88" customFormat="1" x14ac:dyDescent="0.3">
      <c r="A120" s="122" t="s">
        <v>453</v>
      </c>
      <c r="B120" s="122" t="s">
        <v>453</v>
      </c>
      <c r="C120" s="122" t="s">
        <v>453</v>
      </c>
      <c r="D120" s="123">
        <f>SUMIF($A122:$A$211,LEFT($C120,LEN($C120)-6),D122:D$211)</f>
        <v>24.096164300000002</v>
      </c>
      <c r="E120" s="123">
        <f>SUMIF($A122:$A$211,LEFT($C120,LEN($C120)-6),E122:E$211)</f>
        <v>19.492566600000004</v>
      </c>
      <c r="F120" s="123">
        <f>SUMIF($A122:$A$211,LEFT($C120,LEN($C120)-6),F122:F$211)</f>
        <v>22.914862100000001</v>
      </c>
      <c r="G120" s="123">
        <f>SUMIF($A122:$A$211,LEFT($C120,LEN($C120)-6),G122:G$211)</f>
        <v>28.002451099999995</v>
      </c>
      <c r="H120" s="123">
        <f>SUMIF($A122:$A$211,LEFT($C120,LEN($C120)-6),H122:H$211)</f>
        <v>20.370838800000001</v>
      </c>
      <c r="I120" s="123">
        <f>SUMIF($A122:$A$211,LEFT($C120,LEN($C120)-6),I122:I$211)</f>
        <v>26.557367200000005</v>
      </c>
      <c r="J120" s="123">
        <f>SUMIF($A122:$A$211,LEFT($C120,LEN($C120)-6),J122:J$211)</f>
        <v>52.599724285487291</v>
      </c>
      <c r="K120" s="123">
        <f>SUMIF($A122:$A$211,LEFT($C120,LEN($C120)-6),K122:K$211)</f>
        <v>23.401217012836877</v>
      </c>
      <c r="L120" s="123">
        <f>SUMIF($A122:$A$211,LEFT($C120,LEN($C120)-6),L122:L$211)</f>
        <v>19.791161000000002</v>
      </c>
      <c r="M120" s="123">
        <f>SUMIF($A122:$A$211,LEFT($C120,LEN($C120)-6),M122:M$211)</f>
        <v>12.680200000000003</v>
      </c>
      <c r="N120" s="123">
        <f>SUMIF($A122:$A$211,LEFT($C120,LEN($C120)-6),N122:N$211)</f>
        <v>13.872300000000001</v>
      </c>
      <c r="O120" s="123">
        <f>SUMIF($A122:$A$211,LEFT($C120,LEN($C120)-6),O122:O$211)</f>
        <v>14.077700000000002</v>
      </c>
      <c r="P120" s="123">
        <f>SUMIF($A122:$A$211,LEFT($C120,LEN($C120)-6),P122:P$211)</f>
        <v>10.861500000000001</v>
      </c>
      <c r="Q120" s="123">
        <f>SUMIF($A122:$A$211,LEFT($C120,LEN($C120)-6),Q122:Q$211)</f>
        <v>20.203300000000002</v>
      </c>
      <c r="R120" s="123">
        <f>SUMIF($A122:$A$211,LEFT($C120,LEN($C120)-6),R122:R$211)</f>
        <v>15.03585483799025</v>
      </c>
      <c r="S120" s="123">
        <f>SUMIF($A122:$A$211,LEFT($C120,LEN($C120)-6),S122:S$211)</f>
        <v>15.23167195490117</v>
      </c>
      <c r="T120" s="123">
        <f>SUMIF($A122:$A$211,LEFT($C120,LEN($C120)-6),T122:T$211)</f>
        <v>16.210662015322484</v>
      </c>
      <c r="U120" s="123">
        <f>SUMIF($A122:$A$211,LEFT($C120,LEN($C120)-6),U122:U$211)</f>
        <v>17.899848837709982</v>
      </c>
      <c r="V120" s="123">
        <f>SUMIF($A122:$A$211,LEFT($C120,LEN($C120)-6),V122:V$211)</f>
        <v>19.338649778904536</v>
      </c>
      <c r="W120" s="123">
        <f>SUMIF($A122:$A$211,LEFT($C120,LEN($C120)-6),W122:W$211)</f>
        <v>19.400507645457711</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24.096164300000002</v>
      </c>
      <c r="E130" s="125">
        <f>SUMIF($B131:$B$211,LEFT($C130,LEN($C130)-6),E131:E$211)</f>
        <v>19.492566600000004</v>
      </c>
      <c r="F130" s="125">
        <f>SUMIF($B131:$B$211,LEFT($C130,LEN($C130)-6),F131:F$211)</f>
        <v>22.914862100000001</v>
      </c>
      <c r="G130" s="125">
        <f>SUMIF($B131:$B$211,LEFT($C130,LEN($C130)-6),G131:G$211)</f>
        <v>28.002451099999995</v>
      </c>
      <c r="H130" s="125">
        <f>SUMIF($B131:$B$211,LEFT($C130,LEN($C130)-6),H131:H$211)</f>
        <v>20.370838800000001</v>
      </c>
      <c r="I130" s="125">
        <f>SUMIF($B131:$B$211,LEFT($C130,LEN($C130)-6),I131:I$211)</f>
        <v>26.557367200000005</v>
      </c>
      <c r="J130" s="125">
        <f>SUMIF($B131:$B$211,LEFT($C130,LEN($C130)-6),J131:J$211)</f>
        <v>52.599724285487291</v>
      </c>
      <c r="K130" s="125">
        <f>SUMIF($B131:$B$211,LEFT($C130,LEN($C130)-6),K131:K$211)</f>
        <v>23.401217012836877</v>
      </c>
      <c r="L130" s="125">
        <f>SUMIF($B131:$B$211,LEFT($C130,LEN($C130)-6),L131:L$211)</f>
        <v>19.791161000000002</v>
      </c>
      <c r="M130" s="125">
        <f>SUMIF($B131:$B$211,LEFT($C130,LEN($C130)-6),M131:M$211)</f>
        <v>12.680200000000003</v>
      </c>
      <c r="N130" s="125">
        <f>SUMIF($B131:$B$211,LEFT($C130,LEN($C130)-6),N131:N$211)</f>
        <v>13.872300000000001</v>
      </c>
      <c r="O130" s="125">
        <f>SUMIF($B131:$B$211,LEFT($C130,LEN($C130)-6),O131:O$211)</f>
        <v>14.077700000000002</v>
      </c>
      <c r="P130" s="125">
        <f>SUMIF($B131:$B$211,LEFT($C130,LEN($C130)-6),P131:P$211)</f>
        <v>10.861500000000001</v>
      </c>
      <c r="Q130" s="125">
        <f>SUMIF($B131:$B$211,LEFT($C130,LEN($C130)-6),Q131:Q$211)</f>
        <v>20.203300000000002</v>
      </c>
      <c r="R130" s="125">
        <f>SUMIF($B131:$B$211,LEFT($C130,LEN($C130)-6),R131:R$211)</f>
        <v>15.03585483799025</v>
      </c>
      <c r="S130" s="125">
        <f>SUMIF($B131:$B$211,LEFT($C130,LEN($C130)-6),S131:S$211)</f>
        <v>15.23167195490117</v>
      </c>
      <c r="T130" s="125">
        <f>SUMIF($B131:$B$211,LEFT($C130,LEN($C130)-6),T131:T$211)</f>
        <v>16.210662015322484</v>
      </c>
      <c r="U130" s="125">
        <f>SUMIF($B131:$B$211,LEFT($C130,LEN($C130)-6),U131:U$211)</f>
        <v>17.899848837709982</v>
      </c>
      <c r="V130" s="125">
        <f>SUMIF($B131:$B$211,LEFT($C130,LEN($C130)-6),V131:V$211)</f>
        <v>19.338649778904536</v>
      </c>
      <c r="W130" s="125">
        <f>SUMIF($B131:$B$211,LEFT($C130,LEN($C130)-6),W131:W$211)</f>
        <v>19.400507645457711</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24.096164300000002</v>
      </c>
      <c r="E136" s="127">
        <v>19.492566600000004</v>
      </c>
      <c r="F136" s="127">
        <v>22.914862100000001</v>
      </c>
      <c r="G136" s="127">
        <v>28.002451099999995</v>
      </c>
      <c r="H136" s="127">
        <v>20.370838800000001</v>
      </c>
      <c r="I136" s="127">
        <v>26.557367200000005</v>
      </c>
      <c r="J136" s="127">
        <v>52.599724285487291</v>
      </c>
      <c r="K136" s="127">
        <v>23.401217012836877</v>
      </c>
      <c r="L136" s="127">
        <v>19.791161000000002</v>
      </c>
      <c r="M136" s="127">
        <v>12.680200000000003</v>
      </c>
      <c r="N136" s="127">
        <v>13.872300000000001</v>
      </c>
      <c r="O136" s="127">
        <v>14.077700000000002</v>
      </c>
      <c r="P136" s="127">
        <v>10.861500000000001</v>
      </c>
      <c r="Q136" s="127">
        <v>20.203300000000002</v>
      </c>
      <c r="R136" s="127">
        <v>15.03585483799025</v>
      </c>
      <c r="S136" s="127">
        <v>15.23167195490117</v>
      </c>
      <c r="T136" s="127">
        <v>16.210662015322484</v>
      </c>
      <c r="U136" s="127">
        <v>17.899848837709982</v>
      </c>
      <c r="V136" s="127">
        <v>19.338649778904536</v>
      </c>
      <c r="W136" s="127">
        <v>19.400507645457711</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228.80992352131145</v>
      </c>
      <c r="E153" s="123">
        <f>SUMIF($A155:$A$211,LEFT($C153,LEN($C153)-6),E155:E$211)</f>
        <v>277.27418746229512</v>
      </c>
      <c r="F153" s="123">
        <f>SUMIF($A155:$A$211,LEFT($C153,LEN($C153)-6),F155:F$211)</f>
        <v>387.51069185245905</v>
      </c>
      <c r="G153" s="123">
        <f>SUMIF($A155:$A$211,LEFT($C153,LEN($C153)-6),G155:G$211)</f>
        <v>509.48157357704923</v>
      </c>
      <c r="H153" s="123">
        <f>SUMIF($A155:$A$211,LEFT($C153,LEN($C153)-6),H155:H$211)</f>
        <v>624.14300065081966</v>
      </c>
      <c r="I153" s="123">
        <f>SUMIF($A155:$A$211,LEFT($C153,LEN($C153)-6),I155:I$211)</f>
        <v>693.38965733442626</v>
      </c>
      <c r="J153" s="123">
        <f>SUMIF($A155:$A$211,LEFT($C153,LEN($C153)-6),J155:J$211)</f>
        <v>776.71660550546062</v>
      </c>
      <c r="K153" s="123">
        <f>SUMIF($A155:$A$211,LEFT($C153,LEN($C153)-6),K155:K$211)</f>
        <v>914.81181920297968</v>
      </c>
      <c r="L153" s="123">
        <f>SUMIF($A155:$A$211,LEFT($C153,LEN($C153)-6),L155:L$211)</f>
        <v>962.27500295081961</v>
      </c>
      <c r="M153" s="123">
        <f>SUMIF($A155:$A$211,LEFT($C153,LEN($C153)-6),M155:M$211)</f>
        <v>1076.9907778688525</v>
      </c>
      <c r="N153" s="123">
        <f>SUMIF($A155:$A$211,LEFT($C153,LEN($C153)-6),N155:N$211)</f>
        <v>1177.5450178828478</v>
      </c>
      <c r="O153" s="123">
        <f>SUMIF($A155:$A$211,LEFT($C153,LEN($C153)-6),O155:O$211)</f>
        <v>1511.4801147540984</v>
      </c>
      <c r="P153" s="123">
        <f>SUMIF($A155:$A$211,LEFT($C153,LEN($C153)-6),P155:P$211)</f>
        <v>1876.1961147540983</v>
      </c>
      <c r="Q153" s="123">
        <f>SUMIF($A155:$A$211,LEFT($C153,LEN($C153)-6),Q155:Q$211)</f>
        <v>1954.0021147540983</v>
      </c>
      <c r="R153" s="123">
        <f>SUMIF($A155:$A$211,LEFT($C153,LEN($C153)-6),R155:R$211)</f>
        <v>2374.6992018074729</v>
      </c>
      <c r="S153" s="123">
        <f>SUMIF($A155:$A$211,LEFT($C153,LEN($C153)-6),S155:S$211)</f>
        <v>2690.589585816811</v>
      </c>
      <c r="T153" s="123">
        <f>SUMIF($A155:$A$211,LEFT($C153,LEN($C153)-6),T155:T$211)</f>
        <v>2966.2719752490561</v>
      </c>
      <c r="U153" s="123">
        <f>SUMIF($A155:$A$211,LEFT($C153,LEN($C153)-6),U155:U$211)</f>
        <v>3151.8722548223432</v>
      </c>
      <c r="V153" s="123">
        <f>SUMIF($A155:$A$211,LEFT($C153,LEN($C153)-6),V155:V$211)</f>
        <v>3412.4780394360632</v>
      </c>
      <c r="W153" s="123">
        <f>SUMIF($A155:$A$211,LEFT($C153,LEN($C153)-6),W155:W$211)</f>
        <v>3760.7906459461451</v>
      </c>
    </row>
    <row r="154" spans="1:23" s="88" customFormat="1" x14ac:dyDescent="0.3">
      <c r="A154" s="124" t="s">
        <v>485</v>
      </c>
      <c r="B154" s="124" t="s">
        <v>485</v>
      </c>
      <c r="C154" s="124" t="s">
        <v>485</v>
      </c>
      <c r="D154" s="125">
        <f>SUMIF($B155:$B$211,LEFT($C154,LEN($C154)-6),D155:D$211)</f>
        <v>34.881954799999995</v>
      </c>
      <c r="E154" s="125">
        <f>SUMIF($B155:$B$211,LEFT($C154,LEN($C154)-6),E155:E$211)</f>
        <v>25.064140199999997</v>
      </c>
      <c r="F154" s="125">
        <f>SUMIF($B155:$B$211,LEFT($C154,LEN($C154)-6),F155:F$211)</f>
        <v>44.453277</v>
      </c>
      <c r="G154" s="125">
        <f>SUMIF($B155:$B$211,LEFT($C154,LEN($C154)-6),G155:G$211)</f>
        <v>49.776003200000012</v>
      </c>
      <c r="H154" s="125">
        <f>SUMIF($B155:$B$211,LEFT($C154,LEN($C154)-6),H155:H$211)</f>
        <v>36.965815700000007</v>
      </c>
      <c r="I154" s="125">
        <f>SUMIF($B155:$B$211,LEFT($C154,LEN($C154)-6),I155:I$211)</f>
        <v>37.418946399999996</v>
      </c>
      <c r="J154" s="125">
        <f>SUMIF($B155:$B$211,LEFT($C154,LEN($C154)-6),J155:J$211)</f>
        <v>50.570088287828604</v>
      </c>
      <c r="K154" s="125">
        <f>SUMIF($B155:$B$211,LEFT($C154,LEN($C154)-6),K155:K$211)</f>
        <v>18.108137053229481</v>
      </c>
      <c r="L154" s="125">
        <f>SUMIF($B155:$B$211,LEFT($C154,LEN($C154)-6),L155:L$211)</f>
        <v>12.844331311475409</v>
      </c>
      <c r="M154" s="125">
        <f>SUMIF($B155:$B$211,LEFT($C154,LEN($C154)-6),M155:M$211)</f>
        <v>12.274131311475411</v>
      </c>
      <c r="N154" s="125">
        <f>SUMIF($B155:$B$211,LEFT($C154,LEN($C154)-6),N155:N$211)</f>
        <v>9.1610611475409822</v>
      </c>
      <c r="O154" s="125">
        <f>SUMIF($B155:$B$211,LEFT($C154,LEN($C154)-6),O155:O$211)</f>
        <v>5.7424098360655718</v>
      </c>
      <c r="P154" s="125">
        <f>SUMIF($B155:$B$211,LEFT($C154,LEN($C154)-6),P155:P$211)</f>
        <v>20.45840983606557</v>
      </c>
      <c r="Q154" s="125">
        <f>SUMIF($B155:$B$211,LEFT($C154,LEN($C154)-6),Q155:Q$211)</f>
        <v>14.264409836065571</v>
      </c>
      <c r="R154" s="125">
        <f>SUMIF($B155:$B$211,LEFT($C154,LEN($C154)-6),R155:R$211)</f>
        <v>12.31828954492684</v>
      </c>
      <c r="S154" s="125">
        <f>SUMIF($B155:$B$211,LEFT($C154,LEN($C154)-6),S155:S$211)</f>
        <v>12.678189683940708</v>
      </c>
      <c r="T154" s="125">
        <f>SUMIF($B155:$B$211,LEFT($C154,LEN($C154)-6),T155:T$211)</f>
        <v>13.585481618418266</v>
      </c>
      <c r="U154" s="125">
        <f>SUMIF($B155:$B$211,LEFT($C154,LEN($C154)-6),U155:U$211)</f>
        <v>14.978280229625426</v>
      </c>
      <c r="V154" s="125">
        <f>SUMIF($B155:$B$211,LEFT($C154,LEN($C154)-6),V155:V$211)</f>
        <v>16.158112460124936</v>
      </c>
      <c r="W154" s="125">
        <f>SUMIF($B155:$B$211,LEFT($C154,LEN($C154)-6),W155:W$211)</f>
        <v>16.169816349937211</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34.881954799999995</v>
      </c>
      <c r="E158" s="127">
        <v>25.064140199999997</v>
      </c>
      <c r="F158" s="127">
        <v>44.453277</v>
      </c>
      <c r="G158" s="127">
        <v>49.776003200000012</v>
      </c>
      <c r="H158" s="127">
        <v>36.965815700000007</v>
      </c>
      <c r="I158" s="127">
        <v>37.418946399999996</v>
      </c>
      <c r="J158" s="127">
        <v>50.570088287828604</v>
      </c>
      <c r="K158" s="127">
        <v>18.108137053229481</v>
      </c>
      <c r="L158" s="127">
        <v>12.844331311475409</v>
      </c>
      <c r="M158" s="127">
        <v>12.274131311475411</v>
      </c>
      <c r="N158" s="127">
        <v>9.1610611475409822</v>
      </c>
      <c r="O158" s="127">
        <v>5.7424098360655718</v>
      </c>
      <c r="P158" s="127">
        <v>20.45840983606557</v>
      </c>
      <c r="Q158" s="127">
        <v>14.264409836065571</v>
      </c>
      <c r="R158" s="127">
        <v>12.31828954492684</v>
      </c>
      <c r="S158" s="127">
        <v>12.678189683940708</v>
      </c>
      <c r="T158" s="127">
        <v>13.585481618418266</v>
      </c>
      <c r="U158" s="127">
        <v>14.978280229625426</v>
      </c>
      <c r="V158" s="127">
        <v>16.158112460124936</v>
      </c>
      <c r="W158" s="127">
        <v>16.169816349937211</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9"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9"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5.7377049180327866</v>
      </c>
      <c r="I178" s="125">
        <f>SUMIF($B179:$B$211,LEFT($C178,LEN($C178)-6),I179:I$211)</f>
        <v>5.7377049180327866</v>
      </c>
      <c r="J178" s="125">
        <f>SUMIF($B179:$B$211,LEFT($C178,LEN($C178)-6),J179:J$211)</f>
        <v>5.7377049180327866</v>
      </c>
      <c r="K178" s="125">
        <f>SUMIF($B179:$B$211,LEFT($C178,LEN($C178)-6),K179:K$211)</f>
        <v>5.7377049180327866</v>
      </c>
      <c r="L178" s="125">
        <f>SUMIF($B179:$B$211,LEFT($C178,LEN($C178)-6),L179:L$211)</f>
        <v>5.7377049180327866</v>
      </c>
      <c r="M178" s="125">
        <f>SUMIF($B179:$B$211,LEFT($C178,LEN($C178)-6),M179:M$211)</f>
        <v>5.7377049180327866</v>
      </c>
      <c r="N178" s="125">
        <f>SUMIF($B179:$B$211,LEFT($C178,LEN($C178)-6),N179:N$211)</f>
        <v>5.7377049180327866</v>
      </c>
      <c r="O178" s="125">
        <f>SUMIF($B179:$B$211,LEFT($C178,LEN($C178)-6),O179:O$211)</f>
        <v>5.7377049180327866</v>
      </c>
      <c r="P178" s="125">
        <f>SUMIF($B179:$B$211,LEFT($C178,LEN($C178)-6),P179:P$211)</f>
        <v>5.7377049180327866</v>
      </c>
      <c r="Q178" s="125">
        <f>SUMIF($B179:$B$211,LEFT($C178,LEN($C178)-6),Q179:Q$211)</f>
        <v>5.7377049180327866</v>
      </c>
      <c r="R178" s="125">
        <f>SUMIF($B179:$B$211,LEFT($C178,LEN($C178)-6),R179:R$211)</f>
        <v>7.0987196963745403</v>
      </c>
      <c r="S178" s="125">
        <f>SUMIF($B179:$B$211,LEFT($C178,LEN($C178)-6),S179:S$211)</f>
        <v>6.9828445261881535</v>
      </c>
      <c r="T178" s="125">
        <f>SUMIF($B179:$B$211,LEFT($C178,LEN($C178)-6),T179:T$211)</f>
        <v>7.1697654996072266</v>
      </c>
      <c r="U178" s="125">
        <f>SUMIF($B179:$B$211,LEFT($C178,LEN($C178)-6),U179:U$211)</f>
        <v>7.4571905691117353</v>
      </c>
      <c r="V178" s="125">
        <f>SUMIF($B179:$B$211,LEFT($C178,LEN($C178)-6),V179:V$211)</f>
        <v>7.5238739536870183</v>
      </c>
      <c r="W178" s="125">
        <f>SUMIF($B179:$B$211,LEFT($C178,LEN($C178)-6),W179:W$211)</f>
        <v>7.6134909719502044</v>
      </c>
    </row>
    <row r="179" spans="1:29"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9"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9"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9"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9"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9"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9"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9"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9"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9"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9" s="88" customFormat="1" x14ac:dyDescent="0.3">
      <c r="A189" s="126" t="s">
        <v>240</v>
      </c>
      <c r="B189" s="126" t="s">
        <v>509</v>
      </c>
      <c r="C189" s="126" t="s">
        <v>270</v>
      </c>
      <c r="D189" s="127">
        <v>0</v>
      </c>
      <c r="E189" s="127">
        <v>0</v>
      </c>
      <c r="F189" s="127">
        <v>0</v>
      </c>
      <c r="G189" s="127">
        <v>0</v>
      </c>
      <c r="H189" s="127">
        <v>5.7377049180327866</v>
      </c>
      <c r="I189" s="127">
        <v>5.7377049180327866</v>
      </c>
      <c r="J189" s="127">
        <v>5.7377049180327866</v>
      </c>
      <c r="K189" s="127">
        <v>5.7377049180327866</v>
      </c>
      <c r="L189" s="127">
        <v>5.7377049180327866</v>
      </c>
      <c r="M189" s="127">
        <v>5.7377049180327866</v>
      </c>
      <c r="N189" s="127">
        <v>5.7377049180327866</v>
      </c>
      <c r="O189" s="127">
        <v>5.7377049180327866</v>
      </c>
      <c r="P189" s="127">
        <v>5.7377049180327866</v>
      </c>
      <c r="Q189" s="127">
        <v>5.7377049180327866</v>
      </c>
      <c r="R189" s="127">
        <v>7.0987196963745403</v>
      </c>
      <c r="S189" s="127">
        <v>6.9828445261881535</v>
      </c>
      <c r="T189" s="127">
        <v>7.1697654996072266</v>
      </c>
      <c r="U189" s="127">
        <v>7.4571905691117353</v>
      </c>
      <c r="V189" s="127">
        <v>7.5238739536870183</v>
      </c>
      <c r="W189" s="127">
        <v>7.6134909719502044</v>
      </c>
    </row>
    <row r="190" spans="1:29" s="88" customFormat="1" x14ac:dyDescent="0.3">
      <c r="A190" s="124" t="s">
        <v>517</v>
      </c>
      <c r="B190" s="124" t="s">
        <v>517</v>
      </c>
      <c r="C190" s="124" t="s">
        <v>517</v>
      </c>
      <c r="D190" s="125">
        <f>SUMIF($B191:$B$211,LEFT($C190,LEN($C190)-6),D191:D$211)</f>
        <v>193.92796872131146</v>
      </c>
      <c r="E190" s="125">
        <f>SUMIF($B191:$B$211,LEFT($C190,LEN($C190)-6),E191:E$211)</f>
        <v>252.21004726229509</v>
      </c>
      <c r="F190" s="125">
        <f>SUMIF($B191:$B$211,LEFT($C190,LEN($C190)-6),F191:F$211)</f>
        <v>343.05741485245903</v>
      </c>
      <c r="G190" s="125">
        <f>SUMIF($B191:$B$211,LEFT($C190,LEN($C190)-6),G191:G$211)</f>
        <v>459.70557037704924</v>
      </c>
      <c r="H190" s="125">
        <f>SUMIF($B191:$B$211,LEFT($C190,LEN($C190)-6),H191:H$211)</f>
        <v>581.43948003278683</v>
      </c>
      <c r="I190" s="125">
        <f>SUMIF($B191:$B$211,LEFT($C190,LEN($C190)-6),I191:I$211)</f>
        <v>650.23300601639346</v>
      </c>
      <c r="J190" s="125">
        <f>SUMIF($B191:$B$211,LEFT($C190,LEN($C190)-6),J191:J$211)</f>
        <v>720.40881229959928</v>
      </c>
      <c r="K190" s="125">
        <f>SUMIF($B191:$B$211,LEFT($C190,LEN($C190)-6),K191:K$211)</f>
        <v>890.96597723171737</v>
      </c>
      <c r="L190" s="125">
        <f>SUMIF($B191:$B$211,LEFT($C190,LEN($C190)-6),L191:L$211)</f>
        <v>943.69296672131145</v>
      </c>
      <c r="M190" s="125">
        <f>SUMIF($B191:$B$211,LEFT($C190,LEN($C190)-6),M191:M$211)</f>
        <v>1058.9789416393444</v>
      </c>
      <c r="N190" s="125">
        <f>SUMIF($B191:$B$211,LEFT($C190,LEN($C190)-6),N191:N$211)</f>
        <v>1162.6462518172741</v>
      </c>
      <c r="O190" s="125">
        <f>SUMIF($B191:$B$211,LEFT($C190,LEN($C190)-6),O191:O$211)</f>
        <v>1500</v>
      </c>
      <c r="P190" s="125">
        <f>SUMIF($B191:$B$211,LEFT($C190,LEN($C190)-6),P191:P$211)</f>
        <v>1850</v>
      </c>
      <c r="Q190" s="125">
        <f>SUMIF($B191:$B$211,LEFT($C190,LEN($C190)-6),Q191:Q$211)</f>
        <v>1934</v>
      </c>
      <c r="R190" s="125">
        <f>SUMIF($B191:$B$211,LEFT($C190,LEN($C190)-6),R191:R$211)</f>
        <v>2355.2821925661715</v>
      </c>
      <c r="S190" s="125">
        <f>SUMIF($B191:$B$211,LEFT($C190,LEN($C190)-6),S191:S$211)</f>
        <v>2670.928551606682</v>
      </c>
      <c r="T190" s="125">
        <f>SUMIF($B191:$B$211,LEFT($C190,LEN($C190)-6),T191:T$211)</f>
        <v>2945.5167281310305</v>
      </c>
      <c r="U190" s="125">
        <f>SUMIF($B191:$B$211,LEFT($C190,LEN($C190)-6),U191:U$211)</f>
        <v>3129.4367840236059</v>
      </c>
      <c r="V190" s="125">
        <f>SUMIF($B191:$B$211,LEFT($C190,LEN($C190)-6),V191:V$211)</f>
        <v>3388.7960530222513</v>
      </c>
      <c r="W190" s="125">
        <f>SUMIF($B191:$B$211,LEFT($C190,LEN($C190)-6),W191:W$211)</f>
        <v>3737.0073386242575</v>
      </c>
    </row>
    <row r="191" spans="1:29" s="88" customFormat="1" x14ac:dyDescent="0.3">
      <c r="A191" s="126" t="s">
        <v>240</v>
      </c>
      <c r="B191" s="126" t="s">
        <v>518</v>
      </c>
      <c r="C191" s="126" t="s">
        <v>291</v>
      </c>
      <c r="D191" s="127">
        <v>193.92796872131146</v>
      </c>
      <c r="E191" s="127">
        <v>252.21004726229509</v>
      </c>
      <c r="F191" s="127">
        <v>343.05741485245903</v>
      </c>
      <c r="G191" s="127">
        <v>459.70557037704924</v>
      </c>
      <c r="H191" s="127">
        <v>581.43948003278683</v>
      </c>
      <c r="I191" s="127">
        <v>650.23300601639346</v>
      </c>
      <c r="J191" s="127">
        <v>720.40881229959928</v>
      </c>
      <c r="K191" s="127">
        <v>890.96597723171737</v>
      </c>
      <c r="L191" s="127">
        <v>943.69296672131145</v>
      </c>
      <c r="M191" s="127">
        <v>1058.9789416393444</v>
      </c>
      <c r="N191" s="127">
        <v>1162.6462518172741</v>
      </c>
      <c r="O191" s="127">
        <v>1500</v>
      </c>
      <c r="P191" s="127">
        <v>1850</v>
      </c>
      <c r="Q191" s="127">
        <v>1934</v>
      </c>
      <c r="R191" s="127">
        <v>2355.2821925661715</v>
      </c>
      <c r="S191" s="127">
        <v>2670.928551606682</v>
      </c>
      <c r="T191" s="127">
        <v>2945.5167281310305</v>
      </c>
      <c r="U191" s="127">
        <v>3129.4367840236059</v>
      </c>
      <c r="V191" s="127">
        <v>3388.7960530222513</v>
      </c>
      <c r="W191" s="127">
        <v>3737.0073386242575</v>
      </c>
      <c r="X191" s="128"/>
      <c r="Y191" s="128"/>
      <c r="Z191" s="128"/>
      <c r="AA191" s="128"/>
      <c r="AB191" s="128"/>
      <c r="AC191" s="128"/>
    </row>
    <row r="192" spans="1:29"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c r="AC192" s="129"/>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D9C6A-6B42-4F7F-8AD1-94A5F5C762B1}">
  <sheetPr codeName="Sheet5"/>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617</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422.61081219421288</v>
      </c>
      <c r="E4" s="5">
        <f t="shared" si="0"/>
        <v>457.44936128133514</v>
      </c>
      <c r="F4" s="5">
        <f t="shared" si="0"/>
        <v>576.1784190028244</v>
      </c>
      <c r="G4" s="5">
        <f t="shared" si="0"/>
        <v>708.47852647440266</v>
      </c>
      <c r="H4" s="5">
        <f t="shared" si="0"/>
        <v>802.25556804058874</v>
      </c>
      <c r="I4" s="5">
        <f t="shared" si="0"/>
        <v>902.8353862567252</v>
      </c>
      <c r="J4" s="5">
        <f t="shared" si="0"/>
        <v>1046.4545050696579</v>
      </c>
      <c r="K4" s="5">
        <f t="shared" si="0"/>
        <v>1157.6134977803588</v>
      </c>
      <c r="L4" s="5">
        <f t="shared" si="0"/>
        <v>1187.0741877247679</v>
      </c>
      <c r="M4" s="5">
        <f t="shared" si="0"/>
        <v>1346.5810913249779</v>
      </c>
      <c r="N4" s="5">
        <f t="shared" si="0"/>
        <v>1488.562712947911</v>
      </c>
      <c r="O4" s="5">
        <f t="shared" si="0"/>
        <v>1872.817396820067</v>
      </c>
      <c r="P4" s="5">
        <f t="shared" si="0"/>
        <v>2247.6316989867669</v>
      </c>
      <c r="Q4" s="5">
        <f t="shared" si="0"/>
        <v>2303.3006321983007</v>
      </c>
      <c r="R4" s="5">
        <f t="shared" si="0"/>
        <v>2763.1138328660168</v>
      </c>
      <c r="S4" s="5">
        <f t="shared" si="0"/>
        <v>3091.8476809744634</v>
      </c>
      <c r="T4" s="5">
        <f>T5+T56+T116+T120+T153+T197+T209</f>
        <v>3414.1372363146329</v>
      </c>
      <c r="U4" s="5">
        <f t="shared" ref="U4:V4" si="1">U5+U56+U116+U120+U153+U197+U209</f>
        <v>3668.6485805663401</v>
      </c>
      <c r="V4" s="5">
        <f t="shared" si="1"/>
        <v>3990.7689565852961</v>
      </c>
      <c r="W4" s="5">
        <f t="shared" ref="W4" si="2">W5+W56+W116+W120+W153+W197+W209</f>
        <v>4346.420722779475</v>
      </c>
    </row>
    <row r="5" spans="1:23" s="88" customFormat="1" x14ac:dyDescent="0.3">
      <c r="A5" s="122" t="s">
        <v>349</v>
      </c>
      <c r="B5" s="122" t="s">
        <v>349</v>
      </c>
      <c r="C5" s="122" t="s">
        <v>349</v>
      </c>
      <c r="D5" s="123">
        <f>SUMIF($A7:$A$211,LEFT($C5,LEN($C5)-6),D7:D$211)</f>
        <v>165.21432437290144</v>
      </c>
      <c r="E5" s="123">
        <f>SUMIF($A7:$A$211,LEFT($C5,LEN($C5)-6),E7:E$211)</f>
        <v>153.21895721904008</v>
      </c>
      <c r="F5" s="123">
        <f>SUMIF($A7:$A$211,LEFT($C5,LEN($C5)-6),F7:F$211)</f>
        <v>161.51386605036541</v>
      </c>
      <c r="G5" s="123">
        <f>SUMIF($A7:$A$211,LEFT($C5,LEN($C5)-6),G7:G$211)</f>
        <v>173.33461179735332</v>
      </c>
      <c r="H5" s="123">
        <f>SUMIF($A7:$A$211,LEFT($C5,LEN($C5)-6),H7:H$211)</f>
        <v>180.32963532747385</v>
      </c>
      <c r="I5" s="123">
        <f>SUMIF($A7:$A$211,LEFT($C5,LEN($C5)-6),I7:I$211)</f>
        <v>198.08308246000391</v>
      </c>
      <c r="J5" s="123">
        <f>SUMIF($A7:$A$211,LEFT($C5,LEN($C5)-6),J7:J$211)</f>
        <v>225.84560510422389</v>
      </c>
      <c r="K5" s="123">
        <f>SUMIF($A7:$A$211,LEFT($C5,LEN($C5)-6),K7:K$211)</f>
        <v>244.49323481615758</v>
      </c>
      <c r="L5" s="123">
        <f>SUMIF($A7:$A$211,LEFT($C5,LEN($C5)-6),L7:L$211)</f>
        <v>212.94220951165315</v>
      </c>
      <c r="M5" s="123">
        <f>SUMIF($A7:$A$211,LEFT($C5,LEN($C5)-6),M7:M$211)</f>
        <v>222.13190919383015</v>
      </c>
      <c r="N5" s="123">
        <f>SUMIF($A7:$A$211,LEFT($C5,LEN($C5)-6),N7:N$211)</f>
        <v>240.29093998309583</v>
      </c>
      <c r="O5" s="123">
        <f>SUMIF($A7:$A$211,LEFT($C5,LEN($C5)-6),O7:O$211)</f>
        <v>283.62012304957528</v>
      </c>
      <c r="P5" s="123">
        <f>SUMIF($A7:$A$211,LEFT($C5,LEN($C5)-6),P7:P$211)</f>
        <v>304.27357931463564</v>
      </c>
      <c r="Q5" s="123">
        <f>SUMIF($A7:$A$211,LEFT($C5,LEN($C5)-6),Q7:Q$211)</f>
        <v>254.06960695239977</v>
      </c>
      <c r="R5" s="123">
        <f>SUMIF($A7:$A$211,LEFT($C5,LEN($C5)-6),R7:R$211)</f>
        <v>257.85819305659834</v>
      </c>
      <c r="S5" s="123">
        <f>SUMIF($A7:$A$211,LEFT($C5,LEN($C5)-6),S7:S$211)</f>
        <v>255.73171944817469</v>
      </c>
      <c r="T5" s="123">
        <f>SUMIF($A7:$A$211,LEFT($C5,LEN($C5)-6),T7:T$211)</f>
        <v>273.18819233890014</v>
      </c>
      <c r="U5" s="123">
        <f>SUMIF($A7:$A$211,LEFT($C5,LEN($C5)-6),U7:U$211)</f>
        <v>290.4537202411409</v>
      </c>
      <c r="V5" s="123">
        <f>SUMIF($A7:$A$211,LEFT($C5,LEN($C5)-6),V7:V$211)</f>
        <v>307.67103158867963</v>
      </c>
      <c r="W5" s="123">
        <f>SUMIF($A7:$A$211,LEFT($C5,LEN($C5)-6),W7:W$211)</f>
        <v>308.45045818845472</v>
      </c>
    </row>
    <row r="6" spans="1:23" s="88" customFormat="1" x14ac:dyDescent="0.3">
      <c r="A6" s="124" t="s">
        <v>350</v>
      </c>
      <c r="B6" s="124" t="s">
        <v>350</v>
      </c>
      <c r="C6" s="124" t="s">
        <v>350</v>
      </c>
      <c r="D6" s="125">
        <f>SUMIF($B7:$B$211,LEFT($C6,LEN($C6)-6),D7:D$211)</f>
        <v>112.95732950819671</v>
      </c>
      <c r="E6" s="125">
        <f>SUMIF($B7:$B$211,LEFT($C6,LEN($C6)-6),E7:E$211)</f>
        <v>99.075829508196705</v>
      </c>
      <c r="F6" s="125">
        <f>SUMIF($B7:$B$211,LEFT($C6,LEN($C6)-6),F7:F$211)</f>
        <v>121.65148050819673</v>
      </c>
      <c r="G6" s="125">
        <f>SUMIF($B7:$B$211,LEFT($C6,LEN($C6)-6),G7:G$211)</f>
        <v>127.87852950819672</v>
      </c>
      <c r="H6" s="125">
        <f>SUMIF($B7:$B$211,LEFT($C6,LEN($C6)-6),H7:H$211)</f>
        <v>132.64548050819673</v>
      </c>
      <c r="I6" s="125">
        <f>SUMIF($B7:$B$211,LEFT($C6,LEN($C6)-6),I7:I$211)</f>
        <v>146.82665050819671</v>
      </c>
      <c r="J6" s="125">
        <f>SUMIF($B7:$B$211,LEFT($C6,LEN($C6)-6),J7:J$211)</f>
        <v>149.84038259488315</v>
      </c>
      <c r="K6" s="125">
        <f>SUMIF($B7:$B$211,LEFT($C6,LEN($C6)-6),K7:K$211)</f>
        <v>155.82274869452692</v>
      </c>
      <c r="L6" s="125">
        <f>SUMIF($B7:$B$211,LEFT($C6,LEN($C6)-6),L7:L$211)</f>
        <v>167.81522741803278</v>
      </c>
      <c r="M6" s="125">
        <f>SUMIF($B7:$B$211,LEFT($C6,LEN($C6)-6),M7:M$211)</f>
        <v>148.39976491803279</v>
      </c>
      <c r="N6" s="125">
        <f>SUMIF($B7:$B$211,LEFT($C6,LEN($C6)-6),N7:N$211)</f>
        <v>172.03890786885245</v>
      </c>
      <c r="O6" s="125">
        <f>SUMIF($B7:$B$211,LEFT($C6,LEN($C6)-6),O7:O$211)</f>
        <v>164.3549836065574</v>
      </c>
      <c r="P6" s="125">
        <f>SUMIF($B7:$B$211,LEFT($C6,LEN($C6)-6),P7:P$211)</f>
        <v>139.21563934426226</v>
      </c>
      <c r="Q6" s="125">
        <f>SUMIF($B7:$B$211,LEFT($C6,LEN($C6)-6),Q7:Q$211)</f>
        <v>129.3772786885246</v>
      </c>
      <c r="R6" s="125">
        <f>SUMIF($B7:$B$211,LEFT($C6,LEN($C6)-6),R7:R$211)</f>
        <v>132.63900108041418</v>
      </c>
      <c r="S6" s="125">
        <f>SUMIF($B7:$B$211,LEFT($C6,LEN($C6)-6),S7:S$211)</f>
        <v>133.1900308550417</v>
      </c>
      <c r="T6" s="125">
        <f>SUMIF($B7:$B$211,LEFT($C6,LEN($C6)-6),T7:T$211)</f>
        <v>141.77239664341317</v>
      </c>
      <c r="U6" s="125">
        <f>SUMIF($B7:$B$211,LEFT($C6,LEN($C6)-6),U7:U$211)</f>
        <v>159.92131659826771</v>
      </c>
      <c r="V6" s="125">
        <f>SUMIF($B7:$B$211,LEFT($C6,LEN($C6)-6),V7:V$211)</f>
        <v>177.94055077675785</v>
      </c>
      <c r="W6" s="125">
        <f>SUMIF($B7:$B$211,LEFT($C6,LEN($C6)-6),W7:W$211)</f>
        <v>179.43693375682165</v>
      </c>
    </row>
    <row r="7" spans="1:23" s="88" customFormat="1" x14ac:dyDescent="0.3">
      <c r="A7" s="126" t="s">
        <v>144</v>
      </c>
      <c r="B7" s="126" t="s">
        <v>351</v>
      </c>
      <c r="C7" s="126" t="s">
        <v>352</v>
      </c>
      <c r="D7" s="127">
        <v>6.5639999999999983</v>
      </c>
      <c r="E7" s="127">
        <v>0.75800000000000001</v>
      </c>
      <c r="F7" s="127">
        <v>0.154</v>
      </c>
      <c r="G7" s="127">
        <v>1.1989999999999994</v>
      </c>
      <c r="H7" s="127">
        <v>0.14899999999999999</v>
      </c>
      <c r="I7" s="127">
        <v>1.8229999999999997</v>
      </c>
      <c r="J7" s="127">
        <v>0.14859600000000001</v>
      </c>
      <c r="K7" s="127">
        <v>0.11068300000000002</v>
      </c>
      <c r="L7" s="127">
        <v>4.3679999999999997E-2</v>
      </c>
      <c r="M7" s="127">
        <v>5.509E-2</v>
      </c>
      <c r="N7" s="127">
        <v>5.2910000000000006E-2</v>
      </c>
      <c r="O7" s="127">
        <v>1.7000000000000001E-2</v>
      </c>
      <c r="P7" s="127">
        <v>0.188</v>
      </c>
      <c r="Q7" s="127">
        <v>6.4000000000000001E-2</v>
      </c>
      <c r="R7" s="127">
        <v>6.259238789664219E-2</v>
      </c>
      <c r="S7" s="127">
        <v>6.1216155588245891E-2</v>
      </c>
      <c r="T7" s="127">
        <v>5.9870615129661048E-2</v>
      </c>
      <c r="U7" s="127">
        <v>5.8555093973254785E-2</v>
      </c>
      <c r="V7" s="127">
        <v>5.7268934633013281E-2</v>
      </c>
      <c r="W7" s="127">
        <v>5.6011494356207933E-2</v>
      </c>
    </row>
    <row r="8" spans="1:23" s="88" customFormat="1" x14ac:dyDescent="0.3">
      <c r="A8" s="126" t="s">
        <v>144</v>
      </c>
      <c r="B8" s="126" t="s">
        <v>351</v>
      </c>
      <c r="C8" s="126" t="s">
        <v>145</v>
      </c>
      <c r="D8" s="127">
        <v>5.527499999999999</v>
      </c>
      <c r="E8" s="127">
        <v>3.5834500000000107</v>
      </c>
      <c r="F8" s="127">
        <v>5.5052500000000073</v>
      </c>
      <c r="G8" s="127">
        <v>7.5112000000000094</v>
      </c>
      <c r="H8" s="127">
        <v>8.2883510000000076</v>
      </c>
      <c r="I8" s="127">
        <v>8.8279500000000013</v>
      </c>
      <c r="J8" s="127">
        <v>10.861179018811548</v>
      </c>
      <c r="K8" s="127">
        <v>6.3591106540229818</v>
      </c>
      <c r="L8" s="127">
        <v>15.815091188524587</v>
      </c>
      <c r="M8" s="127">
        <v>7.1804600000000169</v>
      </c>
      <c r="N8" s="127">
        <v>5.5600500000000084</v>
      </c>
      <c r="O8" s="127">
        <v>6.4020000000000117</v>
      </c>
      <c r="P8" s="127">
        <v>3.1966885245901699</v>
      </c>
      <c r="Q8" s="127">
        <v>0.43470491803279476</v>
      </c>
      <c r="R8" s="127">
        <v>3.7182982841937662</v>
      </c>
      <c r="S8" s="127">
        <v>3.723258467836486</v>
      </c>
      <c r="T8" s="127">
        <v>3.7282746179841171</v>
      </c>
      <c r="U8" s="127">
        <v>3.7333473661152277</v>
      </c>
      <c r="V8" s="127">
        <v>3.7384773508334566</v>
      </c>
      <c r="W8" s="127">
        <v>3.7436652179479037</v>
      </c>
    </row>
    <row r="9" spans="1:23" s="88" customFormat="1" x14ac:dyDescent="0.3">
      <c r="A9" s="126" t="s">
        <v>144</v>
      </c>
      <c r="B9" s="126" t="s">
        <v>351</v>
      </c>
      <c r="C9" s="126" t="s">
        <v>353</v>
      </c>
      <c r="D9" s="127">
        <v>0</v>
      </c>
      <c r="E9" s="127">
        <v>4.7E-2</v>
      </c>
      <c r="F9" s="127">
        <v>4.2000000000000003E-2</v>
      </c>
      <c r="G9" s="127">
        <v>0</v>
      </c>
      <c r="H9" s="127">
        <v>9.7399999999999987E-2</v>
      </c>
      <c r="I9" s="127">
        <v>5.2999999999999999E-2</v>
      </c>
      <c r="J9" s="127">
        <v>4.2000000000000003E-2</v>
      </c>
      <c r="K9" s="127">
        <v>7.0000000000000016E-6</v>
      </c>
      <c r="L9" s="127">
        <v>5.0999999999999997E-2</v>
      </c>
      <c r="M9" s="127">
        <v>9.4409999999999994E-2</v>
      </c>
      <c r="N9" s="127">
        <v>2.2460000000000001E-2</v>
      </c>
      <c r="O9" s="127">
        <v>0</v>
      </c>
      <c r="P9" s="127">
        <v>0</v>
      </c>
      <c r="Q9" s="127">
        <v>7.2999999999999995E-2</v>
      </c>
      <c r="R9" s="127">
        <v>7.2314487935345409E-2</v>
      </c>
      <c r="S9" s="127">
        <v>7.163771103380713E-2</v>
      </c>
      <c r="T9" s="127">
        <v>7.096956753901193E-2</v>
      </c>
      <c r="U9" s="127">
        <v>7.0309956909212989E-2</v>
      </c>
      <c r="V9" s="127">
        <v>6.9658779802889301E-2</v>
      </c>
      <c r="W9" s="127">
        <v>6.9015938064516433E-2</v>
      </c>
    </row>
    <row r="10" spans="1:23" s="88" customFormat="1" x14ac:dyDescent="0.3">
      <c r="A10" s="126" t="s">
        <v>144</v>
      </c>
      <c r="B10" s="126" t="s">
        <v>351</v>
      </c>
      <c r="C10" s="126" t="s">
        <v>354</v>
      </c>
      <c r="D10" s="127">
        <v>0.30500000000000005</v>
      </c>
      <c r="E10" s="127">
        <v>0.52</v>
      </c>
      <c r="F10" s="127">
        <v>0.30400000000000005</v>
      </c>
      <c r="G10" s="127">
        <v>1.0959999999999999</v>
      </c>
      <c r="H10" s="127">
        <v>5.2000000000000011E-2</v>
      </c>
      <c r="I10" s="127">
        <v>5.3999999999999999E-2</v>
      </c>
      <c r="J10" s="127">
        <v>0.17738000000000001</v>
      </c>
      <c r="K10" s="127">
        <v>9.467600000000001E-2</v>
      </c>
      <c r="L10" s="127">
        <v>0.12464</v>
      </c>
      <c r="M10" s="127">
        <v>0.57283000000000006</v>
      </c>
      <c r="N10" s="127">
        <v>0.20892999999999998</v>
      </c>
      <c r="O10" s="127">
        <v>0.16000000000000003</v>
      </c>
      <c r="P10" s="127">
        <v>0.19700000000000001</v>
      </c>
      <c r="Q10" s="127">
        <v>3.266</v>
      </c>
      <c r="R10" s="127">
        <v>3.4989683516383874</v>
      </c>
      <c r="S10" s="127">
        <v>3.7485546619005063</v>
      </c>
      <c r="T10" s="127">
        <v>4.0159443130362549</v>
      </c>
      <c r="U10" s="127">
        <v>4.3024072422706734</v>
      </c>
      <c r="V10" s="127">
        <v>4.6093039732286831</v>
      </c>
      <c r="W10" s="127">
        <v>4.9380920775897836</v>
      </c>
    </row>
    <row r="11" spans="1:23" s="88" customFormat="1" x14ac:dyDescent="0.3">
      <c r="A11" s="126" t="s">
        <v>144</v>
      </c>
      <c r="B11" s="126" t="s">
        <v>351</v>
      </c>
      <c r="C11" s="126" t="s">
        <v>355</v>
      </c>
      <c r="D11" s="127">
        <v>0.44100000000000006</v>
      </c>
      <c r="E11" s="127">
        <v>0.78200000000000003</v>
      </c>
      <c r="F11" s="127">
        <v>0.42399999999999999</v>
      </c>
      <c r="G11" s="127">
        <v>0.39300000000000002</v>
      </c>
      <c r="H11" s="127">
        <v>0.41499999999999998</v>
      </c>
      <c r="I11" s="127">
        <v>0.2616</v>
      </c>
      <c r="J11" s="127">
        <v>0.50858400218488264</v>
      </c>
      <c r="K11" s="127">
        <v>8.4656002279877587E-2</v>
      </c>
      <c r="L11" s="127">
        <v>7.7130000000000004E-2</v>
      </c>
      <c r="M11" s="127">
        <v>9.9230000000000013E-2</v>
      </c>
      <c r="N11" s="127">
        <v>0.11220000000000001</v>
      </c>
      <c r="O11" s="127">
        <v>3.5000000000000003E-2</v>
      </c>
      <c r="P11" s="127">
        <v>7.9000000000000001E-2</v>
      </c>
      <c r="Q11" s="127">
        <v>0.12000000000000001</v>
      </c>
      <c r="R11" s="127">
        <v>0.12218149768481903</v>
      </c>
      <c r="S11" s="127">
        <v>0.12440265313754531</v>
      </c>
      <c r="T11" s="127">
        <v>0.12666418730258613</v>
      </c>
      <c r="U11" s="127">
        <v>4.4998545657839335</v>
      </c>
      <c r="V11" s="127">
        <v>22.172085913748756</v>
      </c>
      <c r="W11" s="127">
        <v>22.768618930052586</v>
      </c>
    </row>
    <row r="12" spans="1:23" s="88" customFormat="1" x14ac:dyDescent="0.3">
      <c r="A12" s="126" t="s">
        <v>144</v>
      </c>
      <c r="B12" s="126" t="s">
        <v>351</v>
      </c>
      <c r="C12" s="126" t="s">
        <v>356</v>
      </c>
      <c r="D12" s="127">
        <v>32.661852459016394</v>
      </c>
      <c r="E12" s="127">
        <v>29.129852459016394</v>
      </c>
      <c r="F12" s="127">
        <v>32.198852459016393</v>
      </c>
      <c r="G12" s="127">
        <v>34.278852459016392</v>
      </c>
      <c r="H12" s="127">
        <v>32.624852459016395</v>
      </c>
      <c r="I12" s="127">
        <v>33.472542459016395</v>
      </c>
      <c r="J12" s="127">
        <v>34.2800345063077</v>
      </c>
      <c r="K12" s="127">
        <v>29.508196721311474</v>
      </c>
      <c r="L12" s="127">
        <v>29.508196721311474</v>
      </c>
      <c r="M12" s="127">
        <v>31.147540983606557</v>
      </c>
      <c r="N12" s="127">
        <v>29.508196721311474</v>
      </c>
      <c r="O12" s="127">
        <v>29.508196721311474</v>
      </c>
      <c r="P12" s="127">
        <v>24.590163934426229</v>
      </c>
      <c r="Q12" s="127">
        <v>22.950819672131146</v>
      </c>
      <c r="R12" s="127">
        <v>23.19575069467902</v>
      </c>
      <c r="S12" s="127">
        <v>23.444436559301476</v>
      </c>
      <c r="T12" s="127">
        <v>23.696980696890293</v>
      </c>
      <c r="U12" s="127">
        <v>23.953490671141378</v>
      </c>
      <c r="V12" s="127">
        <v>24.214078363683889</v>
      </c>
      <c r="W12" s="127">
        <v>24.478860167716924</v>
      </c>
    </row>
    <row r="13" spans="1:23" s="88" customFormat="1" x14ac:dyDescent="0.3">
      <c r="A13" s="126" t="s">
        <v>144</v>
      </c>
      <c r="B13" s="126" t="s">
        <v>351</v>
      </c>
      <c r="C13" s="126" t="s">
        <v>151</v>
      </c>
      <c r="D13" s="127">
        <v>28.639377049180325</v>
      </c>
      <c r="E13" s="127">
        <v>28.671377049180325</v>
      </c>
      <c r="F13" s="127">
        <v>43.097378049180328</v>
      </c>
      <c r="G13" s="127">
        <v>37.099377049180333</v>
      </c>
      <c r="H13" s="127">
        <v>31.618377049180332</v>
      </c>
      <c r="I13" s="127">
        <v>40.306997049180325</v>
      </c>
      <c r="J13" s="127">
        <v>40.681205066333369</v>
      </c>
      <c r="K13" s="127">
        <v>32.786885245901637</v>
      </c>
      <c r="L13" s="127">
        <v>34.42622950819672</v>
      </c>
      <c r="M13" s="127">
        <v>24.590163934426229</v>
      </c>
      <c r="N13" s="127">
        <v>19.672131147540984</v>
      </c>
      <c r="O13" s="127">
        <v>18.032786885245901</v>
      </c>
      <c r="P13" s="127">
        <v>18.032786885245901</v>
      </c>
      <c r="Q13" s="127">
        <v>13.114754098360653</v>
      </c>
      <c r="R13" s="127">
        <v>13.468853987798708</v>
      </c>
      <c r="S13" s="127">
        <v>14.238952459652923</v>
      </c>
      <c r="T13" s="127">
        <v>14.407294121571818</v>
      </c>
      <c r="U13" s="127">
        <v>14.775935359661966</v>
      </c>
      <c r="V13" s="127">
        <v>14.770697334080641</v>
      </c>
      <c r="W13" s="127">
        <v>14.798566827970712</v>
      </c>
    </row>
    <row r="14" spans="1:23" s="88" customFormat="1" x14ac:dyDescent="0.3">
      <c r="A14" s="126" t="s">
        <v>144</v>
      </c>
      <c r="B14" s="126" t="s">
        <v>351</v>
      </c>
      <c r="C14" s="126" t="s">
        <v>357</v>
      </c>
      <c r="D14" s="127">
        <v>2.2669999999999999</v>
      </c>
      <c r="E14" s="127">
        <v>1.2450000000000001</v>
      </c>
      <c r="F14" s="127">
        <v>1.1360000000000001</v>
      </c>
      <c r="G14" s="127">
        <v>1.6639999999999999</v>
      </c>
      <c r="H14" s="127">
        <v>4.5910000000000002</v>
      </c>
      <c r="I14" s="127">
        <v>3.0038800000000001</v>
      </c>
      <c r="J14" s="127">
        <v>4.083075148583192</v>
      </c>
      <c r="K14" s="127">
        <v>5.4587662120010751</v>
      </c>
      <c r="L14" s="127">
        <v>8.535619999999998</v>
      </c>
      <c r="M14" s="127">
        <v>7.3840200000000014</v>
      </c>
      <c r="N14" s="127">
        <v>10.282019999999999</v>
      </c>
      <c r="O14" s="127">
        <v>6.2969999999999997</v>
      </c>
      <c r="P14" s="127">
        <v>6.8969999999999994</v>
      </c>
      <c r="Q14" s="127">
        <v>11.536999999999999</v>
      </c>
      <c r="R14" s="127">
        <v>11.416901505360045</v>
      </c>
      <c r="S14" s="127">
        <v>11.303964882427215</v>
      </c>
      <c r="T14" s="127">
        <v>11.19826481770208</v>
      </c>
      <c r="U14" s="127">
        <v>11.099884211182751</v>
      </c>
      <c r="V14" s="127">
        <v>11.008914449706335</v>
      </c>
      <c r="W14" s="127">
        <v>10.925455694448164</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1.2E-2</v>
      </c>
      <c r="E16" s="127">
        <v>1.0999999999999999E-2</v>
      </c>
      <c r="F16" s="127">
        <v>5.0000000000000001E-3</v>
      </c>
      <c r="G16" s="127">
        <v>1.0999999999999999E-2</v>
      </c>
      <c r="H16" s="127">
        <v>0.01</v>
      </c>
      <c r="I16" s="127">
        <v>1.2E-2</v>
      </c>
      <c r="J16" s="127">
        <v>2.4286000237487261E-2</v>
      </c>
      <c r="K16" s="127">
        <v>2.21840000949949E-2</v>
      </c>
      <c r="L16" s="127">
        <v>3.9460000000000002E-2</v>
      </c>
      <c r="M16" s="127">
        <v>2.555E-2</v>
      </c>
      <c r="N16" s="127">
        <v>3.2080000000000004E-2</v>
      </c>
      <c r="O16" s="127">
        <v>0</v>
      </c>
      <c r="P16" s="127">
        <v>0</v>
      </c>
      <c r="Q16" s="127">
        <v>2.1999999999999999E-2</v>
      </c>
      <c r="R16" s="127">
        <v>2.1435529243292062E-2</v>
      </c>
      <c r="S16" s="127">
        <v>2.0885541542728599E-2</v>
      </c>
      <c r="T16" s="127">
        <v>2.0349665295506823E-2</v>
      </c>
      <c r="U16" s="127">
        <v>1.9827538433320094E-2</v>
      </c>
      <c r="V16" s="127">
        <v>1.9318808177724099E-2</v>
      </c>
      <c r="W16" s="127">
        <v>1.8823130801779765E-2</v>
      </c>
    </row>
    <row r="17" spans="1:23" s="88" customFormat="1" x14ac:dyDescent="0.3">
      <c r="A17" s="126" t="s">
        <v>144</v>
      </c>
      <c r="B17" s="126" t="s">
        <v>351</v>
      </c>
      <c r="C17" s="126" t="s">
        <v>360</v>
      </c>
      <c r="D17" s="127">
        <v>14.7135</v>
      </c>
      <c r="E17" s="127">
        <v>12.337999999999997</v>
      </c>
      <c r="F17" s="127">
        <v>13.148999999999999</v>
      </c>
      <c r="G17" s="127">
        <v>15.239999999999998</v>
      </c>
      <c r="H17" s="127">
        <v>18.140249999999998</v>
      </c>
      <c r="I17" s="127">
        <v>19.076594</v>
      </c>
      <c r="J17" s="127">
        <v>15.28762512662659</v>
      </c>
      <c r="K17" s="127">
        <v>21.498611508289599</v>
      </c>
      <c r="L17" s="127">
        <v>17.21547</v>
      </c>
      <c r="M17" s="127">
        <v>13.962179999999996</v>
      </c>
      <c r="N17" s="127">
        <v>29.07441</v>
      </c>
      <c r="O17" s="127">
        <v>25.100000000000005</v>
      </c>
      <c r="P17" s="127">
        <v>25.850999999999999</v>
      </c>
      <c r="Q17" s="127">
        <v>15.225000000000001</v>
      </c>
      <c r="R17" s="127">
        <v>15.108774516112055</v>
      </c>
      <c r="S17" s="127">
        <v>14.994434593885908</v>
      </c>
      <c r="T17" s="127">
        <v>14.881970713883788</v>
      </c>
      <c r="U17" s="127">
        <v>14.771373613990582</v>
      </c>
      <c r="V17" s="127">
        <v>14.662634289136486</v>
      </c>
      <c r="W17" s="127">
        <v>14.555743991059831</v>
      </c>
    </row>
    <row r="18" spans="1:23" s="88" customFormat="1" x14ac:dyDescent="0.3">
      <c r="A18" s="126" t="s">
        <v>144</v>
      </c>
      <c r="B18" s="126" t="s">
        <v>351</v>
      </c>
      <c r="C18" s="126" t="s">
        <v>361</v>
      </c>
      <c r="D18" s="127">
        <v>0</v>
      </c>
      <c r="E18" s="127">
        <v>0</v>
      </c>
      <c r="F18" s="127">
        <v>0</v>
      </c>
      <c r="G18" s="127">
        <v>3.0000000000000001E-3</v>
      </c>
      <c r="H18" s="127">
        <v>0</v>
      </c>
      <c r="I18" s="127">
        <v>0</v>
      </c>
      <c r="J18" s="127">
        <v>0</v>
      </c>
      <c r="K18" s="127">
        <v>0</v>
      </c>
      <c r="L18" s="127">
        <v>4.0000000000000003E-5</v>
      </c>
      <c r="M18" s="127">
        <v>6.9999999999999994E-5</v>
      </c>
      <c r="N18" s="127">
        <v>6.5000000000000008E-4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8.6809999999999992</v>
      </c>
      <c r="E19" s="127">
        <v>5.234</v>
      </c>
      <c r="F19" s="127">
        <v>12.526</v>
      </c>
      <c r="G19" s="127">
        <v>12.188999999999998</v>
      </c>
      <c r="H19" s="127">
        <v>13.764999999999999</v>
      </c>
      <c r="I19" s="127">
        <v>15.628726999999998</v>
      </c>
      <c r="J19" s="127">
        <v>16.021174051886312</v>
      </c>
      <c r="K19" s="127">
        <v>19.25886315124248</v>
      </c>
      <c r="L19" s="127">
        <v>19.194970000000001</v>
      </c>
      <c r="M19" s="127">
        <v>18.308690000000002</v>
      </c>
      <c r="N19" s="127">
        <v>25.680870000000002</v>
      </c>
      <c r="O19" s="127">
        <v>21.345000000000002</v>
      </c>
      <c r="P19" s="127">
        <v>21.349</v>
      </c>
      <c r="Q19" s="127">
        <v>16.762999999999998</v>
      </c>
      <c r="R19" s="127">
        <v>16.948688226173225</v>
      </c>
      <c r="S19" s="127">
        <v>17.136433370400461</v>
      </c>
      <c r="T19" s="127">
        <v>17.32625821771212</v>
      </c>
      <c r="U19" s="127">
        <v>17.518185805534483</v>
      </c>
      <c r="V19" s="127">
        <v>17.712239426485549</v>
      </c>
      <c r="W19" s="127">
        <v>17.908442631201865</v>
      </c>
    </row>
    <row r="20" spans="1:23" s="88" customFormat="1" x14ac:dyDescent="0.3">
      <c r="A20" s="126" t="s">
        <v>144</v>
      </c>
      <c r="B20" s="126" t="s">
        <v>351</v>
      </c>
      <c r="C20" s="126" t="s">
        <v>362</v>
      </c>
      <c r="D20" s="127">
        <v>4.1099999999999998E-2</v>
      </c>
      <c r="E20" s="127">
        <v>8.3150000000000002E-2</v>
      </c>
      <c r="F20" s="127">
        <v>2.7E-2</v>
      </c>
      <c r="G20" s="127">
        <v>7.2099999999999997E-2</v>
      </c>
      <c r="H20" s="127">
        <v>4.7E-2</v>
      </c>
      <c r="I20" s="127">
        <v>7.1000000000000008E-2</v>
      </c>
      <c r="J20" s="127">
        <v>4.2999999999999997E-2</v>
      </c>
      <c r="K20" s="127">
        <v>6.0458000434981667E-2</v>
      </c>
      <c r="L20" s="127">
        <v>6.7330000000000001E-2</v>
      </c>
      <c r="M20" s="127">
        <v>0.38139999999999996</v>
      </c>
      <c r="N20" s="127">
        <v>0.24932999999999997</v>
      </c>
      <c r="O20" s="127">
        <v>9.0000000000000011E-2</v>
      </c>
      <c r="P20" s="127">
        <v>7.2000000000000008E-2</v>
      </c>
      <c r="Q20" s="127">
        <v>6.3E-2</v>
      </c>
      <c r="R20" s="127">
        <v>6.2862246878836112E-2</v>
      </c>
      <c r="S20" s="127">
        <v>6.2724794962789529E-2</v>
      </c>
      <c r="T20" s="127">
        <v>6.2587643593257955E-2</v>
      </c>
      <c r="U20" s="127">
        <v>6.2450792113079141E-2</v>
      </c>
      <c r="V20" s="127">
        <v>6.2314239866527808E-2</v>
      </c>
      <c r="W20" s="127">
        <v>6.2177986199312411E-2</v>
      </c>
    </row>
    <row r="21" spans="1:23" s="88" customFormat="1" x14ac:dyDescent="0.3">
      <c r="A21" s="126" t="s">
        <v>144</v>
      </c>
      <c r="B21" s="126" t="s">
        <v>351</v>
      </c>
      <c r="C21" s="126" t="s">
        <v>363</v>
      </c>
      <c r="D21" s="127">
        <v>7.5000000000000011E-2</v>
      </c>
      <c r="E21" s="127">
        <v>0.11599999999999999</v>
      </c>
      <c r="F21" s="127">
        <v>0.11099999999999999</v>
      </c>
      <c r="G21" s="127">
        <v>0.157</v>
      </c>
      <c r="H21" s="127">
        <v>2E-3</v>
      </c>
      <c r="I21" s="127">
        <v>2.5000000000000001E-2</v>
      </c>
      <c r="J21" s="127">
        <v>0.87315700347158876</v>
      </c>
      <c r="K21" s="127">
        <v>0.14005200664964321</v>
      </c>
      <c r="L21" s="127">
        <v>1.9400000000000001E-3</v>
      </c>
      <c r="M21" s="127">
        <v>0.52626000000000006</v>
      </c>
      <c r="N21" s="127">
        <v>0.72760000000000002</v>
      </c>
      <c r="O21" s="127">
        <v>0.125</v>
      </c>
      <c r="P21" s="127">
        <v>0</v>
      </c>
      <c r="Q21" s="127">
        <v>2.3E-2</v>
      </c>
      <c r="R21" s="127">
        <v>2.3322303758114598E-2</v>
      </c>
      <c r="S21" s="127">
        <v>2.365803125282652E-2</v>
      </c>
      <c r="T21" s="127">
        <v>2.4007784879703301E-2</v>
      </c>
      <c r="U21" s="127">
        <v>2.4372194137895715E-2</v>
      </c>
      <c r="V21" s="127">
        <v>2.475191684971683E-2</v>
      </c>
      <c r="W21" s="127">
        <v>2.5147640435098588E-2</v>
      </c>
    </row>
    <row r="22" spans="1:23" s="88" customFormat="1" x14ac:dyDescent="0.3">
      <c r="A22" s="126" t="s">
        <v>144</v>
      </c>
      <c r="B22" s="126" t="s">
        <v>351</v>
      </c>
      <c r="C22" s="126" t="s">
        <v>159</v>
      </c>
      <c r="D22" s="127">
        <v>10.251999999999999</v>
      </c>
      <c r="E22" s="127">
        <v>12.260999999999997</v>
      </c>
      <c r="F22" s="127">
        <v>9.4379999999999988</v>
      </c>
      <c r="G22" s="127">
        <v>14.046000000000001</v>
      </c>
      <c r="H22" s="127">
        <v>19.742249999999999</v>
      </c>
      <c r="I22" s="127">
        <v>21.55986</v>
      </c>
      <c r="J22" s="127">
        <v>24.322260637041229</v>
      </c>
      <c r="K22" s="127">
        <v>37.835468146359581</v>
      </c>
      <c r="L22" s="127">
        <v>39.82658</v>
      </c>
      <c r="M22" s="127">
        <v>40.841889999999999</v>
      </c>
      <c r="N22" s="127">
        <v>48.395420000000001</v>
      </c>
      <c r="O22" s="127">
        <v>53.460999999999999</v>
      </c>
      <c r="P22" s="127">
        <v>35.500999999999998</v>
      </c>
      <c r="Q22" s="127">
        <v>31.63</v>
      </c>
      <c r="R22" s="127">
        <v>31.790704223570533</v>
      </c>
      <c r="S22" s="127">
        <v>31.959620581435331</v>
      </c>
      <c r="T22" s="127">
        <v>40.630758834769217</v>
      </c>
      <c r="U22" s="127">
        <v>54.177362747843553</v>
      </c>
      <c r="V22" s="127">
        <v>54.558517748789441</v>
      </c>
      <c r="W22" s="127">
        <v>55.356559054258994</v>
      </c>
    </row>
    <row r="23" spans="1:23" s="88" customFormat="1" x14ac:dyDescent="0.3">
      <c r="A23" s="126" t="s">
        <v>144</v>
      </c>
      <c r="B23" s="126" t="s">
        <v>351</v>
      </c>
      <c r="C23" s="126" t="s">
        <v>364</v>
      </c>
      <c r="D23" s="127">
        <v>9.0000000000000011E-2</v>
      </c>
      <c r="E23" s="127">
        <v>8.500000000000002E-2</v>
      </c>
      <c r="F23" s="127">
        <v>0.14799999999999999</v>
      </c>
      <c r="G23" s="127">
        <v>0.12399999999999997</v>
      </c>
      <c r="H23" s="127">
        <v>0.11300000000000002</v>
      </c>
      <c r="I23" s="127">
        <v>9.7000000000000003E-2</v>
      </c>
      <c r="J23" s="127">
        <v>8.3056001139938801E-2</v>
      </c>
      <c r="K23" s="127">
        <v>0.13950500227987758</v>
      </c>
      <c r="L23" s="127">
        <v>9.2080000000000009E-2</v>
      </c>
      <c r="M23" s="127">
        <v>1.0055900000000002</v>
      </c>
      <c r="N23" s="127">
        <v>0.11709</v>
      </c>
      <c r="O23" s="127">
        <v>7.400000000000001E-2</v>
      </c>
      <c r="P23" s="127">
        <v>7.5000000000000011E-2</v>
      </c>
      <c r="Q23" s="127">
        <v>6.077</v>
      </c>
      <c r="R23" s="127">
        <v>5.9651416366039758</v>
      </c>
      <c r="S23" s="127">
        <v>5.8553422321451958</v>
      </c>
      <c r="T23" s="127">
        <v>5.7475638876970496</v>
      </c>
      <c r="U23" s="127">
        <v>5.6417694019323816</v>
      </c>
      <c r="V23" s="127">
        <v>5.5379222582828973</v>
      </c>
      <c r="W23" s="127">
        <v>5.4359866123349061</v>
      </c>
    </row>
    <row r="24" spans="1:23" s="88" customFormat="1" x14ac:dyDescent="0.3">
      <c r="A24" s="126" t="s">
        <v>144</v>
      </c>
      <c r="B24" s="126" t="s">
        <v>351</v>
      </c>
      <c r="C24" s="126" t="s">
        <v>365</v>
      </c>
      <c r="D24" s="127">
        <v>4.7E-2</v>
      </c>
      <c r="E24" s="127">
        <v>0.24200000000000002</v>
      </c>
      <c r="F24" s="127">
        <v>0.41099999999999998</v>
      </c>
      <c r="G24" s="127">
        <v>0.02</v>
      </c>
      <c r="H24" s="127">
        <v>2.4000000000000004E-2</v>
      </c>
      <c r="I24" s="127">
        <v>0.254</v>
      </c>
      <c r="J24" s="127">
        <v>0.12557600000000002</v>
      </c>
      <c r="K24" s="127">
        <v>5.4509000000000002E-2</v>
      </c>
      <c r="L24" s="127">
        <v>0.37000000000000005</v>
      </c>
      <c r="M24" s="127">
        <v>1.4709999999999999E-2</v>
      </c>
      <c r="N24" s="127">
        <v>2.35E-2</v>
      </c>
      <c r="O24" s="127">
        <v>0.51200000000000001</v>
      </c>
      <c r="P24" s="127">
        <v>0.16499999999999998</v>
      </c>
      <c r="Q24" s="127">
        <v>1.4610000000000001</v>
      </c>
      <c r="R24" s="127">
        <v>1.4581957243572348</v>
      </c>
      <c r="S24" s="127">
        <v>1.455485641142354</v>
      </c>
      <c r="T24" s="127">
        <v>1.4528659710091647</v>
      </c>
      <c r="U24" s="127">
        <v>1.4503330864965129</v>
      </c>
      <c r="V24" s="127">
        <v>1.4478835059242199</v>
      </c>
      <c r="W24" s="127">
        <v>1.445513887534333</v>
      </c>
    </row>
    <row r="25" spans="1:23" s="88" customFormat="1" x14ac:dyDescent="0.3">
      <c r="A25" s="126" t="s">
        <v>144</v>
      </c>
      <c r="B25" s="126" t="s">
        <v>351</v>
      </c>
      <c r="C25" s="126" t="s">
        <v>162</v>
      </c>
      <c r="D25" s="127">
        <v>2.64</v>
      </c>
      <c r="E25" s="127">
        <v>3.9689999999999999</v>
      </c>
      <c r="F25" s="127">
        <v>2.9749999999999996</v>
      </c>
      <c r="G25" s="127">
        <v>2.7749999999999999</v>
      </c>
      <c r="H25" s="127">
        <v>2.9659999999999997</v>
      </c>
      <c r="I25" s="127">
        <v>2.2995000000000001</v>
      </c>
      <c r="J25" s="127">
        <v>2.2781940322593193</v>
      </c>
      <c r="K25" s="127">
        <v>2.4101170436587074</v>
      </c>
      <c r="L25" s="127">
        <v>2.42577</v>
      </c>
      <c r="M25" s="127">
        <v>2.2096799999999996</v>
      </c>
      <c r="N25" s="127">
        <v>2.3190600000000003</v>
      </c>
      <c r="O25" s="127">
        <v>3.1960000000000002</v>
      </c>
      <c r="P25" s="127">
        <v>3.0219999999999998</v>
      </c>
      <c r="Q25" s="127">
        <v>6.5530000000000008</v>
      </c>
      <c r="R25" s="127">
        <v>5.7040154765301461</v>
      </c>
      <c r="S25" s="127">
        <v>4.9650225173959148</v>
      </c>
      <c r="T25" s="127">
        <v>4.321770987417513</v>
      </c>
      <c r="U25" s="127">
        <v>3.7618569507475152</v>
      </c>
      <c r="V25" s="127">
        <v>3.2744834835275953</v>
      </c>
      <c r="W25" s="127">
        <v>2.8502524748487335</v>
      </c>
    </row>
    <row r="26" spans="1:23" s="88" customFormat="1" x14ac:dyDescent="0.3">
      <c r="A26" s="124" t="s">
        <v>366</v>
      </c>
      <c r="B26" s="124" t="s">
        <v>366</v>
      </c>
      <c r="C26" s="124" t="s">
        <v>366</v>
      </c>
      <c r="D26" s="125">
        <f>SUMIF($B27:$B$211,LEFT($C26,LEN($C26)-6),D27:D$211)</f>
        <v>9.9559948647047207</v>
      </c>
      <c r="E26" s="125">
        <f>SUMIF($B27:$B$211,LEFT($C26,LEN($C26)-6),E27:E$211)</f>
        <v>14.539127710843372</v>
      </c>
      <c r="F26" s="125">
        <f>SUMIF($B27:$B$211,LEFT($C26,LEN($C26)-6),F27:F$211)</f>
        <v>2.7273855421686743</v>
      </c>
      <c r="G26" s="125">
        <f>SUMIF($B27:$B$211,LEFT($C26,LEN($C26)-6),G27:G$211)</f>
        <v>7.1310822891566259</v>
      </c>
      <c r="H26" s="125">
        <f>SUMIF($B27:$B$211,LEFT($C26,LEN($C26)-6),H27:H$211)</f>
        <v>14.658154819277106</v>
      </c>
      <c r="I26" s="125">
        <f>SUMIF($B27:$B$211,LEFT($C26,LEN($C26)-6),I27:I$211)</f>
        <v>19.551123951807234</v>
      </c>
      <c r="J26" s="125">
        <f>SUMIF($B27:$B$211,LEFT($C26,LEN($C26)-6),J27:J$211)</f>
        <v>30.355075668955454</v>
      </c>
      <c r="K26" s="125">
        <f>SUMIF($B27:$B$211,LEFT($C26,LEN($C26)-6),K27:K$211)</f>
        <v>39.130885915777704</v>
      </c>
      <c r="L26" s="125">
        <f>SUMIF($B27:$B$211,LEFT($C26,LEN($C26)-6),L27:L$211)</f>
        <v>34.413312093620384</v>
      </c>
      <c r="M26" s="125">
        <f>SUMIF($B27:$B$211,LEFT($C26,LEN($C26)-6),M27:M$211)</f>
        <v>46.92475358483113</v>
      </c>
      <c r="N26" s="125">
        <f>SUMIF($B27:$B$211,LEFT($C26,LEN($C26)-6),N27:N$211)</f>
        <v>43.156988961090278</v>
      </c>
      <c r="O26" s="125">
        <f>SUMIF($B27:$B$211,LEFT($C26,LEN($C26)-6),O27:O$211)</f>
        <v>34.001139443017976</v>
      </c>
      <c r="P26" s="125">
        <f>SUMIF($B27:$B$211,LEFT($C26,LEN($C26)-6),P27:P$211)</f>
        <v>74.904939970373292</v>
      </c>
      <c r="Q26" s="125">
        <f>SUMIF($B27:$B$211,LEFT($C26,LEN($C26)-6),Q27:Q$211)</f>
        <v>68.717328263875174</v>
      </c>
      <c r="R26" s="125">
        <f>SUMIF($B27:$B$211,LEFT($C26,LEN($C26)-6),R27:R$211)</f>
        <v>67.663309767342398</v>
      </c>
      <c r="S26" s="125">
        <f>SUMIF($B27:$B$211,LEFT($C26,LEN($C26)-6),S27:S$211)</f>
        <v>65.043601339776288</v>
      </c>
      <c r="T26" s="125">
        <f>SUMIF($B27:$B$211,LEFT($C26,LEN($C26)-6),T27:T$211)</f>
        <v>72.33548441666197</v>
      </c>
      <c r="U26" s="125">
        <f>SUMIF($B27:$B$211,LEFT($C26,LEN($C26)-6),U27:U$211)</f>
        <v>71.508529919935725</v>
      </c>
      <c r="V26" s="125">
        <f>SUMIF($B27:$B$211,LEFT($C26,LEN($C26)-6),V27:V$211)</f>
        <v>70.76235365403906</v>
      </c>
      <c r="W26" s="125">
        <f>SUMIF($B27:$B$211,LEFT($C26,LEN($C26)-6),W27:W$211)</f>
        <v>70.100444184201351</v>
      </c>
    </row>
    <row r="27" spans="1:23" s="88" customFormat="1" x14ac:dyDescent="0.3">
      <c r="A27" s="126" t="s">
        <v>144</v>
      </c>
      <c r="B27" s="126" t="s">
        <v>367</v>
      </c>
      <c r="C27" s="126" t="s">
        <v>368</v>
      </c>
      <c r="D27" s="127">
        <v>0</v>
      </c>
      <c r="E27" s="127">
        <v>0</v>
      </c>
      <c r="F27" s="127">
        <v>0</v>
      </c>
      <c r="G27" s="127">
        <v>0</v>
      </c>
      <c r="H27" s="127">
        <v>0</v>
      </c>
      <c r="I27" s="127">
        <v>0</v>
      </c>
      <c r="J27" s="127">
        <v>5.2400002488866476E-2</v>
      </c>
      <c r="K27" s="127">
        <v>9.900000470224761E-2</v>
      </c>
      <c r="L27" s="127">
        <v>0.33100000000000002</v>
      </c>
      <c r="M27" s="127">
        <v>0.34</v>
      </c>
      <c r="N27" s="127">
        <v>2.1999999999999999E-2</v>
      </c>
      <c r="O27" s="127">
        <v>3.6000000000000004E-2</v>
      </c>
      <c r="P27" s="127">
        <v>0</v>
      </c>
      <c r="Q27" s="127">
        <v>0.29600000000000004</v>
      </c>
      <c r="R27" s="127">
        <v>0.30059681481197859</v>
      </c>
      <c r="S27" s="127">
        <v>0.3052658658372322</v>
      </c>
      <c r="T27" s="127">
        <v>0.31000829390726786</v>
      </c>
      <c r="U27" s="127">
        <v>0.31482525790842197</v>
      </c>
      <c r="V27" s="127">
        <v>0.31971793506784402</v>
      </c>
      <c r="W27" s="127">
        <v>0.32468752124401201</v>
      </c>
    </row>
    <row r="28" spans="1:23" s="88" customFormat="1" x14ac:dyDescent="0.3">
      <c r="A28" s="126" t="s">
        <v>144</v>
      </c>
      <c r="B28" s="126" t="s">
        <v>367</v>
      </c>
      <c r="C28" s="126" t="s">
        <v>369</v>
      </c>
      <c r="D28" s="127">
        <v>0</v>
      </c>
      <c r="E28" s="127">
        <v>0</v>
      </c>
      <c r="F28" s="127">
        <v>0</v>
      </c>
      <c r="G28" s="127">
        <v>0</v>
      </c>
      <c r="H28" s="127">
        <v>0</v>
      </c>
      <c r="I28" s="127">
        <v>0</v>
      </c>
      <c r="J28" s="127">
        <v>2.1600001025944933E-3</v>
      </c>
      <c r="K28" s="127">
        <v>2.3427001112722754E-2</v>
      </c>
      <c r="L28" s="127">
        <v>0</v>
      </c>
      <c r="M28" s="127">
        <v>2.3999999999999998E-3</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2.1000000000000001E-2</v>
      </c>
      <c r="E29" s="127">
        <v>4.8000000000000001E-2</v>
      </c>
      <c r="F29" s="127">
        <v>0.124</v>
      </c>
      <c r="G29" s="127">
        <v>0.10099999999999999</v>
      </c>
      <c r="H29" s="127">
        <v>0.39300000000000002</v>
      </c>
      <c r="I29" s="127">
        <v>0.27300000000000002</v>
      </c>
      <c r="J29" s="127">
        <v>0.21254600902451576</v>
      </c>
      <c r="K29" s="127">
        <v>0.26400001253932731</v>
      </c>
      <c r="L29" s="127">
        <v>0.23213999999999999</v>
      </c>
      <c r="M29" s="127">
        <v>0.19400000000000001</v>
      </c>
      <c r="N29" s="127">
        <v>0.35135999999999995</v>
      </c>
      <c r="O29" s="127">
        <v>0.16599999999999998</v>
      </c>
      <c r="P29" s="127">
        <v>0.41799999999999998</v>
      </c>
      <c r="Q29" s="127">
        <v>0.43999999999999995</v>
      </c>
      <c r="R29" s="127">
        <v>0.4346135990122087</v>
      </c>
      <c r="S29" s="127">
        <v>0.42947445390435757</v>
      </c>
      <c r="T29" s="127">
        <v>0.42458317291197178</v>
      </c>
      <c r="U29" s="127">
        <v>0.41994057609254498</v>
      </c>
      <c r="V29" s="127">
        <v>0.41554770006329306</v>
      </c>
      <c r="W29" s="127">
        <v>0.41140580300491342</v>
      </c>
    </row>
    <row r="30" spans="1:23" s="88" customFormat="1" x14ac:dyDescent="0.3">
      <c r="A30" s="126" t="s">
        <v>144</v>
      </c>
      <c r="B30" s="126" t="s">
        <v>367</v>
      </c>
      <c r="C30" s="126" t="s">
        <v>371</v>
      </c>
      <c r="D30" s="127">
        <v>0.01</v>
      </c>
      <c r="E30" s="127">
        <v>2.1999999999999999E-2</v>
      </c>
      <c r="F30" s="127">
        <v>0.04</v>
      </c>
      <c r="G30" s="127">
        <v>2.5000000000000001E-2</v>
      </c>
      <c r="H30" s="127">
        <v>0</v>
      </c>
      <c r="I30" s="127">
        <v>4.0059999999999998E-2</v>
      </c>
      <c r="J30" s="127">
        <v>7.8916003419816499E-2</v>
      </c>
      <c r="K30" s="127">
        <v>1.2958000498723199E-2</v>
      </c>
      <c r="L30" s="127">
        <v>6.1200000000000004E-3</v>
      </c>
      <c r="M30" s="127">
        <v>2.5759999999999998E-2</v>
      </c>
      <c r="N30" s="127">
        <v>0.29118000000000005</v>
      </c>
      <c r="O30" s="127">
        <v>7.0700000000000012</v>
      </c>
      <c r="P30" s="127">
        <v>1.909</v>
      </c>
      <c r="Q30" s="127">
        <v>2.3039999999999998</v>
      </c>
      <c r="R30" s="127">
        <v>2.3178313870159837</v>
      </c>
      <c r="S30" s="127">
        <v>2.3328188425480167</v>
      </c>
      <c r="T30" s="127">
        <v>2.3490150393110616</v>
      </c>
      <c r="U30" s="127">
        <v>2.3664751792109557</v>
      </c>
      <c r="V30" s="127">
        <v>2.3852571140908441</v>
      </c>
      <c r="W30" s="127">
        <v>2.4054214722457474</v>
      </c>
    </row>
    <row r="31" spans="1:23" s="88" customFormat="1" x14ac:dyDescent="0.3">
      <c r="A31" s="126" t="s">
        <v>144</v>
      </c>
      <c r="B31" s="126" t="s">
        <v>367</v>
      </c>
      <c r="C31" s="126" t="s">
        <v>165</v>
      </c>
      <c r="D31" s="127">
        <v>6.1503442622950821</v>
      </c>
      <c r="E31" s="127">
        <v>9.8969999999999985</v>
      </c>
      <c r="F31" s="127">
        <v>0.53099999999999992</v>
      </c>
      <c r="G31" s="127">
        <v>5.4330099999999995</v>
      </c>
      <c r="H31" s="127">
        <v>4.3089999999999993</v>
      </c>
      <c r="I31" s="127">
        <v>0.64700000000000002</v>
      </c>
      <c r="J31" s="127">
        <v>1.8713489999999997</v>
      </c>
      <c r="K31" s="127">
        <v>0.72272800000000015</v>
      </c>
      <c r="L31" s="127">
        <v>3.5639999999999998E-2</v>
      </c>
      <c r="M31" s="127">
        <v>0.38250999999999996</v>
      </c>
      <c r="N31" s="127">
        <v>0.27775</v>
      </c>
      <c r="O31" s="127">
        <v>1.0790000000000002</v>
      </c>
      <c r="P31" s="127">
        <v>9.4019999999999992</v>
      </c>
      <c r="Q31" s="127">
        <v>16.222999999999999</v>
      </c>
      <c r="R31" s="127">
        <v>15.876081955516684</v>
      </c>
      <c r="S31" s="127">
        <v>15.536582619576439</v>
      </c>
      <c r="T31" s="127">
        <v>15.20434334375271</v>
      </c>
      <c r="U31" s="127">
        <v>14.879208872351532</v>
      </c>
      <c r="V31" s="127">
        <v>14.561027269856057</v>
      </c>
      <c r="W31" s="127">
        <v>14.249649849922717</v>
      </c>
    </row>
    <row r="32" spans="1:23" s="88" customFormat="1" x14ac:dyDescent="0.3">
      <c r="A32" s="126" t="s">
        <v>144</v>
      </c>
      <c r="B32" s="126" t="s">
        <v>367</v>
      </c>
      <c r="C32" s="126" t="s">
        <v>372</v>
      </c>
      <c r="D32" s="127">
        <v>0</v>
      </c>
      <c r="E32" s="127">
        <v>0</v>
      </c>
      <c r="F32" s="127">
        <v>2.9000000000000001E-2</v>
      </c>
      <c r="G32" s="127">
        <v>2.9000000000000001E-2</v>
      </c>
      <c r="H32" s="127">
        <v>2.5000000000000001E-2</v>
      </c>
      <c r="I32" s="127">
        <v>2.7E-2</v>
      </c>
      <c r="J32" s="127">
        <v>3.64E-3</v>
      </c>
      <c r="K32" s="127">
        <v>0.11896400550970429</v>
      </c>
      <c r="L32" s="127">
        <v>5.1279999999999999E-2</v>
      </c>
      <c r="M32" s="127">
        <v>2.4599999999999999E-3</v>
      </c>
      <c r="N32" s="127">
        <v>2.3300000000000005E-3</v>
      </c>
      <c r="O32" s="127">
        <v>0</v>
      </c>
      <c r="P32" s="127">
        <v>7.3999999999999996E-2</v>
      </c>
      <c r="Q32" s="127">
        <v>0.55200000000000005</v>
      </c>
      <c r="R32" s="127">
        <v>0.5837897150060829</v>
      </c>
      <c r="S32" s="127">
        <v>0.61741020171536853</v>
      </c>
      <c r="T32" s="127">
        <v>0.65296689438634625</v>
      </c>
      <c r="U32" s="127">
        <v>0.69057129924313776</v>
      </c>
      <c r="V32" s="127">
        <v>0.73034134416038354</v>
      </c>
      <c r="W32" s="127">
        <v>0.77240174848650323</v>
      </c>
    </row>
    <row r="33" spans="1:23" s="88" customFormat="1" x14ac:dyDescent="0.3">
      <c r="A33" s="126" t="s">
        <v>144</v>
      </c>
      <c r="B33" s="126" t="s">
        <v>367</v>
      </c>
      <c r="C33" s="126" t="s">
        <v>373</v>
      </c>
      <c r="D33" s="127">
        <v>0.01</v>
      </c>
      <c r="E33" s="127">
        <v>5.0000000000000001E-3</v>
      </c>
      <c r="F33" s="127">
        <v>0</v>
      </c>
      <c r="G33" s="127">
        <v>5.6000000000000008E-2</v>
      </c>
      <c r="H33" s="127">
        <v>2.4E-2</v>
      </c>
      <c r="I33" s="127">
        <v>5.4179999999999999E-2</v>
      </c>
      <c r="J33" s="127">
        <v>3.375E-3</v>
      </c>
      <c r="K33" s="127">
        <v>0.14292900299233932</v>
      </c>
      <c r="L33" s="127">
        <v>0.23659999999999998</v>
      </c>
      <c r="M33" s="127">
        <v>1.05718</v>
      </c>
      <c r="N33" s="127">
        <v>0.79774</v>
      </c>
      <c r="O33" s="127">
        <v>0.32100000000000001</v>
      </c>
      <c r="P33" s="127">
        <v>0.37999999999999995</v>
      </c>
      <c r="Q33" s="127">
        <v>1.4709999999999999</v>
      </c>
      <c r="R33" s="127">
        <v>1.5120043305579858</v>
      </c>
      <c r="S33" s="127">
        <v>1.5541517595681285</v>
      </c>
      <c r="T33" s="127">
        <v>1.5974741565204051</v>
      </c>
      <c r="U33" s="127">
        <v>1.6420042795018495</v>
      </c>
      <c r="V33" s="127">
        <v>1.6877757999749754</v>
      </c>
      <c r="W33" s="127">
        <v>1.7348233282472039</v>
      </c>
    </row>
    <row r="34" spans="1:23" s="88" customFormat="1" x14ac:dyDescent="0.3">
      <c r="A34" s="126" t="s">
        <v>144</v>
      </c>
      <c r="B34" s="126" t="s">
        <v>367</v>
      </c>
      <c r="C34" s="126" t="s">
        <v>167</v>
      </c>
      <c r="D34" s="127">
        <v>2.1419999999999999</v>
      </c>
      <c r="E34" s="127">
        <v>2.9329999999999998</v>
      </c>
      <c r="F34" s="127">
        <v>0.21099999999999999</v>
      </c>
      <c r="G34" s="127">
        <v>0.19099999999999998</v>
      </c>
      <c r="H34" s="127">
        <v>5.6090000000000009</v>
      </c>
      <c r="I34" s="127">
        <v>8.8730000000000011</v>
      </c>
      <c r="J34" s="127">
        <v>14.114531001906736</v>
      </c>
      <c r="K34" s="127">
        <v>17.138121000000002</v>
      </c>
      <c r="L34" s="127">
        <v>18.593389999999999</v>
      </c>
      <c r="M34" s="127">
        <v>25.472919999999998</v>
      </c>
      <c r="N34" s="127">
        <v>17.33164</v>
      </c>
      <c r="O34" s="127">
        <v>4.0569999999999995</v>
      </c>
      <c r="P34" s="127">
        <v>25.712999999999997</v>
      </c>
      <c r="Q34" s="127">
        <v>9.2989999999999995</v>
      </c>
      <c r="R34" s="127">
        <v>9.194237396376792</v>
      </c>
      <c r="S34" s="127">
        <v>9.0919251135777213</v>
      </c>
      <c r="T34" s="127">
        <v>8.9920614593659351</v>
      </c>
      <c r="U34" s="127">
        <v>8.8946459158774296</v>
      </c>
      <c r="V34" s="127">
        <v>8.7996791627468518</v>
      </c>
      <c r="W34" s="127">
        <v>8.7071631012845536</v>
      </c>
    </row>
    <row r="35" spans="1:23" s="88" customFormat="1" x14ac:dyDescent="0.3">
      <c r="A35" s="126" t="s">
        <v>144</v>
      </c>
      <c r="B35" s="126" t="s">
        <v>367</v>
      </c>
      <c r="C35" s="126" t="s">
        <v>374</v>
      </c>
      <c r="D35" s="127">
        <v>9.0000000000000011E-3</v>
      </c>
      <c r="E35" s="127">
        <v>6.0000000000000001E-3</v>
      </c>
      <c r="F35" s="127">
        <v>9.0000000000000011E-3</v>
      </c>
      <c r="G35" s="127">
        <v>1.6E-2</v>
      </c>
      <c r="H35" s="127">
        <v>1.9999999999999997E-2</v>
      </c>
      <c r="I35" s="127">
        <v>0</v>
      </c>
      <c r="J35" s="127">
        <v>6.4596093067195381</v>
      </c>
      <c r="K35" s="127">
        <v>6.8000003222227088</v>
      </c>
      <c r="L35" s="127">
        <v>2.0376000000000003</v>
      </c>
      <c r="M35" s="127">
        <v>0.12959999999999999</v>
      </c>
      <c r="N35" s="127">
        <v>1.4399999999999998E-2</v>
      </c>
      <c r="O35" s="127">
        <v>0</v>
      </c>
      <c r="P35" s="127">
        <v>1.5409999999999999</v>
      </c>
      <c r="Q35" s="127">
        <v>0.16199999999999992</v>
      </c>
      <c r="R35" s="127">
        <v>0.18275611310146422</v>
      </c>
      <c r="S35" s="127">
        <v>0.20617158565404448</v>
      </c>
      <c r="T35" s="127">
        <v>0.23258714584011597</v>
      </c>
      <c r="U35" s="127">
        <v>0.26238717735248773</v>
      </c>
      <c r="V35" s="127">
        <v>0.29600531271978536</v>
      </c>
      <c r="W35" s="127">
        <v>0.33393074327192229</v>
      </c>
    </row>
    <row r="36" spans="1:23" s="88" customFormat="1" x14ac:dyDescent="0.3">
      <c r="A36" s="126" t="s">
        <v>144</v>
      </c>
      <c r="B36" s="126" t="s">
        <v>367</v>
      </c>
      <c r="C36" s="126" t="s">
        <v>375</v>
      </c>
      <c r="D36" s="127">
        <v>0</v>
      </c>
      <c r="E36" s="127">
        <v>7.1000000000000008E-2</v>
      </c>
      <c r="F36" s="127">
        <v>7.1999999999999995E-2</v>
      </c>
      <c r="G36" s="127">
        <v>0.11599999999999999</v>
      </c>
      <c r="H36" s="127">
        <v>0.27399999999999997</v>
      </c>
      <c r="I36" s="127">
        <v>7.6999999999999999E-2</v>
      </c>
      <c r="J36" s="127">
        <v>0.27017199999999997</v>
      </c>
      <c r="K36" s="127">
        <v>6.2546272651534789</v>
      </c>
      <c r="L36" s="127">
        <v>1.4667942622950847</v>
      </c>
      <c r="M36" s="127">
        <v>-0.31452147540983777</v>
      </c>
      <c r="N36" s="127">
        <v>1.4176742622950889</v>
      </c>
      <c r="O36" s="127">
        <v>1.8593442622950818</v>
      </c>
      <c r="P36" s="127">
        <v>0.37157852459015955</v>
      </c>
      <c r="Q36" s="127">
        <v>1.0701475409836059</v>
      </c>
      <c r="R36" s="127">
        <v>1.20741064161456</v>
      </c>
      <c r="S36" s="127">
        <v>1.3622798741789728</v>
      </c>
      <c r="T36" s="127">
        <v>1.5370134994929954</v>
      </c>
      <c r="U36" s="127">
        <v>1.7341594355179739</v>
      </c>
      <c r="V36" s="127">
        <v>1.9565924104036951</v>
      </c>
      <c r="W36" s="127">
        <v>2.2075558809884654</v>
      </c>
    </row>
    <row r="37" spans="1:23" s="88" customFormat="1" x14ac:dyDescent="0.3">
      <c r="A37" s="126" t="s">
        <v>144</v>
      </c>
      <c r="B37" s="126" t="s">
        <v>367</v>
      </c>
      <c r="C37" s="126" t="s">
        <v>376</v>
      </c>
      <c r="D37" s="127">
        <v>0</v>
      </c>
      <c r="E37" s="127">
        <v>0</v>
      </c>
      <c r="F37" s="127">
        <v>3.0000000000000001E-3</v>
      </c>
      <c r="G37" s="127">
        <v>0</v>
      </c>
      <c r="H37" s="127">
        <v>0</v>
      </c>
      <c r="I37" s="127">
        <v>6.0000000000000001E-3</v>
      </c>
      <c r="J37" s="127">
        <v>2.1600000000000001E-2</v>
      </c>
      <c r="K37" s="127">
        <v>0</v>
      </c>
      <c r="L37" s="127">
        <v>0</v>
      </c>
      <c r="M37" s="127">
        <v>6.0000000000000001E-3</v>
      </c>
      <c r="N37" s="127">
        <v>7.2000000000000007E-3</v>
      </c>
      <c r="O37" s="127">
        <v>0</v>
      </c>
      <c r="P37" s="127">
        <v>1.7999999999999999E-2</v>
      </c>
      <c r="Q37" s="127">
        <v>0.47100000000000003</v>
      </c>
      <c r="R37" s="127">
        <v>0.47100000000000003</v>
      </c>
      <c r="S37" s="127">
        <v>0.47100000000000003</v>
      </c>
      <c r="T37" s="127">
        <v>0.47100000000000003</v>
      </c>
      <c r="U37" s="127">
        <v>0.47100000000000003</v>
      </c>
      <c r="V37" s="127">
        <v>0.47100000000000003</v>
      </c>
      <c r="W37" s="127">
        <v>0.47100000000000003</v>
      </c>
    </row>
    <row r="38" spans="1:23" s="88" customFormat="1" x14ac:dyDescent="0.3">
      <c r="A38" s="126" t="s">
        <v>144</v>
      </c>
      <c r="B38" s="126" t="s">
        <v>367</v>
      </c>
      <c r="C38" s="126" t="s">
        <v>377</v>
      </c>
      <c r="D38" s="127">
        <v>0</v>
      </c>
      <c r="E38" s="127">
        <v>0</v>
      </c>
      <c r="F38" s="127">
        <v>0</v>
      </c>
      <c r="G38" s="127">
        <v>0</v>
      </c>
      <c r="H38" s="127">
        <v>0</v>
      </c>
      <c r="I38" s="127">
        <v>2E-3</v>
      </c>
      <c r="J38" s="127">
        <v>0.13680100638365703</v>
      </c>
      <c r="K38" s="127">
        <v>0</v>
      </c>
      <c r="L38" s="127">
        <v>5.7200000000000001E-2</v>
      </c>
      <c r="M38" s="127">
        <v>0.69259999999999988</v>
      </c>
      <c r="N38" s="127">
        <v>0.18801000000000001</v>
      </c>
      <c r="O38" s="127">
        <v>1.196</v>
      </c>
      <c r="P38" s="127">
        <v>0.13499999999999998</v>
      </c>
      <c r="Q38" s="127">
        <v>1.421</v>
      </c>
      <c r="R38" s="127">
        <v>1.4326528469298538</v>
      </c>
      <c r="S38" s="127">
        <v>1.4446137944606721</v>
      </c>
      <c r="T38" s="127">
        <v>1.4568946140657395</v>
      </c>
      <c r="U38" s="127">
        <v>1.4695075461450793</v>
      </c>
      <c r="V38" s="127">
        <v>1.4824653187757639</v>
      </c>
      <c r="W38" s="127">
        <v>1.4957811672122181</v>
      </c>
    </row>
    <row r="39" spans="1:23" s="88" customFormat="1" x14ac:dyDescent="0.3">
      <c r="A39" s="126" t="s">
        <v>144</v>
      </c>
      <c r="B39" s="126" t="s">
        <v>367</v>
      </c>
      <c r="C39" s="126" t="s">
        <v>378</v>
      </c>
      <c r="D39" s="127">
        <v>0</v>
      </c>
      <c r="E39" s="127">
        <v>0</v>
      </c>
      <c r="F39" s="127">
        <v>0</v>
      </c>
      <c r="G39" s="127">
        <v>0</v>
      </c>
      <c r="H39" s="127">
        <v>0</v>
      </c>
      <c r="I39" s="127">
        <v>0.15623999999999999</v>
      </c>
      <c r="J39" s="127">
        <v>0.19200000911951048</v>
      </c>
      <c r="K39" s="127">
        <v>9.6000004559755298E-2</v>
      </c>
      <c r="L39" s="127">
        <v>1.2030000000000001E-2</v>
      </c>
      <c r="M39" s="127">
        <v>2.5599999999999998E-3</v>
      </c>
      <c r="N39" s="127">
        <v>1.58E-3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1.0229999999999999</v>
      </c>
      <c r="E40" s="127">
        <v>1.0759999999999998</v>
      </c>
      <c r="F40" s="127">
        <v>1.19</v>
      </c>
      <c r="G40" s="127">
        <v>0.82000000000000017</v>
      </c>
      <c r="H40" s="127">
        <v>2.32795</v>
      </c>
      <c r="I40" s="127">
        <v>6.9526560000000011</v>
      </c>
      <c r="J40" s="127">
        <v>2.8873161096919442</v>
      </c>
      <c r="K40" s="127">
        <v>2.9496041203707972</v>
      </c>
      <c r="L40" s="127">
        <v>2.8677899999999998</v>
      </c>
      <c r="M40" s="127">
        <v>2.791300000000001</v>
      </c>
      <c r="N40" s="127">
        <v>4.0540099999999999</v>
      </c>
      <c r="O40" s="127">
        <v>5.3520000000000003</v>
      </c>
      <c r="P40" s="127">
        <v>13.699000000000002</v>
      </c>
      <c r="Q40" s="127">
        <v>13.766999999999999</v>
      </c>
      <c r="R40" s="127">
        <v>13.261573852750438</v>
      </c>
      <c r="S40" s="127">
        <v>12.776015033869827</v>
      </c>
      <c r="T40" s="127">
        <v>12.309582918773364</v>
      </c>
      <c r="U40" s="127">
        <v>11.861565649944463</v>
      </c>
      <c r="V40" s="127">
        <v>11.431279054622639</v>
      </c>
      <c r="W40" s="127">
        <v>11.018065604229838</v>
      </c>
    </row>
    <row r="41" spans="1:23" s="88" customFormat="1" x14ac:dyDescent="0.3">
      <c r="A41" s="126" t="s">
        <v>144</v>
      </c>
      <c r="B41" s="126" t="s">
        <v>367</v>
      </c>
      <c r="C41" s="126" t="s">
        <v>379</v>
      </c>
      <c r="D41" s="127">
        <v>8.5000000000000006E-2</v>
      </c>
      <c r="E41" s="127">
        <v>0.115</v>
      </c>
      <c r="F41" s="127">
        <v>0.41700000000000009</v>
      </c>
      <c r="G41" s="127">
        <v>0.13500000000000001</v>
      </c>
      <c r="H41" s="127">
        <v>0.48399999999999993</v>
      </c>
      <c r="I41" s="127">
        <v>0.44799999999999995</v>
      </c>
      <c r="J41" s="127">
        <v>0.51401501899898094</v>
      </c>
      <c r="K41" s="127">
        <v>3.4438000001187435E-2</v>
      </c>
      <c r="L41" s="127">
        <v>0.76485000000000003</v>
      </c>
      <c r="M41" s="127">
        <v>2.418E-2</v>
      </c>
      <c r="N41" s="127">
        <v>0.22586000000000001</v>
      </c>
      <c r="O41" s="127">
        <v>0.63800000000000001</v>
      </c>
      <c r="P41" s="127">
        <v>8.0069999999999979</v>
      </c>
      <c r="Q41" s="127">
        <v>3.3120000000000007</v>
      </c>
      <c r="R41" s="127">
        <v>3.1366758676098474</v>
      </c>
      <c r="S41" s="127">
        <v>2.9708840281511852</v>
      </c>
      <c r="T41" s="127">
        <v>2.8141148727006509</v>
      </c>
      <c r="U41" s="127">
        <v>2.6658863270580202</v>
      </c>
      <c r="V41" s="127">
        <v>2.5257423739189107</v>
      </c>
      <c r="W41" s="127">
        <v>2.3932516546987888</v>
      </c>
    </row>
    <row r="42" spans="1:23" s="88" customFormat="1" x14ac:dyDescent="0.3">
      <c r="A42" s="126" t="s">
        <v>144</v>
      </c>
      <c r="B42" s="126" t="s">
        <v>367</v>
      </c>
      <c r="C42" s="126" t="s">
        <v>173</v>
      </c>
      <c r="D42" s="127">
        <v>0</v>
      </c>
      <c r="E42" s="127">
        <v>0.26019999999999999</v>
      </c>
      <c r="F42" s="127">
        <v>2.4E-2</v>
      </c>
      <c r="G42" s="127">
        <v>4.8000000000000001E-2</v>
      </c>
      <c r="H42" s="127">
        <v>3.0000000000000002E-2</v>
      </c>
      <c r="I42" s="127">
        <v>0.114</v>
      </c>
      <c r="J42" s="127">
        <v>4.8022001139938798E-2</v>
      </c>
      <c r="K42" s="127">
        <v>9.6000004559755298E-2</v>
      </c>
      <c r="L42" s="127">
        <v>0.52800000000000002</v>
      </c>
      <c r="M42" s="127">
        <v>7.1480000000000002E-2</v>
      </c>
      <c r="N42" s="127">
        <v>6.0299999999999992E-2</v>
      </c>
      <c r="O42" s="127">
        <v>0.44399999999999995</v>
      </c>
      <c r="P42" s="127">
        <v>0.433</v>
      </c>
      <c r="Q42" s="127">
        <v>0.59099999999999997</v>
      </c>
      <c r="R42" s="127">
        <v>0.58596247344064201</v>
      </c>
      <c r="S42" s="127">
        <v>0.5809901843086025</v>
      </c>
      <c r="T42" s="127">
        <v>8.7728041144242219</v>
      </c>
      <c r="U42" s="127">
        <v>8.7679613206816942</v>
      </c>
      <c r="V42" s="127">
        <v>8.7631828039330717</v>
      </c>
      <c r="W42" s="127">
        <v>8.7584682631203492</v>
      </c>
    </row>
    <row r="43" spans="1:23" s="88" customFormat="1" x14ac:dyDescent="0.3">
      <c r="A43" s="126" t="s">
        <v>144</v>
      </c>
      <c r="B43" s="126" t="s">
        <v>367</v>
      </c>
      <c r="C43" s="126" t="s">
        <v>380</v>
      </c>
      <c r="D43" s="127">
        <v>0.31</v>
      </c>
      <c r="E43" s="127">
        <v>0</v>
      </c>
      <c r="F43" s="127">
        <v>4.0000000000000001E-3</v>
      </c>
      <c r="G43" s="127">
        <v>2.7E-2</v>
      </c>
      <c r="H43" s="127">
        <v>0</v>
      </c>
      <c r="I43" s="127">
        <v>0</v>
      </c>
      <c r="J43" s="127">
        <v>0.21318600000000001</v>
      </c>
      <c r="K43" s="127">
        <v>0.432</v>
      </c>
      <c r="L43" s="127">
        <v>2.4E-2</v>
      </c>
      <c r="M43" s="127">
        <v>3.1547499999999999</v>
      </c>
      <c r="N43" s="127">
        <v>0</v>
      </c>
      <c r="O43" s="127">
        <v>1.948</v>
      </c>
      <c r="P43" s="127">
        <v>4.9710000000000001</v>
      </c>
      <c r="Q43" s="127">
        <v>5.7110000000000003</v>
      </c>
      <c r="R43" s="127">
        <v>5.6764997013231362</v>
      </c>
      <c r="S43" s="127">
        <v>5.6422078198426986</v>
      </c>
      <c r="T43" s="127">
        <v>5.6081230965050146</v>
      </c>
      <c r="U43" s="127">
        <v>5.5742442798623868</v>
      </c>
      <c r="V43" s="127">
        <v>5.5405701260271458</v>
      </c>
      <c r="W43" s="127">
        <v>5.5070993986259822</v>
      </c>
    </row>
    <row r="44" spans="1:23" s="88" customFormat="1" x14ac:dyDescent="0.3">
      <c r="A44" s="126" t="s">
        <v>144</v>
      </c>
      <c r="B44" s="126" t="s">
        <v>367</v>
      </c>
      <c r="C44" s="126" t="s">
        <v>177</v>
      </c>
      <c r="D44" s="127">
        <v>0.19465060240963861</v>
      </c>
      <c r="E44" s="127">
        <v>0.1059277108433735</v>
      </c>
      <c r="F44" s="127">
        <v>5.9385542168674713E-2</v>
      </c>
      <c r="G44" s="127">
        <v>6.4072289156626508E-2</v>
      </c>
      <c r="H44" s="127">
        <v>1.1332048192771091</v>
      </c>
      <c r="I44" s="127">
        <v>1.8219879518072293</v>
      </c>
      <c r="J44" s="127">
        <v>2.8503371809603784</v>
      </c>
      <c r="K44" s="127">
        <v>3.5513891571964753</v>
      </c>
      <c r="L44" s="127">
        <v>3.7643778313253025</v>
      </c>
      <c r="M44" s="127">
        <v>5.5053250602409651</v>
      </c>
      <c r="N44" s="127">
        <v>3.6165746987951812</v>
      </c>
      <c r="O44" s="127">
        <v>2.6727951807228929</v>
      </c>
      <c r="P44" s="127">
        <v>5.8993614457831329</v>
      </c>
      <c r="Q44" s="127">
        <v>7.4591807228915696</v>
      </c>
      <c r="R44" s="127">
        <v>7.4497322299872453</v>
      </c>
      <c r="S44" s="127">
        <v>5.8060136764274972</v>
      </c>
      <c r="T44" s="127">
        <v>5.8073209067662299</v>
      </c>
      <c r="U44" s="127">
        <v>5.8149948414722754</v>
      </c>
      <c r="V44" s="127">
        <v>5.829808472636171</v>
      </c>
      <c r="W44" s="127">
        <v>5.8526338190477194</v>
      </c>
    </row>
    <row r="45" spans="1:23" s="88" customFormat="1" x14ac:dyDescent="0.3">
      <c r="A45" s="126" t="s">
        <v>144</v>
      </c>
      <c r="B45" s="126" t="s">
        <v>367</v>
      </c>
      <c r="C45" s="126" t="s">
        <v>180</v>
      </c>
      <c r="D45" s="127">
        <v>1E-3</v>
      </c>
      <c r="E45" s="127">
        <v>0</v>
      </c>
      <c r="F45" s="127">
        <v>1.4000000000000002E-2</v>
      </c>
      <c r="G45" s="127">
        <v>7.0000000000000007E-2</v>
      </c>
      <c r="H45" s="127">
        <v>2.9000000000000001E-2</v>
      </c>
      <c r="I45" s="127">
        <v>5.9000000000000004E-2</v>
      </c>
      <c r="J45" s="127">
        <v>0.4231000189989802</v>
      </c>
      <c r="K45" s="127">
        <v>0.39470001435847957</v>
      </c>
      <c r="L45" s="127">
        <v>3.4045000000000005</v>
      </c>
      <c r="M45" s="127">
        <v>7.3842499999999998</v>
      </c>
      <c r="N45" s="127">
        <v>14.497380000000001</v>
      </c>
      <c r="O45" s="127">
        <v>7.1620000000000008</v>
      </c>
      <c r="P45" s="127">
        <v>1.9340000000000002</v>
      </c>
      <c r="Q45" s="127">
        <v>4.1679999999999993</v>
      </c>
      <c r="R45" s="127">
        <v>4.0398908422874946</v>
      </c>
      <c r="S45" s="127">
        <v>3.9157964861555343</v>
      </c>
      <c r="T45" s="127">
        <v>3.7955908879379314</v>
      </c>
      <c r="U45" s="127">
        <v>3.6791519617154771</v>
      </c>
      <c r="V45" s="127">
        <v>3.5663614550416232</v>
      </c>
      <c r="W45" s="127">
        <v>3.4571048285704249</v>
      </c>
    </row>
    <row r="46" spans="1:23" s="88" customFormat="1" x14ac:dyDescent="0.3">
      <c r="A46" s="124" t="s">
        <v>381</v>
      </c>
      <c r="B46" s="124" t="s">
        <v>381</v>
      </c>
      <c r="C46" s="124" t="s">
        <v>381</v>
      </c>
      <c r="D46" s="125">
        <f>SUMIF($B47:$B$211,LEFT($C46,LEN($C46)-6),D47:D$211)</f>
        <v>42.301000000000002</v>
      </c>
      <c r="E46" s="125">
        <f>SUMIF($B47:$B$211,LEFT($C46,LEN($C46)-6),E47:E$211)</f>
        <v>39.603999999999999</v>
      </c>
      <c r="F46" s="125">
        <f>SUMIF($B47:$B$211,LEFT($C46,LEN($C46)-6),F47:F$211)</f>
        <v>37.135000000000005</v>
      </c>
      <c r="G46" s="125">
        <f>SUMIF($B47:$B$211,LEFT($C46,LEN($C46)-6),G47:G$211)</f>
        <v>38.325000000000003</v>
      </c>
      <c r="H46" s="125">
        <f>SUMIF($B47:$B$211,LEFT($C46,LEN($C46)-6),H47:H$211)</f>
        <v>33.025999999999996</v>
      </c>
      <c r="I46" s="125">
        <f>SUMIF($B47:$B$211,LEFT($C46,LEN($C46)-6),I47:I$211)</f>
        <v>31.705307999999995</v>
      </c>
      <c r="J46" s="125">
        <f>SUMIF($B47:$B$211,LEFT($C46,LEN($C46)-6),J47:J$211)</f>
        <v>45.65014684038529</v>
      </c>
      <c r="K46" s="125">
        <f>SUMIF($B47:$B$211,LEFT($C46,LEN($C46)-6),K47:K$211)</f>
        <v>49.539600205853006</v>
      </c>
      <c r="L46" s="125">
        <f>SUMIF($B47:$B$211,LEFT($C46,LEN($C46)-6),L47:L$211)</f>
        <v>10.713670000000002</v>
      </c>
      <c r="M46" s="125">
        <f>SUMIF($B47:$B$211,LEFT($C46,LEN($C46)-6),M47:M$211)</f>
        <v>26.80739069096618</v>
      </c>
      <c r="N46" s="125">
        <f>SUMIF($B47:$B$211,LEFT($C46,LEN($C46)-6),N47:N$211)</f>
        <v>25.095043153153139</v>
      </c>
      <c r="O46" s="125">
        <f>SUMIF($B47:$B$211,LEFT($C46,LEN($C46)-6),O47:O$211)</f>
        <v>85.26400000000001</v>
      </c>
      <c r="P46" s="125">
        <f>SUMIF($B47:$B$211,LEFT($C46,LEN($C46)-6),P47:P$211)</f>
        <v>90.153000000000063</v>
      </c>
      <c r="Q46" s="125">
        <f>SUMIF($B47:$B$211,LEFT($C46,LEN($C46)-6),Q47:Q$211)</f>
        <v>55.975000000000009</v>
      </c>
      <c r="R46" s="125">
        <f>SUMIF($B47:$B$211,LEFT($C46,LEN($C46)-6),R47:R$211)</f>
        <v>57.555882208841787</v>
      </c>
      <c r="S46" s="125">
        <f>SUMIF($B47:$B$211,LEFT($C46,LEN($C46)-6),S47:S$211)</f>
        <v>57.498087253356687</v>
      </c>
      <c r="T46" s="125">
        <f>SUMIF($B47:$B$211,LEFT($C46,LEN($C46)-6),T47:T$211)</f>
        <v>59.080311278825043</v>
      </c>
      <c r="U46" s="125">
        <f>SUMIF($B47:$B$211,LEFT($C46,LEN($C46)-6),U47:U$211)</f>
        <v>59.023873722937431</v>
      </c>
      <c r="V46" s="125">
        <f>SUMIF($B47:$B$211,LEFT($C46,LEN($C46)-6),V47:V$211)</f>
        <v>58.96812715788267</v>
      </c>
      <c r="W46" s="125">
        <f>SUMIF($B47:$B$211,LEFT($C46,LEN($C46)-6),W47:W$211)</f>
        <v>58.913080247431637</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1.0999999999999999E-2</v>
      </c>
      <c r="N47" s="127">
        <v>0</v>
      </c>
      <c r="O47" s="127">
        <v>0</v>
      </c>
      <c r="P47" s="127">
        <v>0</v>
      </c>
      <c r="Q47" s="127">
        <v>0.24200000000000002</v>
      </c>
      <c r="R47" s="127">
        <v>0.23650910162133321</v>
      </c>
      <c r="S47" s="127">
        <v>0.23114288649378092</v>
      </c>
      <c r="T47" s="127">
        <v>0.22589852158854673</v>
      </c>
      <c r="U47" s="127">
        <v>0.22077323828239681</v>
      </c>
      <c r="V47" s="127">
        <v>0.21576433089283775</v>
      </c>
      <c r="W47" s="127">
        <v>0.21086915524662186</v>
      </c>
    </row>
    <row r="48" spans="1:23" s="88" customFormat="1" x14ac:dyDescent="0.3">
      <c r="A48" s="126" t="s">
        <v>144</v>
      </c>
      <c r="B48" s="126" t="s">
        <v>382</v>
      </c>
      <c r="C48" s="126" t="s">
        <v>384</v>
      </c>
      <c r="D48" s="127">
        <v>0</v>
      </c>
      <c r="E48" s="127">
        <v>0</v>
      </c>
      <c r="F48" s="127">
        <v>0</v>
      </c>
      <c r="G48" s="127">
        <v>0</v>
      </c>
      <c r="H48" s="127">
        <v>0</v>
      </c>
      <c r="I48" s="127">
        <v>0.11122699999999999</v>
      </c>
      <c r="J48" s="127">
        <v>6.623800314613619E-2</v>
      </c>
      <c r="K48" s="127">
        <v>9.2829001331306102E-2</v>
      </c>
      <c r="L48" s="127">
        <v>0.14000000000000001</v>
      </c>
      <c r="M48" s="127">
        <v>0.12000000000000001</v>
      </c>
      <c r="N48" s="127">
        <v>0.38400000000000001</v>
      </c>
      <c r="O48" s="127">
        <v>0.83199999999999996</v>
      </c>
      <c r="P48" s="127">
        <v>0</v>
      </c>
      <c r="Q48" s="127">
        <v>1.016</v>
      </c>
      <c r="R48" s="127">
        <v>1.0267982337665436</v>
      </c>
      <c r="S48" s="127">
        <v>1.037826187303956</v>
      </c>
      <c r="T48" s="127">
        <v>1.0490903010886776</v>
      </c>
      <c r="U48" s="127">
        <v>1.060597206651702</v>
      </c>
      <c r="V48" s="127">
        <v>1.072353732299874</v>
      </c>
      <c r="W48" s="127">
        <v>1.0843669090087762</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2.3E-2</v>
      </c>
      <c r="M49" s="127">
        <v>0</v>
      </c>
      <c r="N49" s="127">
        <v>0</v>
      </c>
      <c r="O49" s="127">
        <v>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4.0000000000000001E-3</v>
      </c>
      <c r="F50" s="127">
        <v>0</v>
      </c>
      <c r="G50" s="127">
        <v>0</v>
      </c>
      <c r="H50" s="127">
        <v>0</v>
      </c>
      <c r="I50" s="127">
        <v>0.14875099999999997</v>
      </c>
      <c r="J50" s="127">
        <v>0.16745150795351943</v>
      </c>
      <c r="K50" s="127">
        <v>0.45588312165328526</v>
      </c>
      <c r="L50" s="127">
        <v>9.357E-2</v>
      </c>
      <c r="M50" s="127">
        <v>1.0941400000000001</v>
      </c>
      <c r="N50" s="127">
        <v>1E-4</v>
      </c>
      <c r="O50" s="127">
        <v>1.8069999999999997</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1.5400000000000001E-3</v>
      </c>
      <c r="J51" s="127">
        <v>0.10060000477824364</v>
      </c>
      <c r="K51" s="127">
        <v>0</v>
      </c>
      <c r="L51" s="127">
        <v>3.0000000000000001E-3</v>
      </c>
      <c r="M51" s="127">
        <v>3.1619999999999995E-2</v>
      </c>
      <c r="N51" s="127">
        <v>6.5000000000000002E-2</v>
      </c>
      <c r="O51" s="127">
        <v>6.4000000000000001E-2</v>
      </c>
      <c r="P51" s="127">
        <v>1.7000000000000001E-2</v>
      </c>
      <c r="Q51" s="127">
        <v>0.72100000000000009</v>
      </c>
      <c r="R51" s="127">
        <v>0.72164406102970191</v>
      </c>
      <c r="S51" s="127">
        <v>0.722288697398351</v>
      </c>
      <c r="T51" s="127">
        <v>0.72293390961990311</v>
      </c>
      <c r="U51" s="127">
        <v>0.72357969820877255</v>
      </c>
      <c r="V51" s="127">
        <v>0.724226063679834</v>
      </c>
      <c r="W51" s="127">
        <v>0.72487300654842146</v>
      </c>
    </row>
    <row r="52" spans="1:23" s="88" customFormat="1" x14ac:dyDescent="0.3">
      <c r="A52" s="126" t="s">
        <v>144</v>
      </c>
      <c r="B52" s="126" t="s">
        <v>382</v>
      </c>
      <c r="C52" s="126" t="s">
        <v>187</v>
      </c>
      <c r="D52" s="127">
        <v>42.301000000000002</v>
      </c>
      <c r="E52" s="127">
        <v>39.6</v>
      </c>
      <c r="F52" s="127">
        <v>37.135000000000005</v>
      </c>
      <c r="G52" s="127">
        <v>38.325000000000003</v>
      </c>
      <c r="H52" s="127">
        <v>33.025999999999996</v>
      </c>
      <c r="I52" s="127">
        <v>31.391789999999997</v>
      </c>
      <c r="J52" s="127">
        <v>45.261662321933265</v>
      </c>
      <c r="K52" s="127">
        <v>48.880888077643696</v>
      </c>
      <c r="L52" s="127">
        <v>10.175500000000001</v>
      </c>
      <c r="M52" s="127">
        <v>24.275740690966181</v>
      </c>
      <c r="N52" s="127">
        <v>23.096333153153136</v>
      </c>
      <c r="O52" s="127">
        <v>79.149000000000001</v>
      </c>
      <c r="P52" s="127">
        <v>89.58400000000006</v>
      </c>
      <c r="Q52" s="127">
        <v>53.434000000000005</v>
      </c>
      <c r="R52" s="127">
        <v>54.998602199229254</v>
      </c>
      <c r="S52" s="127">
        <v>54.923964683380397</v>
      </c>
      <c r="T52" s="127">
        <v>56.488775830805714</v>
      </c>
      <c r="U52" s="127">
        <v>56.414346970881716</v>
      </c>
      <c r="V52" s="127">
        <v>56.340022220074417</v>
      </c>
      <c r="W52" s="127">
        <v>56.265801432758771</v>
      </c>
    </row>
    <row r="53" spans="1:23" s="88" customFormat="1" x14ac:dyDescent="0.3">
      <c r="A53" s="126" t="s">
        <v>144</v>
      </c>
      <c r="B53" s="126" t="s">
        <v>382</v>
      </c>
      <c r="C53" s="126" t="s">
        <v>387</v>
      </c>
      <c r="D53" s="127">
        <v>0</v>
      </c>
      <c r="E53" s="127">
        <v>0</v>
      </c>
      <c r="F53" s="127">
        <v>0</v>
      </c>
      <c r="G53" s="127">
        <v>0</v>
      </c>
      <c r="H53" s="127">
        <v>0</v>
      </c>
      <c r="I53" s="127">
        <v>5.1999999999999998E-2</v>
      </c>
      <c r="J53" s="127">
        <v>5.41950025741244E-2</v>
      </c>
      <c r="K53" s="127">
        <v>0.1100000052247196</v>
      </c>
      <c r="L53" s="127">
        <v>0.27500000000000002</v>
      </c>
      <c r="M53" s="127">
        <v>0.21699999999999997</v>
      </c>
      <c r="N53" s="127">
        <v>0.308</v>
      </c>
      <c r="O53" s="127">
        <v>0.51200000000000001</v>
      </c>
      <c r="P53" s="127">
        <v>0</v>
      </c>
      <c r="Q53" s="127">
        <v>0.1</v>
      </c>
      <c r="R53" s="127">
        <v>0.10100062208498031</v>
      </c>
      <c r="S53" s="127">
        <v>0.1020114391174205</v>
      </c>
      <c r="T53" s="127">
        <v>0.10303255521005003</v>
      </c>
      <c r="U53" s="127">
        <v>0.10406407553912816</v>
      </c>
      <c r="V53" s="127">
        <v>0.10510610635530857</v>
      </c>
      <c r="W53" s="127">
        <v>0.10615875499461479</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3.6000000000000003E-3</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1.0578900000000004</v>
      </c>
      <c r="N55" s="127">
        <v>1.2416099999999999</v>
      </c>
      <c r="O55" s="127">
        <v>0.90000000000000013</v>
      </c>
      <c r="P55" s="127">
        <v>0.55199999999999994</v>
      </c>
      <c r="Q55" s="127">
        <v>0.46200000000000002</v>
      </c>
      <c r="R55" s="127">
        <v>0.4713279911099717</v>
      </c>
      <c r="S55" s="127">
        <v>0.48085335966277881</v>
      </c>
      <c r="T55" s="127">
        <v>0.49058016051215003</v>
      </c>
      <c r="U55" s="127">
        <v>0.50051253337371315</v>
      </c>
      <c r="V55" s="127">
        <v>0.5106547045803993</v>
      </c>
      <c r="W55" s="127">
        <v>0.52101098887442809</v>
      </c>
    </row>
    <row r="56" spans="1:23" s="88" customFormat="1" x14ac:dyDescent="0.3">
      <c r="A56" s="122" t="s">
        <v>390</v>
      </c>
      <c r="B56" s="122" t="s">
        <v>390</v>
      </c>
      <c r="C56" s="122" t="s">
        <v>390</v>
      </c>
      <c r="D56" s="123">
        <f>SUMIF($A58:$A$211,LEFT($C56,LEN($C56)-6),D58:D$211)</f>
        <v>6.4190750000000012</v>
      </c>
      <c r="E56" s="123">
        <f>SUMIF($A58:$A$211,LEFT($C56,LEN($C56)-6),E58:E$211)</f>
        <v>11.590848000000001</v>
      </c>
      <c r="F56" s="123">
        <f>SUMIF($A58:$A$211,LEFT($C56,LEN($C56)-6),F58:F$211)</f>
        <v>13.246592</v>
      </c>
      <c r="G56" s="123">
        <f>SUMIF($A58:$A$211,LEFT($C56,LEN($C56)-6),G58:G$211)</f>
        <v>14.336843999999999</v>
      </c>
      <c r="H56" s="123">
        <f>SUMIF($A58:$A$211,LEFT($C56,LEN($C56)-6),H58:H$211)</f>
        <v>25.46244126229508</v>
      </c>
      <c r="I56" s="123">
        <f>SUMIF($A58:$A$211,LEFT($C56,LEN($C56)-6),I58:I$211)</f>
        <v>30.234367262295081</v>
      </c>
      <c r="J56" s="123">
        <f>SUMIF($A58:$A$211,LEFT($C56,LEN($C56)-6),J58:J$211)</f>
        <v>39.727425891840277</v>
      </c>
      <c r="K56" s="123">
        <f>SUMIF($A58:$A$211,LEFT($C56,LEN($C56)-6),K58:K$211)</f>
        <v>48.998016439535014</v>
      </c>
      <c r="L56" s="123">
        <f>SUMIF($A58:$A$211,LEFT($C56,LEN($C56)-6),L58:L$211)</f>
        <v>52.258554262295078</v>
      </c>
      <c r="M56" s="123">
        <f>SUMIF($A58:$A$211,LEFT($C56,LEN($C56)-6),M58:M$211)</f>
        <v>64.542794262295089</v>
      </c>
      <c r="N56" s="123">
        <f>SUMIF($A58:$A$211,LEFT($C56,LEN($C56)-6),N58:N$211)</f>
        <v>57.542245081967209</v>
      </c>
      <c r="O56" s="123">
        <f>SUMIF($A58:$A$211,LEFT($C56,LEN($C56)-6),O58:O$211)</f>
        <v>50.499589016393429</v>
      </c>
      <c r="P56" s="123">
        <f>SUMIF($A58:$A$211,LEFT($C56,LEN($C56)-6),P58:P$211)</f>
        <v>49.592504918032809</v>
      </c>
      <c r="Q56" s="123">
        <f>SUMIF($A58:$A$211,LEFT($C56,LEN($C56)-6),Q58:Q$211)</f>
        <v>78.764610491803296</v>
      </c>
      <c r="R56" s="123">
        <f>SUMIF($A58:$A$211,LEFT($C56,LEN($C56)-6),R58:R$211)</f>
        <v>74.089156758669546</v>
      </c>
      <c r="S56" s="123">
        <f>SUMIF($A58:$A$211,LEFT($C56,LEN($C56)-6),S58:S$211)</f>
        <v>74.357243510172623</v>
      </c>
      <c r="T56" s="123">
        <f>SUMIF($A58:$A$211,LEFT($C56,LEN($C56)-6),T58:T$211)</f>
        <v>77.406290500383676</v>
      </c>
      <c r="U56" s="123">
        <f>SUMIF($A58:$A$211,LEFT($C56,LEN($C56)-6),U58:U$211)</f>
        <v>96.044926032978992</v>
      </c>
      <c r="V56" s="123">
        <f>SUMIF($A58:$A$211,LEFT($C56,LEN($C56)-6),V58:V$211)</f>
        <v>114.45027702504072</v>
      </c>
      <c r="W56" s="123">
        <f>SUMIF($A58:$A$211,LEFT($C56,LEN($C56)-6),W58:W$211)</f>
        <v>112.93544352096815</v>
      </c>
    </row>
    <row r="57" spans="1:23" s="88" customFormat="1" x14ac:dyDescent="0.3">
      <c r="A57" s="124" t="s">
        <v>391</v>
      </c>
      <c r="B57" s="124" t="s">
        <v>391</v>
      </c>
      <c r="C57" s="124" t="s">
        <v>391</v>
      </c>
      <c r="D57" s="125">
        <f>SUMIF($B58:$B$211,LEFT($C57,LEN($C57)-6),D58:D$211)</f>
        <v>2.2160000000000002</v>
      </c>
      <c r="E57" s="125">
        <f>SUMIF($B58:$B$211,LEFT($C57,LEN($C57)-6),E58:E$211)</f>
        <v>7.676607999999999</v>
      </c>
      <c r="F57" s="125">
        <f>SUMIF($B58:$B$211,LEFT($C57,LEN($C57)-6),F58:F$211)</f>
        <v>6.7622659999999994</v>
      </c>
      <c r="G57" s="125">
        <f>SUMIF($B58:$B$211,LEFT($C57,LEN($C57)-6),G58:G$211)</f>
        <v>7.827094999999999</v>
      </c>
      <c r="H57" s="125">
        <f>SUMIF($B58:$B$211,LEFT($C57,LEN($C57)-6),H58:H$211)</f>
        <v>14.784770262295083</v>
      </c>
      <c r="I57" s="125">
        <f>SUMIF($B58:$B$211,LEFT($C57,LEN($C57)-6),I58:I$211)</f>
        <v>18.696319262295081</v>
      </c>
      <c r="J57" s="125">
        <f>SUMIF($B58:$B$211,LEFT($C57,LEN($C57)-6),J58:J$211)</f>
        <v>22.654499203547307</v>
      </c>
      <c r="K57" s="125">
        <f>SUMIF($B58:$B$211,LEFT($C57,LEN($C57)-6),K58:K$211)</f>
        <v>33.91397073231991</v>
      </c>
      <c r="L57" s="125">
        <f>SUMIF($B58:$B$211,LEFT($C57,LEN($C57)-6),L58:L$211)</f>
        <v>34.375044262295077</v>
      </c>
      <c r="M57" s="125">
        <f>SUMIF($B58:$B$211,LEFT($C57,LEN($C57)-6),M58:M$211)</f>
        <v>42.861804262295081</v>
      </c>
      <c r="N57" s="125">
        <f>SUMIF($B58:$B$211,LEFT($C57,LEN($C57)-6),N58:N$211)</f>
        <v>38.801285081967201</v>
      </c>
      <c r="O57" s="125">
        <f>SUMIF($B58:$B$211,LEFT($C57,LEN($C57)-6),O58:O$211)</f>
        <v>28.843589016393434</v>
      </c>
      <c r="P57" s="125">
        <f>SUMIF($B58:$B$211,LEFT($C57,LEN($C57)-6),P58:P$211)</f>
        <v>35.146504918032804</v>
      </c>
      <c r="Q57" s="125">
        <f>SUMIF($B58:$B$211,LEFT($C57,LEN($C57)-6),Q58:Q$211)</f>
        <v>64.946610491803284</v>
      </c>
      <c r="R57" s="125">
        <f>SUMIF($B58:$B$211,LEFT($C57,LEN($C57)-6),R58:R$211)</f>
        <v>59.892035108395127</v>
      </c>
      <c r="S57" s="125">
        <f>SUMIF($B58:$B$211,LEFT($C57,LEN($C57)-6),S58:S$211)</f>
        <v>59.76693467752353</v>
      </c>
      <c r="T57" s="125">
        <f>SUMIF($B58:$B$211,LEFT($C57,LEN($C57)-6),T58:T$211)</f>
        <v>62.408002146722509</v>
      </c>
      <c r="U57" s="125">
        <f>SUMIF($B58:$B$211,LEFT($C57,LEN($C57)-6),U58:U$211)</f>
        <v>80.623090046595124</v>
      </c>
      <c r="V57" s="125">
        <f>SUMIF($B58:$B$211,LEFT($C57,LEN($C57)-6),V58:V$211)</f>
        <v>98.588496760640751</v>
      </c>
      <c r="W57" s="125">
        <f>SUMIF($B58:$B$211,LEFT($C57,LEN($C57)-6),W58:W$211)</f>
        <v>96.616436933082582</v>
      </c>
    </row>
    <row r="58" spans="1:23" s="88" customFormat="1" x14ac:dyDescent="0.3">
      <c r="A58" s="126" t="s">
        <v>196</v>
      </c>
      <c r="B58" s="126" t="s">
        <v>392</v>
      </c>
      <c r="C58" s="126" t="s">
        <v>393</v>
      </c>
      <c r="D58" s="127">
        <v>0.38399999999999995</v>
      </c>
      <c r="E58" s="127">
        <v>0.26899999999999996</v>
      </c>
      <c r="F58" s="127">
        <v>0.2</v>
      </c>
      <c r="G58" s="127">
        <v>0.5</v>
      </c>
      <c r="H58" s="127">
        <v>0.2</v>
      </c>
      <c r="I58" s="127">
        <v>0.46509</v>
      </c>
      <c r="J58" s="127">
        <v>2.4041001139938799E-2</v>
      </c>
      <c r="K58" s="127">
        <v>0.19573100929534623</v>
      </c>
      <c r="L58" s="127">
        <v>0.54203999999999997</v>
      </c>
      <c r="M58" s="127">
        <v>3.0664299999999995</v>
      </c>
      <c r="N58" s="127">
        <v>5.2791899999999998</v>
      </c>
      <c r="O58" s="127">
        <v>0.58399999999999996</v>
      </c>
      <c r="P58" s="127">
        <v>1.032</v>
      </c>
      <c r="Q58" s="127">
        <v>3.8190000000000008</v>
      </c>
      <c r="R58" s="127">
        <v>3.7885292968314559</v>
      </c>
      <c r="S58" s="127">
        <v>3.7586054306604426</v>
      </c>
      <c r="T58" s="127">
        <v>3.7292064595791352</v>
      </c>
      <c r="U58" s="127">
        <v>3.7003115374177438</v>
      </c>
      <c r="V58" s="127">
        <v>3.6719008573157237</v>
      </c>
      <c r="W58" s="127">
        <v>3.6439555982098666</v>
      </c>
    </row>
    <row r="59" spans="1:23" s="88" customFormat="1" x14ac:dyDescent="0.3">
      <c r="A59" s="126" t="s">
        <v>196</v>
      </c>
      <c r="B59" s="126" t="s">
        <v>392</v>
      </c>
      <c r="C59" s="126" t="s">
        <v>197</v>
      </c>
      <c r="D59" s="127">
        <v>0.624</v>
      </c>
      <c r="E59" s="127">
        <v>2.1896649999999998</v>
      </c>
      <c r="F59" s="127">
        <v>3.4187759999999998</v>
      </c>
      <c r="G59" s="127">
        <v>1.5534829999999999</v>
      </c>
      <c r="H59" s="127">
        <v>7.8237762622950831</v>
      </c>
      <c r="I59" s="127">
        <v>7.6588392622950803</v>
      </c>
      <c r="J59" s="127">
        <v>9.4074156245039902</v>
      </c>
      <c r="K59" s="127">
        <v>20.286386124943782</v>
      </c>
      <c r="L59" s="127">
        <v>18.783144262295082</v>
      </c>
      <c r="M59" s="127">
        <v>26.540444262295079</v>
      </c>
      <c r="N59" s="127">
        <v>22.870999999999999</v>
      </c>
      <c r="O59" s="127">
        <v>13.591999999999999</v>
      </c>
      <c r="P59" s="127">
        <v>14.762000000000004</v>
      </c>
      <c r="Q59" s="127">
        <v>26.219000000000001</v>
      </c>
      <c r="R59" s="127">
        <v>21.262148998101203</v>
      </c>
      <c r="S59" s="127">
        <v>21.223391790650183</v>
      </c>
      <c r="T59" s="127">
        <v>21.184695511410485</v>
      </c>
      <c r="U59" s="127">
        <v>21.146060081206901</v>
      </c>
      <c r="V59" s="127">
        <v>21.107485421040224</v>
      </c>
      <c r="W59" s="127">
        <v>21.068971452087251</v>
      </c>
    </row>
    <row r="60" spans="1:23" s="88" customFormat="1" x14ac:dyDescent="0.3">
      <c r="A60" s="126" t="s">
        <v>196</v>
      </c>
      <c r="B60" s="126" t="s">
        <v>392</v>
      </c>
      <c r="C60" s="126" t="s">
        <v>394</v>
      </c>
      <c r="D60" s="127">
        <v>0</v>
      </c>
      <c r="E60" s="127">
        <v>0</v>
      </c>
      <c r="F60" s="127">
        <v>0</v>
      </c>
      <c r="G60" s="127">
        <v>0</v>
      </c>
      <c r="H60" s="127">
        <v>0</v>
      </c>
      <c r="I60" s="127">
        <v>0</v>
      </c>
      <c r="J60" s="127">
        <v>2.50000011874363E-2</v>
      </c>
      <c r="K60" s="127">
        <v>0</v>
      </c>
      <c r="L60" s="127">
        <v>0</v>
      </c>
      <c r="M60" s="127">
        <v>0</v>
      </c>
      <c r="N60" s="127">
        <v>5.1999999999999998E-2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0.73049999999999993</v>
      </c>
      <c r="E61" s="127">
        <v>5.0269429999999993</v>
      </c>
      <c r="F61" s="127">
        <v>2.7854899999999998</v>
      </c>
      <c r="G61" s="127">
        <v>5.4396119999999994</v>
      </c>
      <c r="H61" s="127">
        <v>6.4819939999999994</v>
      </c>
      <c r="I61" s="127">
        <v>9.5958500000000004</v>
      </c>
      <c r="J61" s="127">
        <v>12.082950539711153</v>
      </c>
      <c r="K61" s="127">
        <v>12.226170543093934</v>
      </c>
      <c r="L61" s="127">
        <v>14.125859999999996</v>
      </c>
      <c r="M61" s="127">
        <v>11.534809999999998</v>
      </c>
      <c r="N61" s="127">
        <v>8.8570150819672087</v>
      </c>
      <c r="O61" s="127">
        <v>10.501589016393435</v>
      </c>
      <c r="P61" s="127">
        <v>19.939504918032796</v>
      </c>
      <c r="Q61" s="127">
        <v>34.284610491803278</v>
      </c>
      <c r="R61" s="127">
        <v>34.212913575974028</v>
      </c>
      <c r="S61" s="127">
        <v>34.15201792124639</v>
      </c>
      <c r="T61" s="127">
        <v>36.856671026305996</v>
      </c>
      <c r="U61" s="127">
        <v>55.134746088028862</v>
      </c>
      <c r="V61" s="127">
        <v>73.162561114605353</v>
      </c>
      <c r="W61" s="127">
        <v>71.252349386862022</v>
      </c>
    </row>
    <row r="62" spans="1:23" s="88" customFormat="1" x14ac:dyDescent="0.3">
      <c r="A62" s="126" t="s">
        <v>196</v>
      </c>
      <c r="B62" s="126" t="s">
        <v>392</v>
      </c>
      <c r="C62" s="126" t="s">
        <v>395</v>
      </c>
      <c r="D62" s="127">
        <v>0</v>
      </c>
      <c r="E62" s="127">
        <v>0</v>
      </c>
      <c r="F62" s="127">
        <v>0</v>
      </c>
      <c r="G62" s="127">
        <v>0</v>
      </c>
      <c r="H62" s="127">
        <v>0</v>
      </c>
      <c r="I62" s="127">
        <v>0.22500000000000003</v>
      </c>
      <c r="J62" s="127">
        <v>0.2750000130617995</v>
      </c>
      <c r="K62" s="127">
        <v>0.35600001690909261</v>
      </c>
      <c r="L62" s="127">
        <v>7.4999999999999997E-2</v>
      </c>
      <c r="M62" s="127">
        <v>0.32701000000000002</v>
      </c>
      <c r="N62" s="127">
        <v>0.16</v>
      </c>
      <c r="O62" s="127">
        <v>0</v>
      </c>
      <c r="P62" s="127">
        <v>0.1</v>
      </c>
      <c r="Q62" s="127">
        <v>0</v>
      </c>
      <c r="R62" s="127">
        <v>0</v>
      </c>
      <c r="S62" s="127">
        <v>0</v>
      </c>
      <c r="T62" s="127">
        <v>0</v>
      </c>
      <c r="U62" s="127">
        <v>0</v>
      </c>
      <c r="V62" s="127">
        <v>0</v>
      </c>
      <c r="W62" s="127">
        <v>0</v>
      </c>
    </row>
    <row r="63" spans="1:23" s="88" customFormat="1" x14ac:dyDescent="0.3">
      <c r="A63" s="126" t="s">
        <v>196</v>
      </c>
      <c r="B63" s="126" t="s">
        <v>392</v>
      </c>
      <c r="C63" s="126" t="s">
        <v>206</v>
      </c>
      <c r="D63" s="127">
        <v>0.47750000000000004</v>
      </c>
      <c r="E63" s="127">
        <v>0.191</v>
      </c>
      <c r="F63" s="127">
        <v>0.35799999999999998</v>
      </c>
      <c r="G63" s="127">
        <v>0.33400000000000002</v>
      </c>
      <c r="H63" s="127">
        <v>0.27900000000000003</v>
      </c>
      <c r="I63" s="127">
        <v>0.75153999999999999</v>
      </c>
      <c r="J63" s="127">
        <v>0.84009202394298976</v>
      </c>
      <c r="K63" s="127">
        <v>0.84968303807775625</v>
      </c>
      <c r="L63" s="127">
        <v>0.84899999999999998</v>
      </c>
      <c r="M63" s="127">
        <v>1.3931100000000001</v>
      </c>
      <c r="N63" s="127">
        <v>1.5820800000000002</v>
      </c>
      <c r="O63" s="127">
        <v>4.1660000000000004</v>
      </c>
      <c r="P63" s="127">
        <v>-0.68700000000000006</v>
      </c>
      <c r="Q63" s="127">
        <v>0.62400000000000011</v>
      </c>
      <c r="R63" s="127">
        <v>0.62844323748844333</v>
      </c>
      <c r="S63" s="127">
        <v>0.63291953496650977</v>
      </c>
      <c r="T63" s="127">
        <v>0.63742914942689388</v>
      </c>
      <c r="U63" s="127">
        <v>0.64197233994162217</v>
      </c>
      <c r="V63" s="127">
        <v>0.6465493676794557</v>
      </c>
      <c r="W63" s="127">
        <v>0.65116049592344272</v>
      </c>
    </row>
    <row r="64" spans="1:23" s="88" customFormat="1" x14ac:dyDescent="0.3">
      <c r="A64" s="124" t="s">
        <v>396</v>
      </c>
      <c r="B64" s="124" t="s">
        <v>396</v>
      </c>
      <c r="C64" s="124" t="s">
        <v>396</v>
      </c>
      <c r="D64" s="125">
        <f>SUMIF($B65:$B$211,LEFT($C64,LEN($C64)-6),D65:D$211)</f>
        <v>0.1648</v>
      </c>
      <c r="E64" s="125">
        <f>SUMIF($B65:$B$211,LEFT($C64,LEN($C64)-6),E65:E$211)</f>
        <v>0.56081500000000006</v>
      </c>
      <c r="F64" s="125">
        <f>SUMIF($B65:$B$211,LEFT($C64,LEN($C64)-6),F65:F$211)</f>
        <v>0.76872200000000013</v>
      </c>
      <c r="G64" s="125">
        <f>SUMIF($B65:$B$211,LEFT($C64,LEN($C64)-6),G65:G$211)</f>
        <v>0.66049099999999994</v>
      </c>
      <c r="H64" s="125">
        <f>SUMIF($B65:$B$211,LEFT($C64,LEN($C64)-6),H65:H$211)</f>
        <v>1.222121</v>
      </c>
      <c r="I64" s="125">
        <f>SUMIF($B65:$B$211,LEFT($C64,LEN($C64)-6),I65:I$211)</f>
        <v>1.7223249999999999</v>
      </c>
      <c r="J64" s="125">
        <f>SUMIF($B65:$B$211,LEFT($C64,LEN($C64)-6),J65:J$211)</f>
        <v>2.6382721245098182</v>
      </c>
      <c r="K64" s="125">
        <f>SUMIF($B65:$B$211,LEFT($C64,LEN($C64)-6),K65:K$211)</f>
        <v>2.1513571021836411</v>
      </c>
      <c r="L64" s="125">
        <f>SUMIF($B65:$B$211,LEFT($C64,LEN($C64)-6),L65:L$211)</f>
        <v>2.9158299999999997</v>
      </c>
      <c r="M64" s="125">
        <f>SUMIF($B65:$B$211,LEFT($C64,LEN($C64)-6),M65:M$211)</f>
        <v>3.0315499999999993</v>
      </c>
      <c r="N64" s="125">
        <f>SUMIF($B65:$B$211,LEFT($C64,LEN($C64)-6),N65:N$211)</f>
        <v>3.0611799999999993</v>
      </c>
      <c r="O64" s="125">
        <f>SUMIF($B65:$B$211,LEFT($C64,LEN($C64)-6),O65:O$211)</f>
        <v>2.7040000000000002</v>
      </c>
      <c r="P64" s="125">
        <f>SUMIF($B65:$B$211,LEFT($C64,LEN($C64)-6),P65:P$211)</f>
        <v>4.5990000000000011</v>
      </c>
      <c r="Q64" s="125">
        <f>SUMIF($B65:$B$211,LEFT($C64,LEN($C64)-6),Q65:Q$211)</f>
        <v>1.8790000000000002</v>
      </c>
      <c r="R64" s="125">
        <f>SUMIF($B65:$B$211,LEFT($C64,LEN($C64)-6),R65:R$211)</f>
        <v>1.9370283351143296</v>
      </c>
      <c r="S64" s="125">
        <f>SUMIF($B65:$B$211,LEFT($C64,LEN($C64)-6),S65:S$211)</f>
        <v>1.9974377802360295</v>
      </c>
      <c r="T64" s="125">
        <f>SUMIF($B65:$B$211,LEFT($C64,LEN($C64)-6),T65:T$211)</f>
        <v>2.0603264576289835</v>
      </c>
      <c r="U64" s="125">
        <f>SUMIF($B65:$B$211,LEFT($C64,LEN($C64)-6),U65:U$211)</f>
        <v>2.1257965718389142</v>
      </c>
      <c r="V64" s="125">
        <f>SUMIF($B65:$B$211,LEFT($C64,LEN($C64)-6),V65:V$211)</f>
        <v>2.1939545798286759</v>
      </c>
      <c r="W64" s="125">
        <f>SUMIF($B65:$B$211,LEFT($C64,LEN($C64)-6),W65:W$211)</f>
        <v>2.2649113682178466</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0.11900000000000001</v>
      </c>
      <c r="F67" s="127">
        <v>2.4E-2</v>
      </c>
      <c r="G67" s="127">
        <v>0</v>
      </c>
      <c r="H67" s="127">
        <v>0</v>
      </c>
      <c r="I67" s="127">
        <v>0.31764999999999999</v>
      </c>
      <c r="J67" s="127">
        <v>0.28400001348927612</v>
      </c>
      <c r="K67" s="127">
        <v>0.53300002531614188</v>
      </c>
      <c r="L67" s="127">
        <v>0.20700000000000005</v>
      </c>
      <c r="M67" s="127">
        <v>0.35799999999999998</v>
      </c>
      <c r="N67" s="127">
        <v>0.11362</v>
      </c>
      <c r="O67" s="127">
        <v>0.22700000000000001</v>
      </c>
      <c r="P67" s="127">
        <v>0.17599999999999999</v>
      </c>
      <c r="Q67" s="127">
        <v>0.17299999999999999</v>
      </c>
      <c r="R67" s="127">
        <v>0.17347245035578107</v>
      </c>
      <c r="S67" s="127">
        <v>0.17394619093895339</v>
      </c>
      <c r="T67" s="127">
        <v>0.17442122527303361</v>
      </c>
      <c r="U67" s="127">
        <v>0.17489755689116088</v>
      </c>
      <c r="V67" s="127">
        <v>0.17537518933612314</v>
      </c>
      <c r="W67" s="127">
        <v>0.17585412616038343</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1E-3</v>
      </c>
      <c r="E69" s="127">
        <v>0</v>
      </c>
      <c r="F69" s="127">
        <v>2.1999999999999999E-2</v>
      </c>
      <c r="G69" s="127">
        <v>0</v>
      </c>
      <c r="H69" s="127">
        <v>0</v>
      </c>
      <c r="I69" s="127">
        <v>3.4000000000000002E-2</v>
      </c>
      <c r="J69" s="127">
        <v>2.4050001142313673E-2</v>
      </c>
      <c r="K69" s="127">
        <v>7.6000003609806202E-2</v>
      </c>
      <c r="L69" s="127">
        <v>0.22187999999999999</v>
      </c>
      <c r="M69" s="127">
        <v>0.23500000000000001</v>
      </c>
      <c r="N69" s="127">
        <v>0.36299999999999999</v>
      </c>
      <c r="O69" s="127">
        <v>0.251</v>
      </c>
      <c r="P69" s="127">
        <v>0.13900000000000001</v>
      </c>
      <c r="Q69" s="127">
        <v>0.10100000000000001</v>
      </c>
      <c r="R69" s="127">
        <v>0.10434547424520167</v>
      </c>
      <c r="S69" s="127">
        <v>0.10780176233124797</v>
      </c>
      <c r="T69" s="127">
        <v>0.11137253480121372</v>
      </c>
      <c r="U69" s="127">
        <v>0.11506158377943439</v>
      </c>
      <c r="V69" s="127">
        <v>0.1188728269987038</v>
      </c>
      <c r="W69" s="127">
        <v>0.12281031196086693</v>
      </c>
    </row>
    <row r="70" spans="1:23" s="88" customFormat="1" x14ac:dyDescent="0.3">
      <c r="A70" s="126" t="s">
        <v>196</v>
      </c>
      <c r="B70" s="126" t="s">
        <v>397</v>
      </c>
      <c r="C70" s="126" t="s">
        <v>403</v>
      </c>
      <c r="D70" s="127">
        <v>0.159</v>
      </c>
      <c r="E70" s="127">
        <v>0.42451</v>
      </c>
      <c r="F70" s="127">
        <v>0.72072200000000008</v>
      </c>
      <c r="G70" s="127">
        <v>0.58549099999999998</v>
      </c>
      <c r="H70" s="127">
        <v>1.1978709999999999</v>
      </c>
      <c r="I70" s="127">
        <v>1.0618749999999999</v>
      </c>
      <c r="J70" s="127">
        <v>2.1270501010294534</v>
      </c>
      <c r="K70" s="127">
        <v>1.4009250665403661</v>
      </c>
      <c r="L70" s="127">
        <v>2.3317499999999995</v>
      </c>
      <c r="M70" s="127">
        <v>2.0473999999999997</v>
      </c>
      <c r="N70" s="127">
        <v>1.8279399999999997</v>
      </c>
      <c r="O70" s="127">
        <v>1.2349999999999999</v>
      </c>
      <c r="P70" s="127">
        <v>2.7590000000000003</v>
      </c>
      <c r="Q70" s="127">
        <v>1.2060000000000002</v>
      </c>
      <c r="R70" s="127">
        <v>1.254754840072358</v>
      </c>
      <c r="S70" s="127">
        <v>1.3055532666017484</v>
      </c>
      <c r="T70" s="127">
        <v>1.3584814110650698</v>
      </c>
      <c r="U70" s="127">
        <v>1.4136290381192087</v>
      </c>
      <c r="V70" s="127">
        <v>1.4710896988737125</v>
      </c>
      <c r="W70" s="127">
        <v>1.5309608906296814</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0.25</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4.7999999999999996E-3</v>
      </c>
      <c r="E73" s="127">
        <v>1.7304999999999997E-2</v>
      </c>
      <c r="F73" s="127">
        <v>2E-3</v>
      </c>
      <c r="G73" s="127">
        <v>3.0000000000000001E-3</v>
      </c>
      <c r="H73" s="127">
        <v>2.4250000000000001E-2</v>
      </c>
      <c r="I73" s="127">
        <v>0</v>
      </c>
      <c r="J73" s="127">
        <v>1.8200000712461795E-2</v>
      </c>
      <c r="K73" s="127">
        <v>7.00000033248216E-3</v>
      </c>
      <c r="L73" s="127">
        <v>3.6000000000000003E-3</v>
      </c>
      <c r="M73" s="127">
        <v>6.3999999999999994E-3</v>
      </c>
      <c r="N73" s="127">
        <v>2.9939999999999998E-2</v>
      </c>
      <c r="O73" s="127">
        <v>0.53300000000000003</v>
      </c>
      <c r="P73" s="127">
        <v>0.3</v>
      </c>
      <c r="Q73" s="127">
        <v>7.4999999999999997E-2</v>
      </c>
      <c r="R73" s="127">
        <v>7.4604647126761139E-2</v>
      </c>
      <c r="S73" s="127">
        <v>7.4211515125984132E-2</v>
      </c>
      <c r="T73" s="127">
        <v>7.3820599724706393E-2</v>
      </c>
      <c r="U73" s="127">
        <v>7.3431897119656434E-2</v>
      </c>
      <c r="V73" s="127">
        <v>7.3045404001423897E-2</v>
      </c>
      <c r="W73" s="127">
        <v>7.2661117580091417E-2</v>
      </c>
    </row>
    <row r="74" spans="1:23" s="88" customFormat="1" x14ac:dyDescent="0.3">
      <c r="A74" s="126" t="s">
        <v>196</v>
      </c>
      <c r="B74" s="126" t="s">
        <v>397</v>
      </c>
      <c r="C74" s="126" t="s">
        <v>407</v>
      </c>
      <c r="D74" s="127">
        <v>0</v>
      </c>
      <c r="E74" s="127">
        <v>0</v>
      </c>
      <c r="F74" s="127">
        <v>0</v>
      </c>
      <c r="G74" s="127">
        <v>0</v>
      </c>
      <c r="H74" s="127">
        <v>0</v>
      </c>
      <c r="I74" s="127">
        <v>0.104</v>
      </c>
      <c r="J74" s="127">
        <v>0</v>
      </c>
      <c r="K74" s="127">
        <v>0</v>
      </c>
      <c r="L74" s="127">
        <v>0</v>
      </c>
      <c r="M74" s="127">
        <v>0.20700000000000005</v>
      </c>
      <c r="N74" s="127">
        <v>0.66799999999999993</v>
      </c>
      <c r="O74" s="127">
        <v>0.2</v>
      </c>
      <c r="P74" s="127">
        <v>0.75</v>
      </c>
      <c r="Q74" s="127">
        <v>0.22800000000000001</v>
      </c>
      <c r="R74" s="127">
        <v>0.23391840054992646</v>
      </c>
      <c r="S74" s="127">
        <v>0.24005137722812153</v>
      </c>
      <c r="T74" s="127">
        <v>0.24640725262077554</v>
      </c>
      <c r="U74" s="127">
        <v>0.25299467557857602</v>
      </c>
      <c r="V74" s="127">
        <v>0.25982263402767475</v>
      </c>
      <c r="W74" s="127">
        <v>0.26690046828380598</v>
      </c>
    </row>
    <row r="75" spans="1:23" s="88" customFormat="1" x14ac:dyDescent="0.3">
      <c r="A75" s="126" t="s">
        <v>196</v>
      </c>
      <c r="B75" s="126" t="s">
        <v>397</v>
      </c>
      <c r="C75" s="126" t="s">
        <v>408</v>
      </c>
      <c r="D75" s="127">
        <v>0</v>
      </c>
      <c r="E75" s="127">
        <v>0</v>
      </c>
      <c r="F75" s="127">
        <v>0</v>
      </c>
      <c r="G75" s="127">
        <v>0</v>
      </c>
      <c r="H75" s="127">
        <v>0</v>
      </c>
      <c r="I75" s="127">
        <v>4.7999999999999996E-3</v>
      </c>
      <c r="J75" s="127">
        <v>1.0800000512972479E-2</v>
      </c>
      <c r="K75" s="127">
        <v>1.0800000512972479E-2</v>
      </c>
      <c r="L75" s="127">
        <v>3.6000000000000003E-3</v>
      </c>
      <c r="M75" s="127">
        <v>6.0000000000000001E-3</v>
      </c>
      <c r="N75" s="127">
        <v>3.4679999999999996E-2</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6.9999999999999999E-6</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7.1999999999999995E-2</v>
      </c>
      <c r="H79" s="127">
        <v>0</v>
      </c>
      <c r="I79" s="127">
        <v>0.19999999999999998</v>
      </c>
      <c r="J79" s="127">
        <v>0.16050000762334091</v>
      </c>
      <c r="K79" s="127">
        <v>0.1236250058718725</v>
      </c>
      <c r="L79" s="127">
        <v>0.14799999999999999</v>
      </c>
      <c r="M79" s="127">
        <v>0.17174999999999999</v>
      </c>
      <c r="N79" s="127">
        <v>2.4E-2</v>
      </c>
      <c r="O79" s="127">
        <v>0.25800000000000001</v>
      </c>
      <c r="P79" s="127">
        <v>0.2</v>
      </c>
      <c r="Q79" s="127">
        <v>9.6000000000000002E-2</v>
      </c>
      <c r="R79" s="127">
        <v>9.5932522764301323E-2</v>
      </c>
      <c r="S79" s="127">
        <v>9.587366800997385E-2</v>
      </c>
      <c r="T79" s="127">
        <v>9.582343414418458E-2</v>
      </c>
      <c r="U79" s="127">
        <v>9.5781820350878122E-2</v>
      </c>
      <c r="V79" s="127">
        <v>9.5748826591037853E-2</v>
      </c>
      <c r="W79" s="127">
        <v>9.5724453603017207E-2</v>
      </c>
    </row>
    <row r="80" spans="1:23" s="88" customFormat="1" x14ac:dyDescent="0.3">
      <c r="A80" s="126" t="s">
        <v>196</v>
      </c>
      <c r="B80" s="126" t="s">
        <v>397</v>
      </c>
      <c r="C80" s="126" t="s">
        <v>413</v>
      </c>
      <c r="D80" s="127">
        <v>0</v>
      </c>
      <c r="E80" s="127">
        <v>0</v>
      </c>
      <c r="F80" s="127">
        <v>0</v>
      </c>
      <c r="G80" s="127">
        <v>0</v>
      </c>
      <c r="H80" s="127">
        <v>0</v>
      </c>
      <c r="I80" s="127">
        <v>0</v>
      </c>
      <c r="J80" s="127">
        <v>9.5999999999999992E-3</v>
      </c>
      <c r="K80" s="127">
        <v>0</v>
      </c>
      <c r="L80" s="127">
        <v>0</v>
      </c>
      <c r="M80" s="127">
        <v>0</v>
      </c>
      <c r="N80" s="127">
        <v>0</v>
      </c>
      <c r="O80" s="127">
        <v>0</v>
      </c>
      <c r="P80" s="127">
        <v>2.5000000000000001E-2</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4.0720000000000001E-3</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8.199999999999999E-2</v>
      </c>
      <c r="E83" s="125">
        <f>SUMIF($B84:$B$211,LEFT($C83,LEN($C83)-6),E84:E$211)</f>
        <v>0.55909500000000001</v>
      </c>
      <c r="F83" s="125">
        <f>SUMIF($B84:$B$211,LEFT($C83,LEN($C83)-6),F84:F$211)</f>
        <v>0.52962700000000007</v>
      </c>
      <c r="G83" s="125">
        <f>SUMIF($B84:$B$211,LEFT($C83,LEN($C83)-6),G84:G$211)</f>
        <v>0.303008</v>
      </c>
      <c r="H83" s="125">
        <f>SUMIF($B84:$B$211,LEFT($C83,LEN($C83)-6),H84:H$211)</f>
        <v>0.20475000000000002</v>
      </c>
      <c r="I83" s="125">
        <f>SUMIF($B84:$B$211,LEFT($C83,LEN($C83)-6),I84:I$211)</f>
        <v>0.59750000000000003</v>
      </c>
      <c r="J83" s="125">
        <f>SUMIF($B84:$B$211,LEFT($C83,LEN($C83)-6),J84:J$211)</f>
        <v>2.3572339905169382</v>
      </c>
      <c r="K83" s="125">
        <f>SUMIF($B84:$B$211,LEFT($C83,LEN($C83)-6),K84:K$211)</f>
        <v>1.1142620476998855</v>
      </c>
      <c r="L83" s="125">
        <f>SUMIF($B84:$B$211,LEFT($C83,LEN($C83)-6),L84:L$211)</f>
        <v>1.2571400000000001</v>
      </c>
      <c r="M83" s="125">
        <f>SUMIF($B84:$B$211,LEFT($C83,LEN($C83)-6),M84:M$211)</f>
        <v>0.82928000000000013</v>
      </c>
      <c r="N83" s="125">
        <f>SUMIF($B84:$B$211,LEFT($C83,LEN($C83)-6),N84:N$211)</f>
        <v>1.3126500000000001</v>
      </c>
      <c r="O83" s="125">
        <f>SUMIF($B84:$B$211,LEFT($C83,LEN($C83)-6),O84:O$211)</f>
        <v>0.71499999999999997</v>
      </c>
      <c r="P83" s="125">
        <f>SUMIF($B84:$B$211,LEFT($C83,LEN($C83)-6),P84:P$211)</f>
        <v>0.66999999999999993</v>
      </c>
      <c r="Q83" s="125">
        <f>SUMIF($B84:$B$211,LEFT($C83,LEN($C83)-6),Q84:Q$211)</f>
        <v>1.5069999999999999</v>
      </c>
      <c r="R83" s="125">
        <f>SUMIF($B84:$B$211,LEFT($C83,LEN($C83)-6),R84:R$211)</f>
        <v>1.5877745643730836</v>
      </c>
      <c r="S83" s="125">
        <f>SUMIF($B84:$B$211,LEFT($C83,LEN($C83)-6),S84:S$211)</f>
        <v>1.6746614071560666</v>
      </c>
      <c r="T83" s="125">
        <f>SUMIF($B84:$B$211,LEFT($C83,LEN($C83)-6),T84:T$211)</f>
        <v>1.7681598878889055</v>
      </c>
      <c r="U83" s="125">
        <f>SUMIF($B84:$B$211,LEFT($C83,LEN($C83)-6),U84:U$211)</f>
        <v>1.8688112474764007</v>
      </c>
      <c r="V83" s="125">
        <f>SUMIF($B84:$B$211,LEFT($C83,LEN($C83)-6),V84:V$211)</f>
        <v>1.9772021622852605</v>
      </c>
      <c r="W83" s="125">
        <f>SUMIF($B84:$B$211,LEFT($C83,LEN($C83)-6),W84:W$211)</f>
        <v>2.0939686016267007</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0.23648201123229218</v>
      </c>
      <c r="K86" s="127">
        <v>0.16276200744579547</v>
      </c>
      <c r="L86" s="127">
        <v>0.78314000000000006</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0.21262700000000004</v>
      </c>
      <c r="G87" s="127">
        <v>0.19400800000000001</v>
      </c>
      <c r="H87" s="127">
        <v>5.4399999999999997E-2</v>
      </c>
      <c r="I87" s="127">
        <v>0.14949999999999997</v>
      </c>
      <c r="J87" s="127">
        <v>0.19400000921450572</v>
      </c>
      <c r="K87" s="127">
        <v>0.16100000384729363</v>
      </c>
      <c r="L87" s="127">
        <v>7.5000000000000011E-2</v>
      </c>
      <c r="M87" s="127">
        <v>0.25009000000000003</v>
      </c>
      <c r="N87" s="127">
        <v>0.32300000000000001</v>
      </c>
      <c r="O87" s="127">
        <v>0.15</v>
      </c>
      <c r="P87" s="127">
        <v>5.1999999999999998E-2</v>
      </c>
      <c r="Q87" s="127">
        <v>0.19699999999999998</v>
      </c>
      <c r="R87" s="127">
        <v>0.20646232175362758</v>
      </c>
      <c r="S87" s="127">
        <v>0.21638145973217571</v>
      </c>
      <c r="T87" s="127">
        <v>0.22677956762167858</v>
      </c>
      <c r="U87" s="127">
        <v>0.2376798777380954</v>
      </c>
      <c r="V87" s="127">
        <v>0.24910675372594057</v>
      </c>
      <c r="W87" s="127">
        <v>0.26108574583932026</v>
      </c>
    </row>
    <row r="88" spans="1:23" s="88" customFormat="1" x14ac:dyDescent="0.3">
      <c r="A88" s="126" t="s">
        <v>196</v>
      </c>
      <c r="B88" s="126" t="s">
        <v>417</v>
      </c>
      <c r="C88" s="126" t="s">
        <v>422</v>
      </c>
      <c r="D88" s="127">
        <v>0</v>
      </c>
      <c r="E88" s="127">
        <v>0</v>
      </c>
      <c r="F88" s="127">
        <v>0.02</v>
      </c>
      <c r="G88" s="127">
        <v>0</v>
      </c>
      <c r="H88" s="127">
        <v>0</v>
      </c>
      <c r="I88" s="127">
        <v>0</v>
      </c>
      <c r="J88" s="127">
        <v>0</v>
      </c>
      <c r="K88" s="127">
        <v>0</v>
      </c>
      <c r="L88" s="127">
        <v>0</v>
      </c>
      <c r="M88" s="127">
        <v>3.7500000000000006E-2</v>
      </c>
      <c r="N88" s="127">
        <v>0.05</v>
      </c>
      <c r="O88" s="127">
        <v>3.9E-2</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7.0999999999999994E-2</v>
      </c>
      <c r="E89" s="127">
        <v>0.46239999999999998</v>
      </c>
      <c r="F89" s="127">
        <v>0.14399999999999999</v>
      </c>
      <c r="G89" s="127">
        <v>4.8000000000000001E-2</v>
      </c>
      <c r="H89" s="127">
        <v>0</v>
      </c>
      <c r="I89" s="127">
        <v>0.123</v>
      </c>
      <c r="J89" s="127">
        <v>7.9641953782789709E-2</v>
      </c>
      <c r="K89" s="127">
        <v>0.1530000061271713</v>
      </c>
      <c r="L89" s="127">
        <v>0.14900000000000002</v>
      </c>
      <c r="M89" s="127">
        <v>0.14909000000000003</v>
      </c>
      <c r="N89" s="127">
        <v>0.125</v>
      </c>
      <c r="O89" s="127">
        <v>2.5000000000000001E-2</v>
      </c>
      <c r="P89" s="127">
        <v>0.12200000000000003</v>
      </c>
      <c r="Q89" s="127">
        <v>0.24000000000000002</v>
      </c>
      <c r="R89" s="127">
        <v>0.24419343571993107</v>
      </c>
      <c r="S89" s="127">
        <v>0.24850441484435012</v>
      </c>
      <c r="T89" s="127">
        <v>0.25293636064665392</v>
      </c>
      <c r="U89" s="127">
        <v>0.25749279633034489</v>
      </c>
      <c r="V89" s="127">
        <v>0.26217734794653447</v>
      </c>
      <c r="W89" s="127">
        <v>0.26699374739662496</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1.8000000000000002E-3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8.9999999999999993E-3</v>
      </c>
      <c r="O94" s="127">
        <v>4.2000000000000003E-2</v>
      </c>
      <c r="P94" s="127">
        <v>0</v>
      </c>
      <c r="Q94" s="127">
        <v>0.251</v>
      </c>
      <c r="R94" s="127">
        <v>0.25359915196693228</v>
      </c>
      <c r="S94" s="127">
        <v>0.25622521863883352</v>
      </c>
      <c r="T94" s="127">
        <v>0.25887847872250996</v>
      </c>
      <c r="U94" s="127">
        <v>0.26155921381082892</v>
      </c>
      <c r="V94" s="127">
        <v>0.26426770841260455</v>
      </c>
      <c r="W94" s="127">
        <v>0.26700424998279304</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3.0000000000000001E-3</v>
      </c>
      <c r="F96" s="127">
        <v>0</v>
      </c>
      <c r="G96" s="127">
        <v>0</v>
      </c>
      <c r="H96" s="127">
        <v>3.5E-4</v>
      </c>
      <c r="I96" s="127">
        <v>0</v>
      </c>
      <c r="J96" s="127">
        <v>1.4400000000000001E-2</v>
      </c>
      <c r="K96" s="127">
        <v>1.25000005937181E-2</v>
      </c>
      <c r="L96" s="127">
        <v>2.5000000000000001E-2</v>
      </c>
      <c r="M96" s="127">
        <v>4.0499999999999998E-3</v>
      </c>
      <c r="N96" s="127">
        <v>3.6400000000000002E-2</v>
      </c>
      <c r="O96" s="127">
        <v>0.02</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1.0999999999999999E-2</v>
      </c>
      <c r="E97" s="127">
        <v>9.3695000000000001E-2</v>
      </c>
      <c r="F97" s="127">
        <v>0.153</v>
      </c>
      <c r="G97" s="127">
        <v>6.0999999999999999E-2</v>
      </c>
      <c r="H97" s="127">
        <v>0.15000000000000002</v>
      </c>
      <c r="I97" s="127">
        <v>0.32500000000000007</v>
      </c>
      <c r="J97" s="127">
        <v>1.8309100162873506</v>
      </c>
      <c r="K97" s="127">
        <v>0.60000002849847056</v>
      </c>
      <c r="L97" s="127">
        <v>0.22499999999999998</v>
      </c>
      <c r="M97" s="127">
        <v>0.38855000000000006</v>
      </c>
      <c r="N97" s="127">
        <v>0.76924999999999999</v>
      </c>
      <c r="O97" s="127">
        <v>0.43899999999999995</v>
      </c>
      <c r="P97" s="127">
        <v>0.49599999999999989</v>
      </c>
      <c r="Q97" s="127">
        <v>0.81899999999999995</v>
      </c>
      <c r="R97" s="127">
        <v>0.88351965493259266</v>
      </c>
      <c r="S97" s="127">
        <v>0.95355031394070722</v>
      </c>
      <c r="T97" s="127">
        <v>1.029565480898063</v>
      </c>
      <c r="U97" s="127">
        <v>1.1120793595971314</v>
      </c>
      <c r="V97" s="127">
        <v>1.2016503522001809</v>
      </c>
      <c r="W97" s="127">
        <v>1.2988848584079626</v>
      </c>
    </row>
    <row r="98" spans="1:23" s="88" customFormat="1" x14ac:dyDescent="0.3">
      <c r="A98" s="126" t="s">
        <v>196</v>
      </c>
      <c r="B98" s="126" t="s">
        <v>417</v>
      </c>
      <c r="C98" s="126" t="s">
        <v>432</v>
      </c>
      <c r="D98" s="127">
        <v>0</v>
      </c>
      <c r="E98" s="127">
        <v>0</v>
      </c>
      <c r="F98" s="127">
        <v>0</v>
      </c>
      <c r="G98" s="127">
        <v>0</v>
      </c>
      <c r="H98" s="127">
        <v>0</v>
      </c>
      <c r="I98" s="127">
        <v>0</v>
      </c>
      <c r="J98" s="127">
        <v>0</v>
      </c>
      <c r="K98" s="127">
        <v>2.50000011874363E-2</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0.12150000000000001</v>
      </c>
      <c r="E100" s="125">
        <f>SUMIF($B101:$B$211,LEFT($C100,LEN($C100)-6),E101:E$211)</f>
        <v>0</v>
      </c>
      <c r="F100" s="125">
        <f>SUMIF($B101:$B$211,LEFT($C100,LEN($C100)-6),F101:F$211)</f>
        <v>0.152</v>
      </c>
      <c r="G100" s="125">
        <f>SUMIF($B101:$B$211,LEFT($C100,LEN($C100)-6),G101:G$211)</f>
        <v>6.4000000000000001E-2</v>
      </c>
      <c r="H100" s="125">
        <f>SUMIF($B101:$B$211,LEFT($C100,LEN($C100)-6),H101:H$211)</f>
        <v>0</v>
      </c>
      <c r="I100" s="125">
        <f>SUMIF($B101:$B$211,LEFT($C100,LEN($C100)-6),I101:I$211)</f>
        <v>0.27500000000000002</v>
      </c>
      <c r="J100" s="125">
        <f>SUMIF($B101:$B$211,LEFT($C100,LEN($C100)-6),J101:J$211)</f>
        <v>0.22900601087691641</v>
      </c>
      <c r="K100" s="125">
        <f>SUMIF($B101:$B$211,LEFT($C100,LEN($C100)-6),K101:K$211)</f>
        <v>0.20150000826455639</v>
      </c>
      <c r="L100" s="125">
        <f>SUMIF($B101:$B$211,LEFT($C100,LEN($C100)-6),L101:L$211)</f>
        <v>0.27600000000000002</v>
      </c>
      <c r="M100" s="125">
        <f>SUMIF($B101:$B$211,LEFT($C100,LEN($C100)-6),M101:M$211)</f>
        <v>3.6999999999999997</v>
      </c>
      <c r="N100" s="125">
        <f>SUMIF($B101:$B$211,LEFT($C100,LEN($C100)-6),N101:N$211)</f>
        <v>0.22400000000000003</v>
      </c>
      <c r="O100" s="125">
        <f>SUMIF($B101:$B$211,LEFT($C100,LEN($C100)-6),O101:O$211)</f>
        <v>0.10500000000000001</v>
      </c>
      <c r="P100" s="125">
        <f>SUMIF($B101:$B$211,LEFT($C100,LEN($C100)-6),P101:P$211)</f>
        <v>0</v>
      </c>
      <c r="Q100" s="125">
        <f>SUMIF($B101:$B$211,LEFT($C100,LEN($C100)-6),Q101:Q$211)</f>
        <v>0.123</v>
      </c>
      <c r="R100" s="125">
        <f>SUMIF($B101:$B$211,LEFT($C100,LEN($C100)-6),R101:R$211)</f>
        <v>0.12384654195942536</v>
      </c>
      <c r="S100" s="125">
        <f>SUMIF($B101:$B$211,LEFT($C100,LEN($C100)-6),S101:S$211)</f>
        <v>0.12470242434244921</v>
      </c>
      <c r="T100" s="125">
        <f>SUMIF($B101:$B$211,LEFT($C100,LEN($C100)-6),T101:T$211)</f>
        <v>0.12556775112543167</v>
      </c>
      <c r="U100" s="125">
        <f>SUMIF($B101:$B$211,LEFT($C100,LEN($C100)-6),U101:U$211)</f>
        <v>0.12644262744931276</v>
      </c>
      <c r="V100" s="125">
        <f>SUMIF($B101:$B$211,LEFT($C100,LEN($C100)-6),V101:V$211)</f>
        <v>0.12732715963261193</v>
      </c>
      <c r="W100" s="125">
        <f>SUMIF($B101:$B$211,LEFT($C100,LEN($C100)-6),W101:W$211)</f>
        <v>0.12822145518457329</v>
      </c>
    </row>
    <row r="101" spans="1:23" s="88" customFormat="1" x14ac:dyDescent="0.3">
      <c r="A101" s="126" t="s">
        <v>196</v>
      </c>
      <c r="B101" s="126" t="s">
        <v>435</v>
      </c>
      <c r="C101" s="126" t="s">
        <v>436</v>
      </c>
      <c r="D101" s="127">
        <v>0</v>
      </c>
      <c r="E101" s="127">
        <v>0</v>
      </c>
      <c r="F101" s="127">
        <v>0.02</v>
      </c>
      <c r="G101" s="127">
        <v>0</v>
      </c>
      <c r="H101" s="127">
        <v>0</v>
      </c>
      <c r="I101" s="127">
        <v>0.125</v>
      </c>
      <c r="J101" s="127">
        <v>0.20400000968948012</v>
      </c>
      <c r="K101" s="127">
        <v>0.1240000058896838</v>
      </c>
      <c r="L101" s="127">
        <v>0.15300000000000002</v>
      </c>
      <c r="M101" s="127">
        <v>3.6999999999999997</v>
      </c>
      <c r="N101" s="127">
        <v>0.17600000000000002</v>
      </c>
      <c r="O101" s="127">
        <v>5.1999999999999998E-2</v>
      </c>
      <c r="P101" s="127">
        <v>0</v>
      </c>
      <c r="Q101" s="127">
        <v>7.4999999999999997E-2</v>
      </c>
      <c r="R101" s="127">
        <v>7.5830441199088466E-2</v>
      </c>
      <c r="S101" s="127">
        <v>7.6670217421057021E-2</v>
      </c>
      <c r="T101" s="127">
        <v>7.7519432640454203E-2</v>
      </c>
      <c r="U101" s="127">
        <v>7.8378191996407845E-2</v>
      </c>
      <c r="V101" s="127">
        <v>7.9246601805624622E-2</v>
      </c>
      <c r="W101" s="127">
        <v>8.0124769575535215E-2</v>
      </c>
    </row>
    <row r="102" spans="1:23" s="88" customFormat="1" x14ac:dyDescent="0.3">
      <c r="A102" s="126" t="s">
        <v>196</v>
      </c>
      <c r="B102" s="126" t="s">
        <v>435</v>
      </c>
      <c r="C102" s="126" t="s">
        <v>437</v>
      </c>
      <c r="D102" s="127">
        <v>0.115</v>
      </c>
      <c r="E102" s="127">
        <v>0</v>
      </c>
      <c r="F102" s="127">
        <v>0.11200000000000002</v>
      </c>
      <c r="G102" s="127">
        <v>6.4000000000000001E-2</v>
      </c>
      <c r="H102" s="127">
        <v>0</v>
      </c>
      <c r="I102" s="127">
        <v>0.15000000000000002</v>
      </c>
      <c r="J102" s="127">
        <v>2.5006001187436303E-2</v>
      </c>
      <c r="K102" s="127">
        <v>5.00000023748726E-2</v>
      </c>
      <c r="L102" s="127">
        <v>0.12300000000000003</v>
      </c>
      <c r="M102" s="127">
        <v>0</v>
      </c>
      <c r="N102" s="127">
        <v>4.8000000000000001E-2</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4.0000000000000001E-3</v>
      </c>
      <c r="E106" s="127">
        <v>0</v>
      </c>
      <c r="F106" s="127">
        <v>0</v>
      </c>
      <c r="G106" s="127">
        <v>0</v>
      </c>
      <c r="H106" s="127">
        <v>0</v>
      </c>
      <c r="I106" s="127">
        <v>0</v>
      </c>
      <c r="J106" s="127">
        <v>0</v>
      </c>
      <c r="K106" s="127">
        <v>2.7499999999999997E-2</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2.5000000000000001E-3</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0.02</v>
      </c>
      <c r="G108" s="127">
        <v>0</v>
      </c>
      <c r="H108" s="127">
        <v>0</v>
      </c>
      <c r="I108" s="127">
        <v>0</v>
      </c>
      <c r="J108" s="127">
        <v>0</v>
      </c>
      <c r="K108" s="127">
        <v>0</v>
      </c>
      <c r="L108" s="127">
        <v>0</v>
      </c>
      <c r="M108" s="127">
        <v>0</v>
      </c>
      <c r="N108" s="127">
        <v>0</v>
      </c>
      <c r="O108" s="127">
        <v>5.3000000000000005E-2</v>
      </c>
      <c r="P108" s="127">
        <v>0</v>
      </c>
      <c r="Q108" s="127">
        <v>4.8000000000000001E-2</v>
      </c>
      <c r="R108" s="127">
        <v>4.8016100760336897E-2</v>
      </c>
      <c r="S108" s="127">
        <v>4.8032206921392193E-2</v>
      </c>
      <c r="T108" s="127">
        <v>4.8048318484977474E-2</v>
      </c>
      <c r="U108" s="127">
        <v>4.8064435452904918E-2</v>
      </c>
      <c r="V108" s="127">
        <v>4.8080557826987322E-2</v>
      </c>
      <c r="W108" s="127">
        <v>4.8096685609038084E-2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3.8347750000000005</v>
      </c>
      <c r="E110" s="125">
        <f>SUMIF($B111:$B$211,LEFT($C110,LEN($C110)-6),E111:E$211)</f>
        <v>2.7943299999999995</v>
      </c>
      <c r="F110" s="125">
        <f>SUMIF($B111:$B$211,LEFT($C110,LEN($C110)-6),F111:F$211)</f>
        <v>5.033977000000001</v>
      </c>
      <c r="G110" s="125">
        <f>SUMIF($B111:$B$211,LEFT($C110,LEN($C110)-6),G111:G$211)</f>
        <v>5.4822500000000005</v>
      </c>
      <c r="H110" s="125">
        <f>SUMIF($B111:$B$211,LEFT($C110,LEN($C110)-6),H111:H$211)</f>
        <v>9.2507999999999999</v>
      </c>
      <c r="I110" s="125">
        <f>SUMIF($B111:$B$211,LEFT($C110,LEN($C110)-6),I111:I$211)</f>
        <v>8.9432230000000015</v>
      </c>
      <c r="J110" s="125">
        <f>SUMIF($B111:$B$211,LEFT($C110,LEN($C110)-6),J111:J$211)</f>
        <v>11.848414562389296</v>
      </c>
      <c r="K110" s="125">
        <f>SUMIF($B111:$B$211,LEFT($C110,LEN($C110)-6),K111:K$211)</f>
        <v>11.616926549067022</v>
      </c>
      <c r="L110" s="125">
        <f>SUMIF($B111:$B$211,LEFT($C110,LEN($C110)-6),L111:L$211)</f>
        <v>13.43454</v>
      </c>
      <c r="M110" s="125">
        <f>SUMIF($B111:$B$211,LEFT($C110,LEN($C110)-6),M111:M$211)</f>
        <v>14.120159999999998</v>
      </c>
      <c r="N110" s="125">
        <f>SUMIF($B111:$B$211,LEFT($C110,LEN($C110)-6),N111:N$211)</f>
        <v>14.143130000000003</v>
      </c>
      <c r="O110" s="125">
        <f>SUMIF($B111:$B$211,LEFT($C110,LEN($C110)-6),O111:O$211)</f>
        <v>18.131999999999994</v>
      </c>
      <c r="P110" s="125">
        <f>SUMIF($B111:$B$211,LEFT($C110,LEN($C110)-6),P111:P$211)</f>
        <v>9.1769999999999996</v>
      </c>
      <c r="Q110" s="125">
        <f>SUMIF($B111:$B$211,LEFT($C110,LEN($C110)-6),Q111:Q$211)</f>
        <v>10.308999999999997</v>
      </c>
      <c r="R110" s="125">
        <f>SUMIF($B111:$B$211,LEFT($C110,LEN($C110)-6),R111:R$211)</f>
        <v>10.548472208827596</v>
      </c>
      <c r="S110" s="125">
        <f>SUMIF($B111:$B$211,LEFT($C110,LEN($C110)-6),S111:S$211)</f>
        <v>10.793507220914558</v>
      </c>
      <c r="T110" s="125">
        <f>SUMIF($B111:$B$211,LEFT($C110,LEN($C110)-6),T111:T$211)</f>
        <v>11.04423425701787</v>
      </c>
      <c r="U110" s="125">
        <f>SUMIF($B111:$B$211,LEFT($C110,LEN($C110)-6),U111:U$211)</f>
        <v>11.300785539619238</v>
      </c>
      <c r="V110" s="125">
        <f>SUMIF($B111:$B$211,LEFT($C110,LEN($C110)-6),V111:V$211)</f>
        <v>11.563296362653441</v>
      </c>
      <c r="W110" s="125">
        <f>SUMIF($B111:$B$211,LEFT($C110,LEN($C110)-6),W111:W$211)</f>
        <v>11.831905162856446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3.8347750000000005</v>
      </c>
      <c r="E114" s="127">
        <v>2.7943299999999995</v>
      </c>
      <c r="F114" s="127">
        <v>5.033977000000001</v>
      </c>
      <c r="G114" s="127">
        <v>5.4822500000000005</v>
      </c>
      <c r="H114" s="127">
        <v>9.2507999999999999</v>
      </c>
      <c r="I114" s="127">
        <v>8.9432230000000015</v>
      </c>
      <c r="J114" s="127">
        <v>11.848414562389296</v>
      </c>
      <c r="K114" s="127">
        <v>11.616926549067022</v>
      </c>
      <c r="L114" s="127">
        <v>13.43454</v>
      </c>
      <c r="M114" s="127">
        <v>14.120159999999998</v>
      </c>
      <c r="N114" s="127">
        <v>14.143130000000003</v>
      </c>
      <c r="O114" s="127">
        <v>18.131999999999994</v>
      </c>
      <c r="P114" s="127">
        <v>9.1769999999999996</v>
      </c>
      <c r="Q114" s="127">
        <v>10.308999999999997</v>
      </c>
      <c r="R114" s="127">
        <v>10.548472208827596</v>
      </c>
      <c r="S114" s="127">
        <v>10.793507220914558</v>
      </c>
      <c r="T114" s="127">
        <v>11.04423425701787</v>
      </c>
      <c r="U114" s="127">
        <v>11.300785539619238</v>
      </c>
      <c r="V114" s="127">
        <v>11.563296362653441</v>
      </c>
      <c r="W114" s="127">
        <v>11.831905162856446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26.824852999999997</v>
      </c>
      <c r="E116" s="123">
        <f>SUMIF($A118:$A$211,LEFT($C116,LEN($C116)-6),E118:E$211)</f>
        <v>19.512452</v>
      </c>
      <c r="F116" s="123">
        <f>SUMIF($A118:$A$211,LEFT($C116,LEN($C116)-6),F118:F$211)</f>
        <v>29.654176</v>
      </c>
      <c r="G116" s="123">
        <f>SUMIF($A118:$A$211,LEFT($C116,LEN($C116)-6),G118:G$211)</f>
        <v>30.487355000000004</v>
      </c>
      <c r="H116" s="123">
        <f>SUMIF($A118:$A$211,LEFT($C116,LEN($C116)-6),H118:H$211)</f>
        <v>23.987957999999999</v>
      </c>
      <c r="I116" s="123">
        <f>SUMIF($A118:$A$211,LEFT($C116,LEN($C116)-6),I118:I$211)</f>
        <v>31.015666000000003</v>
      </c>
      <c r="J116" s="123">
        <f>SUMIF($A118:$A$211,LEFT($C116,LEN($C116)-6),J118:J$211)</f>
        <v>33.913158132921765</v>
      </c>
      <c r="K116" s="123">
        <f>SUMIF($A118:$A$211,LEFT($C116,LEN($C116)-6),K118:K$211)</f>
        <v>33.676443114731661</v>
      </c>
      <c r="L116" s="123">
        <f>SUMIF($A118:$A$211,LEFT($C116,LEN($C116)-6),L118:L$211)</f>
        <v>37.978920000000002</v>
      </c>
      <c r="M116" s="123">
        <f>SUMIF($A118:$A$211,LEFT($C116,LEN($C116)-6),M118:M$211)</f>
        <v>25.101850000000002</v>
      </c>
      <c r="N116" s="123">
        <f>SUMIF($A118:$A$211,LEFT($C116,LEN($C116)-6),N118:N$211)</f>
        <v>48.959710000000001</v>
      </c>
      <c r="O116" s="123">
        <f>SUMIF($A118:$A$211,LEFT($C116,LEN($C116)-6),O118:O$211)</f>
        <v>33.326000000000008</v>
      </c>
      <c r="P116" s="123">
        <f>SUMIF($A118:$A$211,LEFT($C116,LEN($C116)-6),P118:P$211)</f>
        <v>30.902000000000001</v>
      </c>
      <c r="Q116" s="123">
        <f>SUMIF($A118:$A$211,LEFT($C116,LEN($C116)-6),Q118:Q$211)</f>
        <v>27.834999999999997</v>
      </c>
      <c r="R116" s="123">
        <f>SUMIF($A118:$A$211,LEFT($C116,LEN($C116)-6),R118:R$211)</f>
        <v>36.009804201858273</v>
      </c>
      <c r="S116" s="123">
        <f>SUMIF($A118:$A$211,LEFT($C116,LEN($C116)-6),S118:S$211)</f>
        <v>44.210090205522128</v>
      </c>
      <c r="T116" s="123">
        <f>SUMIF($A118:$A$211,LEFT($C116,LEN($C116)-6),T118:T$211)</f>
        <v>47.518118557331881</v>
      </c>
      <c r="U116" s="123">
        <f>SUMIF($A118:$A$211,LEFT($C116,LEN($C116)-6),U118:U$211)</f>
        <v>47.573562800754459</v>
      </c>
      <c r="V116" s="123">
        <f>SUMIF($A118:$A$211,LEFT($C116,LEN($C116)-6),V118:V$211)</f>
        <v>47.655477591848623</v>
      </c>
      <c r="W116" s="123">
        <f>SUMIF($A118:$A$211,LEFT($C116,LEN($C116)-6),W118:W$211)</f>
        <v>47.764266873279745</v>
      </c>
    </row>
    <row r="117" spans="1:23" s="88" customFormat="1" x14ac:dyDescent="0.3">
      <c r="A117" s="124" t="s">
        <v>452</v>
      </c>
      <c r="B117" s="124" t="s">
        <v>452</v>
      </c>
      <c r="C117" s="124" t="s">
        <v>452</v>
      </c>
      <c r="D117" s="125">
        <f>SUMIF($B118:$B$211,LEFT($C117,LEN($C117)-6),D118:D$211)</f>
        <v>26.824852999999997</v>
      </c>
      <c r="E117" s="125">
        <f>SUMIF($B118:$B$211,LEFT($C117,LEN($C117)-6),E118:E$211)</f>
        <v>19.512452</v>
      </c>
      <c r="F117" s="125">
        <f>SUMIF($B118:$B$211,LEFT($C117,LEN($C117)-6),F118:F$211)</f>
        <v>29.654176</v>
      </c>
      <c r="G117" s="125">
        <f>SUMIF($B118:$B$211,LEFT($C117,LEN($C117)-6),G118:G$211)</f>
        <v>30.487355000000004</v>
      </c>
      <c r="H117" s="125">
        <f>SUMIF($B118:$B$211,LEFT($C117,LEN($C117)-6),H118:H$211)</f>
        <v>23.987957999999999</v>
      </c>
      <c r="I117" s="125">
        <f>SUMIF($B118:$B$211,LEFT($C117,LEN($C117)-6),I118:I$211)</f>
        <v>31.015666000000003</v>
      </c>
      <c r="J117" s="125">
        <f>SUMIF($B118:$B$211,LEFT($C117,LEN($C117)-6),J118:J$211)</f>
        <v>33.913158132921765</v>
      </c>
      <c r="K117" s="125">
        <f>SUMIF($B118:$B$211,LEFT($C117,LEN($C117)-6),K118:K$211)</f>
        <v>33.676443114731661</v>
      </c>
      <c r="L117" s="125">
        <f>SUMIF($B118:$B$211,LEFT($C117,LEN($C117)-6),L118:L$211)</f>
        <v>37.978920000000002</v>
      </c>
      <c r="M117" s="125">
        <f>SUMIF($B118:$B$211,LEFT($C117,LEN($C117)-6),M118:M$211)</f>
        <v>25.101850000000002</v>
      </c>
      <c r="N117" s="125">
        <f>SUMIF($B118:$B$211,LEFT($C117,LEN($C117)-6),N118:N$211)</f>
        <v>48.959710000000001</v>
      </c>
      <c r="O117" s="125">
        <f>SUMIF($B118:$B$211,LEFT($C117,LEN($C117)-6),O118:O$211)</f>
        <v>33.326000000000008</v>
      </c>
      <c r="P117" s="125">
        <f>SUMIF($B118:$B$211,LEFT($C117,LEN($C117)-6),P118:P$211)</f>
        <v>30.902000000000001</v>
      </c>
      <c r="Q117" s="125">
        <f>SUMIF($B118:$B$211,LEFT($C117,LEN($C117)-6),Q118:Q$211)</f>
        <v>27.834999999999997</v>
      </c>
      <c r="R117" s="125">
        <f>SUMIF($B118:$B$211,LEFT($C117,LEN($C117)-6),R118:R$211)</f>
        <v>36.009804201858273</v>
      </c>
      <c r="S117" s="125">
        <f>SUMIF($B118:$B$211,LEFT($C117,LEN($C117)-6),S118:S$211)</f>
        <v>44.210090205522128</v>
      </c>
      <c r="T117" s="125">
        <f>SUMIF($B118:$B$211,LEFT($C117,LEN($C117)-6),T118:T$211)</f>
        <v>47.518118557331881</v>
      </c>
      <c r="U117" s="125">
        <f>SUMIF($B118:$B$211,LEFT($C117,LEN($C117)-6),U118:U$211)</f>
        <v>47.573562800754459</v>
      </c>
      <c r="V117" s="125">
        <f>SUMIF($B118:$B$211,LEFT($C117,LEN($C117)-6),V118:V$211)</f>
        <v>47.655477591848623</v>
      </c>
      <c r="W117" s="125">
        <f>SUMIF($B118:$B$211,LEFT($C117,LEN($C117)-6),W118:W$211)</f>
        <v>47.764266873279745</v>
      </c>
    </row>
    <row r="118" spans="1:23" s="88" customFormat="1" x14ac:dyDescent="0.3">
      <c r="A118" s="126" t="s">
        <v>209</v>
      </c>
      <c r="B118" s="126" t="s">
        <v>209</v>
      </c>
      <c r="C118" s="126" t="s">
        <v>210</v>
      </c>
      <c r="D118" s="127">
        <v>1.6968529999999999</v>
      </c>
      <c r="E118" s="127">
        <v>1.9694520000000002</v>
      </c>
      <c r="F118" s="127">
        <v>1.8251759999999999</v>
      </c>
      <c r="G118" s="127">
        <v>1.545355</v>
      </c>
      <c r="H118" s="127">
        <v>1.5099579999999999</v>
      </c>
      <c r="I118" s="127">
        <v>1.4149400000000001</v>
      </c>
      <c r="J118" s="127">
        <v>1.8215650329900679</v>
      </c>
      <c r="K118" s="127">
        <v>1.649634012787929</v>
      </c>
      <c r="L118" s="127">
        <v>1.2338</v>
      </c>
      <c r="M118" s="127">
        <v>1.98264</v>
      </c>
      <c r="N118" s="127">
        <v>3.21522</v>
      </c>
      <c r="O118" s="127">
        <v>7.530000000000002</v>
      </c>
      <c r="P118" s="127">
        <v>5.9200000000000008</v>
      </c>
      <c r="Q118" s="127">
        <v>6.9519999999999991</v>
      </c>
      <c r="R118" s="127">
        <v>6.9977224769105399</v>
      </c>
      <c r="S118" s="127">
        <v>7.0437456651120511</v>
      </c>
      <c r="T118" s="127">
        <v>7.0900715423469194</v>
      </c>
      <c r="U118" s="127">
        <v>7.1367020993649044</v>
      </c>
      <c r="V118" s="127">
        <v>7.1836393400086918</v>
      </c>
      <c r="W118" s="127">
        <v>7.2308852813000026</v>
      </c>
    </row>
    <row r="119" spans="1:23" s="88" customFormat="1" x14ac:dyDescent="0.3">
      <c r="A119" s="126" t="s">
        <v>209</v>
      </c>
      <c r="B119" s="126" t="s">
        <v>209</v>
      </c>
      <c r="C119" s="126" t="s">
        <v>213</v>
      </c>
      <c r="D119" s="127">
        <v>25.127999999999997</v>
      </c>
      <c r="E119" s="127">
        <v>17.542999999999999</v>
      </c>
      <c r="F119" s="127">
        <v>27.829000000000001</v>
      </c>
      <c r="G119" s="127">
        <v>28.942000000000004</v>
      </c>
      <c r="H119" s="127">
        <v>22.477999999999998</v>
      </c>
      <c r="I119" s="127">
        <v>29.600726000000002</v>
      </c>
      <c r="J119" s="127">
        <v>32.0915930999317</v>
      </c>
      <c r="K119" s="127">
        <v>32.026809101943734</v>
      </c>
      <c r="L119" s="127">
        <v>36.74512</v>
      </c>
      <c r="M119" s="127">
        <v>23.119210000000002</v>
      </c>
      <c r="N119" s="127">
        <v>45.744489999999999</v>
      </c>
      <c r="O119" s="127">
        <v>25.796000000000003</v>
      </c>
      <c r="P119" s="127">
        <v>24.981999999999999</v>
      </c>
      <c r="Q119" s="127">
        <v>20.882999999999999</v>
      </c>
      <c r="R119" s="127">
        <v>29.012081724947734</v>
      </c>
      <c r="S119" s="127">
        <v>37.16634454041008</v>
      </c>
      <c r="T119" s="127">
        <v>40.428047014984962</v>
      </c>
      <c r="U119" s="127">
        <v>40.436860701389556</v>
      </c>
      <c r="V119" s="127">
        <v>40.471838251839934</v>
      </c>
      <c r="W119" s="127">
        <v>40.53338159197974</v>
      </c>
    </row>
    <row r="120" spans="1:23" s="88" customFormat="1" x14ac:dyDescent="0.3">
      <c r="A120" s="122" t="s">
        <v>453</v>
      </c>
      <c r="B120" s="122" t="s">
        <v>453</v>
      </c>
      <c r="C120" s="122" t="s">
        <v>453</v>
      </c>
      <c r="D120" s="123">
        <f>SUMIF($A122:$A$211,LEFT($C120,LEN($C120)-6),D122:D$211)</f>
        <v>23.321187299999998</v>
      </c>
      <c r="E120" s="123">
        <f>SUMIF($A122:$A$211,LEFT($C120,LEN($C120)-6),E122:E$211)</f>
        <v>36.370638599999999</v>
      </c>
      <c r="F120" s="123">
        <f>SUMIF($A122:$A$211,LEFT($C120,LEN($C120)-6),F122:F$211)</f>
        <v>34.927612100000012</v>
      </c>
      <c r="G120" s="123">
        <f>SUMIF($A122:$A$211,LEFT($C120,LEN($C120)-6),G122:G$211)</f>
        <v>57.828597100000003</v>
      </c>
      <c r="H120" s="123">
        <f>SUMIF($A122:$A$211,LEFT($C120,LEN($C120)-6),H122:H$211)</f>
        <v>59.446051799999999</v>
      </c>
      <c r="I120" s="123">
        <f>SUMIF($A122:$A$211,LEFT($C120,LEN($C120)-6),I122:I$211)</f>
        <v>82.822259200000033</v>
      </c>
      <c r="J120" s="123">
        <f>SUMIF($A122:$A$211,LEFT($C120,LEN($C120)-6),J122:J$211)</f>
        <v>104.23846902301553</v>
      </c>
      <c r="K120" s="123">
        <f>SUMIF($A122:$A$211,LEFT($C120,LEN($C120)-6),K122:K$211)</f>
        <v>111.58852328153141</v>
      </c>
      <c r="L120" s="123">
        <f>SUMIF($A122:$A$211,LEFT($C120,LEN($C120)-6),L122:L$211)</f>
        <v>137.12746100000001</v>
      </c>
      <c r="M120" s="123">
        <f>SUMIF($A122:$A$211,LEFT($C120,LEN($C120)-6),M122:M$211)</f>
        <v>137.66907999999998</v>
      </c>
      <c r="N120" s="123">
        <f>SUMIF($A122:$A$211,LEFT($C120,LEN($C120)-6),N122:N$211)</f>
        <v>167.25975</v>
      </c>
      <c r="O120" s="123">
        <f>SUMIF($A122:$A$211,LEFT($C120,LEN($C120)-6),O122:O$211)</f>
        <v>164.44757000000001</v>
      </c>
      <c r="P120" s="123">
        <f>SUMIF($A122:$A$211,LEFT($C120,LEN($C120)-6),P122:P$211)</f>
        <v>219.83750000000001</v>
      </c>
      <c r="Q120" s="123">
        <f>SUMIF($A122:$A$211,LEFT($C120,LEN($C120)-6),Q122:Q$211)</f>
        <v>186.2713</v>
      </c>
      <c r="R120" s="123">
        <f>SUMIF($A122:$A$211,LEFT($C120,LEN($C120)-6),R122:R$211)</f>
        <v>195.11794029031051</v>
      </c>
      <c r="S120" s="123">
        <f>SUMIF($A122:$A$211,LEFT($C120,LEN($C120)-6),S122:S$211)</f>
        <v>194.96766624291547</v>
      </c>
      <c r="T120" s="123">
        <f>SUMIF($A122:$A$211,LEFT($C120,LEN($C120)-6),T122:T$211)</f>
        <v>208.13853413192689</v>
      </c>
      <c r="U120" s="123">
        <f>SUMIF($A122:$A$211,LEFT($C120,LEN($C120)-6),U122:U$211)</f>
        <v>248.5667775255977</v>
      </c>
      <c r="V120" s="123">
        <f>SUMIF($A122:$A$211,LEFT($C120,LEN($C120)-6),V122:V$211)</f>
        <v>271.43778659091737</v>
      </c>
      <c r="W120" s="123">
        <f>SUMIF($A122:$A$211,LEFT($C120,LEN($C120)-6),W122:W$211)</f>
        <v>268.50289540208905</v>
      </c>
    </row>
    <row r="121" spans="1:23" s="88" customFormat="1" x14ac:dyDescent="0.3">
      <c r="A121" s="124" t="s">
        <v>454</v>
      </c>
      <c r="B121" s="124" t="s">
        <v>454</v>
      </c>
      <c r="C121" s="124" t="s">
        <v>454</v>
      </c>
      <c r="D121" s="125">
        <f>SUMIF($B122:$B$211,LEFT($C121,LEN($C121)-6),D122:D$211)</f>
        <v>0.68600000000000005</v>
      </c>
      <c r="E121" s="125">
        <f>SUMIF($B122:$B$211,LEFT($C121,LEN($C121)-6),E122:E$211)</f>
        <v>0.22200000000000003</v>
      </c>
      <c r="F121" s="125">
        <f>SUMIF($B122:$B$211,LEFT($C121,LEN($C121)-6),F122:F$211)</f>
        <v>0.39125000000000004</v>
      </c>
      <c r="G121" s="125">
        <f>SUMIF($B122:$B$211,LEFT($C121,LEN($C121)-6),G122:G$211)</f>
        <v>0.6130000000000001</v>
      </c>
      <c r="H121" s="125">
        <f>SUMIF($B122:$B$211,LEFT($C121,LEN($C121)-6),H122:H$211)</f>
        <v>0.16800000000000001</v>
      </c>
      <c r="I121" s="125">
        <f>SUMIF($B122:$B$211,LEFT($C121,LEN($C121)-6),I122:I$211)</f>
        <v>0.97406199999999987</v>
      </c>
      <c r="J121" s="125">
        <f>SUMIF($B122:$B$211,LEFT($C121,LEN($C121)-6),J122:J$211)</f>
        <v>0.65576003086194445</v>
      </c>
      <c r="K121" s="125">
        <f>SUMIF($B122:$B$211,LEFT($C121,LEN($C121)-6),K122:K$211)</f>
        <v>0.99523004721626585</v>
      </c>
      <c r="L121" s="125">
        <f>SUMIF($B122:$B$211,LEFT($C121,LEN($C121)-6),L122:L$211)</f>
        <v>0.91501000000000021</v>
      </c>
      <c r="M121" s="125">
        <f>SUMIF($B122:$B$211,LEFT($C121,LEN($C121)-6),M122:M$211)</f>
        <v>1.2581100000000001</v>
      </c>
      <c r="N121" s="125">
        <f>SUMIF($B122:$B$211,LEFT($C121,LEN($C121)-6),N122:N$211)</f>
        <v>1.9772000000000001</v>
      </c>
      <c r="O121" s="125">
        <f>SUMIF($B122:$B$211,LEFT($C121,LEN($C121)-6),O122:O$211)</f>
        <v>1.274</v>
      </c>
      <c r="P121" s="125">
        <f>SUMIF($B122:$B$211,LEFT($C121,LEN($C121)-6),P122:P$211)</f>
        <v>1.2650000000000001</v>
      </c>
      <c r="Q121" s="125">
        <f>SUMIF($B122:$B$211,LEFT($C121,LEN($C121)-6),Q122:Q$211)</f>
        <v>1.204</v>
      </c>
      <c r="R121" s="125">
        <f>SUMIF($B122:$B$211,LEFT($C121,LEN($C121)-6),R122:R$211)</f>
        <v>1.2293350649296564</v>
      </c>
      <c r="S121" s="125">
        <f>SUMIF($B122:$B$211,LEFT($C121,LEN($C121)-6),S122:S$211)</f>
        <v>1.2552334043643421</v>
      </c>
      <c r="T121" s="125">
        <f>SUMIF($B122:$B$211,LEFT($C121,LEN($C121)-6),T122:T$211)</f>
        <v>1.2817074072399759</v>
      </c>
      <c r="U121" s="125">
        <f>SUMIF($B122:$B$211,LEFT($C121,LEN($C121)-6),U122:U$211)</f>
        <v>1.3087697355471386</v>
      </c>
      <c r="V121" s="125">
        <f>SUMIF($B122:$B$211,LEFT($C121,LEN($C121)-6),V122:V$211)</f>
        <v>1.3364333303468403</v>
      </c>
      <c r="W121" s="125">
        <f>SUMIF($B122:$B$211,LEFT($C121,LEN($C121)-6),W122:W$211)</f>
        <v>1.3647114179188318</v>
      </c>
    </row>
    <row r="122" spans="1:23" s="88" customFormat="1" x14ac:dyDescent="0.3">
      <c r="A122" s="126" t="s">
        <v>224</v>
      </c>
      <c r="B122" s="126" t="s">
        <v>455</v>
      </c>
      <c r="C122" s="126" t="s">
        <v>456</v>
      </c>
      <c r="D122" s="127">
        <v>0</v>
      </c>
      <c r="E122" s="127">
        <v>0</v>
      </c>
      <c r="F122" s="127">
        <v>3.0000000000000001E-3</v>
      </c>
      <c r="G122" s="127">
        <v>3.0000000000000001E-3</v>
      </c>
      <c r="H122" s="127">
        <v>2E-3</v>
      </c>
      <c r="I122" s="127">
        <v>0</v>
      </c>
      <c r="J122" s="127">
        <v>3.3E-3</v>
      </c>
      <c r="K122" s="127">
        <v>1.15E-3</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4.2000000000000003E-2</v>
      </c>
      <c r="G123" s="127">
        <v>0</v>
      </c>
      <c r="H123" s="127">
        <v>0</v>
      </c>
      <c r="I123" s="127">
        <v>2.0072E-2</v>
      </c>
      <c r="J123" s="127">
        <v>3.0000001424923501E-2</v>
      </c>
      <c r="K123" s="127">
        <v>0</v>
      </c>
      <c r="L123" s="127">
        <v>0</v>
      </c>
      <c r="M123" s="127">
        <v>0</v>
      </c>
      <c r="N123" s="127">
        <v>5.6000000000000008E-2</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0.66200000000000003</v>
      </c>
      <c r="E124" s="127">
        <v>0.22200000000000003</v>
      </c>
      <c r="F124" s="127">
        <v>0.34625000000000006</v>
      </c>
      <c r="G124" s="127">
        <v>0.6100000000000001</v>
      </c>
      <c r="H124" s="127">
        <v>0.16600000000000001</v>
      </c>
      <c r="I124" s="127">
        <v>0.84571999999999992</v>
      </c>
      <c r="J124" s="127">
        <v>0.51010002410020716</v>
      </c>
      <c r="K124" s="127">
        <v>0.76890003652078986</v>
      </c>
      <c r="L124" s="127">
        <v>0.86001000000000016</v>
      </c>
      <c r="M124" s="127">
        <v>1.1478600000000001</v>
      </c>
      <c r="N124" s="127">
        <v>1.8492</v>
      </c>
      <c r="O124" s="127">
        <v>1.262</v>
      </c>
      <c r="P124" s="127">
        <v>1.2650000000000001</v>
      </c>
      <c r="Q124" s="127">
        <v>1.204</v>
      </c>
      <c r="R124" s="127">
        <v>1.2293350649296564</v>
      </c>
      <c r="S124" s="127">
        <v>1.2552334043643421</v>
      </c>
      <c r="T124" s="127">
        <v>1.2817074072399759</v>
      </c>
      <c r="U124" s="127">
        <v>1.3087697355471386</v>
      </c>
      <c r="V124" s="127">
        <v>1.3364333303468403</v>
      </c>
      <c r="W124" s="127">
        <v>1.3647114179188318</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1.1000000000000001E-2</v>
      </c>
      <c r="J126" s="127">
        <v>1.20000005699694E-2</v>
      </c>
      <c r="K126" s="127">
        <v>2.6000001234933755E-2</v>
      </c>
      <c r="L126" s="127">
        <v>4.3000000000000003E-2</v>
      </c>
      <c r="M126" s="127">
        <v>1.2039999999999999E-2</v>
      </c>
      <c r="N126" s="127">
        <v>4.8000000000000001E-2</v>
      </c>
      <c r="O126" s="127">
        <v>1.2E-2</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2.4E-2</v>
      </c>
      <c r="E127" s="127">
        <v>0</v>
      </c>
      <c r="F127" s="127">
        <v>0</v>
      </c>
      <c r="G127" s="127">
        <v>0</v>
      </c>
      <c r="H127" s="127">
        <v>0</v>
      </c>
      <c r="I127" s="127">
        <v>9.7270000000000009E-2</v>
      </c>
      <c r="J127" s="127">
        <v>0.1003600047668444</v>
      </c>
      <c r="K127" s="127">
        <v>0.19918000946054232</v>
      </c>
      <c r="L127" s="127">
        <v>0</v>
      </c>
      <c r="M127" s="127">
        <v>9.8210000000000006E-2</v>
      </c>
      <c r="N127" s="127">
        <v>2.4E-2</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1.2E-2</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10.963180299999999</v>
      </c>
      <c r="E130" s="125">
        <f>SUMIF($B131:$B$211,LEFT($C130,LEN($C130)-6),E131:E$211)</f>
        <v>15.917806600000004</v>
      </c>
      <c r="F130" s="125">
        <f>SUMIF($B131:$B$211,LEFT($C130,LEN($C130)-6),F131:F$211)</f>
        <v>17.017179100000007</v>
      </c>
      <c r="G130" s="125">
        <f>SUMIF($B131:$B$211,LEFT($C130,LEN($C130)-6),G131:G$211)</f>
        <v>28.607652099999996</v>
      </c>
      <c r="H130" s="125">
        <f>SUMIF($B131:$B$211,LEFT($C130,LEN($C130)-6),H131:H$211)</f>
        <v>25.264672800000003</v>
      </c>
      <c r="I130" s="125">
        <f>SUMIF($B131:$B$211,LEFT($C130,LEN($C130)-6),I131:I$211)</f>
        <v>38.205794200000007</v>
      </c>
      <c r="J130" s="125">
        <f>SUMIF($B131:$B$211,LEFT($C130,LEN($C130)-6),J131:J$211)</f>
        <v>43.649386832963046</v>
      </c>
      <c r="K130" s="125">
        <f>SUMIF($B131:$B$211,LEFT($C130,LEN($C130)-6),K131:K$211)</f>
        <v>47.085896341581801</v>
      </c>
      <c r="L130" s="125">
        <f>SUMIF($B131:$B$211,LEFT($C130,LEN($C130)-6),L131:L$211)</f>
        <v>61.292321000000001</v>
      </c>
      <c r="M130" s="125">
        <f>SUMIF($B131:$B$211,LEFT($C130,LEN($C130)-6),M131:M$211)</f>
        <v>52.062729999999988</v>
      </c>
      <c r="N130" s="125">
        <f>SUMIF($B131:$B$211,LEFT($C130,LEN($C130)-6),N131:N$211)</f>
        <v>67.647050000000007</v>
      </c>
      <c r="O130" s="125">
        <f>SUMIF($B131:$B$211,LEFT($C130,LEN($C130)-6),O131:O$211)</f>
        <v>50.793699999999994</v>
      </c>
      <c r="P130" s="125">
        <f>SUMIF($B131:$B$211,LEFT($C130,LEN($C130)-6),P131:P$211)</f>
        <v>54.806500000000014</v>
      </c>
      <c r="Q130" s="125">
        <f>SUMIF($B131:$B$211,LEFT($C130,LEN($C130)-6),Q131:Q$211)</f>
        <v>43.420299999999997</v>
      </c>
      <c r="R130" s="125">
        <f>SUMIF($B131:$B$211,LEFT($C130,LEN($C130)-6),R131:R$211)</f>
        <v>52.154547014745518</v>
      </c>
      <c r="S130" s="125">
        <f>SUMIF($B131:$B$211,LEFT($C130,LEN($C130)-6),S131:S$211)</f>
        <v>49.42727573676369</v>
      </c>
      <c r="T130" s="125">
        <f>SUMIF($B131:$B$211,LEFT($C130,LEN($C130)-6),T131:T$211)</f>
        <v>48.353430341401328</v>
      </c>
      <c r="U130" s="125">
        <f>SUMIF($B131:$B$211,LEFT($C130,LEN($C130)-6),U131:U$211)</f>
        <v>48.933209537486114</v>
      </c>
      <c r="V130" s="125">
        <f>SUMIF($B131:$B$211,LEFT($C130,LEN($C130)-6),V131:V$211)</f>
        <v>49.527476401282563</v>
      </c>
      <c r="W130" s="125">
        <f>SUMIF($B131:$B$211,LEFT($C130,LEN($C130)-6),W131:W$211)</f>
        <v>50.136446916311158</v>
      </c>
    </row>
    <row r="131" spans="1:23" s="88" customFormat="1" x14ac:dyDescent="0.3">
      <c r="A131" s="126" t="s">
        <v>224</v>
      </c>
      <c r="B131" s="126" t="s">
        <v>465</v>
      </c>
      <c r="C131" s="126" t="s">
        <v>466</v>
      </c>
      <c r="D131" s="127">
        <v>0</v>
      </c>
      <c r="E131" s="127">
        <v>0</v>
      </c>
      <c r="F131" s="127">
        <v>0.01</v>
      </c>
      <c r="G131" s="127">
        <v>0</v>
      </c>
      <c r="H131" s="127">
        <v>0</v>
      </c>
      <c r="I131" s="127">
        <v>2.4E-2</v>
      </c>
      <c r="J131" s="127">
        <v>0.21000000997446436</v>
      </c>
      <c r="K131" s="127">
        <v>0.13700000650715088</v>
      </c>
      <c r="L131" s="127">
        <v>0</v>
      </c>
      <c r="M131" s="127">
        <v>0</v>
      </c>
      <c r="N131" s="127">
        <v>1.5000000000000001E-2</v>
      </c>
      <c r="O131" s="127">
        <v>1.5000000000000001E-2</v>
      </c>
      <c r="P131" s="127">
        <v>0</v>
      </c>
      <c r="Q131" s="127">
        <v>2.5999999999999999E-2</v>
      </c>
      <c r="R131" s="127">
        <v>2.375963037123565E-2</v>
      </c>
      <c r="S131" s="127">
        <v>2.1712309052990136E-2</v>
      </c>
      <c r="T131" s="127">
        <v>1.9841401446349199E-2</v>
      </c>
      <c r="U131" s="127">
        <v>1.8131706323559899E-2</v>
      </c>
      <c r="V131" s="127">
        <v>1.6569332317214591E-2</v>
      </c>
      <c r="W131" s="127">
        <v>1.514158505212262E-2</v>
      </c>
    </row>
    <row r="132" spans="1:23" s="88" customFormat="1" x14ac:dyDescent="0.3">
      <c r="A132" s="126" t="s">
        <v>224</v>
      </c>
      <c r="B132" s="126" t="s">
        <v>465</v>
      </c>
      <c r="C132" s="126" t="s">
        <v>467</v>
      </c>
      <c r="D132" s="127">
        <v>0.24801099999999998</v>
      </c>
      <c r="E132" s="127">
        <v>0.91859499999999983</v>
      </c>
      <c r="F132" s="127">
        <v>0.88727400000000001</v>
      </c>
      <c r="G132" s="127">
        <v>0.44258500000000001</v>
      </c>
      <c r="H132" s="127">
        <v>2.2643819999999999</v>
      </c>
      <c r="I132" s="127">
        <v>3.4351900000000004</v>
      </c>
      <c r="J132" s="127">
        <v>1.9468500913304745</v>
      </c>
      <c r="K132" s="127">
        <v>2.6398001242438309</v>
      </c>
      <c r="L132" s="127">
        <v>4.6160000000000005</v>
      </c>
      <c r="M132" s="127">
        <v>3.2123999999999997</v>
      </c>
      <c r="N132" s="127">
        <v>3.4644000000000004</v>
      </c>
      <c r="O132" s="127">
        <v>1.905</v>
      </c>
      <c r="P132" s="127">
        <v>0.91399999999999992</v>
      </c>
      <c r="Q132" s="127">
        <v>1.9340000000000004</v>
      </c>
      <c r="R132" s="127">
        <v>1.8983096221949882</v>
      </c>
      <c r="S132" s="127">
        <v>1.8632778809297199</v>
      </c>
      <c r="T132" s="127">
        <v>1.8288926216090868</v>
      </c>
      <c r="U132" s="127">
        <v>1.7951419139410272</v>
      </c>
      <c r="V132" s="127">
        <v>1.7620140477971968</v>
      </c>
      <c r="W132" s="127">
        <v>1.7294975291500301</v>
      </c>
    </row>
    <row r="133" spans="1:23" s="88" customFormat="1" x14ac:dyDescent="0.3">
      <c r="A133" s="126" t="s">
        <v>224</v>
      </c>
      <c r="B133" s="126" t="s">
        <v>465</v>
      </c>
      <c r="C133" s="126" t="s">
        <v>468</v>
      </c>
      <c r="D133" s="127">
        <v>4.4999999999999998E-2</v>
      </c>
      <c r="E133" s="127">
        <v>9.343499999999999E-2</v>
      </c>
      <c r="F133" s="127">
        <v>2.4120000000000003E-2</v>
      </c>
      <c r="G133" s="127">
        <v>0.147761</v>
      </c>
      <c r="H133" s="127">
        <v>0.19130900000000001</v>
      </c>
      <c r="I133" s="127">
        <v>2.8217000000000002E-2</v>
      </c>
      <c r="J133" s="127">
        <v>0.12122700575797352</v>
      </c>
      <c r="K133" s="127">
        <v>6.3827003031619853E-2</v>
      </c>
      <c r="L133" s="127">
        <v>0.10786</v>
      </c>
      <c r="M133" s="127">
        <v>6.25E-2</v>
      </c>
      <c r="N133" s="127">
        <v>0.16050000000000003</v>
      </c>
      <c r="O133" s="127">
        <v>0.157</v>
      </c>
      <c r="P133" s="127">
        <v>6.0000000000000005E-2</v>
      </c>
      <c r="Q133" s="127">
        <v>0.52400000000000002</v>
      </c>
      <c r="R133" s="127">
        <v>0.50635019731562614</v>
      </c>
      <c r="S133" s="127">
        <v>0.48931300244787157</v>
      </c>
      <c r="T133" s="127">
        <v>0.47286613083559875</v>
      </c>
      <c r="U133" s="127">
        <v>0.45698816446296692</v>
      </c>
      <c r="V133" s="127">
        <v>0.44165851524367183</v>
      </c>
      <c r="W133" s="127">
        <v>0.426857390095018</v>
      </c>
    </row>
    <row r="134" spans="1:23" s="88" customFormat="1" x14ac:dyDescent="0.3">
      <c r="A134" s="126" t="s">
        <v>224</v>
      </c>
      <c r="B134" s="126" t="s">
        <v>465</v>
      </c>
      <c r="C134" s="126" t="s">
        <v>469</v>
      </c>
      <c r="D134" s="127">
        <v>0.69750000000000001</v>
      </c>
      <c r="E134" s="127">
        <v>1.2088910000000004</v>
      </c>
      <c r="F134" s="127">
        <v>1.2567010000000001</v>
      </c>
      <c r="G134" s="127">
        <v>1.5896679999999996</v>
      </c>
      <c r="H134" s="127">
        <v>1.6119020000000002</v>
      </c>
      <c r="I134" s="127">
        <v>1.5194059999999998</v>
      </c>
      <c r="J134" s="127">
        <v>1.7945350852358395</v>
      </c>
      <c r="K134" s="127">
        <v>2.670264126830733</v>
      </c>
      <c r="L134" s="127">
        <v>1.4259999999999999</v>
      </c>
      <c r="M134" s="127">
        <v>3.2000299999999995</v>
      </c>
      <c r="N134" s="127">
        <v>3.5369300000000008</v>
      </c>
      <c r="O134" s="127">
        <v>3.5979999999999994</v>
      </c>
      <c r="P134" s="127">
        <v>5.0109999999999992</v>
      </c>
      <c r="Q134" s="127">
        <v>3.5769999999999995</v>
      </c>
      <c r="R134" s="127">
        <v>3.6698489851886502</v>
      </c>
      <c r="S134" s="127">
        <v>3.7651080721526888</v>
      </c>
      <c r="T134" s="127">
        <v>3.8628398204403527</v>
      </c>
      <c r="U134" s="127">
        <v>3.963108413471998</v>
      </c>
      <c r="V134" s="127">
        <v>4.0659797006913099</v>
      </c>
      <c r="W134" s="127">
        <v>4.1715212408106392</v>
      </c>
    </row>
    <row r="135" spans="1:23" s="88" customFormat="1" x14ac:dyDescent="0.3">
      <c r="A135" s="126" t="s">
        <v>224</v>
      </c>
      <c r="B135" s="126" t="s">
        <v>465</v>
      </c>
      <c r="C135" s="126" t="s">
        <v>470</v>
      </c>
      <c r="D135" s="127">
        <v>0.995</v>
      </c>
      <c r="E135" s="127">
        <v>2.7037760000000004</v>
      </c>
      <c r="F135" s="127">
        <v>1.682194</v>
      </c>
      <c r="G135" s="127">
        <v>2.2821020000000001</v>
      </c>
      <c r="H135" s="127">
        <v>1.4615880000000001</v>
      </c>
      <c r="I135" s="127">
        <v>1.8250000000000002</v>
      </c>
      <c r="J135" s="127">
        <v>0.99600004730746139</v>
      </c>
      <c r="K135" s="127">
        <v>2.8740081365080554</v>
      </c>
      <c r="L135" s="127">
        <v>0.67849999999999999</v>
      </c>
      <c r="M135" s="127">
        <v>2.8794999999999997</v>
      </c>
      <c r="N135" s="127">
        <v>5.8447499999999994</v>
      </c>
      <c r="O135" s="127">
        <v>2.4829999999999997</v>
      </c>
      <c r="P135" s="127">
        <v>3.4279999999999999</v>
      </c>
      <c r="Q135" s="127">
        <v>3.0259999999999998</v>
      </c>
      <c r="R135" s="127">
        <v>2.9857056185073736</v>
      </c>
      <c r="S135" s="127">
        <v>2.9459822950870791</v>
      </c>
      <c r="T135" s="127">
        <v>2.906822161987848</v>
      </c>
      <c r="U135" s="127">
        <v>2.8682174612397922</v>
      </c>
      <c r="V135" s="127">
        <v>2.8301605431313228</v>
      </c>
      <c r="W135" s="127">
        <v>2.7926438647072573</v>
      </c>
    </row>
    <row r="136" spans="1:23" s="88" customFormat="1" x14ac:dyDescent="0.3">
      <c r="A136" s="126" t="s">
        <v>224</v>
      </c>
      <c r="B136" s="126" t="s">
        <v>465</v>
      </c>
      <c r="C136" s="126" t="s">
        <v>225</v>
      </c>
      <c r="D136" s="127">
        <v>8.943169300000001</v>
      </c>
      <c r="E136" s="127">
        <v>10.757915600000004</v>
      </c>
      <c r="F136" s="127">
        <v>12.734128100000005</v>
      </c>
      <c r="G136" s="127">
        <v>23.660460099999998</v>
      </c>
      <c r="H136" s="127">
        <v>19.498815800000003</v>
      </c>
      <c r="I136" s="127">
        <v>31.023976200000007</v>
      </c>
      <c r="J136" s="127">
        <v>37.981674564901105</v>
      </c>
      <c r="K136" s="127">
        <v>38.467946933391133</v>
      </c>
      <c r="L136" s="127">
        <v>53.758961000000006</v>
      </c>
      <c r="M136" s="127">
        <v>42.291299999999993</v>
      </c>
      <c r="N136" s="127">
        <v>52.121110000000009</v>
      </c>
      <c r="O136" s="127">
        <v>42.365699999999997</v>
      </c>
      <c r="P136" s="127">
        <v>45.366500000000009</v>
      </c>
      <c r="Q136" s="127">
        <v>33.210299999999997</v>
      </c>
      <c r="R136" s="127">
        <v>41.942740023304474</v>
      </c>
      <c r="S136" s="127">
        <v>39.209074301423911</v>
      </c>
      <c r="T136" s="127">
        <v>38.124240713387103</v>
      </c>
      <c r="U136" s="127">
        <v>38.68842736061827</v>
      </c>
      <c r="V136" s="127">
        <v>39.262482523481189</v>
      </c>
      <c r="W136" s="127">
        <v>39.846603310141489</v>
      </c>
    </row>
    <row r="137" spans="1:23" s="88" customFormat="1" x14ac:dyDescent="0.3">
      <c r="A137" s="126" t="s">
        <v>224</v>
      </c>
      <c r="B137" s="126" t="s">
        <v>465</v>
      </c>
      <c r="C137" s="126" t="s">
        <v>471</v>
      </c>
      <c r="D137" s="127">
        <v>2.1999999999999999E-2</v>
      </c>
      <c r="E137" s="127">
        <v>0.18861899999999995</v>
      </c>
      <c r="F137" s="127">
        <v>0.27653699999999998</v>
      </c>
      <c r="G137" s="127">
        <v>0.32067000000000001</v>
      </c>
      <c r="H137" s="127">
        <v>0.1255</v>
      </c>
      <c r="I137" s="127">
        <v>0.25</v>
      </c>
      <c r="J137" s="127">
        <v>0.44910002133110555</v>
      </c>
      <c r="K137" s="127">
        <v>0.10400000493973501</v>
      </c>
      <c r="L137" s="127">
        <v>0.55499999999999994</v>
      </c>
      <c r="M137" s="127">
        <v>0.36699999999999999</v>
      </c>
      <c r="N137" s="127">
        <v>2.3752599999999999</v>
      </c>
      <c r="O137" s="127">
        <v>0.191</v>
      </c>
      <c r="P137" s="127">
        <v>0</v>
      </c>
      <c r="Q137" s="127">
        <v>0.77300000000000002</v>
      </c>
      <c r="R137" s="127">
        <v>0.7709230336219004</v>
      </c>
      <c r="S137" s="127">
        <v>0.76885164782508908</v>
      </c>
      <c r="T137" s="127">
        <v>0.76678582761515468</v>
      </c>
      <c r="U137" s="127">
        <v>0.76472555803797493</v>
      </c>
      <c r="V137" s="127">
        <v>0.76267082417960708</v>
      </c>
      <c r="W137" s="127">
        <v>0.76062161116618066</v>
      </c>
    </row>
    <row r="138" spans="1:23" s="88" customFormat="1" x14ac:dyDescent="0.3">
      <c r="A138" s="126" t="s">
        <v>224</v>
      </c>
      <c r="B138" s="126" t="s">
        <v>465</v>
      </c>
      <c r="C138" s="126" t="s">
        <v>472</v>
      </c>
      <c r="D138" s="127">
        <v>1.2500000000000001E-2</v>
      </c>
      <c r="E138" s="127">
        <v>4.6575000000000005E-2</v>
      </c>
      <c r="F138" s="127">
        <v>0.14622500000000002</v>
      </c>
      <c r="G138" s="127">
        <v>0.164406</v>
      </c>
      <c r="H138" s="127">
        <v>0.111176</v>
      </c>
      <c r="I138" s="127">
        <v>0.100005</v>
      </c>
      <c r="J138" s="127">
        <v>0.15000000712461772</v>
      </c>
      <c r="K138" s="127">
        <v>0.12905000612954609</v>
      </c>
      <c r="L138" s="127">
        <v>0.15000000000000002</v>
      </c>
      <c r="M138" s="127">
        <v>0.05</v>
      </c>
      <c r="N138" s="127">
        <v>0.12909999999999999</v>
      </c>
      <c r="O138" s="127">
        <v>7.9000000000000001E-2</v>
      </c>
      <c r="P138" s="127">
        <v>2.7E-2</v>
      </c>
      <c r="Q138" s="127">
        <v>0.35</v>
      </c>
      <c r="R138" s="127">
        <v>0.3569099042412805</v>
      </c>
      <c r="S138" s="127">
        <v>0.36395622784434295</v>
      </c>
      <c r="T138" s="127">
        <v>0.37114166407983457</v>
      </c>
      <c r="U138" s="127">
        <v>0.37846895939052361</v>
      </c>
      <c r="V138" s="127">
        <v>0.38594091444105388</v>
      </c>
      <c r="W138" s="127">
        <v>0.39356038518842507</v>
      </c>
    </row>
    <row r="139" spans="1:23" s="88" customFormat="1" x14ac:dyDescent="0.3">
      <c r="A139" s="124" t="s">
        <v>473</v>
      </c>
      <c r="B139" s="124" t="s">
        <v>473</v>
      </c>
      <c r="C139" s="124" t="s">
        <v>473</v>
      </c>
      <c r="D139" s="125">
        <f>SUMIF($B140:$B$211,LEFT($C139,LEN($C139)-6),D140:D$211)</f>
        <v>11.672007000000001</v>
      </c>
      <c r="E139" s="125">
        <f>SUMIF($B140:$B$211,LEFT($C139,LEN($C139)-6),E140:E$211)</f>
        <v>20.230831999999999</v>
      </c>
      <c r="F139" s="125">
        <f>SUMIF($B140:$B$211,LEFT($C139,LEN($C139)-6),F140:F$211)</f>
        <v>17.519182999999998</v>
      </c>
      <c r="G139" s="125">
        <f>SUMIF($B140:$B$211,LEFT($C139,LEN($C139)-6),G140:G$211)</f>
        <v>28.607944999999997</v>
      </c>
      <c r="H139" s="125">
        <f>SUMIF($B140:$B$211,LEFT($C139,LEN($C139)-6),H140:H$211)</f>
        <v>34.013378999999993</v>
      </c>
      <c r="I139" s="125">
        <f>SUMIF($B140:$B$211,LEFT($C139,LEN($C139)-6),I140:I$211)</f>
        <v>43.642403000000009</v>
      </c>
      <c r="J139" s="125">
        <f>SUMIF($B140:$B$211,LEFT($C139,LEN($C139)-6),J140:J$211)</f>
        <v>59.933322159190531</v>
      </c>
      <c r="K139" s="125">
        <f>SUMIF($B140:$B$211,LEFT($C139,LEN($C139)-6),K140:K$211)</f>
        <v>63.507396892733325</v>
      </c>
      <c r="L139" s="125">
        <f>SUMIF($B140:$B$211,LEFT($C139,LEN($C139)-6),L140:L$211)</f>
        <v>74.92013</v>
      </c>
      <c r="M139" s="125">
        <f>SUMIF($B140:$B$211,LEFT($C139,LEN($C139)-6),M140:M$211)</f>
        <v>84.348240000000018</v>
      </c>
      <c r="N139" s="125">
        <f>SUMIF($B140:$B$211,LEFT($C139,LEN($C139)-6),N140:N$211)</f>
        <v>97.635500000000008</v>
      </c>
      <c r="O139" s="125">
        <f>SUMIF($B140:$B$211,LEFT($C139,LEN($C139)-6),O140:O$211)</f>
        <v>112.37986999999998</v>
      </c>
      <c r="P139" s="125">
        <f>SUMIF($B140:$B$211,LEFT($C139,LEN($C139)-6),P140:P$211)</f>
        <v>163.76600000000002</v>
      </c>
      <c r="Q139" s="125">
        <f>SUMIF($B140:$B$211,LEFT($C139,LEN($C139)-6),Q140:Q$211)</f>
        <v>141.64699999999999</v>
      </c>
      <c r="R139" s="125">
        <f>SUMIF($B140:$B$211,LEFT($C139,LEN($C139)-6),R140:R$211)</f>
        <v>141.73405821063534</v>
      </c>
      <c r="S139" s="125">
        <f>SUMIF($B140:$B$211,LEFT($C139,LEN($C139)-6),S140:S$211)</f>
        <v>144.28515710178746</v>
      </c>
      <c r="T139" s="125">
        <f>SUMIF($B140:$B$211,LEFT($C139,LEN($C139)-6),T140:T$211)</f>
        <v>158.5033963832856</v>
      </c>
      <c r="U139" s="125">
        <f>SUMIF($B140:$B$211,LEFT($C139,LEN($C139)-6),U140:U$211)</f>
        <v>198.32479825256445</v>
      </c>
      <c r="V139" s="125">
        <f>SUMIF($B140:$B$211,LEFT($C139,LEN($C139)-6),V140:V$211)</f>
        <v>220.57387685928799</v>
      </c>
      <c r="W139" s="125">
        <f>SUMIF($B140:$B$211,LEFT($C139,LEN($C139)-6),W140:W$211)</f>
        <v>217.00173706785912</v>
      </c>
    </row>
    <row r="140" spans="1:23" s="88" customFormat="1" x14ac:dyDescent="0.3">
      <c r="A140" s="126" t="s">
        <v>224</v>
      </c>
      <c r="B140" s="126" t="s">
        <v>474</v>
      </c>
      <c r="C140" s="126" t="s">
        <v>229</v>
      </c>
      <c r="D140" s="127">
        <v>0.22400000000000006</v>
      </c>
      <c r="E140" s="127">
        <v>0.14649999999999999</v>
      </c>
      <c r="F140" s="127">
        <v>0.24100000000000002</v>
      </c>
      <c r="G140" s="127">
        <v>0.37979600000000008</v>
      </c>
      <c r="H140" s="127">
        <v>0.33057500000000006</v>
      </c>
      <c r="I140" s="127">
        <v>0.53149999999999997</v>
      </c>
      <c r="J140" s="127">
        <v>0.24100001144688549</v>
      </c>
      <c r="K140" s="127">
        <v>0.45100002142135098</v>
      </c>
      <c r="L140" s="127">
        <v>0.52</v>
      </c>
      <c r="M140" s="127">
        <v>0.10320999999999998</v>
      </c>
      <c r="N140" s="127">
        <v>9.7390000000000004E-2</v>
      </c>
      <c r="O140" s="127">
        <v>1.0550000000000002</v>
      </c>
      <c r="P140" s="127">
        <v>21.05</v>
      </c>
      <c r="Q140" s="127">
        <v>0.7320000000000001</v>
      </c>
      <c r="R140" s="127">
        <v>0.74087179334903919</v>
      </c>
      <c r="S140" s="127">
        <v>0.75011533415597753</v>
      </c>
      <c r="T140" s="127">
        <v>0.75976655472163002</v>
      </c>
      <c r="U140" s="127">
        <v>0.76986531405955472</v>
      </c>
      <c r="V140" s="127">
        <v>0.78045583139207486</v>
      </c>
      <c r="W140" s="127">
        <v>0.79158716754025371</v>
      </c>
    </row>
    <row r="141" spans="1:23" s="88" customFormat="1" x14ac:dyDescent="0.3">
      <c r="A141" s="126" t="s">
        <v>224</v>
      </c>
      <c r="B141" s="126" t="s">
        <v>474</v>
      </c>
      <c r="C141" s="126" t="s">
        <v>475</v>
      </c>
      <c r="D141" s="127">
        <v>0</v>
      </c>
      <c r="E141" s="127">
        <v>1.0067E-2</v>
      </c>
      <c r="F141" s="127">
        <v>2.0001000000000001E-2</v>
      </c>
      <c r="G141" s="127">
        <v>2.5047000000000003E-2</v>
      </c>
      <c r="H141" s="127">
        <v>0.02</v>
      </c>
      <c r="I141" s="127">
        <v>0.04</v>
      </c>
      <c r="J141" s="127">
        <v>0</v>
      </c>
      <c r="K141" s="127">
        <v>4.0000001899898004E-2</v>
      </c>
      <c r="L141" s="127">
        <v>0</v>
      </c>
      <c r="M141" s="127">
        <v>0</v>
      </c>
      <c r="N141" s="127">
        <v>1.0000000000000001E-5</v>
      </c>
      <c r="O141" s="127">
        <v>0.34699999999999998</v>
      </c>
      <c r="P141" s="127">
        <v>4.2709999999999999</v>
      </c>
      <c r="Q141" s="127">
        <v>2.9969999999999999</v>
      </c>
      <c r="R141" s="127">
        <v>3.012227802086461</v>
      </c>
      <c r="S141" s="127">
        <v>3.0275497284421617</v>
      </c>
      <c r="T141" s="127">
        <v>3.0429663790921126</v>
      </c>
      <c r="U141" s="127">
        <v>3.0584783579026902</v>
      </c>
      <c r="V141" s="127">
        <v>3.0740862726062459</v>
      </c>
      <c r="W141" s="127">
        <v>3.0897907348258697</v>
      </c>
    </row>
    <row r="142" spans="1:23" s="88" customFormat="1" x14ac:dyDescent="0.3">
      <c r="A142" s="126" t="s">
        <v>224</v>
      </c>
      <c r="B142" s="126" t="s">
        <v>474</v>
      </c>
      <c r="C142" s="126" t="s">
        <v>232</v>
      </c>
      <c r="D142" s="127">
        <v>7.4909169999999996</v>
      </c>
      <c r="E142" s="127">
        <v>12.904779000000001</v>
      </c>
      <c r="F142" s="127">
        <v>10.631133999999999</v>
      </c>
      <c r="G142" s="127">
        <v>19.108832</v>
      </c>
      <c r="H142" s="127">
        <v>22.937003000000004</v>
      </c>
      <c r="I142" s="127">
        <v>34.754273000000005</v>
      </c>
      <c r="J142" s="127">
        <v>40.630302250325904</v>
      </c>
      <c r="K142" s="127">
        <v>49.823760259514593</v>
      </c>
      <c r="L142" s="127">
        <v>57.021229999999996</v>
      </c>
      <c r="M142" s="127">
        <v>67.841650000000016</v>
      </c>
      <c r="N142" s="127">
        <v>67.042650000000009</v>
      </c>
      <c r="O142" s="127">
        <v>89.35499999999999</v>
      </c>
      <c r="P142" s="127">
        <v>109.86400000000002</v>
      </c>
      <c r="Q142" s="127">
        <v>116.91700000000002</v>
      </c>
      <c r="R142" s="127">
        <v>116.64149989568359</v>
      </c>
      <c r="S142" s="127">
        <v>116.36671898003848</v>
      </c>
      <c r="T142" s="127">
        <v>116.09265534246614</v>
      </c>
      <c r="U142" s="127">
        <v>115.81930707745796</v>
      </c>
      <c r="V142" s="127">
        <v>115.54667228458158</v>
      </c>
      <c r="W142" s="127">
        <v>115.27474906846744</v>
      </c>
    </row>
    <row r="143" spans="1:23" s="88" customFormat="1" x14ac:dyDescent="0.3">
      <c r="A143" s="126" t="s">
        <v>224</v>
      </c>
      <c r="B143" s="126" t="s">
        <v>474</v>
      </c>
      <c r="C143" s="126" t="s">
        <v>476</v>
      </c>
      <c r="D143" s="127">
        <v>1.3064399999999998</v>
      </c>
      <c r="E143" s="127">
        <v>2.7832079999999997</v>
      </c>
      <c r="F143" s="127">
        <v>1.3783069999999999</v>
      </c>
      <c r="G143" s="127">
        <v>2.5913050000000002</v>
      </c>
      <c r="H143" s="127">
        <v>3.2998819999999998</v>
      </c>
      <c r="I143" s="127">
        <v>0.56899999999999995</v>
      </c>
      <c r="J143" s="127">
        <v>3.4210001624887822</v>
      </c>
      <c r="K143" s="127">
        <v>3.4260001627262673</v>
      </c>
      <c r="L143" s="127">
        <v>7.6190000000000007</v>
      </c>
      <c r="M143" s="127">
        <v>4.2983000000000002</v>
      </c>
      <c r="N143" s="127">
        <v>7.2545500000000001</v>
      </c>
      <c r="O143" s="127">
        <v>9.7940000000000005</v>
      </c>
      <c r="P143" s="127">
        <v>8.8969999999999985</v>
      </c>
      <c r="Q143" s="127">
        <v>8.4659999999999975</v>
      </c>
      <c r="R143" s="127">
        <v>8.6694032172133575</v>
      </c>
      <c r="S143" s="127">
        <v>11.33003219113367</v>
      </c>
      <c r="T143" s="127">
        <v>25.650705032840204</v>
      </c>
      <c r="U143" s="127">
        <v>65.567146262030974</v>
      </c>
      <c r="V143" s="127">
        <v>87.903555213041827</v>
      </c>
      <c r="W143" s="127">
        <v>84.410703657817066</v>
      </c>
    </row>
    <row r="144" spans="1:23" s="88" customFormat="1" x14ac:dyDescent="0.3">
      <c r="A144" s="126" t="s">
        <v>224</v>
      </c>
      <c r="B144" s="126" t="s">
        <v>474</v>
      </c>
      <c r="C144" s="126" t="s">
        <v>234</v>
      </c>
      <c r="D144" s="127">
        <v>0.152003</v>
      </c>
      <c r="E144" s="127">
        <v>0.75527699999999998</v>
      </c>
      <c r="F144" s="127">
        <v>0.71723399999999993</v>
      </c>
      <c r="G144" s="127">
        <v>1.7320320000000002</v>
      </c>
      <c r="H144" s="127">
        <v>1.0253560000000002</v>
      </c>
      <c r="I144" s="127">
        <v>1.2879750000000001</v>
      </c>
      <c r="J144" s="127">
        <v>2.8517021354485754</v>
      </c>
      <c r="K144" s="127">
        <v>1.1498410546145181</v>
      </c>
      <c r="L144" s="127">
        <v>2.18201</v>
      </c>
      <c r="M144" s="127">
        <v>2.1823499999999996</v>
      </c>
      <c r="N144" s="127">
        <v>4.9927199999999994</v>
      </c>
      <c r="O144" s="127">
        <v>2.4359999999999999</v>
      </c>
      <c r="P144" s="127">
        <v>5.702</v>
      </c>
      <c r="Q144" s="127">
        <v>1.2709999999999999</v>
      </c>
      <c r="R144" s="127">
        <v>1.3398837846862468</v>
      </c>
      <c r="S144" s="127">
        <v>1.4125011374123078</v>
      </c>
      <c r="T144" s="127">
        <v>1.4890544391277321</v>
      </c>
      <c r="U144" s="127">
        <v>1.5697570420487346</v>
      </c>
      <c r="V144" s="127">
        <v>1.6548338644826706</v>
      </c>
      <c r="W144" s="127">
        <v>1.7445220179054568</v>
      </c>
    </row>
    <row r="145" spans="1:23" s="88" customFormat="1" x14ac:dyDescent="0.3">
      <c r="A145" s="126" t="s">
        <v>224</v>
      </c>
      <c r="B145" s="126" t="s">
        <v>474</v>
      </c>
      <c r="C145" s="126" t="s">
        <v>477</v>
      </c>
      <c r="D145" s="127">
        <v>0.42414900000000011</v>
      </c>
      <c r="E145" s="127">
        <v>0.4</v>
      </c>
      <c r="F145" s="127">
        <v>0.93175399999999997</v>
      </c>
      <c r="G145" s="127">
        <v>1.099003</v>
      </c>
      <c r="H145" s="127">
        <v>0.9790000000000002</v>
      </c>
      <c r="I145" s="127">
        <v>1.5178800000000003</v>
      </c>
      <c r="J145" s="127">
        <v>9.365080437977797</v>
      </c>
      <c r="K145" s="127">
        <v>2.9390031304756414</v>
      </c>
      <c r="L145" s="127">
        <v>1.3140000000000001</v>
      </c>
      <c r="M145" s="127">
        <v>1.0364500000000001</v>
      </c>
      <c r="N145" s="127">
        <v>2.2004600000000001</v>
      </c>
      <c r="O145" s="127">
        <v>1.4199999999999997</v>
      </c>
      <c r="P145" s="127">
        <v>1.224</v>
      </c>
      <c r="Q145" s="127">
        <v>3.0729999999999995</v>
      </c>
      <c r="R145" s="127">
        <v>3.055628685271718</v>
      </c>
      <c r="S145" s="127">
        <v>3.0383555685829382</v>
      </c>
      <c r="T145" s="127">
        <v>3.0211800948314642</v>
      </c>
      <c r="U145" s="127">
        <v>3.0041017120530271</v>
      </c>
      <c r="V145" s="127">
        <v>2.9871198714035501</v>
      </c>
      <c r="W145" s="127">
        <v>2.9702340271415082</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6.0000000000000001E-3</v>
      </c>
      <c r="E148" s="127">
        <v>0</v>
      </c>
      <c r="F148" s="127">
        <v>3.7999999999999999E-2</v>
      </c>
      <c r="G148" s="127">
        <v>0</v>
      </c>
      <c r="H148" s="127">
        <v>7.4999999999999997E-2</v>
      </c>
      <c r="I148" s="127">
        <v>0</v>
      </c>
      <c r="J148" s="127">
        <v>3.8003001805045657E-2</v>
      </c>
      <c r="K148" s="127">
        <v>2.4E-2</v>
      </c>
      <c r="L148" s="127">
        <v>2.401E-2</v>
      </c>
      <c r="M148" s="127">
        <v>5.3999999999999999E-2</v>
      </c>
      <c r="N148" s="127">
        <v>0</v>
      </c>
      <c r="O148" s="127">
        <v>2.4E-2</v>
      </c>
      <c r="P148" s="127">
        <v>0</v>
      </c>
      <c r="Q148" s="127">
        <v>5.5039999999999996</v>
      </c>
      <c r="R148" s="127">
        <v>5.5208710367672724</v>
      </c>
      <c r="S148" s="127">
        <v>5.5377937871758256</v>
      </c>
      <c r="T148" s="127">
        <v>5.5547684097399648</v>
      </c>
      <c r="U148" s="127">
        <v>5.5717950634598798</v>
      </c>
      <c r="V148" s="127">
        <v>5.5888739078231326</v>
      </c>
      <c r="W148" s="127">
        <v>5.6060051028061517</v>
      </c>
    </row>
    <row r="149" spans="1:23" s="88" customFormat="1" x14ac:dyDescent="0.3">
      <c r="A149" s="126" t="s">
        <v>224</v>
      </c>
      <c r="B149" s="126" t="s">
        <v>474</v>
      </c>
      <c r="C149" s="126" t="s">
        <v>481</v>
      </c>
      <c r="D149" s="127">
        <v>1.9530180000000001</v>
      </c>
      <c r="E149" s="127">
        <v>3.1415210000000005</v>
      </c>
      <c r="F149" s="127">
        <v>3.4986029999999997</v>
      </c>
      <c r="G149" s="127">
        <v>3.6479299999999997</v>
      </c>
      <c r="H149" s="127">
        <v>5.2330990000000002</v>
      </c>
      <c r="I149" s="127">
        <v>4.8477750000000004</v>
      </c>
      <c r="J149" s="127">
        <v>3.2529811533683683</v>
      </c>
      <c r="K149" s="127">
        <v>5.4762922555501561</v>
      </c>
      <c r="L149" s="127">
        <v>6.12385</v>
      </c>
      <c r="M149" s="127">
        <v>8.5682599999999969</v>
      </c>
      <c r="N149" s="127">
        <v>15.74855</v>
      </c>
      <c r="O149" s="127">
        <v>6.9539999999999997</v>
      </c>
      <c r="P149" s="127">
        <v>12.608000000000001</v>
      </c>
      <c r="Q149" s="127">
        <v>2.5650000000000004</v>
      </c>
      <c r="R149" s="127">
        <v>2.6315405987761777</v>
      </c>
      <c r="S149" s="127">
        <v>2.69980900989896</v>
      </c>
      <c r="T149" s="127">
        <v>2.7698500987480372</v>
      </c>
      <c r="U149" s="127">
        <v>2.8417098957037834</v>
      </c>
      <c r="V149" s="127">
        <v>2.9154356263983461</v>
      </c>
      <c r="W149" s="127">
        <v>2.9910757427522547</v>
      </c>
    </row>
    <row r="150" spans="1:23" s="88" customFormat="1" x14ac:dyDescent="0.3">
      <c r="A150" s="126" t="s">
        <v>224</v>
      </c>
      <c r="B150" s="126" t="s">
        <v>474</v>
      </c>
      <c r="C150" s="126" t="s">
        <v>482</v>
      </c>
      <c r="D150" s="127">
        <v>0</v>
      </c>
      <c r="E150" s="127">
        <v>0</v>
      </c>
      <c r="F150" s="127">
        <v>0</v>
      </c>
      <c r="G150" s="127">
        <v>0</v>
      </c>
      <c r="H150" s="127">
        <v>5.2999999999999999E-2</v>
      </c>
      <c r="I150" s="127">
        <v>4.0000000000000001E-3</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0.11545000000000001</v>
      </c>
      <c r="E151" s="127">
        <v>8.9480000000000004E-2</v>
      </c>
      <c r="F151" s="127">
        <v>6.3E-2</v>
      </c>
      <c r="G151" s="127">
        <v>2.4E-2</v>
      </c>
      <c r="H151" s="127">
        <v>5.9953999999999993E-2</v>
      </c>
      <c r="I151" s="127">
        <v>9.0000000000000011E-2</v>
      </c>
      <c r="J151" s="127">
        <v>0.13325300632917778</v>
      </c>
      <c r="K151" s="127">
        <v>0.17750000653089962</v>
      </c>
      <c r="L151" s="127">
        <v>0.11600000000000001</v>
      </c>
      <c r="M151" s="127">
        <v>0.26401999999999998</v>
      </c>
      <c r="N151" s="127">
        <v>0.22217000000000001</v>
      </c>
      <c r="O151" s="127">
        <v>0.96887000000000201</v>
      </c>
      <c r="P151" s="127">
        <v>0.15</v>
      </c>
      <c r="Q151" s="127">
        <v>6.9999999999999993E-2</v>
      </c>
      <c r="R151" s="127">
        <v>6.9333857035500532E-2</v>
      </c>
      <c r="S151" s="127">
        <v>6.8674053305988955E-2</v>
      </c>
      <c r="T151" s="127">
        <v>6.802052848522544E-2</v>
      </c>
      <c r="U151" s="127">
        <v>6.7373222821054471E-2</v>
      </c>
      <c r="V151" s="127">
        <v>6.6732077129941628E-2</v>
      </c>
      <c r="W151" s="127">
        <v>6.6097032791562399E-2</v>
      </c>
    </row>
    <row r="152" spans="1:23" s="88" customFormat="1" x14ac:dyDescent="0.3">
      <c r="A152" s="126" t="s">
        <v>224</v>
      </c>
      <c r="B152" s="126" t="s">
        <v>474</v>
      </c>
      <c r="C152" s="126" t="s">
        <v>237</v>
      </c>
      <c r="D152" s="127">
        <v>2.9999999999999997E-5</v>
      </c>
      <c r="E152" s="127">
        <v>0</v>
      </c>
      <c r="F152" s="127">
        <v>1.4999999999999999E-4</v>
      </c>
      <c r="G152" s="127">
        <v>0</v>
      </c>
      <c r="H152" s="127">
        <v>5.1000000000000004E-4</v>
      </c>
      <c r="I152" s="127">
        <v>0</v>
      </c>
      <c r="J152" s="127">
        <v>0</v>
      </c>
      <c r="K152" s="127">
        <v>0</v>
      </c>
      <c r="L152" s="127">
        <v>2.9999999999999997E-5</v>
      </c>
      <c r="M152" s="127">
        <v>0</v>
      </c>
      <c r="N152" s="127">
        <v>7.6999999999999999E-2</v>
      </c>
      <c r="O152" s="127">
        <v>2.5999999999999999E-2</v>
      </c>
      <c r="P152" s="127">
        <v>0</v>
      </c>
      <c r="Q152" s="127">
        <v>5.1999999999999998E-2</v>
      </c>
      <c r="R152" s="127">
        <v>5.2797539765973241E-2</v>
      </c>
      <c r="S152" s="127">
        <v>5.3607311641144725E-2</v>
      </c>
      <c r="T152" s="127">
        <v>5.4429503233081912E-2</v>
      </c>
      <c r="U152" s="127">
        <v>5.5264305026746376E-2</v>
      </c>
      <c r="V152" s="127">
        <v>5.6111910428625331E-2</v>
      </c>
      <c r="W152" s="127">
        <v>5.6972515811539892E-2</v>
      </c>
    </row>
    <row r="153" spans="1:23" s="88" customFormat="1" x14ac:dyDescent="0.3">
      <c r="A153" s="122" t="s">
        <v>484</v>
      </c>
      <c r="B153" s="122" t="s">
        <v>484</v>
      </c>
      <c r="C153" s="122" t="s">
        <v>484</v>
      </c>
      <c r="D153" s="123">
        <f>SUMIF($A155:$A$211,LEFT($C153,LEN($C153)-6),D155:D$211)</f>
        <v>198.89537252131146</v>
      </c>
      <c r="E153" s="123">
        <f>SUMIF($A155:$A$211,LEFT($C153,LEN($C153)-6),E155:E$211)</f>
        <v>233.3490654622951</v>
      </c>
      <c r="F153" s="123">
        <f>SUMIF($A155:$A$211,LEFT($C153,LEN($C153)-6),F155:F$211)</f>
        <v>331.816772852459</v>
      </c>
      <c r="G153" s="123">
        <f>SUMIF($A155:$A$211,LEFT($C153,LEN($C153)-6),G155:G$211)</f>
        <v>428.08411857704931</v>
      </c>
      <c r="H153" s="123">
        <f>SUMIF($A155:$A$211,LEFT($C153,LEN($C153)-6),H155:H$211)</f>
        <v>508.95628165081973</v>
      </c>
      <c r="I153" s="123">
        <f>SUMIF($A155:$A$211,LEFT($C153,LEN($C153)-6),I155:I$211)</f>
        <v>555.83901133442612</v>
      </c>
      <c r="J153" s="123">
        <f>SUMIF($A155:$A$211,LEFT($C153,LEN($C153)-6),J155:J$211)</f>
        <v>610.43748061940869</v>
      </c>
      <c r="K153" s="123">
        <f>SUMIF($A155:$A$211,LEFT($C153,LEN($C153)-6),K155:K$211)</f>
        <v>714.53110812283774</v>
      </c>
      <c r="L153" s="123">
        <f>SUMIF($A155:$A$211,LEFT($C153,LEN($C153)-6),L155:L$211)</f>
        <v>742.28854295081965</v>
      </c>
      <c r="M153" s="123">
        <f>SUMIF($A155:$A$211,LEFT($C153,LEN($C153)-6),M155:M$211)</f>
        <v>889.69556786885255</v>
      </c>
      <c r="N153" s="123">
        <f>SUMIF($A155:$A$211,LEFT($C153,LEN($C153)-6),N155:N$211)</f>
        <v>971.60884788284795</v>
      </c>
      <c r="O153" s="123">
        <f>SUMIF($A155:$A$211,LEFT($C153,LEN($C153)-6),O155:O$211)</f>
        <v>1334.9341147540983</v>
      </c>
      <c r="P153" s="123">
        <f>SUMIF($A155:$A$211,LEFT($C153,LEN($C153)-6),P155:P$211)</f>
        <v>1637.3091147540983</v>
      </c>
      <c r="Q153" s="123">
        <f>SUMIF($A155:$A$211,LEFT($C153,LEN($C153)-6),Q155:Q$211)</f>
        <v>1750.4251147540979</v>
      </c>
      <c r="R153" s="123">
        <f>SUMIF($A155:$A$211,LEFT($C153,LEN($C153)-6),R155:R$211)</f>
        <v>2194.0531550638466</v>
      </c>
      <c r="S153" s="123">
        <f>SUMIF($A155:$A$211,LEFT($C153,LEN($C153)-6),S155:S$211)</f>
        <v>2516.5432064848519</v>
      </c>
      <c r="T153" s="123">
        <f>SUMIF($A155:$A$211,LEFT($C153,LEN($C153)-6),T155:T$211)</f>
        <v>2801.7945105760564</v>
      </c>
      <c r="U153" s="123">
        <f>SUMIF($A155:$A$211,LEFT($C153,LEN($C153)-6),U155:U$211)</f>
        <v>2979.8624258680793</v>
      </c>
      <c r="V153" s="123">
        <f>SUMIF($A155:$A$211,LEFT($C153,LEN($C153)-6),V155:V$211)</f>
        <v>3243.3498118579578</v>
      </c>
      <c r="W153" s="123">
        <f>SUMIF($A155:$A$211,LEFT($C153,LEN($C153)-6),W155:W$211)</f>
        <v>3602.5037697402749</v>
      </c>
    </row>
    <row r="154" spans="1:23" s="88" customFormat="1" x14ac:dyDescent="0.3">
      <c r="A154" s="124" t="s">
        <v>485</v>
      </c>
      <c r="B154" s="124" t="s">
        <v>485</v>
      </c>
      <c r="C154" s="124" t="s">
        <v>485</v>
      </c>
      <c r="D154" s="125">
        <f>SUMIF($B155:$B$211,LEFT($C154,LEN($C154)-6),D155:D$211)</f>
        <v>14.577161799999999</v>
      </c>
      <c r="E154" s="125">
        <f>SUMIF($B155:$B$211,LEFT($C154,LEN($C154)-6),E155:E$211)</f>
        <v>19.207514200000002</v>
      </c>
      <c r="F154" s="125">
        <f>SUMIF($B155:$B$211,LEFT($C154,LEN($C154)-6),F155:F$211)</f>
        <v>16.364096000000004</v>
      </c>
      <c r="G154" s="125">
        <f>SUMIF($B155:$B$211,LEFT($C154,LEN($C154)-6),G155:G$211)</f>
        <v>17.109834200000002</v>
      </c>
      <c r="H154" s="125">
        <f>SUMIF($B155:$B$211,LEFT($C154,LEN($C154)-6),H155:H$211)</f>
        <v>42.155928700000004</v>
      </c>
      <c r="I154" s="125">
        <f>SUMIF($B155:$B$211,LEFT($C154,LEN($C154)-6),I155:I$211)</f>
        <v>51.974322400000013</v>
      </c>
      <c r="J154" s="125">
        <f>SUMIF($B155:$B$211,LEFT($C154,LEN($C154)-6),J155:J$211)</f>
        <v>45.36996550826079</v>
      </c>
      <c r="K154" s="125">
        <f>SUMIF($B155:$B$211,LEFT($C154,LEN($C154)-6),K155:K$211)</f>
        <v>86.011795762577435</v>
      </c>
      <c r="L154" s="125">
        <f>SUMIF($B155:$B$211,LEFT($C154,LEN($C154)-6),L155:L$211)</f>
        <v>57.556771311475408</v>
      </c>
      <c r="M154" s="125">
        <f>SUMIF($B155:$B$211,LEFT($C154,LEN($C154)-6),M155:M$211)</f>
        <v>95.339121311475424</v>
      </c>
      <c r="N154" s="125">
        <f>SUMIF($B155:$B$211,LEFT($C154,LEN($C154)-6),N155:N$211)</f>
        <v>114.051621147541</v>
      </c>
      <c r="O154" s="125">
        <f>SUMIF($B155:$B$211,LEFT($C154,LEN($C154)-6),O155:O$211)</f>
        <v>58.040409836065571</v>
      </c>
      <c r="P154" s="125">
        <f>SUMIF($B155:$B$211,LEFT($C154,LEN($C154)-6),P155:P$211)</f>
        <v>59.624409836065567</v>
      </c>
      <c r="Q154" s="125">
        <f>SUMIF($B155:$B$211,LEFT($C154,LEN($C154)-6),Q155:Q$211)</f>
        <v>59.881409836065572</v>
      </c>
      <c r="R154" s="125">
        <f>SUMIF($B155:$B$211,LEFT($C154,LEN($C154)-6),R155:R$211)</f>
        <v>60.462193056157965</v>
      </c>
      <c r="S154" s="125">
        <f>SUMIF($B155:$B$211,LEFT($C154,LEN($C154)-6),S155:S$211)</f>
        <v>61.057294511109816</v>
      </c>
      <c r="T154" s="125">
        <f>SUMIF($B155:$B$211,LEFT($C154,LEN($C154)-6),T155:T$211)</f>
        <v>61.667003448341532</v>
      </c>
      <c r="U154" s="125">
        <f>SUMIF($B155:$B$211,LEFT($C154,LEN($C154)-6),U155:U$211)</f>
        <v>62.291619716571326</v>
      </c>
      <c r="V154" s="125">
        <f>SUMIF($B155:$B$211,LEFT($C154,LEN($C154)-6),V155:V$211)</f>
        <v>62.931454179980314</v>
      </c>
      <c r="W154" s="125">
        <f>SUMIF($B155:$B$211,LEFT($C154,LEN($C154)-6),W155:W$211)</f>
        <v>63.586829161855327</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3.4500000000000003E-2</v>
      </c>
      <c r="E156" s="127">
        <v>9.8000000000000004E-2</v>
      </c>
      <c r="F156" s="127">
        <v>2.4E-2</v>
      </c>
      <c r="G156" s="127">
        <v>0</v>
      </c>
      <c r="H156" s="127">
        <v>0.14960000000000001</v>
      </c>
      <c r="I156" s="127">
        <v>1.2869999999999999</v>
      </c>
      <c r="J156" s="127">
        <v>1.8199460721792644</v>
      </c>
      <c r="K156" s="127">
        <v>3.0920841372999335</v>
      </c>
      <c r="L156" s="127">
        <v>3.3787999999999996</v>
      </c>
      <c r="M156" s="127">
        <v>8.3630100000000009</v>
      </c>
      <c r="N156" s="127">
        <v>4.3900600000000001</v>
      </c>
      <c r="O156" s="127">
        <v>1.9160000000000001</v>
      </c>
      <c r="P156" s="127">
        <v>1.1720000000000002</v>
      </c>
      <c r="Q156" s="127">
        <v>2.5500000000000003</v>
      </c>
      <c r="R156" s="127">
        <v>2.5459004428667225</v>
      </c>
      <c r="S156" s="127">
        <v>2.5441755663335401</v>
      </c>
      <c r="T156" s="127">
        <v>2.5448596145881979</v>
      </c>
      <c r="U156" s="127">
        <v>2.5479896549953338</v>
      </c>
      <c r="V156" s="127">
        <v>2.5536056562475702</v>
      </c>
      <c r="W156" s="127">
        <v>2.5617505704747368</v>
      </c>
    </row>
    <row r="157" spans="1:23" s="88" customFormat="1" x14ac:dyDescent="0.3">
      <c r="A157" s="126" t="s">
        <v>240</v>
      </c>
      <c r="B157" s="126" t="s">
        <v>486</v>
      </c>
      <c r="C157" s="126" t="s">
        <v>489</v>
      </c>
      <c r="D157" s="127">
        <v>0</v>
      </c>
      <c r="E157" s="127">
        <v>0</v>
      </c>
      <c r="F157" s="127">
        <v>0</v>
      </c>
      <c r="G157" s="127">
        <v>0</v>
      </c>
      <c r="H157" s="127">
        <v>0</v>
      </c>
      <c r="I157" s="127">
        <v>0</v>
      </c>
      <c r="J157" s="127">
        <v>4.7500002256128895E-2</v>
      </c>
      <c r="K157" s="127">
        <v>2.5090001191711099E-2</v>
      </c>
      <c r="L157" s="127">
        <v>1.78E-2</v>
      </c>
      <c r="M157" s="127">
        <v>6.0000000000000001E-3</v>
      </c>
      <c r="N157" s="127">
        <v>7.5000000000000011E-2</v>
      </c>
      <c r="O157" s="127">
        <v>2.5999999999999999E-2</v>
      </c>
      <c r="P157" s="127">
        <v>0</v>
      </c>
      <c r="Q157" s="127">
        <v>0.15000000000000002</v>
      </c>
      <c r="R157" s="127">
        <v>0.15332686359703715</v>
      </c>
      <c r="S157" s="127">
        <v>0.15672751400336288</v>
      </c>
      <c r="T157" s="127">
        <v>0.16020358774330898</v>
      </c>
      <c r="U157" s="127">
        <v>0.16375675763782871</v>
      </c>
      <c r="V157" s="127">
        <v>0.16738873360952283</v>
      </c>
      <c r="W157" s="127">
        <v>0.17110126350552063</v>
      </c>
    </row>
    <row r="158" spans="1:23" s="88" customFormat="1" x14ac:dyDescent="0.3">
      <c r="A158" s="126" t="s">
        <v>240</v>
      </c>
      <c r="B158" s="126" t="s">
        <v>486</v>
      </c>
      <c r="C158" s="126" t="s">
        <v>241</v>
      </c>
      <c r="D158" s="127">
        <v>3.1750868000000008</v>
      </c>
      <c r="E158" s="127">
        <v>2.2785582000000013</v>
      </c>
      <c r="F158" s="127">
        <v>4.0412070000000035</v>
      </c>
      <c r="G158" s="127">
        <v>4.5250912000000021</v>
      </c>
      <c r="H158" s="127">
        <v>3.3605287000000028</v>
      </c>
      <c r="I158" s="127">
        <v>4.0460424000000046</v>
      </c>
      <c r="J158" s="127">
        <v>4.0983606557377046</v>
      </c>
      <c r="K158" s="127">
        <v>6.5573770491803254</v>
      </c>
      <c r="L158" s="127">
        <v>8.1967213114754092</v>
      </c>
      <c r="M158" s="127">
        <v>8.1967213114754092</v>
      </c>
      <c r="N158" s="127">
        <v>19.672131147540984</v>
      </c>
      <c r="O158" s="127">
        <v>11.475409836065573</v>
      </c>
      <c r="P158" s="127">
        <v>11.475409836065571</v>
      </c>
      <c r="Q158" s="127">
        <v>11.475409836065573</v>
      </c>
      <c r="R158" s="127">
        <v>11.477576250353849</v>
      </c>
      <c r="S158" s="127">
        <v>11.47982493725813</v>
      </c>
      <c r="T158" s="127">
        <v>11.482159696228317</v>
      </c>
      <c r="U158" s="127">
        <v>11.484584502205218</v>
      </c>
      <c r="V158" s="127">
        <v>11.487103513726211</v>
      </c>
      <c r="W158" s="127">
        <v>11.489721081405298</v>
      </c>
    </row>
    <row r="159" spans="1:23" s="88" customFormat="1" x14ac:dyDescent="0.3">
      <c r="A159" s="126" t="s">
        <v>240</v>
      </c>
      <c r="B159" s="126" t="s">
        <v>486</v>
      </c>
      <c r="C159" s="126" t="s">
        <v>490</v>
      </c>
      <c r="D159" s="127">
        <v>0.64300000000000002</v>
      </c>
      <c r="E159" s="127">
        <v>0.124</v>
      </c>
      <c r="F159" s="127">
        <v>0.19899999999999998</v>
      </c>
      <c r="G159" s="127">
        <v>9.6000000000000002E-2</v>
      </c>
      <c r="H159" s="127">
        <v>0.24000000000000002</v>
      </c>
      <c r="I159" s="127">
        <v>6.0855319999999997</v>
      </c>
      <c r="J159" s="127">
        <v>5.8973252703614296</v>
      </c>
      <c r="K159" s="127">
        <v>6.4298513042615486</v>
      </c>
      <c r="L159" s="127">
        <v>6.3872499999999999</v>
      </c>
      <c r="M159" s="127">
        <v>8.5817100000000011</v>
      </c>
      <c r="N159" s="127">
        <v>8.5554799999999975</v>
      </c>
      <c r="O159" s="127">
        <v>5.1339999999999995</v>
      </c>
      <c r="P159" s="127">
        <v>4.112000000000001</v>
      </c>
      <c r="Q159" s="127">
        <v>6.6289999999999996</v>
      </c>
      <c r="R159" s="127">
        <v>6.7029364848726898</v>
      </c>
      <c r="S159" s="127">
        <v>6.7776991988213497</v>
      </c>
      <c r="T159" s="127">
        <v>6.8532974006047498</v>
      </c>
      <c r="U159" s="127">
        <v>6.9297404531555342</v>
      </c>
      <c r="V159" s="127">
        <v>7.0070378247591378</v>
      </c>
      <c r="W159" s="127">
        <v>7.0851990902461592</v>
      </c>
    </row>
    <row r="160" spans="1:23" s="88" customFormat="1" x14ac:dyDescent="0.3">
      <c r="A160" s="126" t="s">
        <v>240</v>
      </c>
      <c r="B160" s="126" t="s">
        <v>486</v>
      </c>
      <c r="C160" s="126" t="s">
        <v>491</v>
      </c>
      <c r="D160" s="127">
        <v>0.1</v>
      </c>
      <c r="E160" s="127">
        <v>0</v>
      </c>
      <c r="F160" s="127">
        <v>0.04</v>
      </c>
      <c r="G160" s="127">
        <v>0</v>
      </c>
      <c r="H160" s="127">
        <v>0</v>
      </c>
      <c r="I160" s="127">
        <v>0.25018000000000001</v>
      </c>
      <c r="J160" s="127">
        <v>0.125000005937181</v>
      </c>
      <c r="K160" s="127">
        <v>0.1250000059371813</v>
      </c>
      <c r="L160" s="127">
        <v>0.32390000000000002</v>
      </c>
      <c r="M160" s="127">
        <v>0.19319999999999998</v>
      </c>
      <c r="N160" s="127">
        <v>0.63848000000000005</v>
      </c>
      <c r="O160" s="127">
        <v>5.3999999999999999E-2</v>
      </c>
      <c r="P160" s="127">
        <v>0.156</v>
      </c>
      <c r="Q160" s="127">
        <v>0.69600000000000006</v>
      </c>
      <c r="R160" s="127">
        <v>0.70035931523250705</v>
      </c>
      <c r="S160" s="127">
        <v>0.70474593453009515</v>
      </c>
      <c r="T160" s="127">
        <v>0.7091600289086073</v>
      </c>
      <c r="U160" s="127">
        <v>0.71360177045502449</v>
      </c>
      <c r="V160" s="127">
        <v>0.71807133233417475</v>
      </c>
      <c r="W160" s="127">
        <v>0.72256888879548364</v>
      </c>
    </row>
    <row r="161" spans="1:23" s="88" customFormat="1" x14ac:dyDescent="0.3">
      <c r="A161" s="126" t="s">
        <v>240</v>
      </c>
      <c r="B161" s="126" t="s">
        <v>486</v>
      </c>
      <c r="C161" s="126" t="s">
        <v>492</v>
      </c>
      <c r="D161" s="127">
        <v>0.125</v>
      </c>
      <c r="E161" s="127">
        <v>2.4E-2</v>
      </c>
      <c r="F161" s="127">
        <v>0.16799999999999998</v>
      </c>
      <c r="G161" s="127">
        <v>5.1999999999999998E-2</v>
      </c>
      <c r="H161" s="127">
        <v>0.11200000000000002</v>
      </c>
      <c r="I161" s="127">
        <v>0.82318000000000002</v>
      </c>
      <c r="J161" s="127">
        <v>0.49518001915002174</v>
      </c>
      <c r="K161" s="127">
        <v>0.66209002802777128</v>
      </c>
      <c r="L161" s="127">
        <v>0.35899999999999993</v>
      </c>
      <c r="M161" s="127">
        <v>0.61818000000000006</v>
      </c>
      <c r="N161" s="127">
        <v>0.69565999999999995</v>
      </c>
      <c r="O161" s="127">
        <v>0.23299999999999996</v>
      </c>
      <c r="P161" s="127">
        <v>0.22699999999999998</v>
      </c>
      <c r="Q161" s="127">
        <v>0.87800000000000011</v>
      </c>
      <c r="R161" s="127">
        <v>0.86545046094687017</v>
      </c>
      <c r="S161" s="127">
        <v>0.85313158448686932</v>
      </c>
      <c r="T161" s="127">
        <v>0.84103988019608422</v>
      </c>
      <c r="U161" s="127">
        <v>0.82917191897876918</v>
      </c>
      <c r="V161" s="127">
        <v>0.81752433210721143</v>
      </c>
      <c r="W161" s="127">
        <v>0.80609381027802351</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2.50000011874363E-2</v>
      </c>
      <c r="L162" s="127">
        <v>0</v>
      </c>
      <c r="M162" s="127">
        <v>2.5999999999999999E-2</v>
      </c>
      <c r="N162" s="127">
        <v>2.5999999999999999E-2</v>
      </c>
      <c r="O162" s="127">
        <v>2.5000000000000001E-2</v>
      </c>
      <c r="P162" s="127">
        <v>2.5999999999999999E-2</v>
      </c>
      <c r="Q162" s="127">
        <v>2.5000000000000001E-2</v>
      </c>
      <c r="R162" s="127">
        <v>2.5314073851477405E-2</v>
      </c>
      <c r="S162" s="127">
        <v>2.5632093398322078E-2</v>
      </c>
      <c r="T162" s="127">
        <v>2.5954108210123658E-2</v>
      </c>
      <c r="U162" s="127">
        <v>2.6280168479212249E-2</v>
      </c>
      <c r="V162" s="127">
        <v>2.6610325028481902E-2</v>
      </c>
      <c r="W162" s="127">
        <v>2.6944629319312335E-2</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1.2E-2</v>
      </c>
      <c r="M163" s="127">
        <v>4.65E-2</v>
      </c>
      <c r="N163" s="127">
        <v>0.11199999999999999</v>
      </c>
      <c r="O163" s="127">
        <v>9.6000000000000002E-2</v>
      </c>
      <c r="P163" s="127">
        <v>7.2000000000000008E-2</v>
      </c>
      <c r="Q163" s="127">
        <v>2.5999999999999999E-2</v>
      </c>
      <c r="R163" s="127">
        <v>2.6973756469828289E-2</v>
      </c>
      <c r="S163" s="127">
        <v>2.7983982234369362E-2</v>
      </c>
      <c r="T163" s="127">
        <v>2.903204314791848E-2</v>
      </c>
      <c r="U163" s="127">
        <v>3.0119356218980771E-2</v>
      </c>
      <c r="V163" s="127">
        <v>3.1247391526107521E-2</v>
      </c>
      <c r="W163" s="127">
        <v>3.241767420548463E-2</v>
      </c>
    </row>
    <row r="164" spans="1:23" s="88" customFormat="1" x14ac:dyDescent="0.3">
      <c r="A164" s="126" t="s">
        <v>240</v>
      </c>
      <c r="B164" s="126" t="s">
        <v>486</v>
      </c>
      <c r="C164" s="126" t="s">
        <v>495</v>
      </c>
      <c r="D164" s="127">
        <v>2.4931749999999999</v>
      </c>
      <c r="E164" s="127">
        <v>1.728</v>
      </c>
      <c r="F164" s="127">
        <v>1.3149999999999999</v>
      </c>
      <c r="G164" s="127">
        <v>0.317</v>
      </c>
      <c r="H164" s="127">
        <v>1.23</v>
      </c>
      <c r="I164" s="127">
        <v>9.4445750000000004</v>
      </c>
      <c r="J164" s="127">
        <v>6.4802142799404816</v>
      </c>
      <c r="K164" s="127">
        <v>11.596500504446693</v>
      </c>
      <c r="L164" s="127">
        <v>9.4861000000000004</v>
      </c>
      <c r="M164" s="127">
        <v>10.082180000000001</v>
      </c>
      <c r="N164" s="127">
        <v>13.731749999999998</v>
      </c>
      <c r="O164" s="127">
        <v>9.6669999999999998</v>
      </c>
      <c r="P164" s="127">
        <v>9.5850000000000009</v>
      </c>
      <c r="Q164" s="127">
        <v>11.526000000000003</v>
      </c>
      <c r="R164" s="127">
        <v>11.704277395466304</v>
      </c>
      <c r="S164" s="127">
        <v>11.885312280932107</v>
      </c>
      <c r="T164" s="127">
        <v>12.069147307632456</v>
      </c>
      <c r="U164" s="127">
        <v>12.255825786506639</v>
      </c>
      <c r="V164" s="127">
        <v>12.445391698402107</v>
      </c>
      <c r="W164" s="127">
        <v>12.637889704436208</v>
      </c>
    </row>
    <row r="165" spans="1:23" s="88" customFormat="1" x14ac:dyDescent="0.3">
      <c r="A165" s="126" t="s">
        <v>240</v>
      </c>
      <c r="B165" s="126" t="s">
        <v>486</v>
      </c>
      <c r="C165" s="126" t="s">
        <v>496</v>
      </c>
      <c r="D165" s="127">
        <v>0.108</v>
      </c>
      <c r="E165" s="127">
        <v>0</v>
      </c>
      <c r="F165" s="127">
        <v>0</v>
      </c>
      <c r="G165" s="127">
        <v>0</v>
      </c>
      <c r="H165" s="127">
        <v>0</v>
      </c>
      <c r="I165" s="127">
        <v>0.1</v>
      </c>
      <c r="J165" s="127">
        <v>7.5000003562308903E-2</v>
      </c>
      <c r="K165" s="127">
        <v>0.3500000166241079</v>
      </c>
      <c r="L165" s="127">
        <v>0.39700000000000002</v>
      </c>
      <c r="M165" s="127">
        <v>0.372</v>
      </c>
      <c r="N165" s="127">
        <v>0.17099999999999999</v>
      </c>
      <c r="O165" s="127">
        <v>6.5000000000000002E-2</v>
      </c>
      <c r="P165" s="127">
        <v>0</v>
      </c>
      <c r="Q165" s="127">
        <v>0.30599999999999999</v>
      </c>
      <c r="R165" s="127">
        <v>0.3074644252755489</v>
      </c>
      <c r="S165" s="127">
        <v>0.30893918930373676</v>
      </c>
      <c r="T165" s="127">
        <v>0.3104243624480813</v>
      </c>
      <c r="U165" s="127">
        <v>0.31192001555238541</v>
      </c>
      <c r="V165" s="127">
        <v>0.31342621994401515</v>
      </c>
      <c r="W165" s="127">
        <v>0.31494304743719914</v>
      </c>
    </row>
    <row r="166" spans="1:23" s="88" customFormat="1" x14ac:dyDescent="0.3">
      <c r="A166" s="126" t="s">
        <v>240</v>
      </c>
      <c r="B166" s="126" t="s">
        <v>486</v>
      </c>
      <c r="C166" s="126" t="s">
        <v>245</v>
      </c>
      <c r="D166" s="127">
        <v>7.1803999999999997</v>
      </c>
      <c r="E166" s="127">
        <v>14.954956000000001</v>
      </c>
      <c r="F166" s="127">
        <v>10.004889</v>
      </c>
      <c r="G166" s="127">
        <v>12.119743</v>
      </c>
      <c r="H166" s="127">
        <v>37.015799999999999</v>
      </c>
      <c r="I166" s="127">
        <v>21.417613000000003</v>
      </c>
      <c r="J166" s="127">
        <v>17.628488786908267</v>
      </c>
      <c r="K166" s="127">
        <v>50.569552401923126</v>
      </c>
      <c r="L166" s="127">
        <v>21.133000000000003</v>
      </c>
      <c r="M166" s="127">
        <v>46.680620000000012</v>
      </c>
      <c r="N166" s="127">
        <v>54.277449999999995</v>
      </c>
      <c r="O166" s="127">
        <v>22.416999999999998</v>
      </c>
      <c r="P166" s="127">
        <v>29.057999999999996</v>
      </c>
      <c r="Q166" s="127">
        <v>16.540000000000003</v>
      </c>
      <c r="R166" s="127">
        <v>16.717563595085345</v>
      </c>
      <c r="S166" s="127">
        <v>16.900181266643152</v>
      </c>
      <c r="T166" s="127">
        <v>17.08798897157946</v>
      </c>
      <c r="U166" s="127">
        <v>17.281126331578658</v>
      </c>
      <c r="V166" s="127">
        <v>17.479736731881715</v>
      </c>
      <c r="W166" s="127">
        <v>17.68396742272682</v>
      </c>
    </row>
    <row r="167" spans="1:23" s="88" customFormat="1" x14ac:dyDescent="0.3">
      <c r="A167" s="126" t="s">
        <v>240</v>
      </c>
      <c r="B167" s="126" t="s">
        <v>486</v>
      </c>
      <c r="C167" s="126" t="s">
        <v>497</v>
      </c>
      <c r="D167" s="127">
        <v>0.71799999999999997</v>
      </c>
      <c r="E167" s="127">
        <v>0</v>
      </c>
      <c r="F167" s="127">
        <v>0.57200000000000006</v>
      </c>
      <c r="G167" s="127">
        <v>0</v>
      </c>
      <c r="H167" s="127">
        <v>4.8000000000000001E-2</v>
      </c>
      <c r="I167" s="127">
        <v>8.4201999999999995</v>
      </c>
      <c r="J167" s="127">
        <v>8.5699504059108431</v>
      </c>
      <c r="K167" s="127">
        <v>6.3752503028081247</v>
      </c>
      <c r="L167" s="127">
        <v>7.5522000000000009</v>
      </c>
      <c r="M167" s="127">
        <v>11.97</v>
      </c>
      <c r="N167" s="127">
        <v>11.08061</v>
      </c>
      <c r="O167" s="127">
        <v>6.5849999999999982</v>
      </c>
      <c r="P167" s="127">
        <v>3.7409999999999997</v>
      </c>
      <c r="Q167" s="127">
        <v>8.6720000000000006</v>
      </c>
      <c r="R167" s="127">
        <v>8.817195564518018</v>
      </c>
      <c r="S167" s="127">
        <v>8.9648644946728844</v>
      </c>
      <c r="T167" s="127">
        <v>9.1150459099369545</v>
      </c>
      <c r="U167" s="127">
        <v>9.2677797592747844</v>
      </c>
      <c r="V167" s="127">
        <v>9.4231068228554822</v>
      </c>
      <c r="W167" s="127">
        <v>9.5810687146606117</v>
      </c>
    </row>
    <row r="168" spans="1:23" s="88" customFormat="1" x14ac:dyDescent="0.3">
      <c r="A168" s="126" t="s">
        <v>240</v>
      </c>
      <c r="B168" s="126" t="s">
        <v>486</v>
      </c>
      <c r="C168" s="126" t="s">
        <v>498</v>
      </c>
      <c r="D168" s="127">
        <v>0</v>
      </c>
      <c r="E168" s="127">
        <v>0</v>
      </c>
      <c r="F168" s="127">
        <v>0</v>
      </c>
      <c r="G168" s="127">
        <v>0</v>
      </c>
      <c r="H168" s="127">
        <v>0</v>
      </c>
      <c r="I168" s="127">
        <v>0.1</v>
      </c>
      <c r="J168" s="127">
        <v>0.13300000631716111</v>
      </c>
      <c r="K168" s="127">
        <v>0.20400000968948059</v>
      </c>
      <c r="L168" s="127">
        <v>0.313</v>
      </c>
      <c r="M168" s="127">
        <v>0.20299999999999999</v>
      </c>
      <c r="N168" s="127">
        <v>0.626</v>
      </c>
      <c r="O168" s="127">
        <v>0.34700000000000003</v>
      </c>
      <c r="P168" s="127">
        <v>0</v>
      </c>
      <c r="Q168" s="127">
        <v>0.40800000000000003</v>
      </c>
      <c r="R168" s="127">
        <v>0.41785442762176761</v>
      </c>
      <c r="S168" s="127">
        <v>0.42807646849189157</v>
      </c>
      <c r="T168" s="127">
        <v>0.43869053711728451</v>
      </c>
      <c r="U168" s="127">
        <v>0.44972324153294052</v>
      </c>
      <c r="V168" s="127">
        <v>0.46120359755857704</v>
      </c>
      <c r="W168" s="127">
        <v>0.47316326436447537</v>
      </c>
    </row>
    <row r="169" spans="1:23" s="88" customFormat="1" x14ac:dyDescent="0.3">
      <c r="A169" s="124" t="s">
        <v>499</v>
      </c>
      <c r="B169" s="124" t="s">
        <v>499</v>
      </c>
      <c r="C169" s="124" t="s">
        <v>499</v>
      </c>
      <c r="D169" s="125">
        <f>SUMIF($B170:$B$211,LEFT($C169,LEN($C169)-6),D170:D$211)</f>
        <v>48.254328999999991</v>
      </c>
      <c r="E169" s="125">
        <f>SUMIF($B170:$B$211,LEFT($C169,LEN($C169)-6),E170:E$211)</f>
        <v>1.05101</v>
      </c>
      <c r="F169" s="125">
        <f>SUMIF($B170:$B$211,LEFT($C169,LEN($C169)-6),F170:F$211)</f>
        <v>12.788950999999999</v>
      </c>
      <c r="G169" s="125">
        <f>SUMIF($B170:$B$211,LEFT($C169,LEN($C169)-6),G170:G$211)</f>
        <v>10.192855999999999</v>
      </c>
      <c r="H169" s="125">
        <f>SUMIF($B170:$B$211,LEFT($C169,LEN($C169)-6),H170:H$211)</f>
        <v>2.6040939999999999</v>
      </c>
      <c r="I169" s="125">
        <f>SUMIF($B170:$B$211,LEFT($C169,LEN($C169)-6),I170:I$211)</f>
        <v>15.874560000000001</v>
      </c>
      <c r="J169" s="125">
        <f>SUMIF($B170:$B$211,LEFT($C169,LEN($C169)-6),J170:J$211)</f>
        <v>16.947503801543391</v>
      </c>
      <c r="K169" s="125">
        <f>SUMIF($B170:$B$211,LEFT($C169,LEN($C169)-6),K170:K$211)</f>
        <v>22.152233027665567</v>
      </c>
      <c r="L169" s="125">
        <f>SUMIF($B170:$B$211,LEFT($C169,LEN($C169)-6),L170:L$211)</f>
        <v>34.67481999999999</v>
      </c>
      <c r="M169" s="125">
        <f>SUMIF($B170:$B$211,LEFT($C169,LEN($C169)-6),M170:M$211)</f>
        <v>64.773399999999995</v>
      </c>
      <c r="N169" s="125">
        <f>SUMIF($B170:$B$211,LEFT($C169,LEN($C169)-6),N170:N$211)</f>
        <v>72.298630000000003</v>
      </c>
      <c r="O169" s="125">
        <f>SUMIF($B170:$B$211,LEFT($C169,LEN($C169)-6),O170:O$211)</f>
        <v>73.081000000000017</v>
      </c>
      <c r="P169" s="125">
        <f>SUMIF($B170:$B$211,LEFT($C169,LEN($C169)-6),P170:P$211)</f>
        <v>28.270999999999994</v>
      </c>
      <c r="Q169" s="125">
        <f>SUMIF($B170:$B$211,LEFT($C169,LEN($C169)-6),Q170:Q$211)</f>
        <v>45.615999999999985</v>
      </c>
      <c r="R169" s="125">
        <f>SUMIF($B170:$B$211,LEFT($C169,LEN($C169)-6),R170:R$211)</f>
        <v>46.390269528612052</v>
      </c>
      <c r="S169" s="125">
        <f>SUMIF($B170:$B$211,LEFT($C169,LEN($C169)-6),S170:S$211)</f>
        <v>47.193480594844004</v>
      </c>
      <c r="T169" s="125">
        <f>SUMIF($B170:$B$211,LEFT($C169,LEN($C169)-6),T170:T$211)</f>
        <v>48.025839294760949</v>
      </c>
      <c r="U169" s="125">
        <f>SUMIF($B170:$B$211,LEFT($C169,LEN($C169)-6),U170:U$211)</f>
        <v>48.887575587359301</v>
      </c>
      <c r="V169" s="125">
        <f>SUMIF($B170:$B$211,LEFT($C169,LEN($C169)-6),V170:V$211)</f>
        <v>49.778943060785799</v>
      </c>
      <c r="W169" s="125">
        <f>SUMIF($B170:$B$211,LEFT($C169,LEN($C169)-6),W170:W$211)</f>
        <v>50.700218725777958</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4.0000000000000002E-4</v>
      </c>
      <c r="M171" s="127">
        <v>0</v>
      </c>
      <c r="N171" s="127">
        <v>0</v>
      </c>
      <c r="O171" s="127">
        <v>0.3</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48.21832899999999</v>
      </c>
      <c r="E173" s="127">
        <v>1.03301</v>
      </c>
      <c r="F173" s="127">
        <v>12.337629</v>
      </c>
      <c r="G173" s="127">
        <v>8.664256</v>
      </c>
      <c r="H173" s="127">
        <v>2.498094</v>
      </c>
      <c r="I173" s="127">
        <v>15.506550000000001</v>
      </c>
      <c r="J173" s="127">
        <v>16.270003769363868</v>
      </c>
      <c r="K173" s="127">
        <v>21.832733012490131</v>
      </c>
      <c r="L173" s="127">
        <v>34.553409999999992</v>
      </c>
      <c r="M173" s="127">
        <v>64.372399999999999</v>
      </c>
      <c r="N173" s="127">
        <v>70.815730000000002</v>
      </c>
      <c r="O173" s="127">
        <v>67.825000000000017</v>
      </c>
      <c r="P173" s="127">
        <v>27.235999999999994</v>
      </c>
      <c r="Q173" s="127">
        <v>41.409999999999989</v>
      </c>
      <c r="R173" s="127">
        <v>42.357902540047441</v>
      </c>
      <c r="S173" s="127">
        <v>43.327577546559212</v>
      </c>
      <c r="T173" s="127">
        <v>44.319527156691059</v>
      </c>
      <c r="U173" s="127">
        <v>45.334265144322657</v>
      </c>
      <c r="V173" s="127">
        <v>46.372317191258027</v>
      </c>
      <c r="W173" s="127">
        <v>47.434221164788184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3.5999999999999997E-2</v>
      </c>
      <c r="E176" s="127">
        <v>1.8000000000000002E-2</v>
      </c>
      <c r="F176" s="127">
        <v>7.2000000000000008E-2</v>
      </c>
      <c r="G176" s="127">
        <v>2.4E-2</v>
      </c>
      <c r="H176" s="127">
        <v>0.10600000000000001</v>
      </c>
      <c r="I176" s="127">
        <v>0.36801000000000006</v>
      </c>
      <c r="J176" s="127">
        <v>0.67750003217952293</v>
      </c>
      <c r="K176" s="127">
        <v>0.31950001517543541</v>
      </c>
      <c r="L176" s="127">
        <v>0.12100999999999999</v>
      </c>
      <c r="M176" s="127">
        <v>0.40100000000000008</v>
      </c>
      <c r="N176" s="127">
        <v>1.4829000000000001</v>
      </c>
      <c r="O176" s="127">
        <v>4.0799999999999992</v>
      </c>
      <c r="P176" s="127">
        <v>1.0350000000000001</v>
      </c>
      <c r="Q176" s="127">
        <v>4.2059999999999995</v>
      </c>
      <c r="R176" s="127">
        <v>4.0323669885646138</v>
      </c>
      <c r="S176" s="127">
        <v>3.8659030482847898</v>
      </c>
      <c r="T176" s="127">
        <v>3.7063121380698885</v>
      </c>
      <c r="U176" s="127">
        <v>3.5533104430366431</v>
      </c>
      <c r="V176" s="127">
        <v>3.4066258695277747</v>
      </c>
      <c r="W176" s="127">
        <v>3.2659975609897742</v>
      </c>
    </row>
    <row r="177" spans="1:23" s="88" customFormat="1" x14ac:dyDescent="0.3">
      <c r="A177" s="126" t="s">
        <v>240</v>
      </c>
      <c r="B177" s="126" t="s">
        <v>500</v>
      </c>
      <c r="C177" s="126" t="s">
        <v>507</v>
      </c>
      <c r="D177" s="127">
        <v>0</v>
      </c>
      <c r="E177" s="127">
        <v>0</v>
      </c>
      <c r="F177" s="127">
        <v>0.37932199999999999</v>
      </c>
      <c r="G177" s="127">
        <v>1.5045999999999999</v>
      </c>
      <c r="H177" s="127">
        <v>0</v>
      </c>
      <c r="I177" s="127">
        <v>0</v>
      </c>
      <c r="J177" s="127">
        <v>0</v>
      </c>
      <c r="K177" s="127">
        <v>0</v>
      </c>
      <c r="L177" s="127">
        <v>0</v>
      </c>
      <c r="M177" s="127">
        <v>0</v>
      </c>
      <c r="N177" s="127">
        <v>0</v>
      </c>
      <c r="O177" s="127">
        <v>0.87599999999999989</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2.0964999999999998</v>
      </c>
      <c r="E178" s="125">
        <f>SUMIF($B179:$B$211,LEFT($C178,LEN($C178)-6),E179:E$211)</f>
        <v>2.6775599999999997</v>
      </c>
      <c r="F178" s="125">
        <f>SUMIF($B179:$B$211,LEFT($C178,LEN($C178)-6),F179:F$211)</f>
        <v>2.8923269999999999</v>
      </c>
      <c r="G178" s="125">
        <f>SUMIF($B179:$B$211,LEFT($C178,LEN($C178)-6),G179:G$211)</f>
        <v>6.6603709999999996</v>
      </c>
      <c r="H178" s="125">
        <f>SUMIF($B179:$B$211,LEFT($C178,LEN($C178)-6),H179:H$211)</f>
        <v>14.196006918032786</v>
      </c>
      <c r="I178" s="125">
        <f>SUMIF($B179:$B$211,LEFT($C178,LEN($C178)-6),I179:I$211)</f>
        <v>10.394754918032787</v>
      </c>
      <c r="J178" s="125">
        <f>SUMIF($B179:$B$211,LEFT($C178,LEN($C178)-6),J179:J$211)</f>
        <v>9.4295090854043071</v>
      </c>
      <c r="K178" s="125">
        <f>SUMIF($B179:$B$211,LEFT($C178,LEN($C178)-6),K179:K$211)</f>
        <v>13.269317261230366</v>
      </c>
      <c r="L178" s="125">
        <f>SUMIF($B179:$B$211,LEFT($C178,LEN($C178)-6),L179:L$211)</f>
        <v>9.1519949180327878</v>
      </c>
      <c r="M178" s="125">
        <f>SUMIF($B179:$B$211,LEFT($C178,LEN($C178)-6),M179:M$211)</f>
        <v>24.361754918032787</v>
      </c>
      <c r="N178" s="125">
        <f>SUMIF($B179:$B$211,LEFT($C178,LEN($C178)-6),N179:N$211)</f>
        <v>21.678254918032792</v>
      </c>
      <c r="O178" s="125">
        <f>SUMIF($B179:$B$211,LEFT($C178,LEN($C178)-6),O179:O$211)</f>
        <v>20.062704918032786</v>
      </c>
      <c r="P178" s="125">
        <f>SUMIF($B179:$B$211,LEFT($C178,LEN($C178)-6),P179:P$211)</f>
        <v>21.036704918032783</v>
      </c>
      <c r="Q178" s="125">
        <f>SUMIF($B179:$B$211,LEFT($C178,LEN($C178)-6),Q179:Q$211)</f>
        <v>31.228704918032783</v>
      </c>
      <c r="R178" s="125">
        <f>SUMIF($B179:$B$211,LEFT($C178,LEN($C178)-6),R179:R$211)</f>
        <v>38.587815878894965</v>
      </c>
      <c r="S178" s="125">
        <f>SUMIF($B179:$B$211,LEFT($C178,LEN($C178)-6),S179:S$211)</f>
        <v>50.845067199692473</v>
      </c>
      <c r="T178" s="125">
        <f>SUMIF($B179:$B$211,LEFT($C178,LEN($C178)-6),T179:T$211)</f>
        <v>67.371654358257899</v>
      </c>
      <c r="U178" s="125">
        <f>SUMIF($B179:$B$211,LEFT($C178,LEN($C178)-6),U179:U$211)</f>
        <v>88.193422895654692</v>
      </c>
      <c r="V178" s="125">
        <f>SUMIF($B179:$B$211,LEFT($C178,LEN($C178)-6),V179:V$211)</f>
        <v>116.82477606556311</v>
      </c>
      <c r="W178" s="125">
        <f>SUMIF($B179:$B$211,LEFT($C178,LEN($C178)-6),W179:W$211)</f>
        <v>119.02067668309697</v>
      </c>
    </row>
    <row r="179" spans="1:23" s="88" customFormat="1" x14ac:dyDescent="0.3">
      <c r="A179" s="126" t="s">
        <v>240</v>
      </c>
      <c r="B179" s="126" t="s">
        <v>509</v>
      </c>
      <c r="C179" s="126" t="s">
        <v>510</v>
      </c>
      <c r="D179" s="127">
        <v>0</v>
      </c>
      <c r="E179" s="127">
        <v>0</v>
      </c>
      <c r="F179" s="127">
        <v>2.0800000000000003E-3</v>
      </c>
      <c r="G179" s="127">
        <v>0</v>
      </c>
      <c r="H179" s="127">
        <v>1.5E-3</v>
      </c>
      <c r="I179" s="127">
        <v>0</v>
      </c>
      <c r="J179" s="127">
        <v>0</v>
      </c>
      <c r="K179" s="127">
        <v>0</v>
      </c>
      <c r="L179" s="127">
        <v>0</v>
      </c>
      <c r="M179" s="127">
        <v>0</v>
      </c>
      <c r="N179" s="127">
        <v>1E-3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1.25000005937181E-2</v>
      </c>
      <c r="K180" s="127">
        <v>1.3000000617466902E-2</v>
      </c>
      <c r="L180" s="127">
        <v>2.4400000000000002E-2</v>
      </c>
      <c r="M180" s="127">
        <v>1.7999999999999999E-2</v>
      </c>
      <c r="N180" s="127">
        <v>1.5000000000000001E-2</v>
      </c>
      <c r="O180" s="127">
        <v>1.0999999999999999E-2</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1.05</v>
      </c>
      <c r="E182" s="127">
        <v>0.79136000000000017</v>
      </c>
      <c r="F182" s="127">
        <v>1.174355</v>
      </c>
      <c r="G182" s="127">
        <v>0.97092000000000012</v>
      </c>
      <c r="H182" s="127">
        <v>0.32284100000000004</v>
      </c>
      <c r="I182" s="127">
        <v>0.21</v>
      </c>
      <c r="J182" s="127">
        <v>0.1340000052247195</v>
      </c>
      <c r="K182" s="127">
        <v>0.16000000759959201</v>
      </c>
      <c r="L182" s="127">
        <v>8.0799999999999997E-2</v>
      </c>
      <c r="M182" s="127">
        <v>1.6800000000000002E-2</v>
      </c>
      <c r="N182" s="127">
        <v>1.6800000000000002E-2</v>
      </c>
      <c r="O182" s="127">
        <v>1.4060000000000004</v>
      </c>
      <c r="P182" s="127">
        <v>0.90400000000000014</v>
      </c>
      <c r="Q182" s="127">
        <v>5.9519999999999991</v>
      </c>
      <c r="R182" s="127">
        <v>12.984962276337908</v>
      </c>
      <c r="S182" s="127">
        <v>25.596952598299541</v>
      </c>
      <c r="T182" s="127">
        <v>41.92583070135651</v>
      </c>
      <c r="U182" s="127">
        <v>62.363576882263857</v>
      </c>
      <c r="V182" s="127">
        <v>91.005979963140931</v>
      </c>
      <c r="W182" s="127">
        <v>93.167131235506375</v>
      </c>
    </row>
    <row r="183" spans="1:23" s="88" customFormat="1" x14ac:dyDescent="0.3">
      <c r="A183" s="126" t="s">
        <v>240</v>
      </c>
      <c r="B183" s="126" t="s">
        <v>509</v>
      </c>
      <c r="C183" s="126" t="s">
        <v>513</v>
      </c>
      <c r="D183" s="127">
        <v>6.3E-2</v>
      </c>
      <c r="E183" s="127">
        <v>0</v>
      </c>
      <c r="F183" s="127">
        <v>0</v>
      </c>
      <c r="G183" s="127">
        <v>0</v>
      </c>
      <c r="H183" s="127">
        <v>0</v>
      </c>
      <c r="I183" s="127">
        <v>0.20599999999999999</v>
      </c>
      <c r="J183" s="127">
        <v>0</v>
      </c>
      <c r="K183" s="127">
        <v>0</v>
      </c>
      <c r="L183" s="127">
        <v>0</v>
      </c>
      <c r="M183" s="127">
        <v>0.73429999999999995</v>
      </c>
      <c r="N183" s="127">
        <v>0.16805</v>
      </c>
      <c r="O183" s="127">
        <v>5.4000000000000006E-2</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0.04</v>
      </c>
      <c r="E184" s="127">
        <v>0.08</v>
      </c>
      <c r="F184" s="127">
        <v>0</v>
      </c>
      <c r="G184" s="127">
        <v>3.4179999999999997</v>
      </c>
      <c r="H184" s="127">
        <v>4.4999999999999998E-2</v>
      </c>
      <c r="I184" s="127">
        <v>0</v>
      </c>
      <c r="J184" s="127">
        <v>0</v>
      </c>
      <c r="K184" s="127">
        <v>0</v>
      </c>
      <c r="L184" s="127">
        <v>0</v>
      </c>
      <c r="M184" s="127">
        <v>0</v>
      </c>
      <c r="N184" s="127">
        <v>0.53300000000000003</v>
      </c>
      <c r="O184" s="127">
        <v>4.9550000000000001</v>
      </c>
      <c r="P184" s="127">
        <v>7.5409999999999986</v>
      </c>
      <c r="Q184" s="127">
        <v>1.1760000000000002</v>
      </c>
      <c r="R184" s="127">
        <v>1.2013027358048853</v>
      </c>
      <c r="S184" s="127">
        <v>1.2271668203289106</v>
      </c>
      <c r="T184" s="127">
        <v>1.2536047356297084</v>
      </c>
      <c r="U184" s="127">
        <v>1.2806292413599738</v>
      </c>
      <c r="V184" s="127">
        <v>1.308253380941123</v>
      </c>
      <c r="W184" s="127">
        <v>1.336490487874249</v>
      </c>
    </row>
    <row r="185" spans="1:23" s="88" customFormat="1" x14ac:dyDescent="0.3">
      <c r="A185" s="126" t="s">
        <v>240</v>
      </c>
      <c r="B185" s="126" t="s">
        <v>509</v>
      </c>
      <c r="C185" s="126" t="s">
        <v>514</v>
      </c>
      <c r="D185" s="127">
        <v>0</v>
      </c>
      <c r="E185" s="127">
        <v>0</v>
      </c>
      <c r="F185" s="127">
        <v>0</v>
      </c>
      <c r="G185" s="127">
        <v>0</v>
      </c>
      <c r="H185" s="127">
        <v>0</v>
      </c>
      <c r="I185" s="127">
        <v>0.45100000000000007</v>
      </c>
      <c r="J185" s="127">
        <v>0.45000002137385348</v>
      </c>
      <c r="K185" s="127">
        <v>0.125000005937181</v>
      </c>
      <c r="L185" s="127">
        <v>0</v>
      </c>
      <c r="M185" s="127">
        <v>0</v>
      </c>
      <c r="N185" s="127">
        <v>3.2000000000000001E-2</v>
      </c>
      <c r="O185" s="127">
        <v>0.39200000000000002</v>
      </c>
      <c r="P185" s="127">
        <v>0.104</v>
      </c>
      <c r="Q185" s="127">
        <v>6.9000000000000006E-2</v>
      </c>
      <c r="R185" s="127">
        <v>6.9325223857466672E-2</v>
      </c>
      <c r="S185" s="127">
        <v>6.9651984258059074E-2</v>
      </c>
      <c r="T185" s="127">
        <v>6.9980288461080842E-2</v>
      </c>
      <c r="U185" s="127">
        <v>7.0310143760131727E-2</v>
      </c>
      <c r="V185" s="127">
        <v>7.0641557483269668E-2</v>
      </c>
      <c r="W185" s="127">
        <v>7.0974536993173562E-2</v>
      </c>
    </row>
    <row r="186" spans="1:23" s="88" customFormat="1" x14ac:dyDescent="0.3">
      <c r="A186" s="126" t="s">
        <v>240</v>
      </c>
      <c r="B186" s="126" t="s">
        <v>509</v>
      </c>
      <c r="C186" s="126" t="s">
        <v>267</v>
      </c>
      <c r="D186" s="127">
        <v>2.1000000000000001E-2</v>
      </c>
      <c r="E186" s="127">
        <v>0.65574999999999994</v>
      </c>
      <c r="F186" s="127">
        <v>0.39127800000000001</v>
      </c>
      <c r="G186" s="127">
        <v>0.53529700000000002</v>
      </c>
      <c r="H186" s="127">
        <v>7.0459559999999986</v>
      </c>
      <c r="I186" s="127">
        <v>2.29515</v>
      </c>
      <c r="J186" s="127">
        <v>0.84250004001660295</v>
      </c>
      <c r="K186" s="127">
        <v>3.5280001675710073</v>
      </c>
      <c r="L186" s="127">
        <v>0.82380000000000009</v>
      </c>
      <c r="M186" s="127">
        <v>3.6700000000000008</v>
      </c>
      <c r="N186" s="127">
        <v>3.3350000000000004</v>
      </c>
      <c r="O186" s="127">
        <v>1.6839999999999999</v>
      </c>
      <c r="P186" s="127">
        <v>1.089</v>
      </c>
      <c r="Q186" s="127">
        <v>3.7369999999999997</v>
      </c>
      <c r="R186" s="127">
        <v>3.7391256126237171</v>
      </c>
      <c r="S186" s="127">
        <v>3.7412685560203061</v>
      </c>
      <c r="T186" s="127">
        <v>3.7434285712955022</v>
      </c>
      <c r="U186" s="127">
        <v>3.7456054041155613</v>
      </c>
      <c r="V186" s="127">
        <v>3.7477988046275774</v>
      </c>
      <c r="W186" s="127">
        <v>3.7500085273811963</v>
      </c>
    </row>
    <row r="187" spans="1:23" s="88" customFormat="1" x14ac:dyDescent="0.3">
      <c r="A187" s="126" t="s">
        <v>240</v>
      </c>
      <c r="B187" s="126" t="s">
        <v>509</v>
      </c>
      <c r="C187" s="126" t="s">
        <v>515</v>
      </c>
      <c r="D187" s="127">
        <v>0</v>
      </c>
      <c r="E187" s="127">
        <v>0</v>
      </c>
      <c r="F187" s="127">
        <v>4.8000000000000001E-2</v>
      </c>
      <c r="G187" s="127">
        <v>4.4999999999999998E-2</v>
      </c>
      <c r="H187" s="127">
        <v>8.0000000000000002E-3</v>
      </c>
      <c r="I187" s="127">
        <v>3.4099999999999998E-2</v>
      </c>
      <c r="J187" s="127">
        <v>3.4200001624412869E-2</v>
      </c>
      <c r="K187" s="127">
        <v>4.4000000949949006E-2</v>
      </c>
      <c r="L187" s="127">
        <v>3.2000000000000001E-2</v>
      </c>
      <c r="M187" s="127">
        <v>7.9279999999999989E-2</v>
      </c>
      <c r="N187" s="127">
        <v>0.10999999999999999</v>
      </c>
      <c r="O187" s="127">
        <v>5.8000000000000003E-2</v>
      </c>
      <c r="P187" s="127">
        <v>1.4000000000000002E-2</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0.7340000000000001</v>
      </c>
      <c r="E188" s="127">
        <v>1.15045</v>
      </c>
      <c r="F188" s="127">
        <v>1.2766139999999999</v>
      </c>
      <c r="G188" s="127">
        <v>1.6911539999999998</v>
      </c>
      <c r="H188" s="127">
        <v>1.035005</v>
      </c>
      <c r="I188" s="127">
        <v>1.4127999999999998</v>
      </c>
      <c r="J188" s="127">
        <v>2.0746000985382125</v>
      </c>
      <c r="K188" s="127">
        <v>2.0738000933704885</v>
      </c>
      <c r="L188" s="127">
        <v>1.4654499999999997</v>
      </c>
      <c r="M188" s="127">
        <v>1.36931</v>
      </c>
      <c r="N188" s="127">
        <v>3.7810099999999998</v>
      </c>
      <c r="O188" s="127">
        <v>3.5439999999999996</v>
      </c>
      <c r="P188" s="127">
        <v>1.9240000000000002</v>
      </c>
      <c r="Q188" s="127">
        <v>7.9249999999999998</v>
      </c>
      <c r="R188" s="127">
        <v>7.7475885525690522</v>
      </c>
      <c r="S188" s="127">
        <v>7.5741980568317206</v>
      </c>
      <c r="T188" s="127">
        <v>7.4047374178702272</v>
      </c>
      <c r="U188" s="127">
        <v>7.2391176045571273</v>
      </c>
      <c r="V188" s="127">
        <v>7.0772516027993753</v>
      </c>
      <c r="W188" s="127">
        <v>6.9190543698416498</v>
      </c>
    </row>
    <row r="189" spans="1:23" s="88" customFormat="1" x14ac:dyDescent="0.3">
      <c r="A189" s="126" t="s">
        <v>240</v>
      </c>
      <c r="B189" s="126" t="s">
        <v>509</v>
      </c>
      <c r="C189" s="126" t="s">
        <v>270</v>
      </c>
      <c r="D189" s="127">
        <v>0.18849999999999997</v>
      </c>
      <c r="E189" s="127">
        <v>0</v>
      </c>
      <c r="F189" s="127">
        <v>0</v>
      </c>
      <c r="G189" s="127">
        <v>0</v>
      </c>
      <c r="H189" s="127">
        <v>5.7377049180327866</v>
      </c>
      <c r="I189" s="127">
        <v>5.7857049180327866</v>
      </c>
      <c r="J189" s="127">
        <v>5.8817089180327873</v>
      </c>
      <c r="K189" s="127">
        <v>7.3255169851846809</v>
      </c>
      <c r="L189" s="127">
        <v>6.7255449180327878</v>
      </c>
      <c r="M189" s="127">
        <v>18.474064918032788</v>
      </c>
      <c r="N189" s="127">
        <v>13.686394918032789</v>
      </c>
      <c r="O189" s="127">
        <v>7.9587049180327876</v>
      </c>
      <c r="P189" s="127">
        <v>9.4607049180327873</v>
      </c>
      <c r="Q189" s="127">
        <v>12.369704918032786</v>
      </c>
      <c r="R189" s="127">
        <v>12.845511477701931</v>
      </c>
      <c r="S189" s="127">
        <v>12.635829183953936</v>
      </c>
      <c r="T189" s="127">
        <v>12.974072643644872</v>
      </c>
      <c r="U189" s="127">
        <v>13.494183619598054</v>
      </c>
      <c r="V189" s="127">
        <v>13.614850756570837</v>
      </c>
      <c r="W189" s="127">
        <v>13.777017525500325</v>
      </c>
    </row>
    <row r="190" spans="1:23" s="88" customFormat="1" x14ac:dyDescent="0.3">
      <c r="A190" s="124" t="s">
        <v>517</v>
      </c>
      <c r="B190" s="124" t="s">
        <v>517</v>
      </c>
      <c r="C190" s="124" t="s">
        <v>517</v>
      </c>
      <c r="D190" s="125">
        <f>SUMIF($B191:$B$211,LEFT($C190,LEN($C190)-6),D191:D$211)</f>
        <v>133.96738172131148</v>
      </c>
      <c r="E190" s="125">
        <f>SUMIF($B191:$B$211,LEFT($C190,LEN($C190)-6),E191:E$211)</f>
        <v>210.41298126229509</v>
      </c>
      <c r="F190" s="125">
        <f>SUMIF($B191:$B$211,LEFT($C190,LEN($C190)-6),F191:F$211)</f>
        <v>299.77139885245901</v>
      </c>
      <c r="G190" s="125">
        <f>SUMIF($B191:$B$211,LEFT($C190,LEN($C190)-6),G191:G$211)</f>
        <v>394.12105737704928</v>
      </c>
      <c r="H190" s="125">
        <f>SUMIF($B191:$B$211,LEFT($C190,LEN($C190)-6),H191:H$211)</f>
        <v>450.00025203278693</v>
      </c>
      <c r="I190" s="125">
        <f>SUMIF($B191:$B$211,LEFT($C190,LEN($C190)-6),I191:I$211)</f>
        <v>477.59537401639341</v>
      </c>
      <c r="J190" s="125">
        <f>SUMIF($B191:$B$211,LEFT($C190,LEN($C190)-6),J191:J$211)</f>
        <v>538.69050222420015</v>
      </c>
      <c r="K190" s="125">
        <f>SUMIF($B191:$B$211,LEFT($C190,LEN($C190)-6),K191:K$211)</f>
        <v>593.0977620713644</v>
      </c>
      <c r="L190" s="125">
        <f>SUMIF($B191:$B$211,LEFT($C190,LEN($C190)-6),L191:L$211)</f>
        <v>640.90495672131146</v>
      </c>
      <c r="M190" s="125">
        <f>SUMIF($B191:$B$211,LEFT($C190,LEN($C190)-6),M191:M$211)</f>
        <v>705.22129163934437</v>
      </c>
      <c r="N190" s="125">
        <f>SUMIF($B191:$B$211,LEFT($C190,LEN($C190)-6),N191:N$211)</f>
        <v>763.58034181727419</v>
      </c>
      <c r="O190" s="125">
        <f>SUMIF($B191:$B$211,LEFT($C190,LEN($C190)-6),O191:O$211)</f>
        <v>1183.75</v>
      </c>
      <c r="P190" s="125">
        <f>SUMIF($B191:$B$211,LEFT($C190,LEN($C190)-6),P191:P$211)</f>
        <v>1528.377</v>
      </c>
      <c r="Q190" s="125">
        <f>SUMIF($B191:$B$211,LEFT($C190,LEN($C190)-6),Q191:Q$211)</f>
        <v>1613.6989999999996</v>
      </c>
      <c r="R190" s="125">
        <f>SUMIF($B191:$B$211,LEFT($C190,LEN($C190)-6),R191:R$211)</f>
        <v>2048.6128766001812</v>
      </c>
      <c r="S190" s="125">
        <f>SUMIF($B191:$B$211,LEFT($C190,LEN($C190)-6),S191:S$211)</f>
        <v>2357.4473641792056</v>
      </c>
      <c r="T190" s="125">
        <f>SUMIF($B191:$B$211,LEFT($C190,LEN($C190)-6),T191:T$211)</f>
        <v>2624.7300134746961</v>
      </c>
      <c r="U190" s="125">
        <f>SUMIF($B191:$B$211,LEFT($C190,LEN($C190)-6),U191:U$211)</f>
        <v>2780.489807668494</v>
      </c>
      <c r="V190" s="125">
        <f>SUMIF($B191:$B$211,LEFT($C190,LEN($C190)-6),V191:V$211)</f>
        <v>3013.8146385516284</v>
      </c>
      <c r="W190" s="125">
        <f>SUMIF($B191:$B$211,LEFT($C190,LEN($C190)-6),W191:W$211)</f>
        <v>3369.1960451695445</v>
      </c>
    </row>
    <row r="191" spans="1:23" s="88" customFormat="1" x14ac:dyDescent="0.3">
      <c r="A191" s="126" t="s">
        <v>240</v>
      </c>
      <c r="B191" s="126" t="s">
        <v>518</v>
      </c>
      <c r="C191" s="126" t="s">
        <v>291</v>
      </c>
      <c r="D191" s="127">
        <v>129.50819672131149</v>
      </c>
      <c r="E191" s="127">
        <v>201.63934426229508</v>
      </c>
      <c r="F191" s="127">
        <v>280.32786885245901</v>
      </c>
      <c r="G191" s="127">
        <v>383.60655737704928</v>
      </c>
      <c r="H191" s="127">
        <v>437.70491803278691</v>
      </c>
      <c r="I191" s="127">
        <v>468.85245901639342</v>
      </c>
      <c r="J191" s="127">
        <v>521.31147540983602</v>
      </c>
      <c r="K191" s="127">
        <v>577.04918032786884</v>
      </c>
      <c r="L191" s="127">
        <v>629.50819672131149</v>
      </c>
      <c r="M191" s="127">
        <v>685.24590163934431</v>
      </c>
      <c r="N191" s="127">
        <v>750.73868181727426</v>
      </c>
      <c r="O191" s="127">
        <v>1171.8019999999999</v>
      </c>
      <c r="P191" s="127">
        <v>1514.875</v>
      </c>
      <c r="Q191" s="127">
        <v>1598.6519999999998</v>
      </c>
      <c r="R191" s="127">
        <v>2030.1882904154197</v>
      </c>
      <c r="S191" s="127">
        <v>2337.739253434464</v>
      </c>
      <c r="T191" s="127">
        <v>2598.9974468477403</v>
      </c>
      <c r="U191" s="127">
        <v>2751.8366170119234</v>
      </c>
      <c r="V191" s="127">
        <v>2986.2743150144952</v>
      </c>
      <c r="W191" s="127">
        <v>3342.3934096221437</v>
      </c>
    </row>
    <row r="192" spans="1:23" s="88" customFormat="1" x14ac:dyDescent="0.3">
      <c r="A192" s="126" t="s">
        <v>240</v>
      </c>
      <c r="B192" s="126" t="s">
        <v>518</v>
      </c>
      <c r="C192" s="126" t="s">
        <v>276</v>
      </c>
      <c r="D192" s="127">
        <v>4.2219349999999993</v>
      </c>
      <c r="E192" s="127">
        <v>7.3230000000000004</v>
      </c>
      <c r="F192" s="127">
        <v>17.778000000000002</v>
      </c>
      <c r="G192" s="127">
        <v>9.266</v>
      </c>
      <c r="H192" s="127">
        <v>7.66</v>
      </c>
      <c r="I192" s="127">
        <v>4.0106900000000003</v>
      </c>
      <c r="J192" s="127">
        <v>10.844676506164951</v>
      </c>
      <c r="K192" s="127">
        <v>7.4705253404866641</v>
      </c>
      <c r="L192" s="127">
        <v>6.3219099999999999</v>
      </c>
      <c r="M192" s="127">
        <v>12.632380000000001</v>
      </c>
      <c r="N192" s="127">
        <v>7.8311099999999998</v>
      </c>
      <c r="O192" s="127">
        <v>5.5629999999999988</v>
      </c>
      <c r="P192" s="127">
        <v>10.602999999999994</v>
      </c>
      <c r="Q192" s="127">
        <v>8.5329999999999941</v>
      </c>
      <c r="R192" s="127">
        <v>8.4562535167618602</v>
      </c>
      <c r="S192" s="127">
        <v>8.3802878745019065</v>
      </c>
      <c r="T192" s="127">
        <v>8.3050927532297187</v>
      </c>
      <c r="U192" s="127">
        <v>8.2306580244223291</v>
      </c>
      <c r="V192" s="127">
        <v>8.1569737464889887</v>
      </c>
      <c r="W192" s="127">
        <v>8.0840301603558604</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1.00000004749745E-6</v>
      </c>
      <c r="L193" s="127">
        <v>0</v>
      </c>
      <c r="M193" s="127">
        <v>0</v>
      </c>
      <c r="N193" s="127">
        <v>0</v>
      </c>
      <c r="O193" s="127">
        <v>0.126</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0.18985000901739099</v>
      </c>
      <c r="K194" s="127">
        <v>0</v>
      </c>
      <c r="L194" s="127">
        <v>0.34083999999999998</v>
      </c>
      <c r="M194" s="127">
        <v>0.42960000000000004</v>
      </c>
      <c r="N194" s="127">
        <v>0</v>
      </c>
      <c r="O194" s="127">
        <v>0</v>
      </c>
      <c r="P194" s="127">
        <v>0</v>
      </c>
      <c r="Q194" s="127">
        <v>1.7049999999999998</v>
      </c>
      <c r="R194" s="127">
        <v>1.7003736356741261</v>
      </c>
      <c r="S194" s="127">
        <v>1.6957602074712992</v>
      </c>
      <c r="T194" s="127">
        <v>1.6911596764216983</v>
      </c>
      <c r="U194" s="127">
        <v>1.6865720036927414</v>
      </c>
      <c r="V194" s="127">
        <v>1.6819971505884717</v>
      </c>
      <c r="W194" s="127">
        <v>1.6774350785489469</v>
      </c>
    </row>
    <row r="195" spans="1:23" s="88" customFormat="1" x14ac:dyDescent="0.3">
      <c r="A195" s="126" t="s">
        <v>240</v>
      </c>
      <c r="B195" s="126" t="s">
        <v>518</v>
      </c>
      <c r="C195" s="126" t="s">
        <v>285</v>
      </c>
      <c r="D195" s="127">
        <v>7.6999999999999999E-2</v>
      </c>
      <c r="E195" s="127">
        <v>0.66063700000000014</v>
      </c>
      <c r="F195" s="127">
        <v>0.58352999999999988</v>
      </c>
      <c r="G195" s="127">
        <v>0.68549999999999989</v>
      </c>
      <c r="H195" s="127">
        <v>3.9053339999999999</v>
      </c>
      <c r="I195" s="127">
        <v>4.5532250000000003</v>
      </c>
      <c r="J195" s="127">
        <v>5.67950026873583</v>
      </c>
      <c r="K195" s="127">
        <v>6.6929543163782927</v>
      </c>
      <c r="L195" s="127">
        <v>3.9845799999999993</v>
      </c>
      <c r="M195" s="127">
        <v>4.0750799999999998</v>
      </c>
      <c r="N195" s="127">
        <v>3.16079</v>
      </c>
      <c r="O195" s="127">
        <v>3.9210000000000007</v>
      </c>
      <c r="P195" s="127">
        <v>1.6550000000000002</v>
      </c>
      <c r="Q195" s="127">
        <v>2.7890000000000006</v>
      </c>
      <c r="R195" s="127">
        <v>6.2479590323256105</v>
      </c>
      <c r="S195" s="127">
        <v>7.6120626627684871</v>
      </c>
      <c r="T195" s="127">
        <v>13.716314197304063</v>
      </c>
      <c r="U195" s="127">
        <v>16.715960628455754</v>
      </c>
      <c r="V195" s="127">
        <v>15.681352640056167</v>
      </c>
      <c r="W195" s="127">
        <v>15.021170308496039</v>
      </c>
    </row>
    <row r="196" spans="1:23" s="88" customFormat="1" x14ac:dyDescent="0.3">
      <c r="A196" s="126" t="s">
        <v>240</v>
      </c>
      <c r="B196" s="126" t="s">
        <v>518</v>
      </c>
      <c r="C196" s="126" t="s">
        <v>288</v>
      </c>
      <c r="D196" s="127">
        <v>0.16025</v>
      </c>
      <c r="E196" s="127">
        <v>0.79</v>
      </c>
      <c r="F196" s="127">
        <v>1.0820000000000001</v>
      </c>
      <c r="G196" s="127">
        <v>0.56300000000000006</v>
      </c>
      <c r="H196" s="127">
        <v>0.72999999999999987</v>
      </c>
      <c r="I196" s="127">
        <v>0.17900000000000002</v>
      </c>
      <c r="J196" s="127">
        <v>0.66500003044586609</v>
      </c>
      <c r="K196" s="127">
        <v>1.8851010866306022</v>
      </c>
      <c r="L196" s="127">
        <v>0.74942999999999993</v>
      </c>
      <c r="M196" s="127">
        <v>2.83833</v>
      </c>
      <c r="N196" s="127">
        <v>1.8497599999999998</v>
      </c>
      <c r="O196" s="127">
        <v>2.3380000000000001</v>
      </c>
      <c r="P196" s="127">
        <v>1.244</v>
      </c>
      <c r="Q196" s="127">
        <v>2.02</v>
      </c>
      <c r="R196" s="127">
        <v>2.02</v>
      </c>
      <c r="S196" s="127">
        <v>2.02</v>
      </c>
      <c r="T196" s="127">
        <v>2.02</v>
      </c>
      <c r="U196" s="127">
        <v>2.02</v>
      </c>
      <c r="V196" s="127">
        <v>2.02</v>
      </c>
      <c r="W196" s="127">
        <v>2.02</v>
      </c>
    </row>
    <row r="197" spans="1:23" s="88" customFormat="1" x14ac:dyDescent="0.3">
      <c r="A197" s="122" t="s">
        <v>521</v>
      </c>
      <c r="B197" s="122" t="s">
        <v>521</v>
      </c>
      <c r="C197" s="122" t="s">
        <v>521</v>
      </c>
      <c r="D197" s="123">
        <f>SUMIF($A199:$A$211,LEFT($C197,LEN($C197)-6),D199:D$211)</f>
        <v>1.9359999999999999</v>
      </c>
      <c r="E197" s="123">
        <f>SUMIF($A199:$A$211,LEFT($C197,LEN($C197)-6),E199:E$211)</f>
        <v>3.4074</v>
      </c>
      <c r="F197" s="123">
        <f>SUMIF($A199:$A$211,LEFT($C197,LEN($C197)-6),F199:F$211)</f>
        <v>5.0194000000000001</v>
      </c>
      <c r="G197" s="123">
        <f>SUMIF($A199:$A$211,LEFT($C197,LEN($C197)-6),G199:G$211)</f>
        <v>4.407</v>
      </c>
      <c r="H197" s="123">
        <f>SUMIF($A199:$A$211,LEFT($C197,LEN($C197)-6),H199:H$211)</f>
        <v>4.0732000000000008</v>
      </c>
      <c r="I197" s="123">
        <f>SUMIF($A199:$A$211,LEFT($C197,LEN($C197)-6),I199:I$211)</f>
        <v>4.8409999999999993</v>
      </c>
      <c r="J197" s="123">
        <f>SUMIF($A199:$A$211,LEFT($C197,LEN($C197)-6),J199:J$211)</f>
        <v>32.292366298247863</v>
      </c>
      <c r="K197" s="123">
        <f>SUMIF($A199:$A$211,LEFT($C197,LEN($C197)-6),K199:K$211)</f>
        <v>4.326172005565371</v>
      </c>
      <c r="L197" s="123">
        <f>SUMIF($A199:$A$211,LEFT($C197,LEN($C197)-6),L199:L$211)</f>
        <v>4.4784999999999995</v>
      </c>
      <c r="M197" s="123">
        <f>SUMIF($A199:$A$211,LEFT($C197,LEN($C197)-6),M199:M$211)</f>
        <v>7.4398900000000001</v>
      </c>
      <c r="N197" s="123">
        <f>SUMIF($A199:$A$211,LEFT($C197,LEN($C197)-6),N199:N$211)</f>
        <v>2.9012199999999999</v>
      </c>
      <c r="O197" s="123">
        <f>SUMIF($A199:$A$211,LEFT($C197,LEN($C197)-6),O199:O$211)</f>
        <v>5.98999999999997</v>
      </c>
      <c r="P197" s="123">
        <f>SUMIF($A199:$A$211,LEFT($C197,LEN($C197)-6),P199:P$211)</f>
        <v>5.7170000000000005</v>
      </c>
      <c r="Q197" s="123">
        <f>SUMIF($A199:$A$211,LEFT($C197,LEN($C197)-6),Q199:Q$211)</f>
        <v>5.9350000000000005</v>
      </c>
      <c r="R197" s="123">
        <f>SUMIF($A199:$A$211,LEFT($C197,LEN($C197)-6),R199:R$211)</f>
        <v>5.9855834947332873</v>
      </c>
      <c r="S197" s="123">
        <f>SUMIF($A199:$A$211,LEFT($C197,LEN($C197)-6),S199:S$211)</f>
        <v>6.03775508282658</v>
      </c>
      <c r="T197" s="123">
        <f>SUMIF($A199:$A$211,LEFT($C197,LEN($C197)-6),T199:T$211)</f>
        <v>6.0915902100340569</v>
      </c>
      <c r="U197" s="123">
        <f>SUMIF($A199:$A$211,LEFT($C197,LEN($C197)-6),U199:U$211)</f>
        <v>6.1471680977889775</v>
      </c>
      <c r="V197" s="123">
        <f>SUMIF($A199:$A$211,LEFT($C197,LEN($C197)-6),V199:V$211)</f>
        <v>6.2045719308521132</v>
      </c>
      <c r="W197" s="123">
        <f>SUMIF($A199:$A$211,LEFT($C197,LEN($C197)-6),W199:W$211)</f>
        <v>6.2638890544082333</v>
      </c>
    </row>
    <row r="198" spans="1:23" s="88" customFormat="1" x14ac:dyDescent="0.3">
      <c r="A198" s="124" t="s">
        <v>521</v>
      </c>
      <c r="B198" s="124" t="s">
        <v>521</v>
      </c>
      <c r="C198" s="124" t="s">
        <v>521</v>
      </c>
      <c r="D198" s="125">
        <f>SUMIF($B199:$B$211,LEFT($C198,LEN($C198)-6),D199:D$211)</f>
        <v>1.9359999999999999</v>
      </c>
      <c r="E198" s="125">
        <f>SUMIF($B199:$B$211,LEFT($C198,LEN($C198)-6),E199:E$211)</f>
        <v>3.4074</v>
      </c>
      <c r="F198" s="125">
        <f>SUMIF($B199:$B$211,LEFT($C198,LEN($C198)-6),F199:F$211)</f>
        <v>5.0194000000000001</v>
      </c>
      <c r="G198" s="125">
        <f>SUMIF($B199:$B$211,LEFT($C198,LEN($C198)-6),G199:G$211)</f>
        <v>4.407</v>
      </c>
      <c r="H198" s="125">
        <f>SUMIF($B199:$B$211,LEFT($C198,LEN($C198)-6),H199:H$211)</f>
        <v>4.0732000000000008</v>
      </c>
      <c r="I198" s="125">
        <f>SUMIF($B199:$B$211,LEFT($C198,LEN($C198)-6),I199:I$211)</f>
        <v>4.8409999999999993</v>
      </c>
      <c r="J198" s="125">
        <f>SUMIF($B199:$B$211,LEFT($C198,LEN($C198)-6),J199:J$211)</f>
        <v>32.292366298247863</v>
      </c>
      <c r="K198" s="125">
        <f>SUMIF($B199:$B$211,LEFT($C198,LEN($C198)-6),K199:K$211)</f>
        <v>4.326172005565371</v>
      </c>
      <c r="L198" s="125">
        <f>SUMIF($B199:$B$211,LEFT($C198,LEN($C198)-6),L199:L$211)</f>
        <v>4.4784999999999995</v>
      </c>
      <c r="M198" s="125">
        <f>SUMIF($B199:$B$211,LEFT($C198,LEN($C198)-6),M199:M$211)</f>
        <v>7.4398900000000001</v>
      </c>
      <c r="N198" s="125">
        <f>SUMIF($B199:$B$211,LEFT($C198,LEN($C198)-6),N199:N$211)</f>
        <v>2.9012199999999999</v>
      </c>
      <c r="O198" s="125">
        <f>SUMIF($B199:$B$211,LEFT($C198,LEN($C198)-6),O199:O$211)</f>
        <v>5.98999999999997</v>
      </c>
      <c r="P198" s="125">
        <f>SUMIF($B199:$B$211,LEFT($C198,LEN($C198)-6),P199:P$211)</f>
        <v>5.7170000000000005</v>
      </c>
      <c r="Q198" s="125">
        <f>SUMIF($B199:$B$211,LEFT($C198,LEN($C198)-6),Q199:Q$211)</f>
        <v>5.9350000000000005</v>
      </c>
      <c r="R198" s="125">
        <f>SUMIF($B199:$B$211,LEFT($C198,LEN($C198)-6),R199:R$211)</f>
        <v>5.9855834947332873</v>
      </c>
      <c r="S198" s="125">
        <f>SUMIF($B199:$B$211,LEFT($C198,LEN($C198)-6),S199:S$211)</f>
        <v>6.03775508282658</v>
      </c>
      <c r="T198" s="125">
        <f>SUMIF($B199:$B$211,LEFT($C198,LEN($C198)-6),T199:T$211)</f>
        <v>6.0915902100340569</v>
      </c>
      <c r="U198" s="125">
        <f>SUMIF($B199:$B$211,LEFT($C198,LEN($C198)-6),U199:U$211)</f>
        <v>6.1471680977889775</v>
      </c>
      <c r="V198" s="125">
        <f>SUMIF($B199:$B$211,LEFT($C198,LEN($C198)-6),V199:V$211)</f>
        <v>6.2045719308521132</v>
      </c>
      <c r="W198" s="125">
        <f>SUMIF($B199:$B$211,LEFT($C198,LEN($C198)-6),W199:W$211)</f>
        <v>6.2638890544082333</v>
      </c>
    </row>
    <row r="199" spans="1:23" s="88" customFormat="1" x14ac:dyDescent="0.3">
      <c r="A199" s="126" t="s">
        <v>522</v>
      </c>
      <c r="B199" s="126" t="s">
        <v>522</v>
      </c>
      <c r="C199" s="126" t="s">
        <v>523</v>
      </c>
      <c r="D199" s="127">
        <v>1.7829999999999999</v>
      </c>
      <c r="E199" s="127">
        <v>3.258</v>
      </c>
      <c r="F199" s="127">
        <v>4.8920000000000003</v>
      </c>
      <c r="G199" s="127">
        <v>4.2720000000000002</v>
      </c>
      <c r="H199" s="127">
        <v>3.8640000000000008</v>
      </c>
      <c r="I199" s="127">
        <v>4.7409999999999997</v>
      </c>
      <c r="J199" s="127">
        <v>32.159366291930702</v>
      </c>
      <c r="K199" s="127">
        <v>4.2571720022880468</v>
      </c>
      <c r="L199" s="127">
        <v>4.4559999999999995</v>
      </c>
      <c r="M199" s="127">
        <v>4.2892700000000001</v>
      </c>
      <c r="N199" s="127">
        <v>2.7732199999999998</v>
      </c>
      <c r="O199" s="127">
        <v>5.46599999999997</v>
      </c>
      <c r="P199" s="127">
        <v>5.5960000000000001</v>
      </c>
      <c r="Q199" s="127">
        <v>5.6920000000000002</v>
      </c>
      <c r="R199" s="127">
        <v>5.7420973002374582</v>
      </c>
      <c r="S199" s="127">
        <v>5.7937789252870262</v>
      </c>
      <c r="T199" s="127">
        <v>5.8471204778093373</v>
      </c>
      <c r="U199" s="127">
        <v>5.9022013264129507</v>
      </c>
      <c r="V199" s="127">
        <v>5.9591047938960635</v>
      </c>
      <c r="W199" s="127">
        <v>6.0179183549000914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0.15300000000000002</v>
      </c>
      <c r="E204" s="127">
        <v>0.14940000000000001</v>
      </c>
      <c r="F204" s="127">
        <v>0.12740000000000001</v>
      </c>
      <c r="G204" s="127">
        <v>0.13500000000000001</v>
      </c>
      <c r="H204" s="127">
        <v>0.2092</v>
      </c>
      <c r="I204" s="127">
        <v>0.1</v>
      </c>
      <c r="J204" s="127">
        <v>0.1300000061746687</v>
      </c>
      <c r="K204" s="127">
        <v>6.9000003277324209E-2</v>
      </c>
      <c r="L204" s="127">
        <v>2.2499999999999999E-2</v>
      </c>
      <c r="M204" s="127">
        <v>3.1506200000000004</v>
      </c>
      <c r="N204" s="127">
        <v>0.128</v>
      </c>
      <c r="O204" s="127">
        <v>0.52400000000000013</v>
      </c>
      <c r="P204" s="127">
        <v>0.12100000000000001</v>
      </c>
      <c r="Q204" s="127">
        <v>0.24299999999999999</v>
      </c>
      <c r="R204" s="127">
        <v>0.24348619449582951</v>
      </c>
      <c r="S204" s="127">
        <v>0.24397615753955398</v>
      </c>
      <c r="T204" s="127">
        <v>0.24446973222471932</v>
      </c>
      <c r="U204" s="127">
        <v>0.24496677137602682</v>
      </c>
      <c r="V204" s="127">
        <v>0.24546713695604963</v>
      </c>
      <c r="W204" s="127">
        <v>0.24597069950814185</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3.00000014249235E-3</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0CE6C-EB18-4611-AA40-999D084B78FF}">
  <sheetPr codeName="Sheet7"/>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65</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192.54115099999999</v>
      </c>
      <c r="E4" s="5">
        <f t="shared" si="0"/>
        <v>168.068567</v>
      </c>
      <c r="F4" s="5">
        <f t="shared" si="0"/>
        <v>197.03143299999999</v>
      </c>
      <c r="G4" s="5">
        <f t="shared" si="0"/>
        <v>226.17227200000002</v>
      </c>
      <c r="H4" s="5">
        <f t="shared" si="0"/>
        <v>263.37672499999996</v>
      </c>
      <c r="I4" s="5">
        <f t="shared" si="0"/>
        <v>327.58572500000008</v>
      </c>
      <c r="J4" s="5">
        <f t="shared" si="0"/>
        <v>399.04277201546108</v>
      </c>
      <c r="K4" s="5">
        <f t="shared" si="0"/>
        <v>476.06805403370583</v>
      </c>
      <c r="L4" s="5">
        <f t="shared" si="0"/>
        <v>495.92032999999992</v>
      </c>
      <c r="M4" s="5">
        <f t="shared" si="0"/>
        <v>579.2901700000001</v>
      </c>
      <c r="N4" s="5">
        <f t="shared" si="0"/>
        <v>686.92035999999996</v>
      </c>
      <c r="O4" s="5">
        <f t="shared" si="0"/>
        <v>577.29187000000002</v>
      </c>
      <c r="P4" s="5">
        <f t="shared" si="0"/>
        <v>580.1232</v>
      </c>
      <c r="Q4" s="5">
        <f t="shared" si="0"/>
        <v>598.9921599999999</v>
      </c>
      <c r="R4" s="5">
        <f t="shared" si="0"/>
        <v>618.23869648782977</v>
      </c>
      <c r="S4" s="5">
        <f t="shared" si="0"/>
        <v>640.95570549864817</v>
      </c>
      <c r="T4" s="5">
        <f>T5+T56+T116+T120+T153+T197+T209</f>
        <v>698.27084092205848</v>
      </c>
      <c r="U4" s="5">
        <f t="shared" ref="U4:V4" si="1">U5+U56+U116+U120+U153+U197+U209</f>
        <v>786.27243654963218</v>
      </c>
      <c r="V4" s="5">
        <f t="shared" si="1"/>
        <v>860.81161919844567</v>
      </c>
      <c r="W4" s="5">
        <f t="shared" ref="W4" si="2">W5+W56+W116+W120+W153+W197+W209</f>
        <v>861.51482005172215</v>
      </c>
    </row>
    <row r="5" spans="1:23" s="88" customFormat="1" x14ac:dyDescent="0.3">
      <c r="A5" s="122" t="s">
        <v>349</v>
      </c>
      <c r="B5" s="122" t="s">
        <v>349</v>
      </c>
      <c r="C5" s="122" t="s">
        <v>349</v>
      </c>
      <c r="D5" s="123">
        <f>SUMIF($A7:$A$211,LEFT($C5,LEN($C5)-6),D7:D$211)</f>
        <v>73.384599999999992</v>
      </c>
      <c r="E5" s="123">
        <f>SUMIF($A7:$A$211,LEFT($C5,LEN($C5)-6),E7:E$211)</f>
        <v>72.228349999999992</v>
      </c>
      <c r="F5" s="123">
        <f>SUMIF($A7:$A$211,LEFT($C5,LEN($C5)-6),F7:F$211)</f>
        <v>71.990000999999992</v>
      </c>
      <c r="G5" s="123">
        <f>SUMIF($A7:$A$211,LEFT($C5,LEN($C5)-6),G7:G$211)</f>
        <v>85.606110000000015</v>
      </c>
      <c r="H5" s="123">
        <f>SUMIF($A7:$A$211,LEFT($C5,LEN($C5)-6),H7:H$211)</f>
        <v>94.582250999999985</v>
      </c>
      <c r="I5" s="123">
        <f>SUMIF($A7:$A$211,LEFT($C5,LEN($C5)-6),I7:I$211)</f>
        <v>108.548275</v>
      </c>
      <c r="J5" s="123">
        <f>SUMIF($A7:$A$211,LEFT($C5,LEN($C5)-6),J7:J$211)</f>
        <v>123.00681519408352</v>
      </c>
      <c r="K5" s="123">
        <f>SUMIF($A7:$A$211,LEFT($C5,LEN($C5)-6),K7:K$211)</f>
        <v>152.25565813990491</v>
      </c>
      <c r="L5" s="123">
        <f>SUMIF($A7:$A$211,LEFT($C5,LEN($C5)-6),L7:L$211)</f>
        <v>163.70950999999994</v>
      </c>
      <c r="M5" s="123">
        <f>SUMIF($A7:$A$211,LEFT($C5,LEN($C5)-6),M7:M$211)</f>
        <v>149.70238000000006</v>
      </c>
      <c r="N5" s="123">
        <f>SUMIF($A7:$A$211,LEFT($C5,LEN($C5)-6),N7:N$211)</f>
        <v>197.23650999999998</v>
      </c>
      <c r="O5" s="123">
        <f>SUMIF($A7:$A$211,LEFT($C5,LEN($C5)-6),O7:O$211)</f>
        <v>184.80799999999999</v>
      </c>
      <c r="P5" s="123">
        <f>SUMIF($A7:$A$211,LEFT($C5,LEN($C5)-6),P7:P$211)</f>
        <v>191.03719999999998</v>
      </c>
      <c r="Q5" s="123">
        <f>SUMIF($A7:$A$211,LEFT($C5,LEN($C5)-6),Q7:Q$211)</f>
        <v>196.07916</v>
      </c>
      <c r="R5" s="123">
        <f>SUMIF($A7:$A$211,LEFT($C5,LEN($C5)-6),R7:R$211)</f>
        <v>183.13579036509739</v>
      </c>
      <c r="S5" s="123">
        <f>SUMIF($A7:$A$211,LEFT($C5,LEN($C5)-6),S7:S$211)</f>
        <v>182.05289819194519</v>
      </c>
      <c r="T5" s="123">
        <f>SUMIF($A7:$A$211,LEFT($C5,LEN($C5)-6),T7:T$211)</f>
        <v>197.74656354120779</v>
      </c>
      <c r="U5" s="123">
        <f>SUMIF($A7:$A$211,LEFT($C5,LEN($C5)-6),U7:U$211)</f>
        <v>214.76546243556984</v>
      </c>
      <c r="V5" s="123">
        <f>SUMIF($A7:$A$211,LEFT($C5,LEN($C5)-6),V7:V$211)</f>
        <v>231.83660885627322</v>
      </c>
      <c r="W5" s="123">
        <f>SUMIF($A7:$A$211,LEFT($C5,LEN($C5)-6),W7:W$211)</f>
        <v>232.43296000102615</v>
      </c>
    </row>
    <row r="6" spans="1:23" s="88" customFormat="1" x14ac:dyDescent="0.3">
      <c r="A6" s="124" t="s">
        <v>350</v>
      </c>
      <c r="B6" s="124" t="s">
        <v>350</v>
      </c>
      <c r="C6" s="124" t="s">
        <v>350</v>
      </c>
      <c r="D6" s="125">
        <f>SUMIF($B7:$B$211,LEFT($C6,LEN($C6)-6),D7:D$211)</f>
        <v>65.247599999999991</v>
      </c>
      <c r="E6" s="125">
        <f>SUMIF($B7:$B$211,LEFT($C6,LEN($C6)-6),E7:E$211)</f>
        <v>57.716149999999999</v>
      </c>
      <c r="F6" s="125">
        <f>SUMIF($B7:$B$211,LEFT($C6,LEN($C6)-6),F7:F$211)</f>
        <v>69.178000999999981</v>
      </c>
      <c r="G6" s="125">
        <f>SUMIF($B7:$B$211,LEFT($C6,LEN($C6)-6),G7:G$211)</f>
        <v>78.204100000000011</v>
      </c>
      <c r="H6" s="125">
        <f>SUMIF($B7:$B$211,LEFT($C6,LEN($C6)-6),H7:H$211)</f>
        <v>81.020301000000003</v>
      </c>
      <c r="I6" s="125">
        <f>SUMIF($B7:$B$211,LEFT($C6,LEN($C6)-6),I7:I$211)</f>
        <v>90.47862099999999</v>
      </c>
      <c r="J6" s="125">
        <f>SUMIF($B7:$B$211,LEFT($C6,LEN($C6)-6),J7:J$211)</f>
        <v>95.082868186686454</v>
      </c>
      <c r="K6" s="125">
        <f>SUMIF($B7:$B$211,LEFT($C6,LEN($C6)-6),K7:K$211)</f>
        <v>121.84006850046677</v>
      </c>
      <c r="L6" s="125">
        <f>SUMIF($B7:$B$211,LEFT($C6,LEN($C6)-6),L7:L$211)</f>
        <v>130.61854999999997</v>
      </c>
      <c r="M6" s="125">
        <f>SUMIF($B7:$B$211,LEFT($C6,LEN($C6)-6),M7:M$211)</f>
        <v>104.72929000000001</v>
      </c>
      <c r="N6" s="125">
        <f>SUMIF($B7:$B$211,LEFT($C6,LEN($C6)-6),N7:N$211)</f>
        <v>155.27141</v>
      </c>
      <c r="O6" s="125">
        <f>SUMIF($B7:$B$211,LEFT($C6,LEN($C6)-6),O7:O$211)</f>
        <v>147.946</v>
      </c>
      <c r="P6" s="125">
        <f>SUMIF($B7:$B$211,LEFT($C6,LEN($C6)-6),P7:P$211)</f>
        <v>121.36620000000001</v>
      </c>
      <c r="Q6" s="125">
        <f>SUMIF($B7:$B$211,LEFT($C6,LEN($C6)-6),Q7:Q$211)</f>
        <v>128.27115999999998</v>
      </c>
      <c r="R6" s="125">
        <f>SUMIF($B7:$B$211,LEFT($C6,LEN($C6)-6),R7:R$211)</f>
        <v>118.74256859964453</v>
      </c>
      <c r="S6" s="125">
        <f>SUMIF($B7:$B$211,LEFT($C6,LEN($C6)-6),S7:S$211)</f>
        <v>118.97359407999831</v>
      </c>
      <c r="T6" s="125">
        <f>SUMIF($B7:$B$211,LEFT($C6,LEN($C6)-6),T7:T$211)</f>
        <v>127.43379474739305</v>
      </c>
      <c r="U6" s="125">
        <f>SUMIF($B7:$B$211,LEFT($C6,LEN($C6)-6),U7:U$211)</f>
        <v>145.39315437313431</v>
      </c>
      <c r="V6" s="125">
        <f>SUMIF($B7:$B$211,LEFT($C6,LEN($C6)-6),V7:V$211)</f>
        <v>163.34524547636181</v>
      </c>
      <c r="W6" s="125">
        <f>SUMIF($B7:$B$211,LEFT($C6,LEN($C6)-6),W7:W$211)</f>
        <v>164.76229372374465</v>
      </c>
    </row>
    <row r="7" spans="1:23" s="88" customFormat="1" x14ac:dyDescent="0.3">
      <c r="A7" s="126" t="s">
        <v>144</v>
      </c>
      <c r="B7" s="126" t="s">
        <v>351</v>
      </c>
      <c r="C7" s="126" t="s">
        <v>352</v>
      </c>
      <c r="D7" s="127">
        <v>6.5639999999999983</v>
      </c>
      <c r="E7" s="127">
        <v>0.75800000000000001</v>
      </c>
      <c r="F7" s="127">
        <v>0.154</v>
      </c>
      <c r="G7" s="127">
        <v>1.1989999999999994</v>
      </c>
      <c r="H7" s="127">
        <v>0.14899999999999999</v>
      </c>
      <c r="I7" s="127">
        <v>1.8229999999999997</v>
      </c>
      <c r="J7" s="127">
        <v>0.14859600000000001</v>
      </c>
      <c r="K7" s="127">
        <v>0.11068300000000002</v>
      </c>
      <c r="L7" s="127">
        <v>4.3679999999999997E-2</v>
      </c>
      <c r="M7" s="127">
        <v>5.509E-2</v>
      </c>
      <c r="N7" s="127">
        <v>5.2910000000000006E-2</v>
      </c>
      <c r="O7" s="127">
        <v>1.7000000000000001E-2</v>
      </c>
      <c r="P7" s="127">
        <v>0.188</v>
      </c>
      <c r="Q7" s="127">
        <v>6.4000000000000001E-2</v>
      </c>
      <c r="R7" s="127">
        <v>6.259238789664219E-2</v>
      </c>
      <c r="S7" s="127">
        <v>6.1216155588245891E-2</v>
      </c>
      <c r="T7" s="127">
        <v>5.9870615129661048E-2</v>
      </c>
      <c r="U7" s="127">
        <v>5.8555093973254785E-2</v>
      </c>
      <c r="V7" s="127">
        <v>5.7268934633013281E-2</v>
      </c>
      <c r="W7" s="127">
        <v>5.6011494356207933E-2</v>
      </c>
    </row>
    <row r="8" spans="1:23" s="88" customFormat="1" x14ac:dyDescent="0.3">
      <c r="A8" s="126" t="s">
        <v>144</v>
      </c>
      <c r="B8" s="126" t="s">
        <v>351</v>
      </c>
      <c r="C8" s="126" t="s">
        <v>145</v>
      </c>
      <c r="D8" s="127">
        <v>2.1810000000000005</v>
      </c>
      <c r="E8" s="127">
        <v>0.41799999999999998</v>
      </c>
      <c r="F8" s="127">
        <v>1.98</v>
      </c>
      <c r="G8" s="127">
        <v>3.785000000000001</v>
      </c>
      <c r="H8" s="127">
        <v>5.3324009999999999</v>
      </c>
      <c r="I8" s="127">
        <v>5.6481499999999993</v>
      </c>
      <c r="J8" s="127">
        <v>7.7500541188115486</v>
      </c>
      <c r="K8" s="127">
        <v>11.271178315498398</v>
      </c>
      <c r="L8" s="127">
        <v>21.118279999999999</v>
      </c>
      <c r="M8" s="127">
        <v>7.4770799999999991</v>
      </c>
      <c r="N8" s="127">
        <v>4.6084799999999992</v>
      </c>
      <c r="O8" s="127">
        <v>6.0280000000000005</v>
      </c>
      <c r="P8" s="127">
        <v>6.9989999999999997</v>
      </c>
      <c r="Q8" s="127">
        <v>9.6129999999999995</v>
      </c>
      <c r="R8" s="127">
        <v>2.9260115010310463</v>
      </c>
      <c r="S8" s="127">
        <v>2.9583441373413097</v>
      </c>
      <c r="T8" s="127">
        <v>2.9910415876945997</v>
      </c>
      <c r="U8" s="127">
        <v>3.0241079683431273</v>
      </c>
      <c r="V8" s="127">
        <v>3.0575474419834143</v>
      </c>
      <c r="W8" s="127">
        <v>3.0913642182803165</v>
      </c>
    </row>
    <row r="9" spans="1:23" s="88" customFormat="1" x14ac:dyDescent="0.3">
      <c r="A9" s="126" t="s">
        <v>144</v>
      </c>
      <c r="B9" s="126" t="s">
        <v>351</v>
      </c>
      <c r="C9" s="126" t="s">
        <v>353</v>
      </c>
      <c r="D9" s="127">
        <v>0</v>
      </c>
      <c r="E9" s="127">
        <v>4.7E-2</v>
      </c>
      <c r="F9" s="127">
        <v>4.2000000000000003E-2</v>
      </c>
      <c r="G9" s="127">
        <v>0</v>
      </c>
      <c r="H9" s="127">
        <v>9.7399999999999987E-2</v>
      </c>
      <c r="I9" s="127">
        <v>5.2999999999999999E-2</v>
      </c>
      <c r="J9" s="127">
        <v>4.2000000000000003E-2</v>
      </c>
      <c r="K9" s="127">
        <v>7.0000000000000016E-6</v>
      </c>
      <c r="L9" s="127">
        <v>5.0999999999999997E-2</v>
      </c>
      <c r="M9" s="127">
        <v>9.4409999999999994E-2</v>
      </c>
      <c r="N9" s="127">
        <v>2.2460000000000001E-2</v>
      </c>
      <c r="O9" s="127">
        <v>0</v>
      </c>
      <c r="P9" s="127">
        <v>0</v>
      </c>
      <c r="Q9" s="127">
        <v>7.2999999999999995E-2</v>
      </c>
      <c r="R9" s="127">
        <v>7.2314487935345409E-2</v>
      </c>
      <c r="S9" s="127">
        <v>7.163771103380713E-2</v>
      </c>
      <c r="T9" s="127">
        <v>7.096956753901193E-2</v>
      </c>
      <c r="U9" s="127">
        <v>7.0309956909212989E-2</v>
      </c>
      <c r="V9" s="127">
        <v>6.9658779802889301E-2</v>
      </c>
      <c r="W9" s="127">
        <v>6.9015938064516433E-2</v>
      </c>
    </row>
    <row r="10" spans="1:23" s="88" customFormat="1" x14ac:dyDescent="0.3">
      <c r="A10" s="126" t="s">
        <v>144</v>
      </c>
      <c r="B10" s="126" t="s">
        <v>351</v>
      </c>
      <c r="C10" s="126" t="s">
        <v>354</v>
      </c>
      <c r="D10" s="127">
        <v>0.30500000000000005</v>
      </c>
      <c r="E10" s="127">
        <v>0.52</v>
      </c>
      <c r="F10" s="127">
        <v>0.30400000000000005</v>
      </c>
      <c r="G10" s="127">
        <v>1.0959999999999999</v>
      </c>
      <c r="H10" s="127">
        <v>5.2000000000000011E-2</v>
      </c>
      <c r="I10" s="127">
        <v>5.3999999999999999E-2</v>
      </c>
      <c r="J10" s="127">
        <v>0.17738000000000001</v>
      </c>
      <c r="K10" s="127">
        <v>9.467600000000001E-2</v>
      </c>
      <c r="L10" s="127">
        <v>0.12464</v>
      </c>
      <c r="M10" s="127">
        <v>0.57283000000000006</v>
      </c>
      <c r="N10" s="127">
        <v>0.20892999999999998</v>
      </c>
      <c r="O10" s="127">
        <v>0.16000000000000003</v>
      </c>
      <c r="P10" s="127">
        <v>0.19700000000000001</v>
      </c>
      <c r="Q10" s="127">
        <v>3.266</v>
      </c>
      <c r="R10" s="127">
        <v>3.4989683516383874</v>
      </c>
      <c r="S10" s="127">
        <v>3.7485546619005063</v>
      </c>
      <c r="T10" s="127">
        <v>4.0159443130362549</v>
      </c>
      <c r="U10" s="127">
        <v>4.3024072422706734</v>
      </c>
      <c r="V10" s="127">
        <v>4.6093039732286831</v>
      </c>
      <c r="W10" s="127">
        <v>4.9380920775897836</v>
      </c>
    </row>
    <row r="11" spans="1:23" s="88" customFormat="1" x14ac:dyDescent="0.3">
      <c r="A11" s="126" t="s">
        <v>144</v>
      </c>
      <c r="B11" s="126" t="s">
        <v>351</v>
      </c>
      <c r="C11" s="126" t="s">
        <v>355</v>
      </c>
      <c r="D11" s="127">
        <v>0.44100000000000006</v>
      </c>
      <c r="E11" s="127">
        <v>0.78200000000000003</v>
      </c>
      <c r="F11" s="127">
        <v>0.42399999999999999</v>
      </c>
      <c r="G11" s="127">
        <v>0.39300000000000002</v>
      </c>
      <c r="H11" s="127">
        <v>0.41499999999999998</v>
      </c>
      <c r="I11" s="127">
        <v>0.2616</v>
      </c>
      <c r="J11" s="127">
        <v>0.50858400218488264</v>
      </c>
      <c r="K11" s="127">
        <v>8.4656002279877587E-2</v>
      </c>
      <c r="L11" s="127">
        <v>7.7130000000000004E-2</v>
      </c>
      <c r="M11" s="127">
        <v>9.9230000000000013E-2</v>
      </c>
      <c r="N11" s="127">
        <v>0.11220000000000001</v>
      </c>
      <c r="O11" s="127">
        <v>3.5000000000000003E-2</v>
      </c>
      <c r="P11" s="127">
        <v>7.9000000000000001E-2</v>
      </c>
      <c r="Q11" s="127">
        <v>0.12000000000000001</v>
      </c>
      <c r="R11" s="127">
        <v>0.12218149768481903</v>
      </c>
      <c r="S11" s="127">
        <v>0.12440265313754531</v>
      </c>
      <c r="T11" s="127">
        <v>0.12666418730258613</v>
      </c>
      <c r="U11" s="127">
        <v>4.4998545657839335</v>
      </c>
      <c r="V11" s="127">
        <v>22.172085913748756</v>
      </c>
      <c r="W11" s="127">
        <v>22.768618930052586</v>
      </c>
    </row>
    <row r="12" spans="1:23" s="88" customFormat="1" x14ac:dyDescent="0.3">
      <c r="A12" s="126" t="s">
        <v>144</v>
      </c>
      <c r="B12" s="126" t="s">
        <v>351</v>
      </c>
      <c r="C12" s="126" t="s">
        <v>356</v>
      </c>
      <c r="D12" s="127">
        <v>6.0069999999999997</v>
      </c>
      <c r="E12" s="127">
        <v>5.3600000000000012</v>
      </c>
      <c r="F12" s="127">
        <v>7.2360000000000007</v>
      </c>
      <c r="G12" s="127">
        <v>7.1819999999999977</v>
      </c>
      <c r="H12" s="127">
        <v>5.4119999999999999</v>
      </c>
      <c r="I12" s="127">
        <v>6.2866900000000001</v>
      </c>
      <c r="J12" s="127">
        <v>6.8837220472913119</v>
      </c>
      <c r="K12" s="127">
        <v>13.728056107534465</v>
      </c>
      <c r="L12" s="127">
        <v>10.643019999999998</v>
      </c>
      <c r="M12" s="127">
        <v>5.2608600000000001</v>
      </c>
      <c r="N12" s="127">
        <v>23.672430000000002</v>
      </c>
      <c r="O12" s="127">
        <v>21.054000000000002</v>
      </c>
      <c r="P12" s="127">
        <v>13.571199999999997</v>
      </c>
      <c r="Q12" s="127">
        <v>10.112159999999999</v>
      </c>
      <c r="R12" s="127">
        <v>14.5450447405156</v>
      </c>
      <c r="S12" s="127">
        <v>14.700984812250256</v>
      </c>
      <c r="T12" s="127">
        <v>14.859344238876913</v>
      </c>
      <c r="U12" s="127">
        <v>15.020190468903278</v>
      </c>
      <c r="V12" s="127">
        <v>15.183593658424881</v>
      </c>
      <c r="W12" s="127">
        <v>15.349626792546225</v>
      </c>
    </row>
    <row r="13" spans="1:23" s="88" customFormat="1" x14ac:dyDescent="0.3">
      <c r="A13" s="126" t="s">
        <v>144</v>
      </c>
      <c r="B13" s="126" t="s">
        <v>351</v>
      </c>
      <c r="C13" s="126" t="s">
        <v>151</v>
      </c>
      <c r="D13" s="127">
        <v>10.930999999999999</v>
      </c>
      <c r="E13" s="127">
        <v>14.247000000000002</v>
      </c>
      <c r="F13" s="127">
        <v>19.112001000000003</v>
      </c>
      <c r="G13" s="127">
        <v>18.248000000000008</v>
      </c>
      <c r="H13" s="127">
        <v>10.161999999999999</v>
      </c>
      <c r="I13" s="127">
        <v>14.324619999999999</v>
      </c>
      <c r="J13" s="127">
        <v>16.431128017153039</v>
      </c>
      <c r="K13" s="127">
        <v>9.6722780041431093</v>
      </c>
      <c r="L13" s="127">
        <v>10.791540000000001</v>
      </c>
      <c r="M13" s="127">
        <v>6.5097500000000021</v>
      </c>
      <c r="N13" s="127">
        <v>9.6919699999999995</v>
      </c>
      <c r="O13" s="127">
        <v>10.452</v>
      </c>
      <c r="P13" s="127">
        <v>7.3999999999999995</v>
      </c>
      <c r="Q13" s="127">
        <v>15.669</v>
      </c>
      <c r="R13" s="127">
        <v>9.0154142443552256</v>
      </c>
      <c r="S13" s="127">
        <v>9.5308817621559285</v>
      </c>
      <c r="T13" s="127">
        <v>9.6435617138546306</v>
      </c>
      <c r="U13" s="127">
        <v>9.8903127345387496</v>
      </c>
      <c r="V13" s="127">
        <v>9.8868066477936569</v>
      </c>
      <c r="W13" s="127">
        <v>9.9054611697319856</v>
      </c>
    </row>
    <row r="14" spans="1:23" s="88" customFormat="1" x14ac:dyDescent="0.3">
      <c r="A14" s="126" t="s">
        <v>144</v>
      </c>
      <c r="B14" s="126" t="s">
        <v>351</v>
      </c>
      <c r="C14" s="126" t="s">
        <v>357</v>
      </c>
      <c r="D14" s="127">
        <v>2.2669999999999999</v>
      </c>
      <c r="E14" s="127">
        <v>1.2450000000000001</v>
      </c>
      <c r="F14" s="127">
        <v>1.1360000000000001</v>
      </c>
      <c r="G14" s="127">
        <v>1.6639999999999999</v>
      </c>
      <c r="H14" s="127">
        <v>4.5910000000000002</v>
      </c>
      <c r="I14" s="127">
        <v>3.0038800000000001</v>
      </c>
      <c r="J14" s="127">
        <v>4.083075148583192</v>
      </c>
      <c r="K14" s="127">
        <v>5.4587662120010751</v>
      </c>
      <c r="L14" s="127">
        <v>8.535619999999998</v>
      </c>
      <c r="M14" s="127">
        <v>7.3840200000000014</v>
      </c>
      <c r="N14" s="127">
        <v>10.282019999999999</v>
      </c>
      <c r="O14" s="127">
        <v>6.2969999999999997</v>
      </c>
      <c r="P14" s="127">
        <v>6.8969999999999994</v>
      </c>
      <c r="Q14" s="127">
        <v>11.536999999999999</v>
      </c>
      <c r="R14" s="127">
        <v>11.416901505360045</v>
      </c>
      <c r="S14" s="127">
        <v>11.303964882427215</v>
      </c>
      <c r="T14" s="127">
        <v>11.19826481770208</v>
      </c>
      <c r="U14" s="127">
        <v>11.099884211182751</v>
      </c>
      <c r="V14" s="127">
        <v>11.008914449706335</v>
      </c>
      <c r="W14" s="127">
        <v>10.925455694448164</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1.2E-2</v>
      </c>
      <c r="E16" s="127">
        <v>1.0999999999999999E-2</v>
      </c>
      <c r="F16" s="127">
        <v>5.0000000000000001E-3</v>
      </c>
      <c r="G16" s="127">
        <v>1.0999999999999999E-2</v>
      </c>
      <c r="H16" s="127">
        <v>0.01</v>
      </c>
      <c r="I16" s="127">
        <v>1.2E-2</v>
      </c>
      <c r="J16" s="127">
        <v>2.4286000237487261E-2</v>
      </c>
      <c r="K16" s="127">
        <v>2.21840000949949E-2</v>
      </c>
      <c r="L16" s="127">
        <v>3.9460000000000002E-2</v>
      </c>
      <c r="M16" s="127">
        <v>2.555E-2</v>
      </c>
      <c r="N16" s="127">
        <v>3.2080000000000004E-2</v>
      </c>
      <c r="O16" s="127">
        <v>0</v>
      </c>
      <c r="P16" s="127">
        <v>0</v>
      </c>
      <c r="Q16" s="127">
        <v>2.1999999999999999E-2</v>
      </c>
      <c r="R16" s="127">
        <v>2.1435529243292062E-2</v>
      </c>
      <c r="S16" s="127">
        <v>2.0885541542728599E-2</v>
      </c>
      <c r="T16" s="127">
        <v>2.0349665295506823E-2</v>
      </c>
      <c r="U16" s="127">
        <v>1.9827538433320094E-2</v>
      </c>
      <c r="V16" s="127">
        <v>1.9318808177724099E-2</v>
      </c>
      <c r="W16" s="127">
        <v>1.8823130801779765E-2</v>
      </c>
    </row>
    <row r="17" spans="1:23" s="88" customFormat="1" x14ac:dyDescent="0.3">
      <c r="A17" s="126" t="s">
        <v>144</v>
      </c>
      <c r="B17" s="126" t="s">
        <v>351</v>
      </c>
      <c r="C17" s="126" t="s">
        <v>360</v>
      </c>
      <c r="D17" s="127">
        <v>14.7135</v>
      </c>
      <c r="E17" s="127">
        <v>12.337999999999997</v>
      </c>
      <c r="F17" s="127">
        <v>13.148999999999999</v>
      </c>
      <c r="G17" s="127">
        <v>15.239999999999998</v>
      </c>
      <c r="H17" s="127">
        <v>18.140249999999998</v>
      </c>
      <c r="I17" s="127">
        <v>19.076594</v>
      </c>
      <c r="J17" s="127">
        <v>15.28762512662659</v>
      </c>
      <c r="K17" s="127">
        <v>21.498611508289599</v>
      </c>
      <c r="L17" s="127">
        <v>17.21547</v>
      </c>
      <c r="M17" s="127">
        <v>13.962179999999996</v>
      </c>
      <c r="N17" s="127">
        <v>29.07441</v>
      </c>
      <c r="O17" s="127">
        <v>25.100000000000005</v>
      </c>
      <c r="P17" s="127">
        <v>25.850999999999999</v>
      </c>
      <c r="Q17" s="127">
        <v>15.225000000000001</v>
      </c>
      <c r="R17" s="127">
        <v>15.108774516112055</v>
      </c>
      <c r="S17" s="127">
        <v>14.994434593885908</v>
      </c>
      <c r="T17" s="127">
        <v>14.881970713883788</v>
      </c>
      <c r="U17" s="127">
        <v>14.771373613990582</v>
      </c>
      <c r="V17" s="127">
        <v>14.662634289136486</v>
      </c>
      <c r="W17" s="127">
        <v>14.555743991059831</v>
      </c>
    </row>
    <row r="18" spans="1:23" s="88" customFormat="1" x14ac:dyDescent="0.3">
      <c r="A18" s="126" t="s">
        <v>144</v>
      </c>
      <c r="B18" s="126" t="s">
        <v>351</v>
      </c>
      <c r="C18" s="126" t="s">
        <v>361</v>
      </c>
      <c r="D18" s="127">
        <v>0</v>
      </c>
      <c r="E18" s="127">
        <v>0</v>
      </c>
      <c r="F18" s="127">
        <v>0</v>
      </c>
      <c r="G18" s="127">
        <v>3.0000000000000001E-3</v>
      </c>
      <c r="H18" s="127">
        <v>0</v>
      </c>
      <c r="I18" s="127">
        <v>0</v>
      </c>
      <c r="J18" s="127">
        <v>0</v>
      </c>
      <c r="K18" s="127">
        <v>0</v>
      </c>
      <c r="L18" s="127">
        <v>4.0000000000000003E-5</v>
      </c>
      <c r="M18" s="127">
        <v>6.9999999999999994E-5</v>
      </c>
      <c r="N18" s="127">
        <v>6.5000000000000008E-4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8.6809999999999992</v>
      </c>
      <c r="E19" s="127">
        <v>5.234</v>
      </c>
      <c r="F19" s="127">
        <v>12.526</v>
      </c>
      <c r="G19" s="127">
        <v>12.188999999999998</v>
      </c>
      <c r="H19" s="127">
        <v>13.764999999999999</v>
      </c>
      <c r="I19" s="127">
        <v>15.628726999999998</v>
      </c>
      <c r="J19" s="127">
        <v>16.021174051886312</v>
      </c>
      <c r="K19" s="127">
        <v>19.25886315124248</v>
      </c>
      <c r="L19" s="127">
        <v>19.194970000000001</v>
      </c>
      <c r="M19" s="127">
        <v>18.308690000000002</v>
      </c>
      <c r="N19" s="127">
        <v>25.680870000000002</v>
      </c>
      <c r="O19" s="127">
        <v>21.345000000000002</v>
      </c>
      <c r="P19" s="127">
        <v>21.349</v>
      </c>
      <c r="Q19" s="127">
        <v>16.762999999999998</v>
      </c>
      <c r="R19" s="127">
        <v>16.948688226173225</v>
      </c>
      <c r="S19" s="127">
        <v>17.136433370400461</v>
      </c>
      <c r="T19" s="127">
        <v>17.32625821771212</v>
      </c>
      <c r="U19" s="127">
        <v>17.518185805534483</v>
      </c>
      <c r="V19" s="127">
        <v>17.712239426485549</v>
      </c>
      <c r="W19" s="127">
        <v>17.908442631201865</v>
      </c>
    </row>
    <row r="20" spans="1:23" s="88" customFormat="1" x14ac:dyDescent="0.3">
      <c r="A20" s="126" t="s">
        <v>144</v>
      </c>
      <c r="B20" s="126" t="s">
        <v>351</v>
      </c>
      <c r="C20" s="126" t="s">
        <v>362</v>
      </c>
      <c r="D20" s="127">
        <v>4.1099999999999998E-2</v>
      </c>
      <c r="E20" s="127">
        <v>8.3150000000000002E-2</v>
      </c>
      <c r="F20" s="127">
        <v>2.7E-2</v>
      </c>
      <c r="G20" s="127">
        <v>7.2099999999999997E-2</v>
      </c>
      <c r="H20" s="127">
        <v>4.7E-2</v>
      </c>
      <c r="I20" s="127">
        <v>7.1000000000000008E-2</v>
      </c>
      <c r="J20" s="127">
        <v>4.2999999999999997E-2</v>
      </c>
      <c r="K20" s="127">
        <v>6.0458000434981667E-2</v>
      </c>
      <c r="L20" s="127">
        <v>6.7330000000000001E-2</v>
      </c>
      <c r="M20" s="127">
        <v>0.38139999999999996</v>
      </c>
      <c r="N20" s="127">
        <v>0.24932999999999997</v>
      </c>
      <c r="O20" s="127">
        <v>9.0000000000000011E-2</v>
      </c>
      <c r="P20" s="127">
        <v>7.2000000000000008E-2</v>
      </c>
      <c r="Q20" s="127">
        <v>6.3E-2</v>
      </c>
      <c r="R20" s="127">
        <v>6.2862246878836112E-2</v>
      </c>
      <c r="S20" s="127">
        <v>6.2724794962789529E-2</v>
      </c>
      <c r="T20" s="127">
        <v>6.2587643593257955E-2</v>
      </c>
      <c r="U20" s="127">
        <v>6.2450792113079141E-2</v>
      </c>
      <c r="V20" s="127">
        <v>6.2314239866527808E-2</v>
      </c>
      <c r="W20" s="127">
        <v>6.2177986199312411E-2</v>
      </c>
    </row>
    <row r="21" spans="1:23" s="88" customFormat="1" x14ac:dyDescent="0.3">
      <c r="A21" s="126" t="s">
        <v>144</v>
      </c>
      <c r="B21" s="126" t="s">
        <v>351</v>
      </c>
      <c r="C21" s="126" t="s">
        <v>363</v>
      </c>
      <c r="D21" s="127">
        <v>7.5000000000000011E-2</v>
      </c>
      <c r="E21" s="127">
        <v>0.11599999999999999</v>
      </c>
      <c r="F21" s="127">
        <v>0.11099999999999999</v>
      </c>
      <c r="G21" s="127">
        <v>0.157</v>
      </c>
      <c r="H21" s="127">
        <v>2E-3</v>
      </c>
      <c r="I21" s="127">
        <v>2.5000000000000001E-2</v>
      </c>
      <c r="J21" s="127">
        <v>0.87315700347158876</v>
      </c>
      <c r="K21" s="127">
        <v>0.14005200664964321</v>
      </c>
      <c r="L21" s="127">
        <v>1.9400000000000001E-3</v>
      </c>
      <c r="M21" s="127">
        <v>0.52626000000000006</v>
      </c>
      <c r="N21" s="127">
        <v>0.72760000000000002</v>
      </c>
      <c r="O21" s="127">
        <v>0.125</v>
      </c>
      <c r="P21" s="127">
        <v>0</v>
      </c>
      <c r="Q21" s="127">
        <v>2.3E-2</v>
      </c>
      <c r="R21" s="127">
        <v>2.3322303758114598E-2</v>
      </c>
      <c r="S21" s="127">
        <v>2.365803125282652E-2</v>
      </c>
      <c r="T21" s="127">
        <v>2.4007784879703301E-2</v>
      </c>
      <c r="U21" s="127">
        <v>2.4372194137895715E-2</v>
      </c>
      <c r="V21" s="127">
        <v>2.475191684971683E-2</v>
      </c>
      <c r="W21" s="127">
        <v>2.5147640435098588E-2</v>
      </c>
    </row>
    <row r="22" spans="1:23" s="88" customFormat="1" x14ac:dyDescent="0.3">
      <c r="A22" s="126" t="s">
        <v>144</v>
      </c>
      <c r="B22" s="126" t="s">
        <v>351</v>
      </c>
      <c r="C22" s="126" t="s">
        <v>159</v>
      </c>
      <c r="D22" s="127">
        <v>10.251999999999999</v>
      </c>
      <c r="E22" s="127">
        <v>12.260999999999997</v>
      </c>
      <c r="F22" s="127">
        <v>9.4379999999999988</v>
      </c>
      <c r="G22" s="127">
        <v>14.046000000000001</v>
      </c>
      <c r="H22" s="127">
        <v>19.742249999999999</v>
      </c>
      <c r="I22" s="127">
        <v>21.55986</v>
      </c>
      <c r="J22" s="127">
        <v>24.322260637041229</v>
      </c>
      <c r="K22" s="127">
        <v>37.835468146359581</v>
      </c>
      <c r="L22" s="127">
        <v>39.82658</v>
      </c>
      <c r="M22" s="127">
        <v>40.841889999999999</v>
      </c>
      <c r="N22" s="127">
        <v>48.395420000000001</v>
      </c>
      <c r="O22" s="127">
        <v>53.460999999999999</v>
      </c>
      <c r="P22" s="127">
        <v>35.500999999999998</v>
      </c>
      <c r="Q22" s="127">
        <v>31.63</v>
      </c>
      <c r="R22" s="127">
        <v>31.790704223570533</v>
      </c>
      <c r="S22" s="127">
        <v>31.959620581435331</v>
      </c>
      <c r="T22" s="127">
        <v>40.630758834769217</v>
      </c>
      <c r="U22" s="127">
        <v>54.177362747843553</v>
      </c>
      <c r="V22" s="127">
        <v>54.558517748789441</v>
      </c>
      <c r="W22" s="127">
        <v>55.356559054258994</v>
      </c>
    </row>
    <row r="23" spans="1:23" s="88" customFormat="1" x14ac:dyDescent="0.3">
      <c r="A23" s="126" t="s">
        <v>144</v>
      </c>
      <c r="B23" s="126" t="s">
        <v>351</v>
      </c>
      <c r="C23" s="126" t="s">
        <v>364</v>
      </c>
      <c r="D23" s="127">
        <v>9.0000000000000011E-2</v>
      </c>
      <c r="E23" s="127">
        <v>8.500000000000002E-2</v>
      </c>
      <c r="F23" s="127">
        <v>0.14799999999999999</v>
      </c>
      <c r="G23" s="127">
        <v>0.12399999999999997</v>
      </c>
      <c r="H23" s="127">
        <v>0.11300000000000002</v>
      </c>
      <c r="I23" s="127">
        <v>9.7000000000000003E-2</v>
      </c>
      <c r="J23" s="127">
        <v>8.3056001139938801E-2</v>
      </c>
      <c r="K23" s="127">
        <v>0.13950500227987758</v>
      </c>
      <c r="L23" s="127">
        <v>9.2080000000000009E-2</v>
      </c>
      <c r="M23" s="127">
        <v>1.0055900000000002</v>
      </c>
      <c r="N23" s="127">
        <v>0.11709</v>
      </c>
      <c r="O23" s="127">
        <v>7.400000000000001E-2</v>
      </c>
      <c r="P23" s="127">
        <v>7.5000000000000011E-2</v>
      </c>
      <c r="Q23" s="127">
        <v>6.077</v>
      </c>
      <c r="R23" s="127">
        <v>5.9651416366039758</v>
      </c>
      <c r="S23" s="127">
        <v>5.8553422321451958</v>
      </c>
      <c r="T23" s="127">
        <v>5.7475638876970496</v>
      </c>
      <c r="U23" s="127">
        <v>5.6417694019323816</v>
      </c>
      <c r="V23" s="127">
        <v>5.5379222582828973</v>
      </c>
      <c r="W23" s="127">
        <v>5.4359866123349061</v>
      </c>
    </row>
    <row r="24" spans="1:23" s="88" customFormat="1" x14ac:dyDescent="0.3">
      <c r="A24" s="126" t="s">
        <v>144</v>
      </c>
      <c r="B24" s="126" t="s">
        <v>351</v>
      </c>
      <c r="C24" s="126" t="s">
        <v>365</v>
      </c>
      <c r="D24" s="127">
        <v>4.7E-2</v>
      </c>
      <c r="E24" s="127">
        <v>0.24200000000000002</v>
      </c>
      <c r="F24" s="127">
        <v>0.41099999999999998</v>
      </c>
      <c r="G24" s="127">
        <v>0.02</v>
      </c>
      <c r="H24" s="127">
        <v>2.4000000000000004E-2</v>
      </c>
      <c r="I24" s="127">
        <v>0.254</v>
      </c>
      <c r="J24" s="127">
        <v>0.12557600000000002</v>
      </c>
      <c r="K24" s="127">
        <v>5.4509000000000002E-2</v>
      </c>
      <c r="L24" s="127">
        <v>0.37000000000000005</v>
      </c>
      <c r="M24" s="127">
        <v>1.4709999999999999E-2</v>
      </c>
      <c r="N24" s="127">
        <v>2.35E-2</v>
      </c>
      <c r="O24" s="127">
        <v>0.51200000000000001</v>
      </c>
      <c r="P24" s="127">
        <v>0.16499999999999998</v>
      </c>
      <c r="Q24" s="127">
        <v>1.4610000000000001</v>
      </c>
      <c r="R24" s="127">
        <v>1.4581957243572348</v>
      </c>
      <c r="S24" s="127">
        <v>1.455485641142354</v>
      </c>
      <c r="T24" s="127">
        <v>1.4528659710091647</v>
      </c>
      <c r="U24" s="127">
        <v>1.4503330864965129</v>
      </c>
      <c r="V24" s="127">
        <v>1.4478835059242199</v>
      </c>
      <c r="W24" s="127">
        <v>1.445513887534333</v>
      </c>
    </row>
    <row r="25" spans="1:23" s="88" customFormat="1" x14ac:dyDescent="0.3">
      <c r="A25" s="126" t="s">
        <v>144</v>
      </c>
      <c r="B25" s="126" t="s">
        <v>351</v>
      </c>
      <c r="C25" s="126" t="s">
        <v>162</v>
      </c>
      <c r="D25" s="127">
        <v>2.64</v>
      </c>
      <c r="E25" s="127">
        <v>3.9689999999999999</v>
      </c>
      <c r="F25" s="127">
        <v>2.9749999999999996</v>
      </c>
      <c r="G25" s="127">
        <v>2.7749999999999999</v>
      </c>
      <c r="H25" s="127">
        <v>2.9659999999999997</v>
      </c>
      <c r="I25" s="127">
        <v>2.2995000000000001</v>
      </c>
      <c r="J25" s="127">
        <v>2.2781940322593193</v>
      </c>
      <c r="K25" s="127">
        <v>2.4101170436587074</v>
      </c>
      <c r="L25" s="127">
        <v>2.42577</v>
      </c>
      <c r="M25" s="127">
        <v>2.2096799999999996</v>
      </c>
      <c r="N25" s="127">
        <v>2.3190600000000003</v>
      </c>
      <c r="O25" s="127">
        <v>3.1960000000000002</v>
      </c>
      <c r="P25" s="127">
        <v>3.0219999999999998</v>
      </c>
      <c r="Q25" s="127">
        <v>6.5530000000000008</v>
      </c>
      <c r="R25" s="127">
        <v>5.7040154765301461</v>
      </c>
      <c r="S25" s="127">
        <v>4.9650225173959148</v>
      </c>
      <c r="T25" s="127">
        <v>4.321770987417513</v>
      </c>
      <c r="U25" s="127">
        <v>3.7618569507475152</v>
      </c>
      <c r="V25" s="127">
        <v>3.2744834835275953</v>
      </c>
      <c r="W25" s="127">
        <v>2.8502524748487335</v>
      </c>
    </row>
    <row r="26" spans="1:23" s="88" customFormat="1" x14ac:dyDescent="0.3">
      <c r="A26" s="124" t="s">
        <v>366</v>
      </c>
      <c r="B26" s="124" t="s">
        <v>366</v>
      </c>
      <c r="C26" s="124" t="s">
        <v>366</v>
      </c>
      <c r="D26" s="125">
        <f>SUMIF($B27:$B$211,LEFT($C26,LEN($C26)-6),D27:D$211)</f>
        <v>8.1359999999999975</v>
      </c>
      <c r="E26" s="125">
        <f>SUMIF($B27:$B$211,LEFT($C26,LEN($C26)-6),E27:E$211)</f>
        <v>14.508199999999999</v>
      </c>
      <c r="F26" s="125">
        <f>SUMIF($B27:$B$211,LEFT($C26,LEN($C26)-6),F27:F$211)</f>
        <v>2.6769999999999996</v>
      </c>
      <c r="G26" s="125">
        <f>SUMIF($B27:$B$211,LEFT($C26,LEN($C26)-6),G27:G$211)</f>
        <v>7.0770099999999996</v>
      </c>
      <c r="H26" s="125">
        <f>SUMIF($B27:$B$211,LEFT($C26,LEN($C26)-6),H27:H$211)</f>
        <v>13.535949999999996</v>
      </c>
      <c r="I26" s="125">
        <f>SUMIF($B27:$B$211,LEFT($C26,LEN($C26)-6),I27:I$211)</f>
        <v>17.741136000000004</v>
      </c>
      <c r="J26" s="125">
        <f>SUMIF($B27:$B$211,LEFT($C26,LEN($C26)-6),J27:J$211)</f>
        <v>27.520462488232564</v>
      </c>
      <c r="K26" s="125">
        <f>SUMIF($B27:$B$211,LEFT($C26,LEN($C26)-6),K27:K$211)</f>
        <v>29.454277496856111</v>
      </c>
      <c r="L26" s="125">
        <f>SUMIF($B27:$B$211,LEFT($C26,LEN($C26)-6),L27:L$211)</f>
        <v>29.289339999999996</v>
      </c>
      <c r="M26" s="125">
        <f>SUMIF($B27:$B$211,LEFT($C26,LEN($C26)-6),M27:M$211)</f>
        <v>41.886839999999999</v>
      </c>
      <c r="N26" s="125">
        <f>SUMIF($B27:$B$211,LEFT($C26,LEN($C26)-6),N27:N$211)</f>
        <v>38.290190000000003</v>
      </c>
      <c r="O26" s="125">
        <f>SUMIF($B27:$B$211,LEFT($C26,LEN($C26)-6),O27:O$211)</f>
        <v>29.634</v>
      </c>
      <c r="P26" s="125">
        <f>SUMIF($B27:$B$211,LEFT($C26,LEN($C26)-6),P27:P$211)</f>
        <v>68.97399999999999</v>
      </c>
      <c r="Q26" s="125">
        <f>SUMIF($B27:$B$211,LEFT($C26,LEN($C26)-6),Q27:Q$211)</f>
        <v>65.244</v>
      </c>
      <c r="R26" s="125">
        <f>SUMIF($B27:$B$211,LEFT($C26,LEN($C26)-6),R27:R$211)</f>
        <v>60.619157624929827</v>
      </c>
      <c r="S26" s="125">
        <f>SUMIF($B27:$B$211,LEFT($C26,LEN($C26)-6),S27:S$211)</f>
        <v>59.290048684751142</v>
      </c>
      <c r="T26" s="125">
        <f>SUMIF($B27:$B$211,LEFT($C26,LEN($C26)-6),T27:T$211)</f>
        <v>66.47148074742033</v>
      </c>
      <c r="U26" s="125">
        <f>SUMIF($B27:$B$211,LEFT($C26,LEN($C26)-6),U27:U$211)</f>
        <v>65.514675369410824</v>
      </c>
      <c r="V26" s="125">
        <f>SUMIF($B27:$B$211,LEFT($C26,LEN($C26)-6),V27:V$211)</f>
        <v>64.616796855239528</v>
      </c>
      <c r="W26" s="125">
        <f>SUMIF($B27:$B$211,LEFT($C26,LEN($C26)-6),W27:W$211)</f>
        <v>63.778567929771413</v>
      </c>
    </row>
    <row r="27" spans="1:23" s="88" customFormat="1" x14ac:dyDescent="0.3">
      <c r="A27" s="126" t="s">
        <v>144</v>
      </c>
      <c r="B27" s="126" t="s">
        <v>367</v>
      </c>
      <c r="C27" s="126" t="s">
        <v>368</v>
      </c>
      <c r="D27" s="127">
        <v>0</v>
      </c>
      <c r="E27" s="127">
        <v>0</v>
      </c>
      <c r="F27" s="127">
        <v>0</v>
      </c>
      <c r="G27" s="127">
        <v>0</v>
      </c>
      <c r="H27" s="127">
        <v>0</v>
      </c>
      <c r="I27" s="127">
        <v>0</v>
      </c>
      <c r="J27" s="127">
        <v>5.2400002488866476E-2</v>
      </c>
      <c r="K27" s="127">
        <v>9.900000470224761E-2</v>
      </c>
      <c r="L27" s="127">
        <v>0.33100000000000002</v>
      </c>
      <c r="M27" s="127">
        <v>0.34</v>
      </c>
      <c r="N27" s="127">
        <v>2.1999999999999999E-2</v>
      </c>
      <c r="O27" s="127">
        <v>3.6000000000000004E-2</v>
      </c>
      <c r="P27" s="127">
        <v>0</v>
      </c>
      <c r="Q27" s="127">
        <v>0.29600000000000004</v>
      </c>
      <c r="R27" s="127">
        <v>0.30059681481197859</v>
      </c>
      <c r="S27" s="127">
        <v>0.3052658658372322</v>
      </c>
      <c r="T27" s="127">
        <v>0.31000829390726786</v>
      </c>
      <c r="U27" s="127">
        <v>0.31482525790842197</v>
      </c>
      <c r="V27" s="127">
        <v>0.31971793506784402</v>
      </c>
      <c r="W27" s="127">
        <v>0.32468752124401201</v>
      </c>
    </row>
    <row r="28" spans="1:23" s="88" customFormat="1" x14ac:dyDescent="0.3">
      <c r="A28" s="126" t="s">
        <v>144</v>
      </c>
      <c r="B28" s="126" t="s">
        <v>367</v>
      </c>
      <c r="C28" s="126" t="s">
        <v>369</v>
      </c>
      <c r="D28" s="127">
        <v>0</v>
      </c>
      <c r="E28" s="127">
        <v>0</v>
      </c>
      <c r="F28" s="127">
        <v>0</v>
      </c>
      <c r="G28" s="127">
        <v>0</v>
      </c>
      <c r="H28" s="127">
        <v>0</v>
      </c>
      <c r="I28" s="127">
        <v>0</v>
      </c>
      <c r="J28" s="127">
        <v>2.1600001025944933E-3</v>
      </c>
      <c r="K28" s="127">
        <v>2.3427001112722754E-2</v>
      </c>
      <c r="L28" s="127">
        <v>0</v>
      </c>
      <c r="M28" s="127">
        <v>2.3999999999999998E-3</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2.1000000000000001E-2</v>
      </c>
      <c r="E29" s="127">
        <v>4.8000000000000001E-2</v>
      </c>
      <c r="F29" s="127">
        <v>0.124</v>
      </c>
      <c r="G29" s="127">
        <v>0.10099999999999999</v>
      </c>
      <c r="H29" s="127">
        <v>0.39300000000000002</v>
      </c>
      <c r="I29" s="127">
        <v>0.27300000000000002</v>
      </c>
      <c r="J29" s="127">
        <v>0.21254600902451576</v>
      </c>
      <c r="K29" s="127">
        <v>0.26400001253932731</v>
      </c>
      <c r="L29" s="127">
        <v>0.23213999999999999</v>
      </c>
      <c r="M29" s="127">
        <v>0.19400000000000001</v>
      </c>
      <c r="N29" s="127">
        <v>0.35135999999999995</v>
      </c>
      <c r="O29" s="127">
        <v>0.16599999999999998</v>
      </c>
      <c r="P29" s="127">
        <v>0.41799999999999998</v>
      </c>
      <c r="Q29" s="127">
        <v>0.43999999999999995</v>
      </c>
      <c r="R29" s="127">
        <v>0.4346135990122087</v>
      </c>
      <c r="S29" s="127">
        <v>0.42947445390435757</v>
      </c>
      <c r="T29" s="127">
        <v>0.42458317291197178</v>
      </c>
      <c r="U29" s="127">
        <v>0.41994057609254498</v>
      </c>
      <c r="V29" s="127">
        <v>0.41554770006329306</v>
      </c>
      <c r="W29" s="127">
        <v>0.41140580300491342</v>
      </c>
    </row>
    <row r="30" spans="1:23" s="88" customFormat="1" x14ac:dyDescent="0.3">
      <c r="A30" s="126" t="s">
        <v>144</v>
      </c>
      <c r="B30" s="126" t="s">
        <v>367</v>
      </c>
      <c r="C30" s="126" t="s">
        <v>371</v>
      </c>
      <c r="D30" s="127">
        <v>0.01</v>
      </c>
      <c r="E30" s="127">
        <v>2.1999999999999999E-2</v>
      </c>
      <c r="F30" s="127">
        <v>0.04</v>
      </c>
      <c r="G30" s="127">
        <v>2.5000000000000001E-2</v>
      </c>
      <c r="H30" s="127">
        <v>0</v>
      </c>
      <c r="I30" s="127">
        <v>4.0059999999999998E-2</v>
      </c>
      <c r="J30" s="127">
        <v>7.8916003419816499E-2</v>
      </c>
      <c r="K30" s="127">
        <v>1.2958000498723199E-2</v>
      </c>
      <c r="L30" s="127">
        <v>6.1200000000000004E-3</v>
      </c>
      <c r="M30" s="127">
        <v>2.5759999999999998E-2</v>
      </c>
      <c r="N30" s="127">
        <v>0.29118000000000005</v>
      </c>
      <c r="O30" s="127">
        <v>7.0700000000000012</v>
      </c>
      <c r="P30" s="127">
        <v>1.909</v>
      </c>
      <c r="Q30" s="127">
        <v>2.3039999999999998</v>
      </c>
      <c r="R30" s="127">
        <v>2.3178313870159837</v>
      </c>
      <c r="S30" s="127">
        <v>2.3328188425480167</v>
      </c>
      <c r="T30" s="127">
        <v>2.3490150393110616</v>
      </c>
      <c r="U30" s="127">
        <v>2.3664751792109557</v>
      </c>
      <c r="V30" s="127">
        <v>2.3852571140908441</v>
      </c>
      <c r="W30" s="127">
        <v>2.4054214722457474</v>
      </c>
    </row>
    <row r="31" spans="1:23" s="88" customFormat="1" x14ac:dyDescent="0.3">
      <c r="A31" s="126" t="s">
        <v>144</v>
      </c>
      <c r="B31" s="126" t="s">
        <v>367</v>
      </c>
      <c r="C31" s="126" t="s">
        <v>165</v>
      </c>
      <c r="D31" s="127">
        <v>4.5110000000000001</v>
      </c>
      <c r="E31" s="127">
        <v>9.8969999999999985</v>
      </c>
      <c r="F31" s="127">
        <v>0.53099999999999992</v>
      </c>
      <c r="G31" s="127">
        <v>5.4330099999999995</v>
      </c>
      <c r="H31" s="127">
        <v>4.3089999999999993</v>
      </c>
      <c r="I31" s="127">
        <v>0.64700000000000002</v>
      </c>
      <c r="J31" s="127">
        <v>1.8713489999999997</v>
      </c>
      <c r="K31" s="127">
        <v>0.72272800000000015</v>
      </c>
      <c r="L31" s="127">
        <v>3.5639999999999998E-2</v>
      </c>
      <c r="M31" s="127">
        <v>0.38250999999999996</v>
      </c>
      <c r="N31" s="127">
        <v>0.27775</v>
      </c>
      <c r="O31" s="127">
        <v>1.0790000000000002</v>
      </c>
      <c r="P31" s="127">
        <v>9.4019999999999992</v>
      </c>
      <c r="Q31" s="127">
        <v>16.222999999999999</v>
      </c>
      <c r="R31" s="127">
        <v>15.876081955516684</v>
      </c>
      <c r="S31" s="127">
        <v>15.536582619576439</v>
      </c>
      <c r="T31" s="127">
        <v>15.20434334375271</v>
      </c>
      <c r="U31" s="127">
        <v>14.879208872351532</v>
      </c>
      <c r="V31" s="127">
        <v>14.561027269856057</v>
      </c>
      <c r="W31" s="127">
        <v>14.249649849922717</v>
      </c>
    </row>
    <row r="32" spans="1:23" s="88" customFormat="1" x14ac:dyDescent="0.3">
      <c r="A32" s="126" t="s">
        <v>144</v>
      </c>
      <c r="B32" s="126" t="s">
        <v>367</v>
      </c>
      <c r="C32" s="126" t="s">
        <v>372</v>
      </c>
      <c r="D32" s="127">
        <v>0</v>
      </c>
      <c r="E32" s="127">
        <v>0</v>
      </c>
      <c r="F32" s="127">
        <v>2.9000000000000001E-2</v>
      </c>
      <c r="G32" s="127">
        <v>2.9000000000000001E-2</v>
      </c>
      <c r="H32" s="127">
        <v>2.5000000000000001E-2</v>
      </c>
      <c r="I32" s="127">
        <v>2.7E-2</v>
      </c>
      <c r="J32" s="127">
        <v>3.64E-3</v>
      </c>
      <c r="K32" s="127">
        <v>0.11896400550970429</v>
      </c>
      <c r="L32" s="127">
        <v>5.1279999999999999E-2</v>
      </c>
      <c r="M32" s="127">
        <v>2.4599999999999999E-3</v>
      </c>
      <c r="N32" s="127">
        <v>2.3300000000000005E-3</v>
      </c>
      <c r="O32" s="127">
        <v>0</v>
      </c>
      <c r="P32" s="127">
        <v>7.3999999999999996E-2</v>
      </c>
      <c r="Q32" s="127">
        <v>0.55200000000000005</v>
      </c>
      <c r="R32" s="127">
        <v>0.5837897150060829</v>
      </c>
      <c r="S32" s="127">
        <v>0.61741020171536853</v>
      </c>
      <c r="T32" s="127">
        <v>0.65296689438634625</v>
      </c>
      <c r="U32" s="127">
        <v>0.69057129924313776</v>
      </c>
      <c r="V32" s="127">
        <v>0.73034134416038354</v>
      </c>
      <c r="W32" s="127">
        <v>0.77240174848650323</v>
      </c>
    </row>
    <row r="33" spans="1:23" s="88" customFormat="1" x14ac:dyDescent="0.3">
      <c r="A33" s="126" t="s">
        <v>144</v>
      </c>
      <c r="B33" s="126" t="s">
        <v>367</v>
      </c>
      <c r="C33" s="126" t="s">
        <v>373</v>
      </c>
      <c r="D33" s="127">
        <v>0.01</v>
      </c>
      <c r="E33" s="127">
        <v>5.0000000000000001E-3</v>
      </c>
      <c r="F33" s="127">
        <v>0</v>
      </c>
      <c r="G33" s="127">
        <v>5.6000000000000008E-2</v>
      </c>
      <c r="H33" s="127">
        <v>2.4E-2</v>
      </c>
      <c r="I33" s="127">
        <v>5.4179999999999999E-2</v>
      </c>
      <c r="J33" s="127">
        <v>3.375E-3</v>
      </c>
      <c r="K33" s="127">
        <v>0.14292900299233932</v>
      </c>
      <c r="L33" s="127">
        <v>0.23659999999999998</v>
      </c>
      <c r="M33" s="127">
        <v>1.05718</v>
      </c>
      <c r="N33" s="127">
        <v>0.79774</v>
      </c>
      <c r="O33" s="127">
        <v>0.32100000000000001</v>
      </c>
      <c r="P33" s="127">
        <v>0.37999999999999995</v>
      </c>
      <c r="Q33" s="127">
        <v>1.4709999999999999</v>
      </c>
      <c r="R33" s="127">
        <v>1.5120043305579858</v>
      </c>
      <c r="S33" s="127">
        <v>1.5541517595681285</v>
      </c>
      <c r="T33" s="127">
        <v>1.5974741565204051</v>
      </c>
      <c r="U33" s="127">
        <v>1.6420042795018495</v>
      </c>
      <c r="V33" s="127">
        <v>1.6877757999749754</v>
      </c>
      <c r="W33" s="127">
        <v>1.7348233282472039</v>
      </c>
    </row>
    <row r="34" spans="1:23" s="88" customFormat="1" x14ac:dyDescent="0.3">
      <c r="A34" s="126" t="s">
        <v>144</v>
      </c>
      <c r="B34" s="126" t="s">
        <v>367</v>
      </c>
      <c r="C34" s="126" t="s">
        <v>167</v>
      </c>
      <c r="D34" s="127">
        <v>2.1419999999999999</v>
      </c>
      <c r="E34" s="127">
        <v>2.9329999999999998</v>
      </c>
      <c r="F34" s="127">
        <v>0.21099999999999999</v>
      </c>
      <c r="G34" s="127">
        <v>0.19099999999999998</v>
      </c>
      <c r="H34" s="127">
        <v>5.6090000000000009</v>
      </c>
      <c r="I34" s="127">
        <v>8.8730000000000011</v>
      </c>
      <c r="J34" s="127">
        <v>14.114531001906736</v>
      </c>
      <c r="K34" s="127">
        <v>17.138121000000002</v>
      </c>
      <c r="L34" s="127">
        <v>18.593389999999999</v>
      </c>
      <c r="M34" s="127">
        <v>25.472919999999998</v>
      </c>
      <c r="N34" s="127">
        <v>17.33164</v>
      </c>
      <c r="O34" s="127">
        <v>4.0569999999999995</v>
      </c>
      <c r="P34" s="127">
        <v>25.712999999999997</v>
      </c>
      <c r="Q34" s="127">
        <v>9.2989999999999995</v>
      </c>
      <c r="R34" s="127">
        <v>9.194237396376792</v>
      </c>
      <c r="S34" s="127">
        <v>9.0919251135777213</v>
      </c>
      <c r="T34" s="127">
        <v>8.9920614593659351</v>
      </c>
      <c r="U34" s="127">
        <v>8.8946459158774296</v>
      </c>
      <c r="V34" s="127">
        <v>8.7996791627468518</v>
      </c>
      <c r="W34" s="127">
        <v>8.7071631012845536</v>
      </c>
    </row>
    <row r="35" spans="1:23" s="88" customFormat="1" x14ac:dyDescent="0.3">
      <c r="A35" s="126" t="s">
        <v>144</v>
      </c>
      <c r="B35" s="126" t="s">
        <v>367</v>
      </c>
      <c r="C35" s="126" t="s">
        <v>374</v>
      </c>
      <c r="D35" s="127">
        <v>9.0000000000000011E-3</v>
      </c>
      <c r="E35" s="127">
        <v>6.0000000000000001E-3</v>
      </c>
      <c r="F35" s="127">
        <v>9.0000000000000011E-3</v>
      </c>
      <c r="G35" s="127">
        <v>1.6E-2</v>
      </c>
      <c r="H35" s="127">
        <v>1.9999999999999997E-2</v>
      </c>
      <c r="I35" s="127">
        <v>0</v>
      </c>
      <c r="J35" s="127">
        <v>6.4596093067195381</v>
      </c>
      <c r="K35" s="127">
        <v>6.8000003222227088</v>
      </c>
      <c r="L35" s="127">
        <v>2.0376000000000003</v>
      </c>
      <c r="M35" s="127">
        <v>0.12959999999999999</v>
      </c>
      <c r="N35" s="127">
        <v>1.4399999999999998E-2</v>
      </c>
      <c r="O35" s="127">
        <v>0</v>
      </c>
      <c r="P35" s="127">
        <v>1.5409999999999999</v>
      </c>
      <c r="Q35" s="127">
        <v>0.16199999999999992</v>
      </c>
      <c r="R35" s="127">
        <v>0.18275611310146422</v>
      </c>
      <c r="S35" s="127">
        <v>0.20617158565404448</v>
      </c>
      <c r="T35" s="127">
        <v>0.23258714584011597</v>
      </c>
      <c r="U35" s="127">
        <v>0.26238717735248773</v>
      </c>
      <c r="V35" s="127">
        <v>0.29600531271978536</v>
      </c>
      <c r="W35" s="127">
        <v>0.33393074327192229</v>
      </c>
    </row>
    <row r="36" spans="1:23" s="88" customFormat="1" x14ac:dyDescent="0.3">
      <c r="A36" s="126" t="s">
        <v>144</v>
      </c>
      <c r="B36" s="126" t="s">
        <v>367</v>
      </c>
      <c r="C36" s="126" t="s">
        <v>375</v>
      </c>
      <c r="D36" s="127">
        <v>0</v>
      </c>
      <c r="E36" s="127">
        <v>7.1000000000000008E-2</v>
      </c>
      <c r="F36" s="127">
        <v>7.1999999999999995E-2</v>
      </c>
      <c r="G36" s="127">
        <v>0.11599999999999999</v>
      </c>
      <c r="H36" s="127">
        <v>0.27399999999999997</v>
      </c>
      <c r="I36" s="127">
        <v>7.6999999999999999E-2</v>
      </c>
      <c r="J36" s="127">
        <v>0.27017199999999997</v>
      </c>
      <c r="K36" s="127">
        <v>0.10930800285839659</v>
      </c>
      <c r="L36" s="127">
        <v>9.820000000000001E-2</v>
      </c>
      <c r="M36" s="127">
        <v>0.14438999999999999</v>
      </c>
      <c r="N36" s="127">
        <v>0.14853</v>
      </c>
      <c r="O36" s="127">
        <v>0.127</v>
      </c>
      <c r="P36" s="127">
        <v>0.26999999999999996</v>
      </c>
      <c r="Q36" s="127">
        <v>0.63900000000000001</v>
      </c>
      <c r="R36" s="127">
        <v>0.45181834064385523</v>
      </c>
      <c r="S36" s="127">
        <v>0.50977108452597975</v>
      </c>
      <c r="T36" s="127">
        <v>0.57515717101805919</v>
      </c>
      <c r="U36" s="127">
        <v>0.64893004216020411</v>
      </c>
      <c r="V36" s="127">
        <v>0.73216543379378651</v>
      </c>
      <c r="W36" s="127">
        <v>0.82607706164742878</v>
      </c>
    </row>
    <row r="37" spans="1:23" s="88" customFormat="1" x14ac:dyDescent="0.3">
      <c r="A37" s="126" t="s">
        <v>144</v>
      </c>
      <c r="B37" s="126" t="s">
        <v>367</v>
      </c>
      <c r="C37" s="126" t="s">
        <v>376</v>
      </c>
      <c r="D37" s="127">
        <v>0</v>
      </c>
      <c r="E37" s="127">
        <v>0</v>
      </c>
      <c r="F37" s="127">
        <v>3.0000000000000001E-3</v>
      </c>
      <c r="G37" s="127">
        <v>0</v>
      </c>
      <c r="H37" s="127">
        <v>0</v>
      </c>
      <c r="I37" s="127">
        <v>6.0000000000000001E-3</v>
      </c>
      <c r="J37" s="127">
        <v>2.1600000000000001E-2</v>
      </c>
      <c r="K37" s="127">
        <v>0</v>
      </c>
      <c r="L37" s="127">
        <v>0</v>
      </c>
      <c r="M37" s="127">
        <v>6.0000000000000001E-3</v>
      </c>
      <c r="N37" s="127">
        <v>7.2000000000000007E-3</v>
      </c>
      <c r="O37" s="127">
        <v>0</v>
      </c>
      <c r="P37" s="127">
        <v>1.7999999999999999E-2</v>
      </c>
      <c r="Q37" s="127">
        <v>0.47100000000000003</v>
      </c>
      <c r="R37" s="127">
        <v>0.47100000000000003</v>
      </c>
      <c r="S37" s="127">
        <v>0.47100000000000003</v>
      </c>
      <c r="T37" s="127">
        <v>0.47100000000000003</v>
      </c>
      <c r="U37" s="127">
        <v>0.47100000000000003</v>
      </c>
      <c r="V37" s="127">
        <v>0.47100000000000003</v>
      </c>
      <c r="W37" s="127">
        <v>0.47100000000000003</v>
      </c>
    </row>
    <row r="38" spans="1:23" s="88" customFormat="1" x14ac:dyDescent="0.3">
      <c r="A38" s="126" t="s">
        <v>144</v>
      </c>
      <c r="B38" s="126" t="s">
        <v>367</v>
      </c>
      <c r="C38" s="126" t="s">
        <v>377</v>
      </c>
      <c r="D38" s="127">
        <v>0</v>
      </c>
      <c r="E38" s="127">
        <v>0</v>
      </c>
      <c r="F38" s="127">
        <v>0</v>
      </c>
      <c r="G38" s="127">
        <v>0</v>
      </c>
      <c r="H38" s="127">
        <v>0</v>
      </c>
      <c r="I38" s="127">
        <v>2E-3</v>
      </c>
      <c r="J38" s="127">
        <v>0.13680100638365703</v>
      </c>
      <c r="K38" s="127">
        <v>0</v>
      </c>
      <c r="L38" s="127">
        <v>5.7200000000000001E-2</v>
      </c>
      <c r="M38" s="127">
        <v>0.69259999999999988</v>
      </c>
      <c r="N38" s="127">
        <v>0.18801000000000001</v>
      </c>
      <c r="O38" s="127">
        <v>1.196</v>
      </c>
      <c r="P38" s="127">
        <v>0.13499999999999998</v>
      </c>
      <c r="Q38" s="127">
        <v>1.421</v>
      </c>
      <c r="R38" s="127">
        <v>1.4326528469298538</v>
      </c>
      <c r="S38" s="127">
        <v>1.4446137944606721</v>
      </c>
      <c r="T38" s="127">
        <v>1.4568946140657395</v>
      </c>
      <c r="U38" s="127">
        <v>1.4695075461450793</v>
      </c>
      <c r="V38" s="127">
        <v>1.4824653187757639</v>
      </c>
      <c r="W38" s="127">
        <v>1.4957811672122181</v>
      </c>
    </row>
    <row r="39" spans="1:23" s="88" customFormat="1" x14ac:dyDescent="0.3">
      <c r="A39" s="126" t="s">
        <v>144</v>
      </c>
      <c r="B39" s="126" t="s">
        <v>367</v>
      </c>
      <c r="C39" s="126" t="s">
        <v>378</v>
      </c>
      <c r="D39" s="127">
        <v>0</v>
      </c>
      <c r="E39" s="127">
        <v>0</v>
      </c>
      <c r="F39" s="127">
        <v>0</v>
      </c>
      <c r="G39" s="127">
        <v>0</v>
      </c>
      <c r="H39" s="127">
        <v>0</v>
      </c>
      <c r="I39" s="127">
        <v>0.15623999999999999</v>
      </c>
      <c r="J39" s="127">
        <v>0.19200000911951048</v>
      </c>
      <c r="K39" s="127">
        <v>9.6000004559755298E-2</v>
      </c>
      <c r="L39" s="127">
        <v>1.2030000000000001E-2</v>
      </c>
      <c r="M39" s="127">
        <v>2.5599999999999998E-3</v>
      </c>
      <c r="N39" s="127">
        <v>1.58E-3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1.0229999999999999</v>
      </c>
      <c r="E40" s="127">
        <v>1.0759999999999998</v>
      </c>
      <c r="F40" s="127">
        <v>1.19</v>
      </c>
      <c r="G40" s="127">
        <v>0.82000000000000017</v>
      </c>
      <c r="H40" s="127">
        <v>2.32795</v>
      </c>
      <c r="I40" s="127">
        <v>6.9526560000000011</v>
      </c>
      <c r="J40" s="127">
        <v>2.8873161096919442</v>
      </c>
      <c r="K40" s="127">
        <v>2.9496041203707972</v>
      </c>
      <c r="L40" s="127">
        <v>2.8677899999999998</v>
      </c>
      <c r="M40" s="127">
        <v>2.791300000000001</v>
      </c>
      <c r="N40" s="127">
        <v>4.0540099999999999</v>
      </c>
      <c r="O40" s="127">
        <v>5.3520000000000003</v>
      </c>
      <c r="P40" s="127">
        <v>13.699000000000002</v>
      </c>
      <c r="Q40" s="127">
        <v>13.766999999999999</v>
      </c>
      <c r="R40" s="127">
        <v>13.261573852750438</v>
      </c>
      <c r="S40" s="127">
        <v>12.776015033869827</v>
      </c>
      <c r="T40" s="127">
        <v>12.309582918773364</v>
      </c>
      <c r="U40" s="127">
        <v>11.861565649944463</v>
      </c>
      <c r="V40" s="127">
        <v>11.431279054622639</v>
      </c>
      <c r="W40" s="127">
        <v>11.018065604229838</v>
      </c>
    </row>
    <row r="41" spans="1:23" s="88" customFormat="1" x14ac:dyDescent="0.3">
      <c r="A41" s="126" t="s">
        <v>144</v>
      </c>
      <c r="B41" s="126" t="s">
        <v>367</v>
      </c>
      <c r="C41" s="126" t="s">
        <v>379</v>
      </c>
      <c r="D41" s="127">
        <v>8.5000000000000006E-2</v>
      </c>
      <c r="E41" s="127">
        <v>0.115</v>
      </c>
      <c r="F41" s="127">
        <v>0.41700000000000009</v>
      </c>
      <c r="G41" s="127">
        <v>0.13500000000000001</v>
      </c>
      <c r="H41" s="127">
        <v>0.48399999999999993</v>
      </c>
      <c r="I41" s="127">
        <v>0.44799999999999995</v>
      </c>
      <c r="J41" s="127">
        <v>0.51401501899898094</v>
      </c>
      <c r="K41" s="127">
        <v>3.4438000001187435E-2</v>
      </c>
      <c r="L41" s="127">
        <v>0.76485000000000003</v>
      </c>
      <c r="M41" s="127">
        <v>2.418E-2</v>
      </c>
      <c r="N41" s="127">
        <v>0.22586000000000001</v>
      </c>
      <c r="O41" s="127">
        <v>0.63800000000000001</v>
      </c>
      <c r="P41" s="127">
        <v>8.0069999999999979</v>
      </c>
      <c r="Q41" s="127">
        <v>3.3120000000000007</v>
      </c>
      <c r="R41" s="127">
        <v>3.1366758676098474</v>
      </c>
      <c r="S41" s="127">
        <v>2.9708840281511852</v>
      </c>
      <c r="T41" s="127">
        <v>2.8141148727006509</v>
      </c>
      <c r="U41" s="127">
        <v>2.6658863270580202</v>
      </c>
      <c r="V41" s="127">
        <v>2.5257423739189107</v>
      </c>
      <c r="W41" s="127">
        <v>2.3932516546987888</v>
      </c>
    </row>
    <row r="42" spans="1:23" s="88" customFormat="1" x14ac:dyDescent="0.3">
      <c r="A42" s="126" t="s">
        <v>144</v>
      </c>
      <c r="B42" s="126" t="s">
        <v>367</v>
      </c>
      <c r="C42" s="126" t="s">
        <v>173</v>
      </c>
      <c r="D42" s="127">
        <v>0</v>
      </c>
      <c r="E42" s="127">
        <v>0.26019999999999999</v>
      </c>
      <c r="F42" s="127">
        <v>2.4E-2</v>
      </c>
      <c r="G42" s="127">
        <v>4.8000000000000001E-2</v>
      </c>
      <c r="H42" s="127">
        <v>3.0000000000000002E-2</v>
      </c>
      <c r="I42" s="127">
        <v>0.114</v>
      </c>
      <c r="J42" s="127">
        <v>4.8022001139938798E-2</v>
      </c>
      <c r="K42" s="127">
        <v>9.6000004559755298E-2</v>
      </c>
      <c r="L42" s="127">
        <v>0.52800000000000002</v>
      </c>
      <c r="M42" s="127">
        <v>7.1480000000000002E-2</v>
      </c>
      <c r="N42" s="127">
        <v>6.0299999999999992E-2</v>
      </c>
      <c r="O42" s="127">
        <v>0.44399999999999995</v>
      </c>
      <c r="P42" s="127">
        <v>0.433</v>
      </c>
      <c r="Q42" s="127">
        <v>0.59099999999999997</v>
      </c>
      <c r="R42" s="127">
        <v>0.58596247344064201</v>
      </c>
      <c r="S42" s="127">
        <v>0.5809901843086025</v>
      </c>
      <c r="T42" s="127">
        <v>8.7728041144242219</v>
      </c>
      <c r="U42" s="127">
        <v>8.7679613206816942</v>
      </c>
      <c r="V42" s="127">
        <v>8.7631828039330717</v>
      </c>
      <c r="W42" s="127">
        <v>8.7584682631203492</v>
      </c>
    </row>
    <row r="43" spans="1:23" s="88" customFormat="1" x14ac:dyDescent="0.3">
      <c r="A43" s="126" t="s">
        <v>144</v>
      </c>
      <c r="B43" s="126" t="s">
        <v>367</v>
      </c>
      <c r="C43" s="126" t="s">
        <v>380</v>
      </c>
      <c r="D43" s="127">
        <v>0.31</v>
      </c>
      <c r="E43" s="127">
        <v>0</v>
      </c>
      <c r="F43" s="127">
        <v>4.0000000000000001E-3</v>
      </c>
      <c r="G43" s="127">
        <v>2.7E-2</v>
      </c>
      <c r="H43" s="127">
        <v>0</v>
      </c>
      <c r="I43" s="127">
        <v>0</v>
      </c>
      <c r="J43" s="127">
        <v>0.21318600000000001</v>
      </c>
      <c r="K43" s="127">
        <v>0.432</v>
      </c>
      <c r="L43" s="127">
        <v>2.4E-2</v>
      </c>
      <c r="M43" s="127">
        <v>3.1547499999999999</v>
      </c>
      <c r="N43" s="127">
        <v>0</v>
      </c>
      <c r="O43" s="127">
        <v>1.948</v>
      </c>
      <c r="P43" s="127">
        <v>4.9710000000000001</v>
      </c>
      <c r="Q43" s="127">
        <v>5.7110000000000003</v>
      </c>
      <c r="R43" s="127">
        <v>5.6764997013231362</v>
      </c>
      <c r="S43" s="127">
        <v>5.6422078198426986</v>
      </c>
      <c r="T43" s="127">
        <v>5.6081230965050146</v>
      </c>
      <c r="U43" s="127">
        <v>5.5742442798623868</v>
      </c>
      <c r="V43" s="127">
        <v>5.5405701260271458</v>
      </c>
      <c r="W43" s="127">
        <v>5.5070993986259822</v>
      </c>
    </row>
    <row r="44" spans="1:23" s="88" customFormat="1" x14ac:dyDescent="0.3">
      <c r="A44" s="126" t="s">
        <v>144</v>
      </c>
      <c r="B44" s="126" t="s">
        <v>367</v>
      </c>
      <c r="C44" s="126" t="s">
        <v>177</v>
      </c>
      <c r="D44" s="127">
        <v>1.4000000000000002E-2</v>
      </c>
      <c r="E44" s="127">
        <v>7.4999999999999997E-2</v>
      </c>
      <c r="F44" s="127">
        <v>9.0000000000000011E-3</v>
      </c>
      <c r="G44" s="127">
        <v>0.01</v>
      </c>
      <c r="H44" s="127">
        <v>1.1000000000000001E-2</v>
      </c>
      <c r="I44" s="127">
        <v>1.2E-2</v>
      </c>
      <c r="J44" s="127">
        <v>1.5724000237487261E-2</v>
      </c>
      <c r="K44" s="127">
        <v>2.0100000569969398E-2</v>
      </c>
      <c r="L44" s="127">
        <v>8.9999999999999993E-3</v>
      </c>
      <c r="M44" s="127">
        <v>8.4999999999999989E-3</v>
      </c>
      <c r="N44" s="127">
        <v>1.8920000000000003E-2</v>
      </c>
      <c r="O44" s="127">
        <v>3.7999999999999999E-2</v>
      </c>
      <c r="P44" s="127">
        <v>7.0000000000000007E-2</v>
      </c>
      <c r="Q44" s="127">
        <v>4.4170000000000007</v>
      </c>
      <c r="R44" s="127">
        <v>1.1611723885453724</v>
      </c>
      <c r="S44" s="127">
        <v>0.90496981105533758</v>
      </c>
      <c r="T44" s="127">
        <v>0.9051735659995348</v>
      </c>
      <c r="U44" s="127">
        <v>0.90636968430514198</v>
      </c>
      <c r="V44" s="127">
        <v>0.90867865044655194</v>
      </c>
      <c r="W44" s="127">
        <v>0.91223638395882334</v>
      </c>
    </row>
    <row r="45" spans="1:23" s="88" customFormat="1" x14ac:dyDescent="0.3">
      <c r="A45" s="126" t="s">
        <v>144</v>
      </c>
      <c r="B45" s="126" t="s">
        <v>367</v>
      </c>
      <c r="C45" s="126" t="s">
        <v>180</v>
      </c>
      <c r="D45" s="127">
        <v>1E-3</v>
      </c>
      <c r="E45" s="127">
        <v>0</v>
      </c>
      <c r="F45" s="127">
        <v>1.4000000000000002E-2</v>
      </c>
      <c r="G45" s="127">
        <v>7.0000000000000007E-2</v>
      </c>
      <c r="H45" s="127">
        <v>2.9000000000000001E-2</v>
      </c>
      <c r="I45" s="127">
        <v>5.9000000000000004E-2</v>
      </c>
      <c r="J45" s="127">
        <v>0.4231000189989802</v>
      </c>
      <c r="K45" s="127">
        <v>0.39470001435847957</v>
      </c>
      <c r="L45" s="127">
        <v>3.4045000000000005</v>
      </c>
      <c r="M45" s="127">
        <v>7.3842499999999998</v>
      </c>
      <c r="N45" s="127">
        <v>14.497380000000001</v>
      </c>
      <c r="O45" s="127">
        <v>7.1620000000000008</v>
      </c>
      <c r="P45" s="127">
        <v>1.9340000000000002</v>
      </c>
      <c r="Q45" s="127">
        <v>4.1679999999999993</v>
      </c>
      <c r="R45" s="127">
        <v>4.0398908422874946</v>
      </c>
      <c r="S45" s="127">
        <v>3.9157964861555343</v>
      </c>
      <c r="T45" s="127">
        <v>3.7955908879379314</v>
      </c>
      <c r="U45" s="127">
        <v>3.6791519617154771</v>
      </c>
      <c r="V45" s="127">
        <v>3.5663614550416232</v>
      </c>
      <c r="W45" s="127">
        <v>3.4571048285704249</v>
      </c>
    </row>
    <row r="46" spans="1:23" s="88" customFormat="1" x14ac:dyDescent="0.3">
      <c r="A46" s="124" t="s">
        <v>381</v>
      </c>
      <c r="B46" s="124" t="s">
        <v>381</v>
      </c>
      <c r="C46" s="124" t="s">
        <v>381</v>
      </c>
      <c r="D46" s="125">
        <f>SUMIF($B47:$B$211,LEFT($C46,LEN($C46)-6),D47:D$211)</f>
        <v>1E-3</v>
      </c>
      <c r="E46" s="125">
        <f>SUMIF($B47:$B$211,LEFT($C46,LEN($C46)-6),E47:E$211)</f>
        <v>4.0000000000000001E-3</v>
      </c>
      <c r="F46" s="125">
        <f>SUMIF($B47:$B$211,LEFT($C46,LEN($C46)-6),F47:F$211)</f>
        <v>0.13499999999999998</v>
      </c>
      <c r="G46" s="125">
        <f>SUMIF($B47:$B$211,LEFT($C46,LEN($C46)-6),G47:G$211)</f>
        <v>0.32500000000000007</v>
      </c>
      <c r="H46" s="125">
        <f>SUMIF($B47:$B$211,LEFT($C46,LEN($C46)-6),H47:H$211)</f>
        <v>2.5999999999999999E-2</v>
      </c>
      <c r="I46" s="125">
        <f>SUMIF($B47:$B$211,LEFT($C46,LEN($C46)-6),I47:I$211)</f>
        <v>0.32851799999999992</v>
      </c>
      <c r="J46" s="125">
        <f>SUMIF($B47:$B$211,LEFT($C46,LEN($C46)-6),J47:J$211)</f>
        <v>0.40348451916448552</v>
      </c>
      <c r="K46" s="125">
        <f>SUMIF($B47:$B$211,LEFT($C46,LEN($C46)-6),K47:K$211)</f>
        <v>0.96131214258203956</v>
      </c>
      <c r="L46" s="125">
        <f>SUMIF($B47:$B$211,LEFT($C46,LEN($C46)-6),L47:L$211)</f>
        <v>3.8016200000000002</v>
      </c>
      <c r="M46" s="125">
        <f>SUMIF($B47:$B$211,LEFT($C46,LEN($C46)-6),M47:M$211)</f>
        <v>3.0862500000000006</v>
      </c>
      <c r="N46" s="125">
        <f>SUMIF($B47:$B$211,LEFT($C46,LEN($C46)-6),N47:N$211)</f>
        <v>3.6749099999999997</v>
      </c>
      <c r="O46" s="125">
        <f>SUMIF($B47:$B$211,LEFT($C46,LEN($C46)-6),O47:O$211)</f>
        <v>7.2279999999999998</v>
      </c>
      <c r="P46" s="125">
        <f>SUMIF($B47:$B$211,LEFT($C46,LEN($C46)-6),P47:P$211)</f>
        <v>0.69699999999999995</v>
      </c>
      <c r="Q46" s="125">
        <f>SUMIF($B47:$B$211,LEFT($C46,LEN($C46)-6),Q47:Q$211)</f>
        <v>2.5640000000000005</v>
      </c>
      <c r="R46" s="125">
        <f>SUMIF($B47:$B$211,LEFT($C46,LEN($C46)-6),R47:R$211)</f>
        <v>3.7740641405230182</v>
      </c>
      <c r="S46" s="125">
        <f>SUMIF($B47:$B$211,LEFT($C46,LEN($C46)-6),S47:S$211)</f>
        <v>3.7892554271957368</v>
      </c>
      <c r="T46" s="125">
        <f>SUMIF($B47:$B$211,LEFT($C46,LEN($C46)-6),T47:T$211)</f>
        <v>3.8412880463944097</v>
      </c>
      <c r="U46" s="125">
        <f>SUMIF($B47:$B$211,LEFT($C46,LEN($C46)-6),U47:U$211)</f>
        <v>3.8576326930246809</v>
      </c>
      <c r="V46" s="125">
        <f>SUMIF($B47:$B$211,LEFT($C46,LEN($C46)-6),V47:V$211)</f>
        <v>3.874566524671847</v>
      </c>
      <c r="W46" s="125">
        <f>SUMIF($B47:$B$211,LEFT($C46,LEN($C46)-6),W47:W$211)</f>
        <v>3.8920983475100237</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1.0999999999999999E-2</v>
      </c>
      <c r="N47" s="127">
        <v>0</v>
      </c>
      <c r="O47" s="127">
        <v>0</v>
      </c>
      <c r="P47" s="127">
        <v>0</v>
      </c>
      <c r="Q47" s="127">
        <v>0.24200000000000002</v>
      </c>
      <c r="R47" s="127">
        <v>0.23650910162133321</v>
      </c>
      <c r="S47" s="127">
        <v>0.23114288649378092</v>
      </c>
      <c r="T47" s="127">
        <v>0.22589852158854673</v>
      </c>
      <c r="U47" s="127">
        <v>0.22077323828239681</v>
      </c>
      <c r="V47" s="127">
        <v>0.21576433089283775</v>
      </c>
      <c r="W47" s="127">
        <v>0.21086915524662186</v>
      </c>
    </row>
    <row r="48" spans="1:23" s="88" customFormat="1" x14ac:dyDescent="0.3">
      <c r="A48" s="126" t="s">
        <v>144</v>
      </c>
      <c r="B48" s="126" t="s">
        <v>382</v>
      </c>
      <c r="C48" s="126" t="s">
        <v>384</v>
      </c>
      <c r="D48" s="127">
        <v>0</v>
      </c>
      <c r="E48" s="127">
        <v>0</v>
      </c>
      <c r="F48" s="127">
        <v>0</v>
      </c>
      <c r="G48" s="127">
        <v>0</v>
      </c>
      <c r="H48" s="127">
        <v>0</v>
      </c>
      <c r="I48" s="127">
        <v>0.11122699999999999</v>
      </c>
      <c r="J48" s="127">
        <v>6.623800314613619E-2</v>
      </c>
      <c r="K48" s="127">
        <v>9.2829001331306102E-2</v>
      </c>
      <c r="L48" s="127">
        <v>0.14000000000000001</v>
      </c>
      <c r="M48" s="127">
        <v>0.12000000000000001</v>
      </c>
      <c r="N48" s="127">
        <v>0.38400000000000001</v>
      </c>
      <c r="O48" s="127">
        <v>0.83199999999999996</v>
      </c>
      <c r="P48" s="127">
        <v>0</v>
      </c>
      <c r="Q48" s="127">
        <v>1.016</v>
      </c>
      <c r="R48" s="127">
        <v>1.0267982337665436</v>
      </c>
      <c r="S48" s="127">
        <v>1.037826187303956</v>
      </c>
      <c r="T48" s="127">
        <v>1.0490903010886776</v>
      </c>
      <c r="U48" s="127">
        <v>1.060597206651702</v>
      </c>
      <c r="V48" s="127">
        <v>1.072353732299874</v>
      </c>
      <c r="W48" s="127">
        <v>1.0843669090087762</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2.3E-2</v>
      </c>
      <c r="M49" s="127">
        <v>0</v>
      </c>
      <c r="N49" s="127">
        <v>0</v>
      </c>
      <c r="O49" s="127">
        <v>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4.0000000000000001E-3</v>
      </c>
      <c r="F50" s="127">
        <v>0</v>
      </c>
      <c r="G50" s="127">
        <v>0</v>
      </c>
      <c r="H50" s="127">
        <v>0</v>
      </c>
      <c r="I50" s="127">
        <v>0.14875099999999997</v>
      </c>
      <c r="J50" s="127">
        <v>0.16745150795351943</v>
      </c>
      <c r="K50" s="127">
        <v>0.45588312165328526</v>
      </c>
      <c r="L50" s="127">
        <v>9.357E-2</v>
      </c>
      <c r="M50" s="127">
        <v>1.0941400000000001</v>
      </c>
      <c r="N50" s="127">
        <v>1E-4</v>
      </c>
      <c r="O50" s="127">
        <v>1.8069999999999997</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1.5400000000000001E-3</v>
      </c>
      <c r="J51" s="127">
        <v>0.10060000477824364</v>
      </c>
      <c r="K51" s="127">
        <v>0</v>
      </c>
      <c r="L51" s="127">
        <v>3.0000000000000001E-3</v>
      </c>
      <c r="M51" s="127">
        <v>3.1619999999999995E-2</v>
      </c>
      <c r="N51" s="127">
        <v>6.5000000000000002E-2</v>
      </c>
      <c r="O51" s="127">
        <v>6.4000000000000001E-2</v>
      </c>
      <c r="P51" s="127">
        <v>1.7000000000000001E-2</v>
      </c>
      <c r="Q51" s="127">
        <v>0.72100000000000009</v>
      </c>
      <c r="R51" s="127">
        <v>0.72164406102970191</v>
      </c>
      <c r="S51" s="127">
        <v>0.722288697398351</v>
      </c>
      <c r="T51" s="127">
        <v>0.72293390961990311</v>
      </c>
      <c r="U51" s="127">
        <v>0.72357969820877255</v>
      </c>
      <c r="V51" s="127">
        <v>0.724226063679834</v>
      </c>
      <c r="W51" s="127">
        <v>0.72487300654842146</v>
      </c>
    </row>
    <row r="52" spans="1:23" s="88" customFormat="1" x14ac:dyDescent="0.3">
      <c r="A52" s="126" t="s">
        <v>144</v>
      </c>
      <c r="B52" s="126" t="s">
        <v>382</v>
      </c>
      <c r="C52" s="126" t="s">
        <v>187</v>
      </c>
      <c r="D52" s="127">
        <v>1E-3</v>
      </c>
      <c r="E52" s="127">
        <v>0</v>
      </c>
      <c r="F52" s="127">
        <v>0.13499999999999998</v>
      </c>
      <c r="G52" s="127">
        <v>0.32500000000000007</v>
      </c>
      <c r="H52" s="127">
        <v>2.5999999999999999E-2</v>
      </c>
      <c r="I52" s="127">
        <v>1.5000000000000001E-2</v>
      </c>
      <c r="J52" s="127">
        <v>1.5000000712461799E-2</v>
      </c>
      <c r="K52" s="127">
        <v>0.30260001437272854</v>
      </c>
      <c r="L52" s="127">
        <v>3.2634500000000002</v>
      </c>
      <c r="M52" s="127">
        <v>0.55460000000000009</v>
      </c>
      <c r="N52" s="127">
        <v>1.6761999999999999</v>
      </c>
      <c r="O52" s="127">
        <v>1.113</v>
      </c>
      <c r="P52" s="127">
        <v>0.128</v>
      </c>
      <c r="Q52" s="127">
        <v>2.3E-2</v>
      </c>
      <c r="R52" s="127">
        <v>1.2167841309104876</v>
      </c>
      <c r="S52" s="127">
        <v>1.2151328572194493</v>
      </c>
      <c r="T52" s="127">
        <v>1.2497525983750823</v>
      </c>
      <c r="U52" s="127">
        <v>1.2481059409689683</v>
      </c>
      <c r="V52" s="127">
        <v>1.2464615868635935</v>
      </c>
      <c r="W52" s="127">
        <v>1.2448195328371618</v>
      </c>
    </row>
    <row r="53" spans="1:23" s="88" customFormat="1" x14ac:dyDescent="0.3">
      <c r="A53" s="126" t="s">
        <v>144</v>
      </c>
      <c r="B53" s="126" t="s">
        <v>382</v>
      </c>
      <c r="C53" s="126" t="s">
        <v>387</v>
      </c>
      <c r="D53" s="127">
        <v>0</v>
      </c>
      <c r="E53" s="127">
        <v>0</v>
      </c>
      <c r="F53" s="127">
        <v>0</v>
      </c>
      <c r="G53" s="127">
        <v>0</v>
      </c>
      <c r="H53" s="127">
        <v>0</v>
      </c>
      <c r="I53" s="127">
        <v>5.1999999999999998E-2</v>
      </c>
      <c r="J53" s="127">
        <v>5.41950025741244E-2</v>
      </c>
      <c r="K53" s="127">
        <v>0.1100000052247196</v>
      </c>
      <c r="L53" s="127">
        <v>0.27500000000000002</v>
      </c>
      <c r="M53" s="127">
        <v>0.21699999999999997</v>
      </c>
      <c r="N53" s="127">
        <v>0.308</v>
      </c>
      <c r="O53" s="127">
        <v>0.51200000000000001</v>
      </c>
      <c r="P53" s="127">
        <v>0</v>
      </c>
      <c r="Q53" s="127">
        <v>0.1</v>
      </c>
      <c r="R53" s="127">
        <v>0.10100062208498031</v>
      </c>
      <c r="S53" s="127">
        <v>0.1020114391174205</v>
      </c>
      <c r="T53" s="127">
        <v>0.10303255521005003</v>
      </c>
      <c r="U53" s="127">
        <v>0.10406407553912816</v>
      </c>
      <c r="V53" s="127">
        <v>0.10510610635530857</v>
      </c>
      <c r="W53" s="127">
        <v>0.10615875499461479</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3.6000000000000003E-3</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1.0578900000000004</v>
      </c>
      <c r="N55" s="127">
        <v>1.2416099999999999</v>
      </c>
      <c r="O55" s="127">
        <v>0.90000000000000013</v>
      </c>
      <c r="P55" s="127">
        <v>0.55199999999999994</v>
      </c>
      <c r="Q55" s="127">
        <v>0.46200000000000002</v>
      </c>
      <c r="R55" s="127">
        <v>0.4713279911099717</v>
      </c>
      <c r="S55" s="127">
        <v>0.48085335966277881</v>
      </c>
      <c r="T55" s="127">
        <v>0.49058016051215003</v>
      </c>
      <c r="U55" s="127">
        <v>0.50051253337371315</v>
      </c>
      <c r="V55" s="127">
        <v>0.5106547045803993</v>
      </c>
      <c r="W55" s="127">
        <v>0.52101098887442809</v>
      </c>
    </row>
    <row r="56" spans="1:23" s="88" customFormat="1" x14ac:dyDescent="0.3">
      <c r="A56" s="122" t="s">
        <v>390</v>
      </c>
      <c r="B56" s="122" t="s">
        <v>390</v>
      </c>
      <c r="C56" s="122" t="s">
        <v>390</v>
      </c>
      <c r="D56" s="123">
        <f>SUMIF($A58:$A$211,LEFT($C56,LEN($C56)-6),D58:D$211)</f>
        <v>6.4190750000000012</v>
      </c>
      <c r="E56" s="123">
        <f>SUMIF($A58:$A$211,LEFT($C56,LEN($C56)-6),E58:E$211)</f>
        <v>11.590848000000001</v>
      </c>
      <c r="F56" s="123">
        <f>SUMIF($A58:$A$211,LEFT($C56,LEN($C56)-6),F58:F$211)</f>
        <v>13.246592</v>
      </c>
      <c r="G56" s="123">
        <f>SUMIF($A58:$A$211,LEFT($C56,LEN($C56)-6),G58:G$211)</f>
        <v>14.336843999999999</v>
      </c>
      <c r="H56" s="123">
        <f>SUMIF($A58:$A$211,LEFT($C56,LEN($C56)-6),H58:H$211)</f>
        <v>23.823096999999997</v>
      </c>
      <c r="I56" s="123">
        <f>SUMIF($A58:$A$211,LEFT($C56,LEN($C56)-6),I58:I$211)</f>
        <v>28.595022999999998</v>
      </c>
      <c r="J56" s="123">
        <f>SUMIF($A58:$A$211,LEFT($C56,LEN($C56)-6),J58:J$211)</f>
        <v>38.088081629545194</v>
      </c>
      <c r="K56" s="123">
        <f>SUMIF($A58:$A$211,LEFT($C56,LEN($C56)-6),K58:K$211)</f>
        <v>47.358672177239932</v>
      </c>
      <c r="L56" s="123">
        <f>SUMIF($A58:$A$211,LEFT($C56,LEN($C56)-6),L58:L$211)</f>
        <v>50.619209999999995</v>
      </c>
      <c r="M56" s="123">
        <f>SUMIF($A58:$A$211,LEFT($C56,LEN($C56)-6),M58:M$211)</f>
        <v>62.903450000000007</v>
      </c>
      <c r="N56" s="123">
        <f>SUMIF($A58:$A$211,LEFT($C56,LEN($C56)-6),N58:N$211)</f>
        <v>62.2804</v>
      </c>
      <c r="O56" s="123">
        <f>SUMIF($A58:$A$211,LEFT($C56,LEN($C56)-6),O58:O$211)</f>
        <v>35.805999999999997</v>
      </c>
      <c r="P56" s="123">
        <f>SUMIF($A58:$A$211,LEFT($C56,LEN($C56)-6),P58:P$211)</f>
        <v>24.034999999999997</v>
      </c>
      <c r="Q56" s="123">
        <f>SUMIF($A58:$A$211,LEFT($C56,LEN($C56)-6),Q58:Q$211)</f>
        <v>40.589999999999989</v>
      </c>
      <c r="R56" s="123">
        <f>SUMIF($A58:$A$211,LEFT($C56,LEN($C56)-6),R58:R$211)</f>
        <v>46.592876707775567</v>
      </c>
      <c r="S56" s="123">
        <f>SUMIF($A58:$A$211,LEFT($C56,LEN($C56)-6),S58:S$211)</f>
        <v>46.906962338359996</v>
      </c>
      <c r="T56" s="123">
        <f>SUMIF($A58:$A$211,LEFT($C56,LEN($C56)-6),T58:T$211)</f>
        <v>48.013647160091359</v>
      </c>
      <c r="U56" s="123">
        <f>SUMIF($A58:$A$211,LEFT($C56,LEN($C56)-6),U58:U$211)</f>
        <v>53.513133876838026</v>
      </c>
      <c r="V56" s="123">
        <f>SUMIF($A58:$A$211,LEFT($C56,LEN($C56)-6),V58:V$211)</f>
        <v>58.959238752045245</v>
      </c>
      <c r="W56" s="123">
        <f>SUMIF($A58:$A$211,LEFT($C56,LEN($C56)-6),W58:W$211)</f>
        <v>58.819896747723831</v>
      </c>
    </row>
    <row r="57" spans="1:23" s="88" customFormat="1" x14ac:dyDescent="0.3">
      <c r="A57" s="124" t="s">
        <v>391</v>
      </c>
      <c r="B57" s="124" t="s">
        <v>391</v>
      </c>
      <c r="C57" s="124" t="s">
        <v>391</v>
      </c>
      <c r="D57" s="125">
        <f>SUMIF($B58:$B$211,LEFT($C57,LEN($C57)-6),D58:D$211)</f>
        <v>2.2160000000000002</v>
      </c>
      <c r="E57" s="125">
        <f>SUMIF($B58:$B$211,LEFT($C57,LEN($C57)-6),E58:E$211)</f>
        <v>7.676607999999999</v>
      </c>
      <c r="F57" s="125">
        <f>SUMIF($B58:$B$211,LEFT($C57,LEN($C57)-6),F58:F$211)</f>
        <v>6.7622659999999994</v>
      </c>
      <c r="G57" s="125">
        <f>SUMIF($B58:$B$211,LEFT($C57,LEN($C57)-6),G58:G$211)</f>
        <v>7.827094999999999</v>
      </c>
      <c r="H57" s="125">
        <f>SUMIF($B58:$B$211,LEFT($C57,LEN($C57)-6),H58:H$211)</f>
        <v>13.145426</v>
      </c>
      <c r="I57" s="125">
        <f>SUMIF($B58:$B$211,LEFT($C57,LEN($C57)-6),I58:I$211)</f>
        <v>17.056975000000001</v>
      </c>
      <c r="J57" s="125">
        <f>SUMIF($B58:$B$211,LEFT($C57,LEN($C57)-6),J58:J$211)</f>
        <v>21.015154941252227</v>
      </c>
      <c r="K57" s="125">
        <f>SUMIF($B58:$B$211,LEFT($C57,LEN($C57)-6),K58:K$211)</f>
        <v>32.274626470024828</v>
      </c>
      <c r="L57" s="125">
        <f>SUMIF($B58:$B$211,LEFT($C57,LEN($C57)-6),L58:L$211)</f>
        <v>32.735699999999994</v>
      </c>
      <c r="M57" s="125">
        <f>SUMIF($B58:$B$211,LEFT($C57,LEN($C57)-6),M58:M$211)</f>
        <v>41.222459999999998</v>
      </c>
      <c r="N57" s="125">
        <f>SUMIF($B58:$B$211,LEFT($C57,LEN($C57)-6),N58:N$211)</f>
        <v>43.539439999999992</v>
      </c>
      <c r="O57" s="125">
        <f>SUMIF($B58:$B$211,LEFT($C57,LEN($C57)-6),O58:O$211)</f>
        <v>14.15</v>
      </c>
      <c r="P57" s="125">
        <f>SUMIF($B58:$B$211,LEFT($C57,LEN($C57)-6),P58:P$211)</f>
        <v>9.5889999999999986</v>
      </c>
      <c r="Q57" s="125">
        <f>SUMIF($B58:$B$211,LEFT($C57,LEN($C57)-6),Q58:Q$211)</f>
        <v>26.772000000000002</v>
      </c>
      <c r="R57" s="125">
        <f>SUMIF($B58:$B$211,LEFT($C57,LEN($C57)-6),R58:R$211)</f>
        <v>32.395755057501141</v>
      </c>
      <c r="S57" s="125">
        <f>SUMIF($B58:$B$211,LEFT($C57,LEN($C57)-6),S58:S$211)</f>
        <v>32.316653505710903</v>
      </c>
      <c r="T57" s="125">
        <f>SUMIF($B58:$B$211,LEFT($C57,LEN($C57)-6),T58:T$211)</f>
        <v>33.015358806430164</v>
      </c>
      <c r="U57" s="125">
        <f>SUMIF($B58:$B$211,LEFT($C57,LEN($C57)-6),U58:U$211)</f>
        <v>38.09129789045415</v>
      </c>
      <c r="V57" s="125">
        <f>SUMIF($B58:$B$211,LEFT($C57,LEN($C57)-6),V58:V$211)</f>
        <v>43.097458487645255</v>
      </c>
      <c r="W57" s="125">
        <f>SUMIF($B58:$B$211,LEFT($C57,LEN($C57)-6),W58:W$211)</f>
        <v>42.500890159838278</v>
      </c>
    </row>
    <row r="58" spans="1:23" s="88" customFormat="1" x14ac:dyDescent="0.3">
      <c r="A58" s="126" t="s">
        <v>196</v>
      </c>
      <c r="B58" s="126" t="s">
        <v>392</v>
      </c>
      <c r="C58" s="126" t="s">
        <v>393</v>
      </c>
      <c r="D58" s="127">
        <v>0.38399999999999995</v>
      </c>
      <c r="E58" s="127">
        <v>0.26899999999999996</v>
      </c>
      <c r="F58" s="127">
        <v>0.2</v>
      </c>
      <c r="G58" s="127">
        <v>0.5</v>
      </c>
      <c r="H58" s="127">
        <v>0.2</v>
      </c>
      <c r="I58" s="127">
        <v>0.46509</v>
      </c>
      <c r="J58" s="127">
        <v>2.4041001139938799E-2</v>
      </c>
      <c r="K58" s="127">
        <v>0.19573100929534623</v>
      </c>
      <c r="L58" s="127">
        <v>0.54203999999999997</v>
      </c>
      <c r="M58" s="127">
        <v>3.0664299999999995</v>
      </c>
      <c r="N58" s="127">
        <v>5.2791899999999998</v>
      </c>
      <c r="O58" s="127">
        <v>0.58399999999999996</v>
      </c>
      <c r="P58" s="127">
        <v>1.032</v>
      </c>
      <c r="Q58" s="127">
        <v>3.8190000000000008</v>
      </c>
      <c r="R58" s="127">
        <v>3.7885292968314559</v>
      </c>
      <c r="S58" s="127">
        <v>3.7586054306604426</v>
      </c>
      <c r="T58" s="127">
        <v>3.7292064595791352</v>
      </c>
      <c r="U58" s="127">
        <v>3.7003115374177438</v>
      </c>
      <c r="V58" s="127">
        <v>3.6719008573157237</v>
      </c>
      <c r="W58" s="127">
        <v>3.6439555982098666</v>
      </c>
    </row>
    <row r="59" spans="1:23" s="88" customFormat="1" x14ac:dyDescent="0.3">
      <c r="A59" s="126" t="s">
        <v>196</v>
      </c>
      <c r="B59" s="126" t="s">
        <v>392</v>
      </c>
      <c r="C59" s="126" t="s">
        <v>197</v>
      </c>
      <c r="D59" s="127">
        <v>0.624</v>
      </c>
      <c r="E59" s="127">
        <v>2.1896649999999998</v>
      </c>
      <c r="F59" s="127">
        <v>3.4187759999999998</v>
      </c>
      <c r="G59" s="127">
        <v>1.5534829999999999</v>
      </c>
      <c r="H59" s="127">
        <v>6.184432000000001</v>
      </c>
      <c r="I59" s="127">
        <v>6.0194949999999992</v>
      </c>
      <c r="J59" s="127">
        <v>7.768071362208909</v>
      </c>
      <c r="K59" s="127">
        <v>18.647041862648699</v>
      </c>
      <c r="L59" s="127">
        <v>17.143799999999999</v>
      </c>
      <c r="M59" s="127">
        <v>24.9011</v>
      </c>
      <c r="N59" s="127">
        <v>26.718</v>
      </c>
      <c r="O59" s="127">
        <v>12.803000000000001</v>
      </c>
      <c r="P59" s="127">
        <v>8.2349999999999994</v>
      </c>
      <c r="Q59" s="127">
        <v>22.318000000000001</v>
      </c>
      <c r="R59" s="127">
        <v>18.70655260834565</v>
      </c>
      <c r="S59" s="127">
        <v>18.672453809574186</v>
      </c>
      <c r="T59" s="127">
        <v>18.638408615769492</v>
      </c>
      <c r="U59" s="127">
        <v>18.604416957272797</v>
      </c>
      <c r="V59" s="127">
        <v>18.570478764580162</v>
      </c>
      <c r="W59" s="127">
        <v>18.536593968342522</v>
      </c>
    </row>
    <row r="60" spans="1:23" s="88" customFormat="1" x14ac:dyDescent="0.3">
      <c r="A60" s="126" t="s">
        <v>196</v>
      </c>
      <c r="B60" s="126" t="s">
        <v>392</v>
      </c>
      <c r="C60" s="126" t="s">
        <v>394</v>
      </c>
      <c r="D60" s="127">
        <v>0</v>
      </c>
      <c r="E60" s="127">
        <v>0</v>
      </c>
      <c r="F60" s="127">
        <v>0</v>
      </c>
      <c r="G60" s="127">
        <v>0</v>
      </c>
      <c r="H60" s="127">
        <v>0</v>
      </c>
      <c r="I60" s="127">
        <v>0</v>
      </c>
      <c r="J60" s="127">
        <v>2.50000011874363E-2</v>
      </c>
      <c r="K60" s="127">
        <v>0</v>
      </c>
      <c r="L60" s="127">
        <v>0</v>
      </c>
      <c r="M60" s="127">
        <v>0</v>
      </c>
      <c r="N60" s="127">
        <v>5.1999999999999998E-2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0.73049999999999993</v>
      </c>
      <c r="E61" s="127">
        <v>5.0269429999999993</v>
      </c>
      <c r="F61" s="127">
        <v>2.7854899999999998</v>
      </c>
      <c r="G61" s="127">
        <v>5.4396119999999994</v>
      </c>
      <c r="H61" s="127">
        <v>6.4819939999999994</v>
      </c>
      <c r="I61" s="127">
        <v>9.5958500000000004</v>
      </c>
      <c r="J61" s="127">
        <v>12.082950539711153</v>
      </c>
      <c r="K61" s="127">
        <v>12.226170543093934</v>
      </c>
      <c r="L61" s="127">
        <v>14.125859999999996</v>
      </c>
      <c r="M61" s="127">
        <v>11.534809999999998</v>
      </c>
      <c r="N61" s="127">
        <v>9.7481699999999982</v>
      </c>
      <c r="O61" s="127">
        <v>0.247</v>
      </c>
      <c r="P61" s="127">
        <v>0</v>
      </c>
      <c r="Q61" s="127">
        <v>0</v>
      </c>
      <c r="R61" s="127">
        <v>9.6149916676666134</v>
      </c>
      <c r="S61" s="127">
        <v>9.5978779187453753</v>
      </c>
      <c r="T61" s="127">
        <v>10.35797737684411</v>
      </c>
      <c r="U61" s="127">
        <v>15.494737770816108</v>
      </c>
      <c r="V61" s="127">
        <v>20.561166588164593</v>
      </c>
      <c r="W61" s="127">
        <v>20.024332161451831</v>
      </c>
    </row>
    <row r="62" spans="1:23" s="88" customFormat="1" x14ac:dyDescent="0.3">
      <c r="A62" s="126" t="s">
        <v>196</v>
      </c>
      <c r="B62" s="126" t="s">
        <v>392</v>
      </c>
      <c r="C62" s="126" t="s">
        <v>395</v>
      </c>
      <c r="D62" s="127">
        <v>0</v>
      </c>
      <c r="E62" s="127">
        <v>0</v>
      </c>
      <c r="F62" s="127">
        <v>0</v>
      </c>
      <c r="G62" s="127">
        <v>0</v>
      </c>
      <c r="H62" s="127">
        <v>0</v>
      </c>
      <c r="I62" s="127">
        <v>0.22500000000000003</v>
      </c>
      <c r="J62" s="127">
        <v>0.2750000130617995</v>
      </c>
      <c r="K62" s="127">
        <v>0.35600001690909261</v>
      </c>
      <c r="L62" s="127">
        <v>7.4999999999999997E-2</v>
      </c>
      <c r="M62" s="127">
        <v>0.32701000000000002</v>
      </c>
      <c r="N62" s="127">
        <v>0.16</v>
      </c>
      <c r="O62" s="127">
        <v>0</v>
      </c>
      <c r="P62" s="127">
        <v>0.1</v>
      </c>
      <c r="Q62" s="127">
        <v>0</v>
      </c>
      <c r="R62" s="127">
        <v>0</v>
      </c>
      <c r="S62" s="127">
        <v>0</v>
      </c>
      <c r="T62" s="127">
        <v>0</v>
      </c>
      <c r="U62" s="127">
        <v>0</v>
      </c>
      <c r="V62" s="127">
        <v>0</v>
      </c>
      <c r="W62" s="127">
        <v>0</v>
      </c>
    </row>
    <row r="63" spans="1:23" s="88" customFormat="1" x14ac:dyDescent="0.3">
      <c r="A63" s="126" t="s">
        <v>196</v>
      </c>
      <c r="B63" s="126" t="s">
        <v>392</v>
      </c>
      <c r="C63" s="126" t="s">
        <v>206</v>
      </c>
      <c r="D63" s="127">
        <v>0.47750000000000004</v>
      </c>
      <c r="E63" s="127">
        <v>0.191</v>
      </c>
      <c r="F63" s="127">
        <v>0.35799999999999998</v>
      </c>
      <c r="G63" s="127">
        <v>0.33400000000000002</v>
      </c>
      <c r="H63" s="127">
        <v>0.27900000000000003</v>
      </c>
      <c r="I63" s="127">
        <v>0.75153999999999999</v>
      </c>
      <c r="J63" s="127">
        <v>0.84009202394298976</v>
      </c>
      <c r="K63" s="127">
        <v>0.84968303807775625</v>
      </c>
      <c r="L63" s="127">
        <v>0.84899999999999998</v>
      </c>
      <c r="M63" s="127">
        <v>1.3931100000000001</v>
      </c>
      <c r="N63" s="127">
        <v>1.5820800000000002</v>
      </c>
      <c r="O63" s="127">
        <v>0.51600000000000013</v>
      </c>
      <c r="P63" s="127">
        <v>0.22199999999999998</v>
      </c>
      <c r="Q63" s="127">
        <v>0.63500000000000001</v>
      </c>
      <c r="R63" s="127">
        <v>0.28568148465742066</v>
      </c>
      <c r="S63" s="127">
        <v>0.28771634673090396</v>
      </c>
      <c r="T63" s="127">
        <v>0.2897663542374273</v>
      </c>
      <c r="U63" s="127">
        <v>0.29183162494750148</v>
      </c>
      <c r="V63" s="127">
        <v>0.29391227758478361</v>
      </c>
      <c r="W63" s="127">
        <v>0.29600843183405617</v>
      </c>
    </row>
    <row r="64" spans="1:23" s="88" customFormat="1" x14ac:dyDescent="0.3">
      <c r="A64" s="124" t="s">
        <v>396</v>
      </c>
      <c r="B64" s="124" t="s">
        <v>396</v>
      </c>
      <c r="C64" s="124" t="s">
        <v>396</v>
      </c>
      <c r="D64" s="125">
        <f>SUMIF($B65:$B$211,LEFT($C64,LEN($C64)-6),D65:D$211)</f>
        <v>0.1648</v>
      </c>
      <c r="E64" s="125">
        <f>SUMIF($B65:$B$211,LEFT($C64,LEN($C64)-6),E65:E$211)</f>
        <v>0.56081500000000006</v>
      </c>
      <c r="F64" s="125">
        <f>SUMIF($B65:$B$211,LEFT($C64,LEN($C64)-6),F65:F$211)</f>
        <v>0.76872200000000013</v>
      </c>
      <c r="G64" s="125">
        <f>SUMIF($B65:$B$211,LEFT($C64,LEN($C64)-6),G65:G$211)</f>
        <v>0.66049099999999994</v>
      </c>
      <c r="H64" s="125">
        <f>SUMIF($B65:$B$211,LEFT($C64,LEN($C64)-6),H65:H$211)</f>
        <v>1.222121</v>
      </c>
      <c r="I64" s="125">
        <f>SUMIF($B65:$B$211,LEFT($C64,LEN($C64)-6),I65:I$211)</f>
        <v>1.7223249999999999</v>
      </c>
      <c r="J64" s="125">
        <f>SUMIF($B65:$B$211,LEFT($C64,LEN($C64)-6),J65:J$211)</f>
        <v>2.6382721245098182</v>
      </c>
      <c r="K64" s="125">
        <f>SUMIF($B65:$B$211,LEFT($C64,LEN($C64)-6),K65:K$211)</f>
        <v>2.1513571021836411</v>
      </c>
      <c r="L64" s="125">
        <f>SUMIF($B65:$B$211,LEFT($C64,LEN($C64)-6),L65:L$211)</f>
        <v>2.9158299999999997</v>
      </c>
      <c r="M64" s="125">
        <f>SUMIF($B65:$B$211,LEFT($C64,LEN($C64)-6),M65:M$211)</f>
        <v>3.0315499999999993</v>
      </c>
      <c r="N64" s="125">
        <f>SUMIF($B65:$B$211,LEFT($C64,LEN($C64)-6),N65:N$211)</f>
        <v>3.0611799999999993</v>
      </c>
      <c r="O64" s="125">
        <f>SUMIF($B65:$B$211,LEFT($C64,LEN($C64)-6),O65:O$211)</f>
        <v>2.7040000000000002</v>
      </c>
      <c r="P64" s="125">
        <f>SUMIF($B65:$B$211,LEFT($C64,LEN($C64)-6),P65:P$211)</f>
        <v>4.5990000000000011</v>
      </c>
      <c r="Q64" s="125">
        <f>SUMIF($B65:$B$211,LEFT($C64,LEN($C64)-6),Q65:Q$211)</f>
        <v>1.8790000000000002</v>
      </c>
      <c r="R64" s="125">
        <f>SUMIF($B65:$B$211,LEFT($C64,LEN($C64)-6),R65:R$211)</f>
        <v>1.9370283351143296</v>
      </c>
      <c r="S64" s="125">
        <f>SUMIF($B65:$B$211,LEFT($C64,LEN($C64)-6),S65:S$211)</f>
        <v>1.9974377802360295</v>
      </c>
      <c r="T64" s="125">
        <f>SUMIF($B65:$B$211,LEFT($C64,LEN($C64)-6),T65:T$211)</f>
        <v>2.0603264576289835</v>
      </c>
      <c r="U64" s="125">
        <f>SUMIF($B65:$B$211,LEFT($C64,LEN($C64)-6),U65:U$211)</f>
        <v>2.1257965718389142</v>
      </c>
      <c r="V64" s="125">
        <f>SUMIF($B65:$B$211,LEFT($C64,LEN($C64)-6),V65:V$211)</f>
        <v>2.1939545798286759</v>
      </c>
      <c r="W64" s="125">
        <f>SUMIF($B65:$B$211,LEFT($C64,LEN($C64)-6),W65:W$211)</f>
        <v>2.2649113682178466</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0.11900000000000001</v>
      </c>
      <c r="F67" s="127">
        <v>2.4E-2</v>
      </c>
      <c r="G67" s="127">
        <v>0</v>
      </c>
      <c r="H67" s="127">
        <v>0</v>
      </c>
      <c r="I67" s="127">
        <v>0.31764999999999999</v>
      </c>
      <c r="J67" s="127">
        <v>0.28400001348927612</v>
      </c>
      <c r="K67" s="127">
        <v>0.53300002531614188</v>
      </c>
      <c r="L67" s="127">
        <v>0.20700000000000005</v>
      </c>
      <c r="M67" s="127">
        <v>0.35799999999999998</v>
      </c>
      <c r="N67" s="127">
        <v>0.11362</v>
      </c>
      <c r="O67" s="127">
        <v>0.22700000000000001</v>
      </c>
      <c r="P67" s="127">
        <v>0.17599999999999999</v>
      </c>
      <c r="Q67" s="127">
        <v>0.17299999999999999</v>
      </c>
      <c r="R67" s="127">
        <v>0.17347245035578107</v>
      </c>
      <c r="S67" s="127">
        <v>0.17394619093895339</v>
      </c>
      <c r="T67" s="127">
        <v>0.17442122527303361</v>
      </c>
      <c r="U67" s="127">
        <v>0.17489755689116088</v>
      </c>
      <c r="V67" s="127">
        <v>0.17537518933612314</v>
      </c>
      <c r="W67" s="127">
        <v>0.17585412616038343</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1E-3</v>
      </c>
      <c r="E69" s="127">
        <v>0</v>
      </c>
      <c r="F69" s="127">
        <v>2.1999999999999999E-2</v>
      </c>
      <c r="G69" s="127">
        <v>0</v>
      </c>
      <c r="H69" s="127">
        <v>0</v>
      </c>
      <c r="I69" s="127">
        <v>3.4000000000000002E-2</v>
      </c>
      <c r="J69" s="127">
        <v>2.4050001142313673E-2</v>
      </c>
      <c r="K69" s="127">
        <v>7.6000003609806202E-2</v>
      </c>
      <c r="L69" s="127">
        <v>0.22187999999999999</v>
      </c>
      <c r="M69" s="127">
        <v>0.23500000000000001</v>
      </c>
      <c r="N69" s="127">
        <v>0.36299999999999999</v>
      </c>
      <c r="O69" s="127">
        <v>0.251</v>
      </c>
      <c r="P69" s="127">
        <v>0.13900000000000001</v>
      </c>
      <c r="Q69" s="127">
        <v>0.10100000000000001</v>
      </c>
      <c r="R69" s="127">
        <v>0.10434547424520167</v>
      </c>
      <c r="S69" s="127">
        <v>0.10780176233124797</v>
      </c>
      <c r="T69" s="127">
        <v>0.11137253480121372</v>
      </c>
      <c r="U69" s="127">
        <v>0.11506158377943439</v>
      </c>
      <c r="V69" s="127">
        <v>0.1188728269987038</v>
      </c>
      <c r="W69" s="127">
        <v>0.12281031196086693</v>
      </c>
    </row>
    <row r="70" spans="1:23" s="88" customFormat="1" x14ac:dyDescent="0.3">
      <c r="A70" s="126" t="s">
        <v>196</v>
      </c>
      <c r="B70" s="126" t="s">
        <v>397</v>
      </c>
      <c r="C70" s="126" t="s">
        <v>403</v>
      </c>
      <c r="D70" s="127">
        <v>0.159</v>
      </c>
      <c r="E70" s="127">
        <v>0.42451</v>
      </c>
      <c r="F70" s="127">
        <v>0.72072200000000008</v>
      </c>
      <c r="G70" s="127">
        <v>0.58549099999999998</v>
      </c>
      <c r="H70" s="127">
        <v>1.1978709999999999</v>
      </c>
      <c r="I70" s="127">
        <v>1.0618749999999999</v>
      </c>
      <c r="J70" s="127">
        <v>2.1270501010294534</v>
      </c>
      <c r="K70" s="127">
        <v>1.4009250665403661</v>
      </c>
      <c r="L70" s="127">
        <v>2.3317499999999995</v>
      </c>
      <c r="M70" s="127">
        <v>2.0473999999999997</v>
      </c>
      <c r="N70" s="127">
        <v>1.8279399999999997</v>
      </c>
      <c r="O70" s="127">
        <v>1.2349999999999999</v>
      </c>
      <c r="P70" s="127">
        <v>2.7590000000000003</v>
      </c>
      <c r="Q70" s="127">
        <v>1.2060000000000002</v>
      </c>
      <c r="R70" s="127">
        <v>1.254754840072358</v>
      </c>
      <c r="S70" s="127">
        <v>1.3055532666017484</v>
      </c>
      <c r="T70" s="127">
        <v>1.3584814110650698</v>
      </c>
      <c r="U70" s="127">
        <v>1.4136290381192087</v>
      </c>
      <c r="V70" s="127">
        <v>1.4710896988737125</v>
      </c>
      <c r="W70" s="127">
        <v>1.5309608906296814</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0.25</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4.7999999999999996E-3</v>
      </c>
      <c r="E73" s="127">
        <v>1.7304999999999997E-2</v>
      </c>
      <c r="F73" s="127">
        <v>2E-3</v>
      </c>
      <c r="G73" s="127">
        <v>3.0000000000000001E-3</v>
      </c>
      <c r="H73" s="127">
        <v>2.4250000000000001E-2</v>
      </c>
      <c r="I73" s="127">
        <v>0</v>
      </c>
      <c r="J73" s="127">
        <v>1.8200000712461795E-2</v>
      </c>
      <c r="K73" s="127">
        <v>7.00000033248216E-3</v>
      </c>
      <c r="L73" s="127">
        <v>3.6000000000000003E-3</v>
      </c>
      <c r="M73" s="127">
        <v>6.3999999999999994E-3</v>
      </c>
      <c r="N73" s="127">
        <v>2.9939999999999998E-2</v>
      </c>
      <c r="O73" s="127">
        <v>0.53300000000000003</v>
      </c>
      <c r="P73" s="127">
        <v>0.3</v>
      </c>
      <c r="Q73" s="127">
        <v>7.4999999999999997E-2</v>
      </c>
      <c r="R73" s="127">
        <v>7.4604647126761139E-2</v>
      </c>
      <c r="S73" s="127">
        <v>7.4211515125984132E-2</v>
      </c>
      <c r="T73" s="127">
        <v>7.3820599724706393E-2</v>
      </c>
      <c r="U73" s="127">
        <v>7.3431897119656434E-2</v>
      </c>
      <c r="V73" s="127">
        <v>7.3045404001423897E-2</v>
      </c>
      <c r="W73" s="127">
        <v>7.2661117580091417E-2</v>
      </c>
    </row>
    <row r="74" spans="1:23" s="88" customFormat="1" x14ac:dyDescent="0.3">
      <c r="A74" s="126" t="s">
        <v>196</v>
      </c>
      <c r="B74" s="126" t="s">
        <v>397</v>
      </c>
      <c r="C74" s="126" t="s">
        <v>407</v>
      </c>
      <c r="D74" s="127">
        <v>0</v>
      </c>
      <c r="E74" s="127">
        <v>0</v>
      </c>
      <c r="F74" s="127">
        <v>0</v>
      </c>
      <c r="G74" s="127">
        <v>0</v>
      </c>
      <c r="H74" s="127">
        <v>0</v>
      </c>
      <c r="I74" s="127">
        <v>0.104</v>
      </c>
      <c r="J74" s="127">
        <v>0</v>
      </c>
      <c r="K74" s="127">
        <v>0</v>
      </c>
      <c r="L74" s="127">
        <v>0</v>
      </c>
      <c r="M74" s="127">
        <v>0.20700000000000005</v>
      </c>
      <c r="N74" s="127">
        <v>0.66799999999999993</v>
      </c>
      <c r="O74" s="127">
        <v>0.2</v>
      </c>
      <c r="P74" s="127">
        <v>0.75</v>
      </c>
      <c r="Q74" s="127">
        <v>0.22800000000000001</v>
      </c>
      <c r="R74" s="127">
        <v>0.23391840054992646</v>
      </c>
      <c r="S74" s="127">
        <v>0.24005137722812153</v>
      </c>
      <c r="T74" s="127">
        <v>0.24640725262077554</v>
      </c>
      <c r="U74" s="127">
        <v>0.25299467557857602</v>
      </c>
      <c r="V74" s="127">
        <v>0.25982263402767475</v>
      </c>
      <c r="W74" s="127">
        <v>0.26690046828380598</v>
      </c>
    </row>
    <row r="75" spans="1:23" s="88" customFormat="1" x14ac:dyDescent="0.3">
      <c r="A75" s="126" t="s">
        <v>196</v>
      </c>
      <c r="B75" s="126" t="s">
        <v>397</v>
      </c>
      <c r="C75" s="126" t="s">
        <v>408</v>
      </c>
      <c r="D75" s="127">
        <v>0</v>
      </c>
      <c r="E75" s="127">
        <v>0</v>
      </c>
      <c r="F75" s="127">
        <v>0</v>
      </c>
      <c r="G75" s="127">
        <v>0</v>
      </c>
      <c r="H75" s="127">
        <v>0</v>
      </c>
      <c r="I75" s="127">
        <v>4.7999999999999996E-3</v>
      </c>
      <c r="J75" s="127">
        <v>1.0800000512972479E-2</v>
      </c>
      <c r="K75" s="127">
        <v>1.0800000512972479E-2</v>
      </c>
      <c r="L75" s="127">
        <v>3.6000000000000003E-3</v>
      </c>
      <c r="M75" s="127">
        <v>6.0000000000000001E-3</v>
      </c>
      <c r="N75" s="127">
        <v>3.4679999999999996E-2</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6.9999999999999999E-6</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7.1999999999999995E-2</v>
      </c>
      <c r="H79" s="127">
        <v>0</v>
      </c>
      <c r="I79" s="127">
        <v>0.19999999999999998</v>
      </c>
      <c r="J79" s="127">
        <v>0.16050000762334091</v>
      </c>
      <c r="K79" s="127">
        <v>0.1236250058718725</v>
      </c>
      <c r="L79" s="127">
        <v>0.14799999999999999</v>
      </c>
      <c r="M79" s="127">
        <v>0.17174999999999999</v>
      </c>
      <c r="N79" s="127">
        <v>2.4E-2</v>
      </c>
      <c r="O79" s="127">
        <v>0.25800000000000001</v>
      </c>
      <c r="P79" s="127">
        <v>0.2</v>
      </c>
      <c r="Q79" s="127">
        <v>9.6000000000000002E-2</v>
      </c>
      <c r="R79" s="127">
        <v>9.5932522764301323E-2</v>
      </c>
      <c r="S79" s="127">
        <v>9.587366800997385E-2</v>
      </c>
      <c r="T79" s="127">
        <v>9.582343414418458E-2</v>
      </c>
      <c r="U79" s="127">
        <v>9.5781820350878122E-2</v>
      </c>
      <c r="V79" s="127">
        <v>9.5748826591037853E-2</v>
      </c>
      <c r="W79" s="127">
        <v>9.5724453603017207E-2</v>
      </c>
    </row>
    <row r="80" spans="1:23" s="88" customFormat="1" x14ac:dyDescent="0.3">
      <c r="A80" s="126" t="s">
        <v>196</v>
      </c>
      <c r="B80" s="126" t="s">
        <v>397</v>
      </c>
      <c r="C80" s="126" t="s">
        <v>413</v>
      </c>
      <c r="D80" s="127">
        <v>0</v>
      </c>
      <c r="E80" s="127">
        <v>0</v>
      </c>
      <c r="F80" s="127">
        <v>0</v>
      </c>
      <c r="G80" s="127">
        <v>0</v>
      </c>
      <c r="H80" s="127">
        <v>0</v>
      </c>
      <c r="I80" s="127">
        <v>0</v>
      </c>
      <c r="J80" s="127">
        <v>9.5999999999999992E-3</v>
      </c>
      <c r="K80" s="127">
        <v>0</v>
      </c>
      <c r="L80" s="127">
        <v>0</v>
      </c>
      <c r="M80" s="127">
        <v>0</v>
      </c>
      <c r="N80" s="127">
        <v>0</v>
      </c>
      <c r="O80" s="127">
        <v>0</v>
      </c>
      <c r="P80" s="127">
        <v>2.5000000000000001E-2</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4.0720000000000001E-3</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8.199999999999999E-2</v>
      </c>
      <c r="E83" s="125">
        <f>SUMIF($B84:$B$211,LEFT($C83,LEN($C83)-6),E84:E$211)</f>
        <v>0.55909500000000001</v>
      </c>
      <c r="F83" s="125">
        <f>SUMIF($B84:$B$211,LEFT($C83,LEN($C83)-6),F84:F$211)</f>
        <v>0.52962700000000007</v>
      </c>
      <c r="G83" s="125">
        <f>SUMIF($B84:$B$211,LEFT($C83,LEN($C83)-6),G84:G$211)</f>
        <v>0.303008</v>
      </c>
      <c r="H83" s="125">
        <f>SUMIF($B84:$B$211,LEFT($C83,LEN($C83)-6),H84:H$211)</f>
        <v>0.20475000000000002</v>
      </c>
      <c r="I83" s="125">
        <f>SUMIF($B84:$B$211,LEFT($C83,LEN($C83)-6),I84:I$211)</f>
        <v>0.59750000000000003</v>
      </c>
      <c r="J83" s="125">
        <f>SUMIF($B84:$B$211,LEFT($C83,LEN($C83)-6),J84:J$211)</f>
        <v>2.3572339905169382</v>
      </c>
      <c r="K83" s="125">
        <f>SUMIF($B84:$B$211,LEFT($C83,LEN($C83)-6),K84:K$211)</f>
        <v>1.1142620476998855</v>
      </c>
      <c r="L83" s="125">
        <f>SUMIF($B84:$B$211,LEFT($C83,LEN($C83)-6),L84:L$211)</f>
        <v>1.2571400000000001</v>
      </c>
      <c r="M83" s="125">
        <f>SUMIF($B84:$B$211,LEFT($C83,LEN($C83)-6),M84:M$211)</f>
        <v>0.82928000000000013</v>
      </c>
      <c r="N83" s="125">
        <f>SUMIF($B84:$B$211,LEFT($C83,LEN($C83)-6),N84:N$211)</f>
        <v>1.3126500000000001</v>
      </c>
      <c r="O83" s="125">
        <f>SUMIF($B84:$B$211,LEFT($C83,LEN($C83)-6),O84:O$211)</f>
        <v>0.71499999999999997</v>
      </c>
      <c r="P83" s="125">
        <f>SUMIF($B84:$B$211,LEFT($C83,LEN($C83)-6),P84:P$211)</f>
        <v>0.66999999999999993</v>
      </c>
      <c r="Q83" s="125">
        <f>SUMIF($B84:$B$211,LEFT($C83,LEN($C83)-6),Q84:Q$211)</f>
        <v>1.5069999999999999</v>
      </c>
      <c r="R83" s="125">
        <f>SUMIF($B84:$B$211,LEFT($C83,LEN($C83)-6),R84:R$211)</f>
        <v>1.5877745643730836</v>
      </c>
      <c r="S83" s="125">
        <f>SUMIF($B84:$B$211,LEFT($C83,LEN($C83)-6),S84:S$211)</f>
        <v>1.6746614071560666</v>
      </c>
      <c r="T83" s="125">
        <f>SUMIF($B84:$B$211,LEFT($C83,LEN($C83)-6),T84:T$211)</f>
        <v>1.7681598878889055</v>
      </c>
      <c r="U83" s="125">
        <f>SUMIF($B84:$B$211,LEFT($C83,LEN($C83)-6),U84:U$211)</f>
        <v>1.8688112474764007</v>
      </c>
      <c r="V83" s="125">
        <f>SUMIF($B84:$B$211,LEFT($C83,LEN($C83)-6),V84:V$211)</f>
        <v>1.9772021622852605</v>
      </c>
      <c r="W83" s="125">
        <f>SUMIF($B84:$B$211,LEFT($C83,LEN($C83)-6),W84:W$211)</f>
        <v>2.0939686016267007</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0.23648201123229218</v>
      </c>
      <c r="K86" s="127">
        <v>0.16276200744579547</v>
      </c>
      <c r="L86" s="127">
        <v>0.78314000000000006</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0.21262700000000004</v>
      </c>
      <c r="G87" s="127">
        <v>0.19400800000000001</v>
      </c>
      <c r="H87" s="127">
        <v>5.4399999999999997E-2</v>
      </c>
      <c r="I87" s="127">
        <v>0.14949999999999997</v>
      </c>
      <c r="J87" s="127">
        <v>0.19400000921450572</v>
      </c>
      <c r="K87" s="127">
        <v>0.16100000384729363</v>
      </c>
      <c r="L87" s="127">
        <v>7.5000000000000011E-2</v>
      </c>
      <c r="M87" s="127">
        <v>0.25009000000000003</v>
      </c>
      <c r="N87" s="127">
        <v>0.32300000000000001</v>
      </c>
      <c r="O87" s="127">
        <v>0.15</v>
      </c>
      <c r="P87" s="127">
        <v>5.1999999999999998E-2</v>
      </c>
      <c r="Q87" s="127">
        <v>0.19699999999999998</v>
      </c>
      <c r="R87" s="127">
        <v>0.20646232175362758</v>
      </c>
      <c r="S87" s="127">
        <v>0.21638145973217571</v>
      </c>
      <c r="T87" s="127">
        <v>0.22677956762167858</v>
      </c>
      <c r="U87" s="127">
        <v>0.2376798777380954</v>
      </c>
      <c r="V87" s="127">
        <v>0.24910675372594057</v>
      </c>
      <c r="W87" s="127">
        <v>0.26108574583932026</v>
      </c>
    </row>
    <row r="88" spans="1:23" s="88" customFormat="1" x14ac:dyDescent="0.3">
      <c r="A88" s="126" t="s">
        <v>196</v>
      </c>
      <c r="B88" s="126" t="s">
        <v>417</v>
      </c>
      <c r="C88" s="126" t="s">
        <v>422</v>
      </c>
      <c r="D88" s="127">
        <v>0</v>
      </c>
      <c r="E88" s="127">
        <v>0</v>
      </c>
      <c r="F88" s="127">
        <v>0.02</v>
      </c>
      <c r="G88" s="127">
        <v>0</v>
      </c>
      <c r="H88" s="127">
        <v>0</v>
      </c>
      <c r="I88" s="127">
        <v>0</v>
      </c>
      <c r="J88" s="127">
        <v>0</v>
      </c>
      <c r="K88" s="127">
        <v>0</v>
      </c>
      <c r="L88" s="127">
        <v>0</v>
      </c>
      <c r="M88" s="127">
        <v>3.7500000000000006E-2</v>
      </c>
      <c r="N88" s="127">
        <v>0.05</v>
      </c>
      <c r="O88" s="127">
        <v>3.9E-2</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7.0999999999999994E-2</v>
      </c>
      <c r="E89" s="127">
        <v>0.46239999999999998</v>
      </c>
      <c r="F89" s="127">
        <v>0.14399999999999999</v>
      </c>
      <c r="G89" s="127">
        <v>4.8000000000000001E-2</v>
      </c>
      <c r="H89" s="127">
        <v>0</v>
      </c>
      <c r="I89" s="127">
        <v>0.123</v>
      </c>
      <c r="J89" s="127">
        <v>7.9641953782789709E-2</v>
      </c>
      <c r="K89" s="127">
        <v>0.1530000061271713</v>
      </c>
      <c r="L89" s="127">
        <v>0.14900000000000002</v>
      </c>
      <c r="M89" s="127">
        <v>0.14909000000000003</v>
      </c>
      <c r="N89" s="127">
        <v>0.125</v>
      </c>
      <c r="O89" s="127">
        <v>2.5000000000000001E-2</v>
      </c>
      <c r="P89" s="127">
        <v>0.12200000000000003</v>
      </c>
      <c r="Q89" s="127">
        <v>0.24000000000000002</v>
      </c>
      <c r="R89" s="127">
        <v>0.24419343571993107</v>
      </c>
      <c r="S89" s="127">
        <v>0.24850441484435012</v>
      </c>
      <c r="T89" s="127">
        <v>0.25293636064665392</v>
      </c>
      <c r="U89" s="127">
        <v>0.25749279633034489</v>
      </c>
      <c r="V89" s="127">
        <v>0.26217734794653447</v>
      </c>
      <c r="W89" s="127">
        <v>0.26699374739662496</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1.8000000000000002E-3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8.9999999999999993E-3</v>
      </c>
      <c r="O94" s="127">
        <v>4.2000000000000003E-2</v>
      </c>
      <c r="P94" s="127">
        <v>0</v>
      </c>
      <c r="Q94" s="127">
        <v>0.251</v>
      </c>
      <c r="R94" s="127">
        <v>0.25359915196693228</v>
      </c>
      <c r="S94" s="127">
        <v>0.25622521863883352</v>
      </c>
      <c r="T94" s="127">
        <v>0.25887847872250996</v>
      </c>
      <c r="U94" s="127">
        <v>0.26155921381082892</v>
      </c>
      <c r="V94" s="127">
        <v>0.26426770841260455</v>
      </c>
      <c r="W94" s="127">
        <v>0.26700424998279304</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3.0000000000000001E-3</v>
      </c>
      <c r="F96" s="127">
        <v>0</v>
      </c>
      <c r="G96" s="127">
        <v>0</v>
      </c>
      <c r="H96" s="127">
        <v>3.5E-4</v>
      </c>
      <c r="I96" s="127">
        <v>0</v>
      </c>
      <c r="J96" s="127">
        <v>1.4400000000000001E-2</v>
      </c>
      <c r="K96" s="127">
        <v>1.25000005937181E-2</v>
      </c>
      <c r="L96" s="127">
        <v>2.5000000000000001E-2</v>
      </c>
      <c r="M96" s="127">
        <v>4.0499999999999998E-3</v>
      </c>
      <c r="N96" s="127">
        <v>3.6400000000000002E-2</v>
      </c>
      <c r="O96" s="127">
        <v>0.02</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1.0999999999999999E-2</v>
      </c>
      <c r="E97" s="127">
        <v>9.3695000000000001E-2</v>
      </c>
      <c r="F97" s="127">
        <v>0.153</v>
      </c>
      <c r="G97" s="127">
        <v>6.0999999999999999E-2</v>
      </c>
      <c r="H97" s="127">
        <v>0.15000000000000002</v>
      </c>
      <c r="I97" s="127">
        <v>0.32500000000000007</v>
      </c>
      <c r="J97" s="127">
        <v>1.8309100162873506</v>
      </c>
      <c r="K97" s="127">
        <v>0.60000002849847056</v>
      </c>
      <c r="L97" s="127">
        <v>0.22499999999999998</v>
      </c>
      <c r="M97" s="127">
        <v>0.38855000000000006</v>
      </c>
      <c r="N97" s="127">
        <v>0.76924999999999999</v>
      </c>
      <c r="O97" s="127">
        <v>0.43899999999999995</v>
      </c>
      <c r="P97" s="127">
        <v>0.49599999999999989</v>
      </c>
      <c r="Q97" s="127">
        <v>0.81899999999999995</v>
      </c>
      <c r="R97" s="127">
        <v>0.88351965493259266</v>
      </c>
      <c r="S97" s="127">
        <v>0.95355031394070722</v>
      </c>
      <c r="T97" s="127">
        <v>1.029565480898063</v>
      </c>
      <c r="U97" s="127">
        <v>1.1120793595971314</v>
      </c>
      <c r="V97" s="127">
        <v>1.2016503522001809</v>
      </c>
      <c r="W97" s="127">
        <v>1.2988848584079626</v>
      </c>
    </row>
    <row r="98" spans="1:23" s="88" customFormat="1" x14ac:dyDescent="0.3">
      <c r="A98" s="126" t="s">
        <v>196</v>
      </c>
      <c r="B98" s="126" t="s">
        <v>417</v>
      </c>
      <c r="C98" s="126" t="s">
        <v>432</v>
      </c>
      <c r="D98" s="127">
        <v>0</v>
      </c>
      <c r="E98" s="127">
        <v>0</v>
      </c>
      <c r="F98" s="127">
        <v>0</v>
      </c>
      <c r="G98" s="127">
        <v>0</v>
      </c>
      <c r="H98" s="127">
        <v>0</v>
      </c>
      <c r="I98" s="127">
        <v>0</v>
      </c>
      <c r="J98" s="127">
        <v>0</v>
      </c>
      <c r="K98" s="127">
        <v>2.50000011874363E-2</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0.12150000000000001</v>
      </c>
      <c r="E100" s="125">
        <f>SUMIF($B101:$B$211,LEFT($C100,LEN($C100)-6),E101:E$211)</f>
        <v>0</v>
      </c>
      <c r="F100" s="125">
        <f>SUMIF($B101:$B$211,LEFT($C100,LEN($C100)-6),F101:F$211)</f>
        <v>0.152</v>
      </c>
      <c r="G100" s="125">
        <f>SUMIF($B101:$B$211,LEFT($C100,LEN($C100)-6),G101:G$211)</f>
        <v>6.4000000000000001E-2</v>
      </c>
      <c r="H100" s="125">
        <f>SUMIF($B101:$B$211,LEFT($C100,LEN($C100)-6),H101:H$211)</f>
        <v>0</v>
      </c>
      <c r="I100" s="125">
        <f>SUMIF($B101:$B$211,LEFT($C100,LEN($C100)-6),I101:I$211)</f>
        <v>0.27500000000000002</v>
      </c>
      <c r="J100" s="125">
        <f>SUMIF($B101:$B$211,LEFT($C100,LEN($C100)-6),J101:J$211)</f>
        <v>0.22900601087691641</v>
      </c>
      <c r="K100" s="125">
        <f>SUMIF($B101:$B$211,LEFT($C100,LEN($C100)-6),K101:K$211)</f>
        <v>0.20150000826455639</v>
      </c>
      <c r="L100" s="125">
        <f>SUMIF($B101:$B$211,LEFT($C100,LEN($C100)-6),L101:L$211)</f>
        <v>0.27600000000000002</v>
      </c>
      <c r="M100" s="125">
        <f>SUMIF($B101:$B$211,LEFT($C100,LEN($C100)-6),M101:M$211)</f>
        <v>3.6999999999999997</v>
      </c>
      <c r="N100" s="125">
        <f>SUMIF($B101:$B$211,LEFT($C100,LEN($C100)-6),N101:N$211)</f>
        <v>0.22400000000000003</v>
      </c>
      <c r="O100" s="125">
        <f>SUMIF($B101:$B$211,LEFT($C100,LEN($C100)-6),O101:O$211)</f>
        <v>0.10500000000000001</v>
      </c>
      <c r="P100" s="125">
        <f>SUMIF($B101:$B$211,LEFT($C100,LEN($C100)-6),P101:P$211)</f>
        <v>0</v>
      </c>
      <c r="Q100" s="125">
        <f>SUMIF($B101:$B$211,LEFT($C100,LEN($C100)-6),Q101:Q$211)</f>
        <v>0.123</v>
      </c>
      <c r="R100" s="125">
        <f>SUMIF($B101:$B$211,LEFT($C100,LEN($C100)-6),R101:R$211)</f>
        <v>0.12384654195942536</v>
      </c>
      <c r="S100" s="125">
        <f>SUMIF($B101:$B$211,LEFT($C100,LEN($C100)-6),S101:S$211)</f>
        <v>0.12470242434244921</v>
      </c>
      <c r="T100" s="125">
        <f>SUMIF($B101:$B$211,LEFT($C100,LEN($C100)-6),T101:T$211)</f>
        <v>0.12556775112543167</v>
      </c>
      <c r="U100" s="125">
        <f>SUMIF($B101:$B$211,LEFT($C100,LEN($C100)-6),U101:U$211)</f>
        <v>0.12644262744931276</v>
      </c>
      <c r="V100" s="125">
        <f>SUMIF($B101:$B$211,LEFT($C100,LEN($C100)-6),V101:V$211)</f>
        <v>0.12732715963261193</v>
      </c>
      <c r="W100" s="125">
        <f>SUMIF($B101:$B$211,LEFT($C100,LEN($C100)-6),W101:W$211)</f>
        <v>0.12822145518457329</v>
      </c>
    </row>
    <row r="101" spans="1:23" s="88" customFormat="1" x14ac:dyDescent="0.3">
      <c r="A101" s="126" t="s">
        <v>196</v>
      </c>
      <c r="B101" s="126" t="s">
        <v>435</v>
      </c>
      <c r="C101" s="126" t="s">
        <v>436</v>
      </c>
      <c r="D101" s="127">
        <v>0</v>
      </c>
      <c r="E101" s="127">
        <v>0</v>
      </c>
      <c r="F101" s="127">
        <v>0.02</v>
      </c>
      <c r="G101" s="127">
        <v>0</v>
      </c>
      <c r="H101" s="127">
        <v>0</v>
      </c>
      <c r="I101" s="127">
        <v>0.125</v>
      </c>
      <c r="J101" s="127">
        <v>0.20400000968948012</v>
      </c>
      <c r="K101" s="127">
        <v>0.1240000058896838</v>
      </c>
      <c r="L101" s="127">
        <v>0.15300000000000002</v>
      </c>
      <c r="M101" s="127">
        <v>3.6999999999999997</v>
      </c>
      <c r="N101" s="127">
        <v>0.17600000000000002</v>
      </c>
      <c r="O101" s="127">
        <v>5.1999999999999998E-2</v>
      </c>
      <c r="P101" s="127">
        <v>0</v>
      </c>
      <c r="Q101" s="127">
        <v>7.4999999999999997E-2</v>
      </c>
      <c r="R101" s="127">
        <v>7.5830441199088466E-2</v>
      </c>
      <c r="S101" s="127">
        <v>7.6670217421057021E-2</v>
      </c>
      <c r="T101" s="127">
        <v>7.7519432640454203E-2</v>
      </c>
      <c r="U101" s="127">
        <v>7.8378191996407845E-2</v>
      </c>
      <c r="V101" s="127">
        <v>7.9246601805624622E-2</v>
      </c>
      <c r="W101" s="127">
        <v>8.0124769575535215E-2</v>
      </c>
    </row>
    <row r="102" spans="1:23" s="88" customFormat="1" x14ac:dyDescent="0.3">
      <c r="A102" s="126" t="s">
        <v>196</v>
      </c>
      <c r="B102" s="126" t="s">
        <v>435</v>
      </c>
      <c r="C102" s="126" t="s">
        <v>437</v>
      </c>
      <c r="D102" s="127">
        <v>0.115</v>
      </c>
      <c r="E102" s="127">
        <v>0</v>
      </c>
      <c r="F102" s="127">
        <v>0.11200000000000002</v>
      </c>
      <c r="G102" s="127">
        <v>6.4000000000000001E-2</v>
      </c>
      <c r="H102" s="127">
        <v>0</v>
      </c>
      <c r="I102" s="127">
        <v>0.15000000000000002</v>
      </c>
      <c r="J102" s="127">
        <v>2.5006001187436303E-2</v>
      </c>
      <c r="K102" s="127">
        <v>5.00000023748726E-2</v>
      </c>
      <c r="L102" s="127">
        <v>0.12300000000000003</v>
      </c>
      <c r="M102" s="127">
        <v>0</v>
      </c>
      <c r="N102" s="127">
        <v>4.8000000000000001E-2</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4.0000000000000001E-3</v>
      </c>
      <c r="E106" s="127">
        <v>0</v>
      </c>
      <c r="F106" s="127">
        <v>0</v>
      </c>
      <c r="G106" s="127">
        <v>0</v>
      </c>
      <c r="H106" s="127">
        <v>0</v>
      </c>
      <c r="I106" s="127">
        <v>0</v>
      </c>
      <c r="J106" s="127">
        <v>0</v>
      </c>
      <c r="K106" s="127">
        <v>2.7499999999999997E-2</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2.5000000000000001E-3</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0.02</v>
      </c>
      <c r="G108" s="127">
        <v>0</v>
      </c>
      <c r="H108" s="127">
        <v>0</v>
      </c>
      <c r="I108" s="127">
        <v>0</v>
      </c>
      <c r="J108" s="127">
        <v>0</v>
      </c>
      <c r="K108" s="127">
        <v>0</v>
      </c>
      <c r="L108" s="127">
        <v>0</v>
      </c>
      <c r="M108" s="127">
        <v>0</v>
      </c>
      <c r="N108" s="127">
        <v>0</v>
      </c>
      <c r="O108" s="127">
        <v>5.3000000000000005E-2</v>
      </c>
      <c r="P108" s="127">
        <v>0</v>
      </c>
      <c r="Q108" s="127">
        <v>4.8000000000000001E-2</v>
      </c>
      <c r="R108" s="127">
        <v>4.8016100760336897E-2</v>
      </c>
      <c r="S108" s="127">
        <v>4.8032206921392193E-2</v>
      </c>
      <c r="T108" s="127">
        <v>4.8048318484977474E-2</v>
      </c>
      <c r="U108" s="127">
        <v>4.8064435452904918E-2</v>
      </c>
      <c r="V108" s="127">
        <v>4.8080557826987322E-2</v>
      </c>
      <c r="W108" s="127">
        <v>4.8096685609038084E-2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3.8347750000000005</v>
      </c>
      <c r="E110" s="125">
        <f>SUMIF($B111:$B$211,LEFT($C110,LEN($C110)-6),E111:E$211)</f>
        <v>2.7943299999999995</v>
      </c>
      <c r="F110" s="125">
        <f>SUMIF($B111:$B$211,LEFT($C110,LEN($C110)-6),F111:F$211)</f>
        <v>5.033977000000001</v>
      </c>
      <c r="G110" s="125">
        <f>SUMIF($B111:$B$211,LEFT($C110,LEN($C110)-6),G111:G$211)</f>
        <v>5.4822500000000005</v>
      </c>
      <c r="H110" s="125">
        <f>SUMIF($B111:$B$211,LEFT($C110,LEN($C110)-6),H111:H$211)</f>
        <v>9.2507999999999999</v>
      </c>
      <c r="I110" s="125">
        <f>SUMIF($B111:$B$211,LEFT($C110,LEN($C110)-6),I111:I$211)</f>
        <v>8.9432230000000015</v>
      </c>
      <c r="J110" s="125">
        <f>SUMIF($B111:$B$211,LEFT($C110,LEN($C110)-6),J111:J$211)</f>
        <v>11.848414562389296</v>
      </c>
      <c r="K110" s="125">
        <f>SUMIF($B111:$B$211,LEFT($C110,LEN($C110)-6),K111:K$211)</f>
        <v>11.616926549067022</v>
      </c>
      <c r="L110" s="125">
        <f>SUMIF($B111:$B$211,LEFT($C110,LEN($C110)-6),L111:L$211)</f>
        <v>13.43454</v>
      </c>
      <c r="M110" s="125">
        <f>SUMIF($B111:$B$211,LEFT($C110,LEN($C110)-6),M111:M$211)</f>
        <v>14.120159999999998</v>
      </c>
      <c r="N110" s="125">
        <f>SUMIF($B111:$B$211,LEFT($C110,LEN($C110)-6),N111:N$211)</f>
        <v>14.143130000000003</v>
      </c>
      <c r="O110" s="125">
        <f>SUMIF($B111:$B$211,LEFT($C110,LEN($C110)-6),O111:O$211)</f>
        <v>18.131999999999994</v>
      </c>
      <c r="P110" s="125">
        <f>SUMIF($B111:$B$211,LEFT($C110,LEN($C110)-6),P111:P$211)</f>
        <v>9.1769999999999996</v>
      </c>
      <c r="Q110" s="125">
        <f>SUMIF($B111:$B$211,LEFT($C110,LEN($C110)-6),Q111:Q$211)</f>
        <v>10.308999999999997</v>
      </c>
      <c r="R110" s="125">
        <f>SUMIF($B111:$B$211,LEFT($C110,LEN($C110)-6),R111:R$211)</f>
        <v>10.548472208827596</v>
      </c>
      <c r="S110" s="125">
        <f>SUMIF($B111:$B$211,LEFT($C110,LEN($C110)-6),S111:S$211)</f>
        <v>10.793507220914558</v>
      </c>
      <c r="T110" s="125">
        <f>SUMIF($B111:$B$211,LEFT($C110,LEN($C110)-6),T111:T$211)</f>
        <v>11.04423425701787</v>
      </c>
      <c r="U110" s="125">
        <f>SUMIF($B111:$B$211,LEFT($C110,LEN($C110)-6),U111:U$211)</f>
        <v>11.300785539619238</v>
      </c>
      <c r="V110" s="125">
        <f>SUMIF($B111:$B$211,LEFT($C110,LEN($C110)-6),V111:V$211)</f>
        <v>11.563296362653441</v>
      </c>
      <c r="W110" s="125">
        <f>SUMIF($B111:$B$211,LEFT($C110,LEN($C110)-6),W111:W$211)</f>
        <v>11.831905162856446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3.8347750000000005</v>
      </c>
      <c r="E114" s="127">
        <v>2.7943299999999995</v>
      </c>
      <c r="F114" s="127">
        <v>5.033977000000001</v>
      </c>
      <c r="G114" s="127">
        <v>5.4822500000000005</v>
      </c>
      <c r="H114" s="127">
        <v>9.2507999999999999</v>
      </c>
      <c r="I114" s="127">
        <v>8.9432230000000015</v>
      </c>
      <c r="J114" s="127">
        <v>11.848414562389296</v>
      </c>
      <c r="K114" s="127">
        <v>11.616926549067022</v>
      </c>
      <c r="L114" s="127">
        <v>13.43454</v>
      </c>
      <c r="M114" s="127">
        <v>14.120159999999998</v>
      </c>
      <c r="N114" s="127">
        <v>14.143130000000003</v>
      </c>
      <c r="O114" s="127">
        <v>18.131999999999994</v>
      </c>
      <c r="P114" s="127">
        <v>9.1769999999999996</v>
      </c>
      <c r="Q114" s="127">
        <v>10.308999999999997</v>
      </c>
      <c r="R114" s="127">
        <v>10.548472208827596</v>
      </c>
      <c r="S114" s="127">
        <v>10.793507220914558</v>
      </c>
      <c r="T114" s="127">
        <v>11.04423425701787</v>
      </c>
      <c r="U114" s="127">
        <v>11.300785539619238</v>
      </c>
      <c r="V114" s="127">
        <v>11.563296362653441</v>
      </c>
      <c r="W114" s="127">
        <v>11.831905162856446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26.824852999999997</v>
      </c>
      <c r="E116" s="123">
        <f>SUMIF($A118:$A$211,LEFT($C116,LEN($C116)-6),E118:E$211)</f>
        <v>19.512452</v>
      </c>
      <c r="F116" s="123">
        <f>SUMIF($A118:$A$211,LEFT($C116,LEN($C116)-6),F118:F$211)</f>
        <v>29.654176</v>
      </c>
      <c r="G116" s="123">
        <f>SUMIF($A118:$A$211,LEFT($C116,LEN($C116)-6),G118:G$211)</f>
        <v>30.487355000000004</v>
      </c>
      <c r="H116" s="123">
        <f>SUMIF($A118:$A$211,LEFT($C116,LEN($C116)-6),H118:H$211)</f>
        <v>23.987957999999999</v>
      </c>
      <c r="I116" s="123">
        <f>SUMIF($A118:$A$211,LEFT($C116,LEN($C116)-6),I118:I$211)</f>
        <v>31.015666000000003</v>
      </c>
      <c r="J116" s="123">
        <f>SUMIF($A118:$A$211,LEFT($C116,LEN($C116)-6),J118:J$211)</f>
        <v>33.913158132921765</v>
      </c>
      <c r="K116" s="123">
        <f>SUMIF($A118:$A$211,LEFT($C116,LEN($C116)-6),K118:K$211)</f>
        <v>33.676443114731661</v>
      </c>
      <c r="L116" s="123">
        <f>SUMIF($A118:$A$211,LEFT($C116,LEN($C116)-6),L118:L$211)</f>
        <v>37.978920000000002</v>
      </c>
      <c r="M116" s="123">
        <f>SUMIF($A118:$A$211,LEFT($C116,LEN($C116)-6),M118:M$211)</f>
        <v>25.101850000000002</v>
      </c>
      <c r="N116" s="123">
        <f>SUMIF($A118:$A$211,LEFT($C116,LEN($C116)-6),N118:N$211)</f>
        <v>48.959710000000001</v>
      </c>
      <c r="O116" s="123">
        <f>SUMIF($A118:$A$211,LEFT($C116,LEN($C116)-6),O118:O$211)</f>
        <v>33.326000000000008</v>
      </c>
      <c r="P116" s="123">
        <f>SUMIF($A118:$A$211,LEFT($C116,LEN($C116)-6),P118:P$211)</f>
        <v>30.902000000000001</v>
      </c>
      <c r="Q116" s="123">
        <f>SUMIF($A118:$A$211,LEFT($C116,LEN($C116)-6),Q118:Q$211)</f>
        <v>27.834999999999997</v>
      </c>
      <c r="R116" s="123">
        <f>SUMIF($A118:$A$211,LEFT($C116,LEN($C116)-6),R118:R$211)</f>
        <v>36.009804201858273</v>
      </c>
      <c r="S116" s="123">
        <f>SUMIF($A118:$A$211,LEFT($C116,LEN($C116)-6),S118:S$211)</f>
        <v>44.210090205522128</v>
      </c>
      <c r="T116" s="123">
        <f>SUMIF($A118:$A$211,LEFT($C116,LEN($C116)-6),T118:T$211)</f>
        <v>47.518118557331881</v>
      </c>
      <c r="U116" s="123">
        <f>SUMIF($A118:$A$211,LEFT($C116,LEN($C116)-6),U118:U$211)</f>
        <v>47.573562800754459</v>
      </c>
      <c r="V116" s="123">
        <f>SUMIF($A118:$A$211,LEFT($C116,LEN($C116)-6),V118:V$211)</f>
        <v>47.655477591848623</v>
      </c>
      <c r="W116" s="123">
        <f>SUMIF($A118:$A$211,LEFT($C116,LEN($C116)-6),W118:W$211)</f>
        <v>47.764266873279745</v>
      </c>
    </row>
    <row r="117" spans="1:23" s="88" customFormat="1" x14ac:dyDescent="0.3">
      <c r="A117" s="124" t="s">
        <v>452</v>
      </c>
      <c r="B117" s="124" t="s">
        <v>452</v>
      </c>
      <c r="C117" s="124" t="s">
        <v>452</v>
      </c>
      <c r="D117" s="125">
        <f>SUMIF($B118:$B$211,LEFT($C117,LEN($C117)-6),D118:D$211)</f>
        <v>26.824852999999997</v>
      </c>
      <c r="E117" s="125">
        <f>SUMIF($B118:$B$211,LEFT($C117,LEN($C117)-6),E118:E$211)</f>
        <v>19.512452</v>
      </c>
      <c r="F117" s="125">
        <f>SUMIF($B118:$B$211,LEFT($C117,LEN($C117)-6),F118:F$211)</f>
        <v>29.654176</v>
      </c>
      <c r="G117" s="125">
        <f>SUMIF($B118:$B$211,LEFT($C117,LEN($C117)-6),G118:G$211)</f>
        <v>30.487355000000004</v>
      </c>
      <c r="H117" s="125">
        <f>SUMIF($B118:$B$211,LEFT($C117,LEN($C117)-6),H118:H$211)</f>
        <v>23.987957999999999</v>
      </c>
      <c r="I117" s="125">
        <f>SUMIF($B118:$B$211,LEFT($C117,LEN($C117)-6),I118:I$211)</f>
        <v>31.015666000000003</v>
      </c>
      <c r="J117" s="125">
        <f>SUMIF($B118:$B$211,LEFT($C117,LEN($C117)-6),J118:J$211)</f>
        <v>33.913158132921765</v>
      </c>
      <c r="K117" s="125">
        <f>SUMIF($B118:$B$211,LEFT($C117,LEN($C117)-6),K118:K$211)</f>
        <v>33.676443114731661</v>
      </c>
      <c r="L117" s="125">
        <f>SUMIF($B118:$B$211,LEFT($C117,LEN($C117)-6),L118:L$211)</f>
        <v>37.978920000000002</v>
      </c>
      <c r="M117" s="125">
        <f>SUMIF($B118:$B$211,LEFT($C117,LEN($C117)-6),M118:M$211)</f>
        <v>25.101850000000002</v>
      </c>
      <c r="N117" s="125">
        <f>SUMIF($B118:$B$211,LEFT($C117,LEN($C117)-6),N118:N$211)</f>
        <v>48.959710000000001</v>
      </c>
      <c r="O117" s="125">
        <f>SUMIF($B118:$B$211,LEFT($C117,LEN($C117)-6),O118:O$211)</f>
        <v>33.326000000000008</v>
      </c>
      <c r="P117" s="125">
        <f>SUMIF($B118:$B$211,LEFT($C117,LEN($C117)-6),P118:P$211)</f>
        <v>30.902000000000001</v>
      </c>
      <c r="Q117" s="125">
        <f>SUMIF($B118:$B$211,LEFT($C117,LEN($C117)-6),Q118:Q$211)</f>
        <v>27.834999999999997</v>
      </c>
      <c r="R117" s="125">
        <f>SUMIF($B118:$B$211,LEFT($C117,LEN($C117)-6),R118:R$211)</f>
        <v>36.009804201858273</v>
      </c>
      <c r="S117" s="125">
        <f>SUMIF($B118:$B$211,LEFT($C117,LEN($C117)-6),S118:S$211)</f>
        <v>44.210090205522128</v>
      </c>
      <c r="T117" s="125">
        <f>SUMIF($B118:$B$211,LEFT($C117,LEN($C117)-6),T118:T$211)</f>
        <v>47.518118557331881</v>
      </c>
      <c r="U117" s="125">
        <f>SUMIF($B118:$B$211,LEFT($C117,LEN($C117)-6),U118:U$211)</f>
        <v>47.573562800754459</v>
      </c>
      <c r="V117" s="125">
        <f>SUMIF($B118:$B$211,LEFT($C117,LEN($C117)-6),V118:V$211)</f>
        <v>47.655477591848623</v>
      </c>
      <c r="W117" s="125">
        <f>SUMIF($B118:$B$211,LEFT($C117,LEN($C117)-6),W118:W$211)</f>
        <v>47.764266873279745</v>
      </c>
    </row>
    <row r="118" spans="1:23" s="88" customFormat="1" x14ac:dyDescent="0.3">
      <c r="A118" s="126" t="s">
        <v>209</v>
      </c>
      <c r="B118" s="126" t="s">
        <v>209</v>
      </c>
      <c r="C118" s="126" t="s">
        <v>210</v>
      </c>
      <c r="D118" s="127">
        <v>1.6968529999999999</v>
      </c>
      <c r="E118" s="127">
        <v>1.9694520000000002</v>
      </c>
      <c r="F118" s="127">
        <v>1.8251759999999999</v>
      </c>
      <c r="G118" s="127">
        <v>1.545355</v>
      </c>
      <c r="H118" s="127">
        <v>1.5099579999999999</v>
      </c>
      <c r="I118" s="127">
        <v>1.4149400000000001</v>
      </c>
      <c r="J118" s="127">
        <v>1.8215650329900679</v>
      </c>
      <c r="K118" s="127">
        <v>1.649634012787929</v>
      </c>
      <c r="L118" s="127">
        <v>1.2338</v>
      </c>
      <c r="M118" s="127">
        <v>1.98264</v>
      </c>
      <c r="N118" s="127">
        <v>3.21522</v>
      </c>
      <c r="O118" s="127">
        <v>7.530000000000002</v>
      </c>
      <c r="P118" s="127">
        <v>5.9200000000000008</v>
      </c>
      <c r="Q118" s="127">
        <v>6.9519999999999991</v>
      </c>
      <c r="R118" s="127">
        <v>6.9977224769105399</v>
      </c>
      <c r="S118" s="127">
        <v>7.0437456651120511</v>
      </c>
      <c r="T118" s="127">
        <v>7.0900715423469194</v>
      </c>
      <c r="U118" s="127">
        <v>7.1367020993649044</v>
      </c>
      <c r="V118" s="127">
        <v>7.1836393400086918</v>
      </c>
      <c r="W118" s="127">
        <v>7.2308852813000026</v>
      </c>
    </row>
    <row r="119" spans="1:23" s="88" customFormat="1" x14ac:dyDescent="0.3">
      <c r="A119" s="126" t="s">
        <v>209</v>
      </c>
      <c r="B119" s="126" t="s">
        <v>209</v>
      </c>
      <c r="C119" s="126" t="s">
        <v>213</v>
      </c>
      <c r="D119" s="127">
        <v>25.127999999999997</v>
      </c>
      <c r="E119" s="127">
        <v>17.542999999999999</v>
      </c>
      <c r="F119" s="127">
        <v>27.829000000000001</v>
      </c>
      <c r="G119" s="127">
        <v>28.942000000000004</v>
      </c>
      <c r="H119" s="127">
        <v>22.477999999999998</v>
      </c>
      <c r="I119" s="127">
        <v>29.600726000000002</v>
      </c>
      <c r="J119" s="127">
        <v>32.0915930999317</v>
      </c>
      <c r="K119" s="127">
        <v>32.026809101943734</v>
      </c>
      <c r="L119" s="127">
        <v>36.74512</v>
      </c>
      <c r="M119" s="127">
        <v>23.119210000000002</v>
      </c>
      <c r="N119" s="127">
        <v>45.744489999999999</v>
      </c>
      <c r="O119" s="127">
        <v>25.796000000000003</v>
      </c>
      <c r="P119" s="127">
        <v>24.981999999999999</v>
      </c>
      <c r="Q119" s="127">
        <v>20.882999999999999</v>
      </c>
      <c r="R119" s="127">
        <v>29.012081724947734</v>
      </c>
      <c r="S119" s="127">
        <v>37.16634454041008</v>
      </c>
      <c r="T119" s="127">
        <v>40.428047014984962</v>
      </c>
      <c r="U119" s="127">
        <v>40.436860701389556</v>
      </c>
      <c r="V119" s="127">
        <v>40.471838251839934</v>
      </c>
      <c r="W119" s="127">
        <v>40.53338159197974</v>
      </c>
    </row>
    <row r="120" spans="1:23" s="88" customFormat="1" x14ac:dyDescent="0.3">
      <c r="A120" s="122" t="s">
        <v>453</v>
      </c>
      <c r="B120" s="122" t="s">
        <v>453</v>
      </c>
      <c r="C120" s="122" t="s">
        <v>453</v>
      </c>
      <c r="D120" s="123">
        <f>SUMIF($A122:$A$211,LEFT($C120,LEN($C120)-6),D122:D$211)</f>
        <v>17.760534</v>
      </c>
      <c r="E120" s="123">
        <f>SUMIF($A122:$A$211,LEFT($C120,LEN($C120)-6),E122:E$211)</f>
        <v>31.872354000000001</v>
      </c>
      <c r="F120" s="123">
        <f>SUMIF($A122:$A$211,LEFT($C120,LEN($C120)-6),F122:F$211)</f>
        <v>29.639567</v>
      </c>
      <c r="G120" s="123">
        <f>SUMIF($A122:$A$211,LEFT($C120,LEN($C120)-6),G122:G$211)</f>
        <v>51.366492999999998</v>
      </c>
      <c r="H120" s="123">
        <f>SUMIF($A122:$A$211,LEFT($C120,LEN($C120)-6),H122:H$211)</f>
        <v>54.745089</v>
      </c>
      <c r="I120" s="123">
        <f>SUMIF($A122:$A$211,LEFT($C120,LEN($C120)-6),I122:I$211)</f>
        <v>76.693636000000026</v>
      </c>
      <c r="J120" s="123">
        <f>SUMIF($A122:$A$211,LEFT($C120,LEN($C120)-6),J122:J$211)</f>
        <v>92.100071110979997</v>
      </c>
      <c r="K120" s="123">
        <f>SUMIF($A122:$A$211,LEFT($C120,LEN($C120)-6),K122:K$211)</f>
        <v>106.18824243241518</v>
      </c>
      <c r="L120" s="123">
        <f>SUMIF($A122:$A$211,LEFT($C120,LEN($C120)-6),L122:L$211)</f>
        <v>132.56027000000003</v>
      </c>
      <c r="M120" s="123">
        <f>SUMIF($A122:$A$211,LEFT($C120,LEN($C120)-6),M122:M$211)</f>
        <v>134.74287999999999</v>
      </c>
      <c r="N120" s="123">
        <f>SUMIF($A122:$A$211,LEFT($C120,LEN($C120)-6),N122:N$211)</f>
        <v>164.05844999999999</v>
      </c>
      <c r="O120" s="123">
        <f>SUMIF($A122:$A$211,LEFT($C120,LEN($C120)-6),O122:O$211)</f>
        <v>161.19887000000003</v>
      </c>
      <c r="P120" s="123">
        <f>SUMIF($A122:$A$211,LEFT($C120,LEN($C120)-6),P122:P$211)</f>
        <v>217.33100000000002</v>
      </c>
      <c r="Q120" s="123">
        <f>SUMIF($A122:$A$211,LEFT($C120,LEN($C120)-6),Q122:Q$211)</f>
        <v>181.60899999999998</v>
      </c>
      <c r="R120" s="123">
        <f>SUMIF($A122:$A$211,LEFT($C120,LEN($C120)-6),R122:R$211)</f>
        <v>191.61844866265272</v>
      </c>
      <c r="S120" s="123">
        <f>SUMIF($A122:$A$211,LEFT($C120,LEN($C120)-6),S122:S$211)</f>
        <v>191.69625795700458</v>
      </c>
      <c r="T120" s="123">
        <f>SUMIF($A122:$A$211,LEFT($C120,LEN($C120)-6),T122:T$211)</f>
        <v>204.95763891351294</v>
      </c>
      <c r="U120" s="123">
        <f>SUMIF($A122:$A$211,LEFT($C120,LEN($C120)-6),U122:U$211)</f>
        <v>245.33880940619241</v>
      </c>
      <c r="V120" s="123">
        <f>SUMIF($A122:$A$211,LEFT($C120,LEN($C120)-6),V122:V$211)</f>
        <v>268.16192219112753</v>
      </c>
      <c r="W120" s="123">
        <f>SUMIF($A122:$A$211,LEFT($C120,LEN($C120)-6),W122:W$211)</f>
        <v>265.17829489680582</v>
      </c>
    </row>
    <row r="121" spans="1:23" s="88" customFormat="1" x14ac:dyDescent="0.3">
      <c r="A121" s="124" t="s">
        <v>454</v>
      </c>
      <c r="B121" s="124" t="s">
        <v>454</v>
      </c>
      <c r="C121" s="124" t="s">
        <v>454</v>
      </c>
      <c r="D121" s="125">
        <f>SUMIF($B122:$B$211,LEFT($C121,LEN($C121)-6),D122:D$211)</f>
        <v>0.68600000000000005</v>
      </c>
      <c r="E121" s="125">
        <f>SUMIF($B122:$B$211,LEFT($C121,LEN($C121)-6),E122:E$211)</f>
        <v>0.22200000000000003</v>
      </c>
      <c r="F121" s="125">
        <f>SUMIF($B122:$B$211,LEFT($C121,LEN($C121)-6),F122:F$211)</f>
        <v>0.39125000000000004</v>
      </c>
      <c r="G121" s="125">
        <f>SUMIF($B122:$B$211,LEFT($C121,LEN($C121)-6),G122:G$211)</f>
        <v>0.6130000000000001</v>
      </c>
      <c r="H121" s="125">
        <f>SUMIF($B122:$B$211,LEFT($C121,LEN($C121)-6),H122:H$211)</f>
        <v>0.16800000000000001</v>
      </c>
      <c r="I121" s="125">
        <f>SUMIF($B122:$B$211,LEFT($C121,LEN($C121)-6),I122:I$211)</f>
        <v>0.97406199999999987</v>
      </c>
      <c r="J121" s="125">
        <f>SUMIF($B122:$B$211,LEFT($C121,LEN($C121)-6),J122:J$211)</f>
        <v>0.65576003086194445</v>
      </c>
      <c r="K121" s="125">
        <f>SUMIF($B122:$B$211,LEFT($C121,LEN($C121)-6),K122:K$211)</f>
        <v>0.99523004721626585</v>
      </c>
      <c r="L121" s="125">
        <f>SUMIF($B122:$B$211,LEFT($C121,LEN($C121)-6),L122:L$211)</f>
        <v>0.91501000000000021</v>
      </c>
      <c r="M121" s="125">
        <f>SUMIF($B122:$B$211,LEFT($C121,LEN($C121)-6),M122:M$211)</f>
        <v>1.2581100000000001</v>
      </c>
      <c r="N121" s="125">
        <f>SUMIF($B122:$B$211,LEFT($C121,LEN($C121)-6),N122:N$211)</f>
        <v>1.9772000000000001</v>
      </c>
      <c r="O121" s="125">
        <f>SUMIF($B122:$B$211,LEFT($C121,LEN($C121)-6),O122:O$211)</f>
        <v>1.274</v>
      </c>
      <c r="P121" s="125">
        <f>SUMIF($B122:$B$211,LEFT($C121,LEN($C121)-6),P122:P$211)</f>
        <v>1.2650000000000001</v>
      </c>
      <c r="Q121" s="125">
        <f>SUMIF($B122:$B$211,LEFT($C121,LEN($C121)-6),Q122:Q$211)</f>
        <v>1.204</v>
      </c>
      <c r="R121" s="125">
        <f>SUMIF($B122:$B$211,LEFT($C121,LEN($C121)-6),R122:R$211)</f>
        <v>1.2293350649296564</v>
      </c>
      <c r="S121" s="125">
        <f>SUMIF($B122:$B$211,LEFT($C121,LEN($C121)-6),S122:S$211)</f>
        <v>1.2552334043643421</v>
      </c>
      <c r="T121" s="125">
        <f>SUMIF($B122:$B$211,LEFT($C121,LEN($C121)-6),T122:T$211)</f>
        <v>1.2817074072399759</v>
      </c>
      <c r="U121" s="125">
        <f>SUMIF($B122:$B$211,LEFT($C121,LEN($C121)-6),U122:U$211)</f>
        <v>1.3087697355471386</v>
      </c>
      <c r="V121" s="125">
        <f>SUMIF($B122:$B$211,LEFT($C121,LEN($C121)-6),V122:V$211)</f>
        <v>1.3364333303468403</v>
      </c>
      <c r="W121" s="125">
        <f>SUMIF($B122:$B$211,LEFT($C121,LEN($C121)-6),W122:W$211)</f>
        <v>1.3647114179188318</v>
      </c>
    </row>
    <row r="122" spans="1:23" s="88" customFormat="1" x14ac:dyDescent="0.3">
      <c r="A122" s="126" t="s">
        <v>224</v>
      </c>
      <c r="B122" s="126" t="s">
        <v>455</v>
      </c>
      <c r="C122" s="126" t="s">
        <v>456</v>
      </c>
      <c r="D122" s="127">
        <v>0</v>
      </c>
      <c r="E122" s="127">
        <v>0</v>
      </c>
      <c r="F122" s="127">
        <v>3.0000000000000001E-3</v>
      </c>
      <c r="G122" s="127">
        <v>3.0000000000000001E-3</v>
      </c>
      <c r="H122" s="127">
        <v>2E-3</v>
      </c>
      <c r="I122" s="127">
        <v>0</v>
      </c>
      <c r="J122" s="127">
        <v>3.3E-3</v>
      </c>
      <c r="K122" s="127">
        <v>1.15E-3</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4.2000000000000003E-2</v>
      </c>
      <c r="G123" s="127">
        <v>0</v>
      </c>
      <c r="H123" s="127">
        <v>0</v>
      </c>
      <c r="I123" s="127">
        <v>2.0072E-2</v>
      </c>
      <c r="J123" s="127">
        <v>3.0000001424923501E-2</v>
      </c>
      <c r="K123" s="127">
        <v>0</v>
      </c>
      <c r="L123" s="127">
        <v>0</v>
      </c>
      <c r="M123" s="127">
        <v>0</v>
      </c>
      <c r="N123" s="127">
        <v>5.6000000000000008E-2</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0.66200000000000003</v>
      </c>
      <c r="E124" s="127">
        <v>0.22200000000000003</v>
      </c>
      <c r="F124" s="127">
        <v>0.34625000000000006</v>
      </c>
      <c r="G124" s="127">
        <v>0.6100000000000001</v>
      </c>
      <c r="H124" s="127">
        <v>0.16600000000000001</v>
      </c>
      <c r="I124" s="127">
        <v>0.84571999999999992</v>
      </c>
      <c r="J124" s="127">
        <v>0.51010002410020716</v>
      </c>
      <c r="K124" s="127">
        <v>0.76890003652078986</v>
      </c>
      <c r="L124" s="127">
        <v>0.86001000000000016</v>
      </c>
      <c r="M124" s="127">
        <v>1.1478600000000001</v>
      </c>
      <c r="N124" s="127">
        <v>1.8492</v>
      </c>
      <c r="O124" s="127">
        <v>1.262</v>
      </c>
      <c r="P124" s="127">
        <v>1.2650000000000001</v>
      </c>
      <c r="Q124" s="127">
        <v>1.204</v>
      </c>
      <c r="R124" s="127">
        <v>1.2293350649296564</v>
      </c>
      <c r="S124" s="127">
        <v>1.2552334043643421</v>
      </c>
      <c r="T124" s="127">
        <v>1.2817074072399759</v>
      </c>
      <c r="U124" s="127">
        <v>1.3087697355471386</v>
      </c>
      <c r="V124" s="127">
        <v>1.3364333303468403</v>
      </c>
      <c r="W124" s="127">
        <v>1.3647114179188318</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1.1000000000000001E-2</v>
      </c>
      <c r="J126" s="127">
        <v>1.20000005699694E-2</v>
      </c>
      <c r="K126" s="127">
        <v>2.6000001234933755E-2</v>
      </c>
      <c r="L126" s="127">
        <v>4.3000000000000003E-2</v>
      </c>
      <c r="M126" s="127">
        <v>1.2039999999999999E-2</v>
      </c>
      <c r="N126" s="127">
        <v>4.8000000000000001E-2</v>
      </c>
      <c r="O126" s="127">
        <v>1.2E-2</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2.4E-2</v>
      </c>
      <c r="E127" s="127">
        <v>0</v>
      </c>
      <c r="F127" s="127">
        <v>0</v>
      </c>
      <c r="G127" s="127">
        <v>0</v>
      </c>
      <c r="H127" s="127">
        <v>0</v>
      </c>
      <c r="I127" s="127">
        <v>9.7270000000000009E-2</v>
      </c>
      <c r="J127" s="127">
        <v>0.1003600047668444</v>
      </c>
      <c r="K127" s="127">
        <v>0.19918000946054232</v>
      </c>
      <c r="L127" s="127">
        <v>0</v>
      </c>
      <c r="M127" s="127">
        <v>9.8210000000000006E-2</v>
      </c>
      <c r="N127" s="127">
        <v>2.4E-2</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1.2E-2</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5.4025270000000001</v>
      </c>
      <c r="E130" s="125">
        <f>SUMIF($B131:$B$211,LEFT($C130,LEN($C130)-6),E131:E$211)</f>
        <v>11.419522000000001</v>
      </c>
      <c r="F130" s="125">
        <f>SUMIF($B131:$B$211,LEFT($C130,LEN($C130)-6),F131:F$211)</f>
        <v>11.729133999999998</v>
      </c>
      <c r="G130" s="125">
        <f>SUMIF($B131:$B$211,LEFT($C130,LEN($C130)-6),G131:G$211)</f>
        <v>22.145547999999998</v>
      </c>
      <c r="H130" s="125">
        <f>SUMIF($B131:$B$211,LEFT($C130,LEN($C130)-6),H131:H$211)</f>
        <v>20.56371</v>
      </c>
      <c r="I130" s="125">
        <f>SUMIF($B131:$B$211,LEFT($C130,LEN($C130)-6),I131:I$211)</f>
        <v>32.077171</v>
      </c>
      <c r="J130" s="125">
        <f>SUMIF($B131:$B$211,LEFT($C130,LEN($C130)-6),J131:J$211)</f>
        <v>31.51098892092751</v>
      </c>
      <c r="K130" s="125">
        <f>SUMIF($B131:$B$211,LEFT($C130,LEN($C130)-6),K131:K$211)</f>
        <v>41.685615492465587</v>
      </c>
      <c r="L130" s="125">
        <f>SUMIF($B131:$B$211,LEFT($C130,LEN($C130)-6),L131:L$211)</f>
        <v>56.725130000000007</v>
      </c>
      <c r="M130" s="125">
        <f>SUMIF($B131:$B$211,LEFT($C130,LEN($C130)-6),M131:M$211)</f>
        <v>49.136529999999986</v>
      </c>
      <c r="N130" s="125">
        <f>SUMIF($B131:$B$211,LEFT($C130,LEN($C130)-6),N131:N$211)</f>
        <v>64.445750000000004</v>
      </c>
      <c r="O130" s="125">
        <f>SUMIF($B131:$B$211,LEFT($C130,LEN($C130)-6),O131:O$211)</f>
        <v>47.544999999999995</v>
      </c>
      <c r="P130" s="125">
        <f>SUMIF($B131:$B$211,LEFT($C130,LEN($C130)-6),P131:P$211)</f>
        <v>52.300000000000011</v>
      </c>
      <c r="Q130" s="125">
        <f>SUMIF($B131:$B$211,LEFT($C130,LEN($C130)-6),Q131:Q$211)</f>
        <v>38.758000000000003</v>
      </c>
      <c r="R130" s="125">
        <f>SUMIF($B131:$B$211,LEFT($C130,LEN($C130)-6),R131:R$211)</f>
        <v>48.655055387087728</v>
      </c>
      <c r="S130" s="125">
        <f>SUMIF($B131:$B$211,LEFT($C130,LEN($C130)-6),S131:S$211)</f>
        <v>46.155867450852774</v>
      </c>
      <c r="T130" s="125">
        <f>SUMIF($B131:$B$211,LEFT($C130,LEN($C130)-6),T131:T$211)</f>
        <v>45.17253512298737</v>
      </c>
      <c r="U130" s="125">
        <f>SUMIF($B131:$B$211,LEFT($C130,LEN($C130)-6),U131:U$211)</f>
        <v>45.705241418080846</v>
      </c>
      <c r="V130" s="125">
        <f>SUMIF($B131:$B$211,LEFT($C130,LEN($C130)-6),V131:V$211)</f>
        <v>46.251612001492731</v>
      </c>
      <c r="W130" s="125">
        <f>SUMIF($B131:$B$211,LEFT($C130,LEN($C130)-6),W131:W$211)</f>
        <v>46.811846411027915</v>
      </c>
    </row>
    <row r="131" spans="1:23" s="88" customFormat="1" x14ac:dyDescent="0.3">
      <c r="A131" s="126" t="s">
        <v>224</v>
      </c>
      <c r="B131" s="126" t="s">
        <v>465</v>
      </c>
      <c r="C131" s="126" t="s">
        <v>466</v>
      </c>
      <c r="D131" s="127">
        <v>0</v>
      </c>
      <c r="E131" s="127">
        <v>0</v>
      </c>
      <c r="F131" s="127">
        <v>0.01</v>
      </c>
      <c r="G131" s="127">
        <v>0</v>
      </c>
      <c r="H131" s="127">
        <v>0</v>
      </c>
      <c r="I131" s="127">
        <v>2.4E-2</v>
      </c>
      <c r="J131" s="127">
        <v>0.21000000997446436</v>
      </c>
      <c r="K131" s="127">
        <v>0.13700000650715088</v>
      </c>
      <c r="L131" s="127">
        <v>0</v>
      </c>
      <c r="M131" s="127">
        <v>0</v>
      </c>
      <c r="N131" s="127">
        <v>1.5000000000000001E-2</v>
      </c>
      <c r="O131" s="127">
        <v>1.5000000000000001E-2</v>
      </c>
      <c r="P131" s="127">
        <v>0</v>
      </c>
      <c r="Q131" s="127">
        <v>2.5999999999999999E-2</v>
      </c>
      <c r="R131" s="127">
        <v>2.375963037123565E-2</v>
      </c>
      <c r="S131" s="127">
        <v>2.1712309052990136E-2</v>
      </c>
      <c r="T131" s="127">
        <v>1.9841401446349199E-2</v>
      </c>
      <c r="U131" s="127">
        <v>1.8131706323559899E-2</v>
      </c>
      <c r="V131" s="127">
        <v>1.6569332317214591E-2</v>
      </c>
      <c r="W131" s="127">
        <v>1.514158505212262E-2</v>
      </c>
    </row>
    <row r="132" spans="1:23" s="88" customFormat="1" x14ac:dyDescent="0.3">
      <c r="A132" s="126" t="s">
        <v>224</v>
      </c>
      <c r="B132" s="126" t="s">
        <v>465</v>
      </c>
      <c r="C132" s="126" t="s">
        <v>467</v>
      </c>
      <c r="D132" s="127">
        <v>0.24801099999999998</v>
      </c>
      <c r="E132" s="127">
        <v>0.91859499999999983</v>
      </c>
      <c r="F132" s="127">
        <v>0.88727400000000001</v>
      </c>
      <c r="G132" s="127">
        <v>0.44258500000000001</v>
      </c>
      <c r="H132" s="127">
        <v>2.2643819999999999</v>
      </c>
      <c r="I132" s="127">
        <v>3.4351900000000004</v>
      </c>
      <c r="J132" s="127">
        <v>1.9468500913304745</v>
      </c>
      <c r="K132" s="127">
        <v>2.6398001242438309</v>
      </c>
      <c r="L132" s="127">
        <v>4.6160000000000005</v>
      </c>
      <c r="M132" s="127">
        <v>3.2123999999999997</v>
      </c>
      <c r="N132" s="127">
        <v>3.4644000000000004</v>
      </c>
      <c r="O132" s="127">
        <v>1.905</v>
      </c>
      <c r="P132" s="127">
        <v>0.91399999999999992</v>
      </c>
      <c r="Q132" s="127">
        <v>1.9340000000000004</v>
      </c>
      <c r="R132" s="127">
        <v>1.8983096221949882</v>
      </c>
      <c r="S132" s="127">
        <v>1.8632778809297199</v>
      </c>
      <c r="T132" s="127">
        <v>1.8288926216090868</v>
      </c>
      <c r="U132" s="127">
        <v>1.7951419139410272</v>
      </c>
      <c r="V132" s="127">
        <v>1.7620140477971968</v>
      </c>
      <c r="W132" s="127">
        <v>1.7294975291500301</v>
      </c>
    </row>
    <row r="133" spans="1:23" s="88" customFormat="1" x14ac:dyDescent="0.3">
      <c r="A133" s="126" t="s">
        <v>224</v>
      </c>
      <c r="B133" s="126" t="s">
        <v>465</v>
      </c>
      <c r="C133" s="126" t="s">
        <v>468</v>
      </c>
      <c r="D133" s="127">
        <v>4.4999999999999998E-2</v>
      </c>
      <c r="E133" s="127">
        <v>9.343499999999999E-2</v>
      </c>
      <c r="F133" s="127">
        <v>2.4120000000000003E-2</v>
      </c>
      <c r="G133" s="127">
        <v>0.147761</v>
      </c>
      <c r="H133" s="127">
        <v>0.19130900000000001</v>
      </c>
      <c r="I133" s="127">
        <v>2.8217000000000002E-2</v>
      </c>
      <c r="J133" s="127">
        <v>0.12122700575797352</v>
      </c>
      <c r="K133" s="127">
        <v>6.3827003031619853E-2</v>
      </c>
      <c r="L133" s="127">
        <v>0.10786</v>
      </c>
      <c r="M133" s="127">
        <v>6.25E-2</v>
      </c>
      <c r="N133" s="127">
        <v>0.16050000000000003</v>
      </c>
      <c r="O133" s="127">
        <v>0.157</v>
      </c>
      <c r="P133" s="127">
        <v>6.0000000000000005E-2</v>
      </c>
      <c r="Q133" s="127">
        <v>0.52400000000000002</v>
      </c>
      <c r="R133" s="127">
        <v>0.50635019731562614</v>
      </c>
      <c r="S133" s="127">
        <v>0.48931300244787157</v>
      </c>
      <c r="T133" s="127">
        <v>0.47286613083559875</v>
      </c>
      <c r="U133" s="127">
        <v>0.45698816446296692</v>
      </c>
      <c r="V133" s="127">
        <v>0.44165851524367183</v>
      </c>
      <c r="W133" s="127">
        <v>0.426857390095018</v>
      </c>
    </row>
    <row r="134" spans="1:23" s="88" customFormat="1" x14ac:dyDescent="0.3">
      <c r="A134" s="126" t="s">
        <v>224</v>
      </c>
      <c r="B134" s="126" t="s">
        <v>465</v>
      </c>
      <c r="C134" s="126" t="s">
        <v>469</v>
      </c>
      <c r="D134" s="127">
        <v>0.69750000000000001</v>
      </c>
      <c r="E134" s="127">
        <v>1.2088910000000004</v>
      </c>
      <c r="F134" s="127">
        <v>1.2567010000000001</v>
      </c>
      <c r="G134" s="127">
        <v>1.5896679999999996</v>
      </c>
      <c r="H134" s="127">
        <v>1.6119020000000002</v>
      </c>
      <c r="I134" s="127">
        <v>1.5194059999999998</v>
      </c>
      <c r="J134" s="127">
        <v>1.7945350852358395</v>
      </c>
      <c r="K134" s="127">
        <v>2.670264126830733</v>
      </c>
      <c r="L134" s="127">
        <v>1.4259999999999999</v>
      </c>
      <c r="M134" s="127">
        <v>3.2000299999999995</v>
      </c>
      <c r="N134" s="127">
        <v>3.5369300000000008</v>
      </c>
      <c r="O134" s="127">
        <v>3.5979999999999994</v>
      </c>
      <c r="P134" s="127">
        <v>5.0109999999999992</v>
      </c>
      <c r="Q134" s="127">
        <v>3.5769999999999995</v>
      </c>
      <c r="R134" s="127">
        <v>3.6698489851886502</v>
      </c>
      <c r="S134" s="127">
        <v>3.7651080721526888</v>
      </c>
      <c r="T134" s="127">
        <v>3.8628398204403527</v>
      </c>
      <c r="U134" s="127">
        <v>3.963108413471998</v>
      </c>
      <c r="V134" s="127">
        <v>4.0659797006913099</v>
      </c>
      <c r="W134" s="127">
        <v>4.1715212408106392</v>
      </c>
    </row>
    <row r="135" spans="1:23" s="88" customFormat="1" x14ac:dyDescent="0.3">
      <c r="A135" s="126" t="s">
        <v>224</v>
      </c>
      <c r="B135" s="126" t="s">
        <v>465</v>
      </c>
      <c r="C135" s="126" t="s">
        <v>470</v>
      </c>
      <c r="D135" s="127">
        <v>0.995</v>
      </c>
      <c r="E135" s="127">
        <v>2.7037760000000004</v>
      </c>
      <c r="F135" s="127">
        <v>1.682194</v>
      </c>
      <c r="G135" s="127">
        <v>2.2821020000000001</v>
      </c>
      <c r="H135" s="127">
        <v>1.4615880000000001</v>
      </c>
      <c r="I135" s="127">
        <v>1.8250000000000002</v>
      </c>
      <c r="J135" s="127">
        <v>0.99600004730746139</v>
      </c>
      <c r="K135" s="127">
        <v>2.8740081365080554</v>
      </c>
      <c r="L135" s="127">
        <v>0.67849999999999999</v>
      </c>
      <c r="M135" s="127">
        <v>2.8794999999999997</v>
      </c>
      <c r="N135" s="127">
        <v>5.8447499999999994</v>
      </c>
      <c r="O135" s="127">
        <v>2.4829999999999997</v>
      </c>
      <c r="P135" s="127">
        <v>3.4279999999999999</v>
      </c>
      <c r="Q135" s="127">
        <v>3.0259999999999998</v>
      </c>
      <c r="R135" s="127">
        <v>2.9857056185073736</v>
      </c>
      <c r="S135" s="127">
        <v>2.9459822950870791</v>
      </c>
      <c r="T135" s="127">
        <v>2.906822161987848</v>
      </c>
      <c r="U135" s="127">
        <v>2.8682174612397922</v>
      </c>
      <c r="V135" s="127">
        <v>2.8301605431313228</v>
      </c>
      <c r="W135" s="127">
        <v>2.7926438647072573</v>
      </c>
    </row>
    <row r="136" spans="1:23" s="88" customFormat="1" x14ac:dyDescent="0.3">
      <c r="A136" s="126" t="s">
        <v>224</v>
      </c>
      <c r="B136" s="126" t="s">
        <v>465</v>
      </c>
      <c r="C136" s="126" t="s">
        <v>225</v>
      </c>
      <c r="D136" s="127">
        <v>3.3825160000000003</v>
      </c>
      <c r="E136" s="127">
        <v>6.2596310000000015</v>
      </c>
      <c r="F136" s="127">
        <v>7.4460829999999998</v>
      </c>
      <c r="G136" s="127">
        <v>17.198356</v>
      </c>
      <c r="H136" s="127">
        <v>14.797853000000002</v>
      </c>
      <c r="I136" s="127">
        <v>24.895353</v>
      </c>
      <c r="J136" s="127">
        <v>25.843276652865573</v>
      </c>
      <c r="K136" s="127">
        <v>33.067666084274919</v>
      </c>
      <c r="L136" s="127">
        <v>49.191770000000005</v>
      </c>
      <c r="M136" s="127">
        <v>39.365099999999991</v>
      </c>
      <c r="N136" s="127">
        <v>48.919810000000005</v>
      </c>
      <c r="O136" s="127">
        <v>39.11699999999999</v>
      </c>
      <c r="P136" s="127">
        <v>42.860000000000007</v>
      </c>
      <c r="Q136" s="127">
        <v>28.547999999999998</v>
      </c>
      <c r="R136" s="127">
        <v>38.443248395646677</v>
      </c>
      <c r="S136" s="127">
        <v>35.937666015512995</v>
      </c>
      <c r="T136" s="127">
        <v>34.943345494973144</v>
      </c>
      <c r="U136" s="127">
        <v>35.460459241213002</v>
      </c>
      <c r="V136" s="127">
        <v>35.986618123691358</v>
      </c>
      <c r="W136" s="127">
        <v>36.522002804858246</v>
      </c>
    </row>
    <row r="137" spans="1:23" s="88" customFormat="1" x14ac:dyDescent="0.3">
      <c r="A137" s="126" t="s">
        <v>224</v>
      </c>
      <c r="B137" s="126" t="s">
        <v>465</v>
      </c>
      <c r="C137" s="126" t="s">
        <v>471</v>
      </c>
      <c r="D137" s="127">
        <v>2.1999999999999999E-2</v>
      </c>
      <c r="E137" s="127">
        <v>0.18861899999999995</v>
      </c>
      <c r="F137" s="127">
        <v>0.27653699999999998</v>
      </c>
      <c r="G137" s="127">
        <v>0.32067000000000001</v>
      </c>
      <c r="H137" s="127">
        <v>0.1255</v>
      </c>
      <c r="I137" s="127">
        <v>0.25</v>
      </c>
      <c r="J137" s="127">
        <v>0.44910002133110555</v>
      </c>
      <c r="K137" s="127">
        <v>0.10400000493973501</v>
      </c>
      <c r="L137" s="127">
        <v>0.55499999999999994</v>
      </c>
      <c r="M137" s="127">
        <v>0.36699999999999999</v>
      </c>
      <c r="N137" s="127">
        <v>2.3752599999999999</v>
      </c>
      <c r="O137" s="127">
        <v>0.191</v>
      </c>
      <c r="P137" s="127">
        <v>0</v>
      </c>
      <c r="Q137" s="127">
        <v>0.77300000000000002</v>
      </c>
      <c r="R137" s="127">
        <v>0.7709230336219004</v>
      </c>
      <c r="S137" s="127">
        <v>0.76885164782508908</v>
      </c>
      <c r="T137" s="127">
        <v>0.76678582761515468</v>
      </c>
      <c r="U137" s="127">
        <v>0.76472555803797493</v>
      </c>
      <c r="V137" s="127">
        <v>0.76267082417960708</v>
      </c>
      <c r="W137" s="127">
        <v>0.76062161116618066</v>
      </c>
    </row>
    <row r="138" spans="1:23" s="88" customFormat="1" x14ac:dyDescent="0.3">
      <c r="A138" s="126" t="s">
        <v>224</v>
      </c>
      <c r="B138" s="126" t="s">
        <v>465</v>
      </c>
      <c r="C138" s="126" t="s">
        <v>472</v>
      </c>
      <c r="D138" s="127">
        <v>1.2500000000000001E-2</v>
      </c>
      <c r="E138" s="127">
        <v>4.6575000000000005E-2</v>
      </c>
      <c r="F138" s="127">
        <v>0.14622500000000002</v>
      </c>
      <c r="G138" s="127">
        <v>0.164406</v>
      </c>
      <c r="H138" s="127">
        <v>0.111176</v>
      </c>
      <c r="I138" s="127">
        <v>0.100005</v>
      </c>
      <c r="J138" s="127">
        <v>0.15000000712461772</v>
      </c>
      <c r="K138" s="127">
        <v>0.12905000612954609</v>
      </c>
      <c r="L138" s="127">
        <v>0.15000000000000002</v>
      </c>
      <c r="M138" s="127">
        <v>0.05</v>
      </c>
      <c r="N138" s="127">
        <v>0.12909999999999999</v>
      </c>
      <c r="O138" s="127">
        <v>7.9000000000000001E-2</v>
      </c>
      <c r="P138" s="127">
        <v>2.7E-2</v>
      </c>
      <c r="Q138" s="127">
        <v>0.35</v>
      </c>
      <c r="R138" s="127">
        <v>0.3569099042412805</v>
      </c>
      <c r="S138" s="127">
        <v>0.36395622784434295</v>
      </c>
      <c r="T138" s="127">
        <v>0.37114166407983457</v>
      </c>
      <c r="U138" s="127">
        <v>0.37846895939052361</v>
      </c>
      <c r="V138" s="127">
        <v>0.38594091444105388</v>
      </c>
      <c r="W138" s="127">
        <v>0.39356038518842507</v>
      </c>
    </row>
    <row r="139" spans="1:23" s="88" customFormat="1" x14ac:dyDescent="0.3">
      <c r="A139" s="124" t="s">
        <v>473</v>
      </c>
      <c r="B139" s="124" t="s">
        <v>473</v>
      </c>
      <c r="C139" s="124" t="s">
        <v>473</v>
      </c>
      <c r="D139" s="125">
        <f>SUMIF($B140:$B$211,LEFT($C139,LEN($C139)-6),D140:D$211)</f>
        <v>11.672007000000001</v>
      </c>
      <c r="E139" s="125">
        <f>SUMIF($B140:$B$211,LEFT($C139,LEN($C139)-6),E140:E$211)</f>
        <v>20.230831999999999</v>
      </c>
      <c r="F139" s="125">
        <f>SUMIF($B140:$B$211,LEFT($C139,LEN($C139)-6),F140:F$211)</f>
        <v>17.519182999999998</v>
      </c>
      <c r="G139" s="125">
        <f>SUMIF($B140:$B$211,LEFT($C139,LEN($C139)-6),G140:G$211)</f>
        <v>28.607944999999997</v>
      </c>
      <c r="H139" s="125">
        <f>SUMIF($B140:$B$211,LEFT($C139,LEN($C139)-6),H140:H$211)</f>
        <v>34.013378999999993</v>
      </c>
      <c r="I139" s="125">
        <f>SUMIF($B140:$B$211,LEFT($C139,LEN($C139)-6),I140:I$211)</f>
        <v>43.642403000000009</v>
      </c>
      <c r="J139" s="125">
        <f>SUMIF($B140:$B$211,LEFT($C139,LEN($C139)-6),J140:J$211)</f>
        <v>59.933322159190531</v>
      </c>
      <c r="K139" s="125">
        <f>SUMIF($B140:$B$211,LEFT($C139,LEN($C139)-6),K140:K$211)</f>
        <v>63.507396892733325</v>
      </c>
      <c r="L139" s="125">
        <f>SUMIF($B140:$B$211,LEFT($C139,LEN($C139)-6),L140:L$211)</f>
        <v>74.92013</v>
      </c>
      <c r="M139" s="125">
        <f>SUMIF($B140:$B$211,LEFT($C139,LEN($C139)-6),M140:M$211)</f>
        <v>84.348240000000018</v>
      </c>
      <c r="N139" s="125">
        <f>SUMIF($B140:$B$211,LEFT($C139,LEN($C139)-6),N140:N$211)</f>
        <v>97.635500000000008</v>
      </c>
      <c r="O139" s="125">
        <f>SUMIF($B140:$B$211,LEFT($C139,LEN($C139)-6),O140:O$211)</f>
        <v>112.37986999999998</v>
      </c>
      <c r="P139" s="125">
        <f>SUMIF($B140:$B$211,LEFT($C139,LEN($C139)-6),P140:P$211)</f>
        <v>163.76600000000002</v>
      </c>
      <c r="Q139" s="125">
        <f>SUMIF($B140:$B$211,LEFT($C139,LEN($C139)-6),Q140:Q$211)</f>
        <v>141.64699999999999</v>
      </c>
      <c r="R139" s="125">
        <f>SUMIF($B140:$B$211,LEFT($C139,LEN($C139)-6),R140:R$211)</f>
        <v>141.73405821063534</v>
      </c>
      <c r="S139" s="125">
        <f>SUMIF($B140:$B$211,LEFT($C139,LEN($C139)-6),S140:S$211)</f>
        <v>144.28515710178746</v>
      </c>
      <c r="T139" s="125">
        <f>SUMIF($B140:$B$211,LEFT($C139,LEN($C139)-6),T140:T$211)</f>
        <v>158.5033963832856</v>
      </c>
      <c r="U139" s="125">
        <f>SUMIF($B140:$B$211,LEFT($C139,LEN($C139)-6),U140:U$211)</f>
        <v>198.32479825256445</v>
      </c>
      <c r="V139" s="125">
        <f>SUMIF($B140:$B$211,LEFT($C139,LEN($C139)-6),V140:V$211)</f>
        <v>220.57387685928799</v>
      </c>
      <c r="W139" s="125">
        <f>SUMIF($B140:$B$211,LEFT($C139,LEN($C139)-6),W140:W$211)</f>
        <v>217.00173706785912</v>
      </c>
    </row>
    <row r="140" spans="1:23" s="88" customFormat="1" x14ac:dyDescent="0.3">
      <c r="A140" s="126" t="s">
        <v>224</v>
      </c>
      <c r="B140" s="126" t="s">
        <v>474</v>
      </c>
      <c r="C140" s="126" t="s">
        <v>229</v>
      </c>
      <c r="D140" s="127">
        <v>0.22400000000000006</v>
      </c>
      <c r="E140" s="127">
        <v>0.14649999999999999</v>
      </c>
      <c r="F140" s="127">
        <v>0.24100000000000002</v>
      </c>
      <c r="G140" s="127">
        <v>0.37979600000000008</v>
      </c>
      <c r="H140" s="127">
        <v>0.33057500000000006</v>
      </c>
      <c r="I140" s="127">
        <v>0.53149999999999997</v>
      </c>
      <c r="J140" s="127">
        <v>0.24100001144688549</v>
      </c>
      <c r="K140" s="127">
        <v>0.45100002142135098</v>
      </c>
      <c r="L140" s="127">
        <v>0.52</v>
      </c>
      <c r="M140" s="127">
        <v>0.10320999999999998</v>
      </c>
      <c r="N140" s="127">
        <v>9.7390000000000004E-2</v>
      </c>
      <c r="O140" s="127">
        <v>1.0550000000000002</v>
      </c>
      <c r="P140" s="127">
        <v>21.05</v>
      </c>
      <c r="Q140" s="127">
        <v>0.7320000000000001</v>
      </c>
      <c r="R140" s="127">
        <v>0.74087179334903919</v>
      </c>
      <c r="S140" s="127">
        <v>0.75011533415597753</v>
      </c>
      <c r="T140" s="127">
        <v>0.75976655472163002</v>
      </c>
      <c r="U140" s="127">
        <v>0.76986531405955472</v>
      </c>
      <c r="V140" s="127">
        <v>0.78045583139207486</v>
      </c>
      <c r="W140" s="127">
        <v>0.79158716754025371</v>
      </c>
    </row>
    <row r="141" spans="1:23" s="88" customFormat="1" x14ac:dyDescent="0.3">
      <c r="A141" s="126" t="s">
        <v>224</v>
      </c>
      <c r="B141" s="126" t="s">
        <v>474</v>
      </c>
      <c r="C141" s="126" t="s">
        <v>475</v>
      </c>
      <c r="D141" s="127">
        <v>0</v>
      </c>
      <c r="E141" s="127">
        <v>1.0067E-2</v>
      </c>
      <c r="F141" s="127">
        <v>2.0001000000000001E-2</v>
      </c>
      <c r="G141" s="127">
        <v>2.5047000000000003E-2</v>
      </c>
      <c r="H141" s="127">
        <v>0.02</v>
      </c>
      <c r="I141" s="127">
        <v>0.04</v>
      </c>
      <c r="J141" s="127">
        <v>0</v>
      </c>
      <c r="K141" s="127">
        <v>4.0000001899898004E-2</v>
      </c>
      <c r="L141" s="127">
        <v>0</v>
      </c>
      <c r="M141" s="127">
        <v>0</v>
      </c>
      <c r="N141" s="127">
        <v>1.0000000000000001E-5</v>
      </c>
      <c r="O141" s="127">
        <v>0.34699999999999998</v>
      </c>
      <c r="P141" s="127">
        <v>4.2709999999999999</v>
      </c>
      <c r="Q141" s="127">
        <v>2.9969999999999999</v>
      </c>
      <c r="R141" s="127">
        <v>3.012227802086461</v>
      </c>
      <c r="S141" s="127">
        <v>3.0275497284421617</v>
      </c>
      <c r="T141" s="127">
        <v>3.0429663790921126</v>
      </c>
      <c r="U141" s="127">
        <v>3.0584783579026902</v>
      </c>
      <c r="V141" s="127">
        <v>3.0740862726062459</v>
      </c>
      <c r="W141" s="127">
        <v>3.0897907348258697</v>
      </c>
    </row>
    <row r="142" spans="1:23" s="88" customFormat="1" x14ac:dyDescent="0.3">
      <c r="A142" s="126" t="s">
        <v>224</v>
      </c>
      <c r="B142" s="126" t="s">
        <v>474</v>
      </c>
      <c r="C142" s="126" t="s">
        <v>232</v>
      </c>
      <c r="D142" s="127">
        <v>7.4909169999999996</v>
      </c>
      <c r="E142" s="127">
        <v>12.904779000000001</v>
      </c>
      <c r="F142" s="127">
        <v>10.631133999999999</v>
      </c>
      <c r="G142" s="127">
        <v>19.108832</v>
      </c>
      <c r="H142" s="127">
        <v>22.937003000000004</v>
      </c>
      <c r="I142" s="127">
        <v>34.754273000000005</v>
      </c>
      <c r="J142" s="127">
        <v>40.630302250325904</v>
      </c>
      <c r="K142" s="127">
        <v>49.823760259514593</v>
      </c>
      <c r="L142" s="127">
        <v>57.021229999999996</v>
      </c>
      <c r="M142" s="127">
        <v>67.841650000000016</v>
      </c>
      <c r="N142" s="127">
        <v>67.042650000000009</v>
      </c>
      <c r="O142" s="127">
        <v>89.35499999999999</v>
      </c>
      <c r="P142" s="127">
        <v>109.86400000000002</v>
      </c>
      <c r="Q142" s="127">
        <v>116.91700000000002</v>
      </c>
      <c r="R142" s="127">
        <v>116.64149989568359</v>
      </c>
      <c r="S142" s="127">
        <v>116.36671898003848</v>
      </c>
      <c r="T142" s="127">
        <v>116.09265534246614</v>
      </c>
      <c r="U142" s="127">
        <v>115.81930707745796</v>
      </c>
      <c r="V142" s="127">
        <v>115.54667228458158</v>
      </c>
      <c r="W142" s="127">
        <v>115.27474906846744</v>
      </c>
    </row>
    <row r="143" spans="1:23" s="88" customFormat="1" x14ac:dyDescent="0.3">
      <c r="A143" s="126" t="s">
        <v>224</v>
      </c>
      <c r="B143" s="126" t="s">
        <v>474</v>
      </c>
      <c r="C143" s="126" t="s">
        <v>476</v>
      </c>
      <c r="D143" s="127">
        <v>1.3064399999999998</v>
      </c>
      <c r="E143" s="127">
        <v>2.7832079999999997</v>
      </c>
      <c r="F143" s="127">
        <v>1.3783069999999999</v>
      </c>
      <c r="G143" s="127">
        <v>2.5913050000000002</v>
      </c>
      <c r="H143" s="127">
        <v>3.2998819999999998</v>
      </c>
      <c r="I143" s="127">
        <v>0.56899999999999995</v>
      </c>
      <c r="J143" s="127">
        <v>3.4210001624887822</v>
      </c>
      <c r="K143" s="127">
        <v>3.4260001627262673</v>
      </c>
      <c r="L143" s="127">
        <v>7.6190000000000007</v>
      </c>
      <c r="M143" s="127">
        <v>4.2983000000000002</v>
      </c>
      <c r="N143" s="127">
        <v>7.2545500000000001</v>
      </c>
      <c r="O143" s="127">
        <v>9.7940000000000005</v>
      </c>
      <c r="P143" s="127">
        <v>8.8969999999999985</v>
      </c>
      <c r="Q143" s="127">
        <v>8.4659999999999975</v>
      </c>
      <c r="R143" s="127">
        <v>8.6694032172133575</v>
      </c>
      <c r="S143" s="127">
        <v>11.33003219113367</v>
      </c>
      <c r="T143" s="127">
        <v>25.650705032840204</v>
      </c>
      <c r="U143" s="127">
        <v>65.567146262030974</v>
      </c>
      <c r="V143" s="127">
        <v>87.903555213041827</v>
      </c>
      <c r="W143" s="127">
        <v>84.410703657817066</v>
      </c>
    </row>
    <row r="144" spans="1:23" s="88" customFormat="1" x14ac:dyDescent="0.3">
      <c r="A144" s="126" t="s">
        <v>224</v>
      </c>
      <c r="B144" s="126" t="s">
        <v>474</v>
      </c>
      <c r="C144" s="126" t="s">
        <v>234</v>
      </c>
      <c r="D144" s="127">
        <v>0.152003</v>
      </c>
      <c r="E144" s="127">
        <v>0.75527699999999998</v>
      </c>
      <c r="F144" s="127">
        <v>0.71723399999999993</v>
      </c>
      <c r="G144" s="127">
        <v>1.7320320000000002</v>
      </c>
      <c r="H144" s="127">
        <v>1.0253560000000002</v>
      </c>
      <c r="I144" s="127">
        <v>1.2879750000000001</v>
      </c>
      <c r="J144" s="127">
        <v>2.8517021354485754</v>
      </c>
      <c r="K144" s="127">
        <v>1.1498410546145181</v>
      </c>
      <c r="L144" s="127">
        <v>2.18201</v>
      </c>
      <c r="M144" s="127">
        <v>2.1823499999999996</v>
      </c>
      <c r="N144" s="127">
        <v>4.9927199999999994</v>
      </c>
      <c r="O144" s="127">
        <v>2.4359999999999999</v>
      </c>
      <c r="P144" s="127">
        <v>5.702</v>
      </c>
      <c r="Q144" s="127">
        <v>1.2709999999999999</v>
      </c>
      <c r="R144" s="127">
        <v>1.3398837846862468</v>
      </c>
      <c r="S144" s="127">
        <v>1.4125011374123078</v>
      </c>
      <c r="T144" s="127">
        <v>1.4890544391277321</v>
      </c>
      <c r="U144" s="127">
        <v>1.5697570420487346</v>
      </c>
      <c r="V144" s="127">
        <v>1.6548338644826706</v>
      </c>
      <c r="W144" s="127">
        <v>1.7445220179054568</v>
      </c>
    </row>
    <row r="145" spans="1:23" s="88" customFormat="1" x14ac:dyDescent="0.3">
      <c r="A145" s="126" t="s">
        <v>224</v>
      </c>
      <c r="B145" s="126" t="s">
        <v>474</v>
      </c>
      <c r="C145" s="126" t="s">
        <v>477</v>
      </c>
      <c r="D145" s="127">
        <v>0.42414900000000011</v>
      </c>
      <c r="E145" s="127">
        <v>0.4</v>
      </c>
      <c r="F145" s="127">
        <v>0.93175399999999997</v>
      </c>
      <c r="G145" s="127">
        <v>1.099003</v>
      </c>
      <c r="H145" s="127">
        <v>0.9790000000000002</v>
      </c>
      <c r="I145" s="127">
        <v>1.5178800000000003</v>
      </c>
      <c r="J145" s="127">
        <v>9.365080437977797</v>
      </c>
      <c r="K145" s="127">
        <v>2.9390031304756414</v>
      </c>
      <c r="L145" s="127">
        <v>1.3140000000000001</v>
      </c>
      <c r="M145" s="127">
        <v>1.0364500000000001</v>
      </c>
      <c r="N145" s="127">
        <v>2.2004600000000001</v>
      </c>
      <c r="O145" s="127">
        <v>1.4199999999999997</v>
      </c>
      <c r="P145" s="127">
        <v>1.224</v>
      </c>
      <c r="Q145" s="127">
        <v>3.0729999999999995</v>
      </c>
      <c r="R145" s="127">
        <v>3.055628685271718</v>
      </c>
      <c r="S145" s="127">
        <v>3.0383555685829382</v>
      </c>
      <c r="T145" s="127">
        <v>3.0211800948314642</v>
      </c>
      <c r="U145" s="127">
        <v>3.0041017120530271</v>
      </c>
      <c r="V145" s="127">
        <v>2.9871198714035501</v>
      </c>
      <c r="W145" s="127">
        <v>2.9702340271415082</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6.0000000000000001E-3</v>
      </c>
      <c r="E148" s="127">
        <v>0</v>
      </c>
      <c r="F148" s="127">
        <v>3.7999999999999999E-2</v>
      </c>
      <c r="G148" s="127">
        <v>0</v>
      </c>
      <c r="H148" s="127">
        <v>7.4999999999999997E-2</v>
      </c>
      <c r="I148" s="127">
        <v>0</v>
      </c>
      <c r="J148" s="127">
        <v>3.8003001805045657E-2</v>
      </c>
      <c r="K148" s="127">
        <v>2.4E-2</v>
      </c>
      <c r="L148" s="127">
        <v>2.401E-2</v>
      </c>
      <c r="M148" s="127">
        <v>5.3999999999999999E-2</v>
      </c>
      <c r="N148" s="127">
        <v>0</v>
      </c>
      <c r="O148" s="127">
        <v>2.4E-2</v>
      </c>
      <c r="P148" s="127">
        <v>0</v>
      </c>
      <c r="Q148" s="127">
        <v>5.5039999999999996</v>
      </c>
      <c r="R148" s="127">
        <v>5.5208710367672724</v>
      </c>
      <c r="S148" s="127">
        <v>5.5377937871758256</v>
      </c>
      <c r="T148" s="127">
        <v>5.5547684097399648</v>
      </c>
      <c r="U148" s="127">
        <v>5.5717950634598798</v>
      </c>
      <c r="V148" s="127">
        <v>5.5888739078231326</v>
      </c>
      <c r="W148" s="127">
        <v>5.6060051028061517</v>
      </c>
    </row>
    <row r="149" spans="1:23" s="88" customFormat="1" x14ac:dyDescent="0.3">
      <c r="A149" s="126" t="s">
        <v>224</v>
      </c>
      <c r="B149" s="126" t="s">
        <v>474</v>
      </c>
      <c r="C149" s="126" t="s">
        <v>481</v>
      </c>
      <c r="D149" s="127">
        <v>1.9530180000000001</v>
      </c>
      <c r="E149" s="127">
        <v>3.1415210000000005</v>
      </c>
      <c r="F149" s="127">
        <v>3.4986029999999997</v>
      </c>
      <c r="G149" s="127">
        <v>3.6479299999999997</v>
      </c>
      <c r="H149" s="127">
        <v>5.2330990000000002</v>
      </c>
      <c r="I149" s="127">
        <v>4.8477750000000004</v>
      </c>
      <c r="J149" s="127">
        <v>3.2529811533683683</v>
      </c>
      <c r="K149" s="127">
        <v>5.4762922555501561</v>
      </c>
      <c r="L149" s="127">
        <v>6.12385</v>
      </c>
      <c r="M149" s="127">
        <v>8.5682599999999969</v>
      </c>
      <c r="N149" s="127">
        <v>15.74855</v>
      </c>
      <c r="O149" s="127">
        <v>6.9539999999999997</v>
      </c>
      <c r="P149" s="127">
        <v>12.608000000000001</v>
      </c>
      <c r="Q149" s="127">
        <v>2.5650000000000004</v>
      </c>
      <c r="R149" s="127">
        <v>2.6315405987761777</v>
      </c>
      <c r="S149" s="127">
        <v>2.69980900989896</v>
      </c>
      <c r="T149" s="127">
        <v>2.7698500987480372</v>
      </c>
      <c r="U149" s="127">
        <v>2.8417098957037834</v>
      </c>
      <c r="V149" s="127">
        <v>2.9154356263983461</v>
      </c>
      <c r="W149" s="127">
        <v>2.9910757427522547</v>
      </c>
    </row>
    <row r="150" spans="1:23" s="88" customFormat="1" x14ac:dyDescent="0.3">
      <c r="A150" s="126" t="s">
        <v>224</v>
      </c>
      <c r="B150" s="126" t="s">
        <v>474</v>
      </c>
      <c r="C150" s="126" t="s">
        <v>482</v>
      </c>
      <c r="D150" s="127">
        <v>0</v>
      </c>
      <c r="E150" s="127">
        <v>0</v>
      </c>
      <c r="F150" s="127">
        <v>0</v>
      </c>
      <c r="G150" s="127">
        <v>0</v>
      </c>
      <c r="H150" s="127">
        <v>5.2999999999999999E-2</v>
      </c>
      <c r="I150" s="127">
        <v>4.0000000000000001E-3</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0.11545000000000001</v>
      </c>
      <c r="E151" s="127">
        <v>8.9480000000000004E-2</v>
      </c>
      <c r="F151" s="127">
        <v>6.3E-2</v>
      </c>
      <c r="G151" s="127">
        <v>2.4E-2</v>
      </c>
      <c r="H151" s="127">
        <v>5.9953999999999993E-2</v>
      </c>
      <c r="I151" s="127">
        <v>9.0000000000000011E-2</v>
      </c>
      <c r="J151" s="127">
        <v>0.13325300632917778</v>
      </c>
      <c r="K151" s="127">
        <v>0.17750000653089962</v>
      </c>
      <c r="L151" s="127">
        <v>0.11600000000000001</v>
      </c>
      <c r="M151" s="127">
        <v>0.26401999999999998</v>
      </c>
      <c r="N151" s="127">
        <v>0.22217000000000001</v>
      </c>
      <c r="O151" s="127">
        <v>0.96887000000000201</v>
      </c>
      <c r="P151" s="127">
        <v>0.15</v>
      </c>
      <c r="Q151" s="127">
        <v>6.9999999999999993E-2</v>
      </c>
      <c r="R151" s="127">
        <v>6.9333857035500532E-2</v>
      </c>
      <c r="S151" s="127">
        <v>6.8674053305988955E-2</v>
      </c>
      <c r="T151" s="127">
        <v>6.802052848522544E-2</v>
      </c>
      <c r="U151" s="127">
        <v>6.7373222821054471E-2</v>
      </c>
      <c r="V151" s="127">
        <v>6.6732077129941628E-2</v>
      </c>
      <c r="W151" s="127">
        <v>6.6097032791562399E-2</v>
      </c>
    </row>
    <row r="152" spans="1:23" s="88" customFormat="1" x14ac:dyDescent="0.3">
      <c r="A152" s="126" t="s">
        <v>224</v>
      </c>
      <c r="B152" s="126" t="s">
        <v>474</v>
      </c>
      <c r="C152" s="126" t="s">
        <v>237</v>
      </c>
      <c r="D152" s="127">
        <v>2.9999999999999997E-5</v>
      </c>
      <c r="E152" s="127">
        <v>0</v>
      </c>
      <c r="F152" s="127">
        <v>1.4999999999999999E-4</v>
      </c>
      <c r="G152" s="127">
        <v>0</v>
      </c>
      <c r="H152" s="127">
        <v>5.1000000000000004E-4</v>
      </c>
      <c r="I152" s="127">
        <v>0</v>
      </c>
      <c r="J152" s="127">
        <v>0</v>
      </c>
      <c r="K152" s="127">
        <v>0</v>
      </c>
      <c r="L152" s="127">
        <v>2.9999999999999997E-5</v>
      </c>
      <c r="M152" s="127">
        <v>0</v>
      </c>
      <c r="N152" s="127">
        <v>7.6999999999999999E-2</v>
      </c>
      <c r="O152" s="127">
        <v>2.5999999999999999E-2</v>
      </c>
      <c r="P152" s="127">
        <v>0</v>
      </c>
      <c r="Q152" s="127">
        <v>5.1999999999999998E-2</v>
      </c>
      <c r="R152" s="127">
        <v>5.2797539765973241E-2</v>
      </c>
      <c r="S152" s="127">
        <v>5.3607311641144725E-2</v>
      </c>
      <c r="T152" s="127">
        <v>5.4429503233081912E-2</v>
      </c>
      <c r="U152" s="127">
        <v>5.5264305026746376E-2</v>
      </c>
      <c r="V152" s="127">
        <v>5.6111910428625331E-2</v>
      </c>
      <c r="W152" s="127">
        <v>5.6972515811539892E-2</v>
      </c>
    </row>
    <row r="153" spans="1:23" s="88" customFormat="1" x14ac:dyDescent="0.3">
      <c r="A153" s="122" t="s">
        <v>484</v>
      </c>
      <c r="B153" s="122" t="s">
        <v>484</v>
      </c>
      <c r="C153" s="122" t="s">
        <v>484</v>
      </c>
      <c r="D153" s="123">
        <f>SUMIF($A155:$A$211,LEFT($C153,LEN($C153)-6),D155:D$211)</f>
        <v>66.216088999999997</v>
      </c>
      <c r="E153" s="123">
        <f>SUMIF($A155:$A$211,LEFT($C153,LEN($C153)-6),E155:E$211)</f>
        <v>29.457163000000001</v>
      </c>
      <c r="F153" s="123">
        <f>SUMIF($A155:$A$211,LEFT($C153,LEN($C153)-6),F155:F$211)</f>
        <v>47.481696999999997</v>
      </c>
      <c r="G153" s="123">
        <f>SUMIF($A155:$A$211,LEFT($C153,LEN($C153)-6),G155:G$211)</f>
        <v>39.968469999999996</v>
      </c>
      <c r="H153" s="123">
        <f>SUMIF($A155:$A$211,LEFT($C153,LEN($C153)-6),H155:H$211)</f>
        <v>62.165129999999998</v>
      </c>
      <c r="I153" s="123">
        <f>SUMIF($A155:$A$211,LEFT($C153,LEN($C153)-6),I155:I$211)</f>
        <v>77.892125000000007</v>
      </c>
      <c r="J153" s="123">
        <f>SUMIF($A155:$A$211,LEFT($C153,LEN($C153)-6),J155:J$211)</f>
        <v>79.642279649682706</v>
      </c>
      <c r="K153" s="123">
        <f>SUMIF($A155:$A$211,LEFT($C153,LEN($C153)-6),K155:K$211)</f>
        <v>132.26286616384883</v>
      </c>
      <c r="L153" s="123">
        <f>SUMIF($A155:$A$211,LEFT($C153,LEN($C153)-6),L155:L$211)</f>
        <v>106.57392</v>
      </c>
      <c r="M153" s="123">
        <f>SUMIF($A155:$A$211,LEFT($C153,LEN($C153)-6),M155:M$211)</f>
        <v>199.39972000000003</v>
      </c>
      <c r="N153" s="123">
        <f>SUMIF($A155:$A$211,LEFT($C153,LEN($C153)-6),N155:N$211)</f>
        <v>211.48407</v>
      </c>
      <c r="O153" s="123">
        <f>SUMIF($A155:$A$211,LEFT($C153,LEN($C153)-6),O155:O$211)</f>
        <v>156.16300000000001</v>
      </c>
      <c r="P153" s="123">
        <f>SUMIF($A155:$A$211,LEFT($C153,LEN($C153)-6),P155:P$211)</f>
        <v>111.10099999999997</v>
      </c>
      <c r="Q153" s="123">
        <f>SUMIF($A155:$A$211,LEFT($C153,LEN($C153)-6),Q155:Q$211)</f>
        <v>146.94399999999999</v>
      </c>
      <c r="R153" s="123">
        <f>SUMIF($A155:$A$211,LEFT($C153,LEN($C153)-6),R155:R$211)</f>
        <v>154.89619305571256</v>
      </c>
      <c r="S153" s="123">
        <f>SUMIF($A155:$A$211,LEFT($C153,LEN($C153)-6),S155:S$211)</f>
        <v>170.0517417229897</v>
      </c>
      <c r="T153" s="123">
        <f>SUMIF($A155:$A$211,LEFT($C153,LEN($C153)-6),T155:T$211)</f>
        <v>193.94328253988053</v>
      </c>
      <c r="U153" s="123">
        <f>SUMIF($A155:$A$211,LEFT($C153,LEN($C153)-6),U155:U$211)</f>
        <v>218.93429993248847</v>
      </c>
      <c r="V153" s="123">
        <f>SUMIF($A155:$A$211,LEFT($C153,LEN($C153)-6),V155:V$211)</f>
        <v>247.99379987629894</v>
      </c>
      <c r="W153" s="123">
        <f>SUMIF($A155:$A$211,LEFT($C153,LEN($C153)-6),W155:W$211)</f>
        <v>251.05551247847839</v>
      </c>
    </row>
    <row r="154" spans="1:23" s="88" customFormat="1" x14ac:dyDescent="0.3">
      <c r="A154" s="124" t="s">
        <v>485</v>
      </c>
      <c r="B154" s="124" t="s">
        <v>485</v>
      </c>
      <c r="C154" s="124" t="s">
        <v>485</v>
      </c>
      <c r="D154" s="125">
        <f>SUMIF($B155:$B$211,LEFT($C154,LEN($C154)-6),D155:D$211)</f>
        <v>11.406075</v>
      </c>
      <c r="E154" s="125">
        <f>SUMIF($B155:$B$211,LEFT($C154,LEN($C154)-6),E155:E$211)</f>
        <v>16.928955999999999</v>
      </c>
      <c r="F154" s="125">
        <f>SUMIF($B155:$B$211,LEFT($C154,LEN($C154)-6),F155:F$211)</f>
        <v>12.322889</v>
      </c>
      <c r="G154" s="125">
        <f>SUMIF($B155:$B$211,LEFT($C154,LEN($C154)-6),G155:G$211)</f>
        <v>12.584743</v>
      </c>
      <c r="H154" s="125">
        <f>SUMIF($B155:$B$211,LEFT($C154,LEN($C154)-6),H155:H$211)</f>
        <v>38.795400000000001</v>
      </c>
      <c r="I154" s="125">
        <f>SUMIF($B155:$B$211,LEFT($C154,LEN($C154)-6),I155:I$211)</f>
        <v>48.572600000000008</v>
      </c>
      <c r="J154" s="125">
        <f>SUMIF($B155:$B$211,LEFT($C154,LEN($C154)-6),J155:J$211)</f>
        <v>41.598844865216307</v>
      </c>
      <c r="K154" s="125">
        <f>SUMIF($B155:$B$211,LEFT($C154,LEN($C154)-6),K155:K$211)</f>
        <v>86.480439047115169</v>
      </c>
      <c r="L154" s="125">
        <f>SUMIF($B155:$B$211,LEFT($C154,LEN($C154)-6),L155:L$211)</f>
        <v>57.063049999999997</v>
      </c>
      <c r="M154" s="125">
        <f>SUMIF($B155:$B$211,LEFT($C154,LEN($C154)-6),M155:M$211)</f>
        <v>96.026260000000008</v>
      </c>
      <c r="N154" s="125">
        <f>SUMIF($B155:$B$211,LEFT($C154,LEN($C154)-6),N155:N$211)</f>
        <v>110.40243000000001</v>
      </c>
      <c r="O154" s="125">
        <f>SUMIF($B155:$B$211,LEFT($C154,LEN($C154)-6),O155:O$211)</f>
        <v>56.808999999999997</v>
      </c>
      <c r="P154" s="125">
        <f>SUMIF($B155:$B$211,LEFT($C154,LEN($C154)-6),P155:P$211)</f>
        <v>54.028999999999996</v>
      </c>
      <c r="Q154" s="125">
        <f>SUMIF($B155:$B$211,LEFT($C154,LEN($C154)-6),Q155:Q$211)</f>
        <v>58.69</v>
      </c>
      <c r="R154" s="125">
        <f>SUMIF($B155:$B$211,LEFT($C154,LEN($C154)-6),R155:R$211)</f>
        <v>57.924983066894264</v>
      </c>
      <c r="S154" s="125">
        <f>SUMIF($B155:$B$211,LEFT($C154,LEN($C154)-6),S155:S$211)</f>
        <v>58.519587431628466</v>
      </c>
      <c r="T154" s="125">
        <f>SUMIF($B155:$B$211,LEFT($C154,LEN($C154)-6),T155:T$211)</f>
        <v>59.128780251724265</v>
      </c>
      <c r="U154" s="125">
        <f>SUMIF($B155:$B$211,LEFT($C154,LEN($C154)-6),U155:U$211)</f>
        <v>59.752860497207401</v>
      </c>
      <c r="V154" s="125">
        <f>SUMIF($B155:$B$211,LEFT($C154,LEN($C154)-6),V155:V$211)</f>
        <v>60.392138112981087</v>
      </c>
      <c r="W154" s="125">
        <f>SUMIF($B155:$B$211,LEFT($C154,LEN($C154)-6),W155:W$211)</f>
        <v>61.046934460594109</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3.4500000000000003E-2</v>
      </c>
      <c r="E156" s="127">
        <v>9.8000000000000004E-2</v>
      </c>
      <c r="F156" s="127">
        <v>2.4E-2</v>
      </c>
      <c r="G156" s="127">
        <v>0</v>
      </c>
      <c r="H156" s="127">
        <v>0.14960000000000001</v>
      </c>
      <c r="I156" s="127">
        <v>1.2869999999999999</v>
      </c>
      <c r="J156" s="127">
        <v>1.8199460721792644</v>
      </c>
      <c r="K156" s="127">
        <v>3.0920841372999335</v>
      </c>
      <c r="L156" s="127">
        <v>3.3787999999999996</v>
      </c>
      <c r="M156" s="127">
        <v>8.3630100000000009</v>
      </c>
      <c r="N156" s="127">
        <v>4.3900600000000001</v>
      </c>
      <c r="O156" s="127">
        <v>1.9160000000000001</v>
      </c>
      <c r="P156" s="127">
        <v>1.1720000000000002</v>
      </c>
      <c r="Q156" s="127">
        <v>2.5500000000000003</v>
      </c>
      <c r="R156" s="127">
        <v>2.5459004428667225</v>
      </c>
      <c r="S156" s="127">
        <v>2.5441755663335401</v>
      </c>
      <c r="T156" s="127">
        <v>2.5448596145881979</v>
      </c>
      <c r="U156" s="127">
        <v>2.5479896549953338</v>
      </c>
      <c r="V156" s="127">
        <v>2.5536056562475702</v>
      </c>
      <c r="W156" s="127">
        <v>2.5617505704747368</v>
      </c>
    </row>
    <row r="157" spans="1:23" s="88" customFormat="1" x14ac:dyDescent="0.3">
      <c r="A157" s="126" t="s">
        <v>240</v>
      </c>
      <c r="B157" s="126" t="s">
        <v>486</v>
      </c>
      <c r="C157" s="126" t="s">
        <v>489</v>
      </c>
      <c r="D157" s="127">
        <v>0</v>
      </c>
      <c r="E157" s="127">
        <v>0</v>
      </c>
      <c r="F157" s="127">
        <v>0</v>
      </c>
      <c r="G157" s="127">
        <v>0</v>
      </c>
      <c r="H157" s="127">
        <v>0</v>
      </c>
      <c r="I157" s="127">
        <v>0</v>
      </c>
      <c r="J157" s="127">
        <v>4.7500002256128895E-2</v>
      </c>
      <c r="K157" s="127">
        <v>2.5090001191711099E-2</v>
      </c>
      <c r="L157" s="127">
        <v>1.78E-2</v>
      </c>
      <c r="M157" s="127">
        <v>6.0000000000000001E-3</v>
      </c>
      <c r="N157" s="127">
        <v>7.5000000000000011E-2</v>
      </c>
      <c r="O157" s="127">
        <v>2.5999999999999999E-2</v>
      </c>
      <c r="P157" s="127">
        <v>0</v>
      </c>
      <c r="Q157" s="127">
        <v>0.15000000000000002</v>
      </c>
      <c r="R157" s="127">
        <v>0.15332686359703715</v>
      </c>
      <c r="S157" s="127">
        <v>0.15672751400336288</v>
      </c>
      <c r="T157" s="127">
        <v>0.16020358774330898</v>
      </c>
      <c r="U157" s="127">
        <v>0.16375675763782871</v>
      </c>
      <c r="V157" s="127">
        <v>0.16738873360952283</v>
      </c>
      <c r="W157" s="127">
        <v>0.17110126350552063</v>
      </c>
    </row>
    <row r="158" spans="1:23" s="88" customFormat="1" x14ac:dyDescent="0.3">
      <c r="A158" s="126" t="s">
        <v>240</v>
      </c>
      <c r="B158" s="126" t="s">
        <v>486</v>
      </c>
      <c r="C158" s="126" t="s">
        <v>241</v>
      </c>
      <c r="D158" s="127">
        <v>4.0000000000000001E-3</v>
      </c>
      <c r="E158" s="127">
        <v>0</v>
      </c>
      <c r="F158" s="127">
        <v>0</v>
      </c>
      <c r="G158" s="127">
        <v>0</v>
      </c>
      <c r="H158" s="127">
        <v>0</v>
      </c>
      <c r="I158" s="127">
        <v>0.64432000000000011</v>
      </c>
      <c r="J158" s="127">
        <v>0.32724001269321862</v>
      </c>
      <c r="K158" s="127">
        <v>7.026020333718046</v>
      </c>
      <c r="L158" s="127">
        <v>7.7029999999999976</v>
      </c>
      <c r="M158" s="127">
        <v>8.8838600000000003</v>
      </c>
      <c r="N158" s="127">
        <v>16.022940000000002</v>
      </c>
      <c r="O158" s="127">
        <v>10.244000000000002</v>
      </c>
      <c r="P158" s="127">
        <v>5.8800000000000008</v>
      </c>
      <c r="Q158" s="127">
        <v>10.284000000000002</v>
      </c>
      <c r="R158" s="127">
        <v>8.940366261090146</v>
      </c>
      <c r="S158" s="127">
        <v>8.9421178577767861</v>
      </c>
      <c r="T158" s="127">
        <v>8.9439364996110484</v>
      </c>
      <c r="U158" s="127">
        <v>8.9458252828412963</v>
      </c>
      <c r="V158" s="127">
        <v>8.9477874467269789</v>
      </c>
      <c r="W158" s="127">
        <v>8.9498263801440832</v>
      </c>
    </row>
    <row r="159" spans="1:23" s="88" customFormat="1" x14ac:dyDescent="0.3">
      <c r="A159" s="126" t="s">
        <v>240</v>
      </c>
      <c r="B159" s="126" t="s">
        <v>486</v>
      </c>
      <c r="C159" s="126" t="s">
        <v>490</v>
      </c>
      <c r="D159" s="127">
        <v>0.64300000000000002</v>
      </c>
      <c r="E159" s="127">
        <v>0.124</v>
      </c>
      <c r="F159" s="127">
        <v>0.19899999999999998</v>
      </c>
      <c r="G159" s="127">
        <v>9.6000000000000002E-2</v>
      </c>
      <c r="H159" s="127">
        <v>0.24000000000000002</v>
      </c>
      <c r="I159" s="127">
        <v>6.0855319999999997</v>
      </c>
      <c r="J159" s="127">
        <v>5.8973252703614296</v>
      </c>
      <c r="K159" s="127">
        <v>6.4298513042615486</v>
      </c>
      <c r="L159" s="127">
        <v>6.3872499999999999</v>
      </c>
      <c r="M159" s="127">
        <v>8.5817100000000011</v>
      </c>
      <c r="N159" s="127">
        <v>8.5554799999999975</v>
      </c>
      <c r="O159" s="127">
        <v>5.1339999999999995</v>
      </c>
      <c r="P159" s="127">
        <v>4.112000000000001</v>
      </c>
      <c r="Q159" s="127">
        <v>6.6289999999999996</v>
      </c>
      <c r="R159" s="127">
        <v>6.7029364848726898</v>
      </c>
      <c r="S159" s="127">
        <v>6.7776991988213497</v>
      </c>
      <c r="T159" s="127">
        <v>6.8532974006047498</v>
      </c>
      <c r="U159" s="127">
        <v>6.9297404531555342</v>
      </c>
      <c r="V159" s="127">
        <v>7.0070378247591378</v>
      </c>
      <c r="W159" s="127">
        <v>7.0851990902461592</v>
      </c>
    </row>
    <row r="160" spans="1:23" s="88" customFormat="1" x14ac:dyDescent="0.3">
      <c r="A160" s="126" t="s">
        <v>240</v>
      </c>
      <c r="B160" s="126" t="s">
        <v>486</v>
      </c>
      <c r="C160" s="126" t="s">
        <v>491</v>
      </c>
      <c r="D160" s="127">
        <v>0.1</v>
      </c>
      <c r="E160" s="127">
        <v>0</v>
      </c>
      <c r="F160" s="127">
        <v>0.04</v>
      </c>
      <c r="G160" s="127">
        <v>0</v>
      </c>
      <c r="H160" s="127">
        <v>0</v>
      </c>
      <c r="I160" s="127">
        <v>0.25018000000000001</v>
      </c>
      <c r="J160" s="127">
        <v>0.125000005937181</v>
      </c>
      <c r="K160" s="127">
        <v>0.1250000059371813</v>
      </c>
      <c r="L160" s="127">
        <v>0.32390000000000002</v>
      </c>
      <c r="M160" s="127">
        <v>0.19319999999999998</v>
      </c>
      <c r="N160" s="127">
        <v>0.63848000000000005</v>
      </c>
      <c r="O160" s="127">
        <v>5.3999999999999999E-2</v>
      </c>
      <c r="P160" s="127">
        <v>0.156</v>
      </c>
      <c r="Q160" s="127">
        <v>0.69600000000000006</v>
      </c>
      <c r="R160" s="127">
        <v>0.70035931523250705</v>
      </c>
      <c r="S160" s="127">
        <v>0.70474593453009515</v>
      </c>
      <c r="T160" s="127">
        <v>0.7091600289086073</v>
      </c>
      <c r="U160" s="127">
        <v>0.71360177045502449</v>
      </c>
      <c r="V160" s="127">
        <v>0.71807133233417475</v>
      </c>
      <c r="W160" s="127">
        <v>0.72256888879548364</v>
      </c>
    </row>
    <row r="161" spans="1:23" s="88" customFormat="1" x14ac:dyDescent="0.3">
      <c r="A161" s="126" t="s">
        <v>240</v>
      </c>
      <c r="B161" s="126" t="s">
        <v>486</v>
      </c>
      <c r="C161" s="126" t="s">
        <v>492</v>
      </c>
      <c r="D161" s="127">
        <v>0.125</v>
      </c>
      <c r="E161" s="127">
        <v>2.4E-2</v>
      </c>
      <c r="F161" s="127">
        <v>0.16799999999999998</v>
      </c>
      <c r="G161" s="127">
        <v>5.1999999999999998E-2</v>
      </c>
      <c r="H161" s="127">
        <v>0.11200000000000002</v>
      </c>
      <c r="I161" s="127">
        <v>0.82318000000000002</v>
      </c>
      <c r="J161" s="127">
        <v>0.49518001915002174</v>
      </c>
      <c r="K161" s="127">
        <v>0.66209002802777128</v>
      </c>
      <c r="L161" s="127">
        <v>0.35899999999999993</v>
      </c>
      <c r="M161" s="127">
        <v>0.61818000000000006</v>
      </c>
      <c r="N161" s="127">
        <v>0.69565999999999995</v>
      </c>
      <c r="O161" s="127">
        <v>0.23299999999999996</v>
      </c>
      <c r="P161" s="127">
        <v>0.22699999999999998</v>
      </c>
      <c r="Q161" s="127">
        <v>0.87800000000000011</v>
      </c>
      <c r="R161" s="127">
        <v>0.86545046094687017</v>
      </c>
      <c r="S161" s="127">
        <v>0.85313158448686932</v>
      </c>
      <c r="T161" s="127">
        <v>0.84103988019608422</v>
      </c>
      <c r="U161" s="127">
        <v>0.82917191897876918</v>
      </c>
      <c r="V161" s="127">
        <v>0.81752433210721143</v>
      </c>
      <c r="W161" s="127">
        <v>0.80609381027802351</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2.50000011874363E-2</v>
      </c>
      <c r="L162" s="127">
        <v>0</v>
      </c>
      <c r="M162" s="127">
        <v>2.5999999999999999E-2</v>
      </c>
      <c r="N162" s="127">
        <v>2.5999999999999999E-2</v>
      </c>
      <c r="O162" s="127">
        <v>2.5000000000000001E-2</v>
      </c>
      <c r="P162" s="127">
        <v>2.5999999999999999E-2</v>
      </c>
      <c r="Q162" s="127">
        <v>2.5000000000000001E-2</v>
      </c>
      <c r="R162" s="127">
        <v>2.5314073851477405E-2</v>
      </c>
      <c r="S162" s="127">
        <v>2.5632093398322078E-2</v>
      </c>
      <c r="T162" s="127">
        <v>2.5954108210123658E-2</v>
      </c>
      <c r="U162" s="127">
        <v>2.6280168479212249E-2</v>
      </c>
      <c r="V162" s="127">
        <v>2.6610325028481902E-2</v>
      </c>
      <c r="W162" s="127">
        <v>2.6944629319312335E-2</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1.2E-2</v>
      </c>
      <c r="M163" s="127">
        <v>4.65E-2</v>
      </c>
      <c r="N163" s="127">
        <v>0.11199999999999999</v>
      </c>
      <c r="O163" s="127">
        <v>9.6000000000000002E-2</v>
      </c>
      <c r="P163" s="127">
        <v>7.2000000000000008E-2</v>
      </c>
      <c r="Q163" s="127">
        <v>2.5999999999999999E-2</v>
      </c>
      <c r="R163" s="127">
        <v>2.6973756469828289E-2</v>
      </c>
      <c r="S163" s="127">
        <v>2.7983982234369362E-2</v>
      </c>
      <c r="T163" s="127">
        <v>2.903204314791848E-2</v>
      </c>
      <c r="U163" s="127">
        <v>3.0119356218980771E-2</v>
      </c>
      <c r="V163" s="127">
        <v>3.1247391526107521E-2</v>
      </c>
      <c r="W163" s="127">
        <v>3.241767420548463E-2</v>
      </c>
    </row>
    <row r="164" spans="1:23" s="88" customFormat="1" x14ac:dyDescent="0.3">
      <c r="A164" s="126" t="s">
        <v>240</v>
      </c>
      <c r="B164" s="126" t="s">
        <v>486</v>
      </c>
      <c r="C164" s="126" t="s">
        <v>495</v>
      </c>
      <c r="D164" s="127">
        <v>2.4931749999999999</v>
      </c>
      <c r="E164" s="127">
        <v>1.728</v>
      </c>
      <c r="F164" s="127">
        <v>1.3149999999999999</v>
      </c>
      <c r="G164" s="127">
        <v>0.317</v>
      </c>
      <c r="H164" s="127">
        <v>1.23</v>
      </c>
      <c r="I164" s="127">
        <v>9.4445750000000004</v>
      </c>
      <c r="J164" s="127">
        <v>6.4802142799404816</v>
      </c>
      <c r="K164" s="127">
        <v>11.596500504446693</v>
      </c>
      <c r="L164" s="127">
        <v>9.4861000000000004</v>
      </c>
      <c r="M164" s="127">
        <v>10.082180000000001</v>
      </c>
      <c r="N164" s="127">
        <v>13.731749999999998</v>
      </c>
      <c r="O164" s="127">
        <v>9.6669999999999998</v>
      </c>
      <c r="P164" s="127">
        <v>9.5850000000000009</v>
      </c>
      <c r="Q164" s="127">
        <v>11.526000000000003</v>
      </c>
      <c r="R164" s="127">
        <v>11.704277395466304</v>
      </c>
      <c r="S164" s="127">
        <v>11.885312280932107</v>
      </c>
      <c r="T164" s="127">
        <v>12.069147307632456</v>
      </c>
      <c r="U164" s="127">
        <v>12.255825786506639</v>
      </c>
      <c r="V164" s="127">
        <v>12.445391698402107</v>
      </c>
      <c r="W164" s="127">
        <v>12.637889704436208</v>
      </c>
    </row>
    <row r="165" spans="1:23" s="88" customFormat="1" x14ac:dyDescent="0.3">
      <c r="A165" s="126" t="s">
        <v>240</v>
      </c>
      <c r="B165" s="126" t="s">
        <v>486</v>
      </c>
      <c r="C165" s="126" t="s">
        <v>496</v>
      </c>
      <c r="D165" s="127">
        <v>0.108</v>
      </c>
      <c r="E165" s="127">
        <v>0</v>
      </c>
      <c r="F165" s="127">
        <v>0</v>
      </c>
      <c r="G165" s="127">
        <v>0</v>
      </c>
      <c r="H165" s="127">
        <v>0</v>
      </c>
      <c r="I165" s="127">
        <v>0.1</v>
      </c>
      <c r="J165" s="127">
        <v>7.5000003562308903E-2</v>
      </c>
      <c r="K165" s="127">
        <v>0.3500000166241079</v>
      </c>
      <c r="L165" s="127">
        <v>0.39700000000000002</v>
      </c>
      <c r="M165" s="127">
        <v>0.372</v>
      </c>
      <c r="N165" s="127">
        <v>0.17099999999999999</v>
      </c>
      <c r="O165" s="127">
        <v>6.5000000000000002E-2</v>
      </c>
      <c r="P165" s="127">
        <v>0</v>
      </c>
      <c r="Q165" s="127">
        <v>0.30599999999999999</v>
      </c>
      <c r="R165" s="127">
        <v>0.3074644252755489</v>
      </c>
      <c r="S165" s="127">
        <v>0.30893918930373676</v>
      </c>
      <c r="T165" s="127">
        <v>0.3104243624480813</v>
      </c>
      <c r="U165" s="127">
        <v>0.31192001555238541</v>
      </c>
      <c r="V165" s="127">
        <v>0.31342621994401515</v>
      </c>
      <c r="W165" s="127">
        <v>0.31494304743719914</v>
      </c>
    </row>
    <row r="166" spans="1:23" s="88" customFormat="1" x14ac:dyDescent="0.3">
      <c r="A166" s="126" t="s">
        <v>240</v>
      </c>
      <c r="B166" s="126" t="s">
        <v>486</v>
      </c>
      <c r="C166" s="126" t="s">
        <v>245</v>
      </c>
      <c r="D166" s="127">
        <v>7.1803999999999997</v>
      </c>
      <c r="E166" s="127">
        <v>14.954956000000001</v>
      </c>
      <c r="F166" s="127">
        <v>10.004889</v>
      </c>
      <c r="G166" s="127">
        <v>12.119743</v>
      </c>
      <c r="H166" s="127">
        <v>37.015799999999999</v>
      </c>
      <c r="I166" s="127">
        <v>21.417613000000003</v>
      </c>
      <c r="J166" s="127">
        <v>17.628488786908267</v>
      </c>
      <c r="K166" s="127">
        <v>50.569552401923126</v>
      </c>
      <c r="L166" s="127">
        <v>21.133000000000003</v>
      </c>
      <c r="M166" s="127">
        <v>46.680620000000012</v>
      </c>
      <c r="N166" s="127">
        <v>54.277449999999995</v>
      </c>
      <c r="O166" s="127">
        <v>22.416999999999998</v>
      </c>
      <c r="P166" s="127">
        <v>29.057999999999996</v>
      </c>
      <c r="Q166" s="127">
        <v>16.540000000000003</v>
      </c>
      <c r="R166" s="127">
        <v>16.717563595085345</v>
      </c>
      <c r="S166" s="127">
        <v>16.900181266643152</v>
      </c>
      <c r="T166" s="127">
        <v>17.08798897157946</v>
      </c>
      <c r="U166" s="127">
        <v>17.281126331578658</v>
      </c>
      <c r="V166" s="127">
        <v>17.479736731881715</v>
      </c>
      <c r="W166" s="127">
        <v>17.68396742272682</v>
      </c>
    </row>
    <row r="167" spans="1:23" s="88" customFormat="1" x14ac:dyDescent="0.3">
      <c r="A167" s="126" t="s">
        <v>240</v>
      </c>
      <c r="B167" s="126" t="s">
        <v>486</v>
      </c>
      <c r="C167" s="126" t="s">
        <v>497</v>
      </c>
      <c r="D167" s="127">
        <v>0.71799999999999997</v>
      </c>
      <c r="E167" s="127">
        <v>0</v>
      </c>
      <c r="F167" s="127">
        <v>0.57200000000000006</v>
      </c>
      <c r="G167" s="127">
        <v>0</v>
      </c>
      <c r="H167" s="127">
        <v>4.8000000000000001E-2</v>
      </c>
      <c r="I167" s="127">
        <v>8.4201999999999995</v>
      </c>
      <c r="J167" s="127">
        <v>8.5699504059108431</v>
      </c>
      <c r="K167" s="127">
        <v>6.3752503028081247</v>
      </c>
      <c r="L167" s="127">
        <v>7.5522000000000009</v>
      </c>
      <c r="M167" s="127">
        <v>11.97</v>
      </c>
      <c r="N167" s="127">
        <v>11.08061</v>
      </c>
      <c r="O167" s="127">
        <v>6.5849999999999982</v>
      </c>
      <c r="P167" s="127">
        <v>3.7409999999999997</v>
      </c>
      <c r="Q167" s="127">
        <v>8.6720000000000006</v>
      </c>
      <c r="R167" s="127">
        <v>8.817195564518018</v>
      </c>
      <c r="S167" s="127">
        <v>8.9648644946728844</v>
      </c>
      <c r="T167" s="127">
        <v>9.1150459099369545</v>
      </c>
      <c r="U167" s="127">
        <v>9.2677797592747844</v>
      </c>
      <c r="V167" s="127">
        <v>9.4231068228554822</v>
      </c>
      <c r="W167" s="127">
        <v>9.5810687146606117</v>
      </c>
    </row>
    <row r="168" spans="1:23" s="88" customFormat="1" x14ac:dyDescent="0.3">
      <c r="A168" s="126" t="s">
        <v>240</v>
      </c>
      <c r="B168" s="126" t="s">
        <v>486</v>
      </c>
      <c r="C168" s="126" t="s">
        <v>498</v>
      </c>
      <c r="D168" s="127">
        <v>0</v>
      </c>
      <c r="E168" s="127">
        <v>0</v>
      </c>
      <c r="F168" s="127">
        <v>0</v>
      </c>
      <c r="G168" s="127">
        <v>0</v>
      </c>
      <c r="H168" s="127">
        <v>0</v>
      </c>
      <c r="I168" s="127">
        <v>0.1</v>
      </c>
      <c r="J168" s="127">
        <v>0.13300000631716111</v>
      </c>
      <c r="K168" s="127">
        <v>0.20400000968948059</v>
      </c>
      <c r="L168" s="127">
        <v>0.313</v>
      </c>
      <c r="M168" s="127">
        <v>0.20299999999999999</v>
      </c>
      <c r="N168" s="127">
        <v>0.626</v>
      </c>
      <c r="O168" s="127">
        <v>0.34700000000000003</v>
      </c>
      <c r="P168" s="127">
        <v>0</v>
      </c>
      <c r="Q168" s="127">
        <v>0.40800000000000003</v>
      </c>
      <c r="R168" s="127">
        <v>0.41785442762176761</v>
      </c>
      <c r="S168" s="127">
        <v>0.42807646849189157</v>
      </c>
      <c r="T168" s="127">
        <v>0.43869053711728451</v>
      </c>
      <c r="U168" s="127">
        <v>0.44972324153294052</v>
      </c>
      <c r="V168" s="127">
        <v>0.46120359755857704</v>
      </c>
      <c r="W168" s="127">
        <v>0.47316326436447537</v>
      </c>
    </row>
    <row r="169" spans="1:23" s="88" customFormat="1" x14ac:dyDescent="0.3">
      <c r="A169" s="124" t="s">
        <v>499</v>
      </c>
      <c r="B169" s="124" t="s">
        <v>499</v>
      </c>
      <c r="C169" s="124" t="s">
        <v>499</v>
      </c>
      <c r="D169" s="125">
        <f>SUMIF($B170:$B$211,LEFT($C169,LEN($C169)-6),D170:D$211)</f>
        <v>48.254328999999991</v>
      </c>
      <c r="E169" s="125">
        <f>SUMIF($B170:$B$211,LEFT($C169,LEN($C169)-6),E170:E$211)</f>
        <v>1.05101</v>
      </c>
      <c r="F169" s="125">
        <f>SUMIF($B170:$B$211,LEFT($C169,LEN($C169)-6),F170:F$211)</f>
        <v>12.788950999999999</v>
      </c>
      <c r="G169" s="125">
        <f>SUMIF($B170:$B$211,LEFT($C169,LEN($C169)-6),G170:G$211)</f>
        <v>10.192855999999999</v>
      </c>
      <c r="H169" s="125">
        <f>SUMIF($B170:$B$211,LEFT($C169,LEN($C169)-6),H170:H$211)</f>
        <v>2.6040939999999999</v>
      </c>
      <c r="I169" s="125">
        <f>SUMIF($B170:$B$211,LEFT($C169,LEN($C169)-6),I170:I$211)</f>
        <v>15.874560000000001</v>
      </c>
      <c r="J169" s="125">
        <f>SUMIF($B170:$B$211,LEFT($C169,LEN($C169)-6),J170:J$211)</f>
        <v>16.947503801543391</v>
      </c>
      <c r="K169" s="125">
        <f>SUMIF($B170:$B$211,LEFT($C169,LEN($C169)-6),K170:K$211)</f>
        <v>22.152233027665567</v>
      </c>
      <c r="L169" s="125">
        <f>SUMIF($B170:$B$211,LEFT($C169,LEN($C169)-6),L170:L$211)</f>
        <v>34.67481999999999</v>
      </c>
      <c r="M169" s="125">
        <f>SUMIF($B170:$B$211,LEFT($C169,LEN($C169)-6),M170:M$211)</f>
        <v>64.773399999999995</v>
      </c>
      <c r="N169" s="125">
        <f>SUMIF($B170:$B$211,LEFT($C169,LEN($C169)-6),N170:N$211)</f>
        <v>72.298630000000003</v>
      </c>
      <c r="O169" s="125">
        <f>SUMIF($B170:$B$211,LEFT($C169,LEN($C169)-6),O170:O$211)</f>
        <v>73.081000000000017</v>
      </c>
      <c r="P169" s="125">
        <f>SUMIF($B170:$B$211,LEFT($C169,LEN($C169)-6),P170:P$211)</f>
        <v>28.270999999999994</v>
      </c>
      <c r="Q169" s="125">
        <f>SUMIF($B170:$B$211,LEFT($C169,LEN($C169)-6),Q170:Q$211)</f>
        <v>45.615999999999985</v>
      </c>
      <c r="R169" s="125">
        <f>SUMIF($B170:$B$211,LEFT($C169,LEN($C169)-6),R170:R$211)</f>
        <v>46.390269528612052</v>
      </c>
      <c r="S169" s="125">
        <f>SUMIF($B170:$B$211,LEFT($C169,LEN($C169)-6),S170:S$211)</f>
        <v>47.193480594844004</v>
      </c>
      <c r="T169" s="125">
        <f>SUMIF($B170:$B$211,LEFT($C169,LEN($C169)-6),T170:T$211)</f>
        <v>48.025839294760949</v>
      </c>
      <c r="U169" s="125">
        <f>SUMIF($B170:$B$211,LEFT($C169,LEN($C169)-6),U170:U$211)</f>
        <v>48.887575587359301</v>
      </c>
      <c r="V169" s="125">
        <f>SUMIF($B170:$B$211,LEFT($C169,LEN($C169)-6),V170:V$211)</f>
        <v>49.778943060785799</v>
      </c>
      <c r="W169" s="125">
        <f>SUMIF($B170:$B$211,LEFT($C169,LEN($C169)-6),W170:W$211)</f>
        <v>50.700218725777958</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4.0000000000000002E-4</v>
      </c>
      <c r="M171" s="127">
        <v>0</v>
      </c>
      <c r="N171" s="127">
        <v>0</v>
      </c>
      <c r="O171" s="127">
        <v>0.3</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48.21832899999999</v>
      </c>
      <c r="E173" s="127">
        <v>1.03301</v>
      </c>
      <c r="F173" s="127">
        <v>12.337629</v>
      </c>
      <c r="G173" s="127">
        <v>8.664256</v>
      </c>
      <c r="H173" s="127">
        <v>2.498094</v>
      </c>
      <c r="I173" s="127">
        <v>15.506550000000001</v>
      </c>
      <c r="J173" s="127">
        <v>16.270003769363868</v>
      </c>
      <c r="K173" s="127">
        <v>21.832733012490131</v>
      </c>
      <c r="L173" s="127">
        <v>34.553409999999992</v>
      </c>
      <c r="M173" s="127">
        <v>64.372399999999999</v>
      </c>
      <c r="N173" s="127">
        <v>70.815730000000002</v>
      </c>
      <c r="O173" s="127">
        <v>67.825000000000017</v>
      </c>
      <c r="P173" s="127">
        <v>27.235999999999994</v>
      </c>
      <c r="Q173" s="127">
        <v>41.409999999999989</v>
      </c>
      <c r="R173" s="127">
        <v>42.357902540047441</v>
      </c>
      <c r="S173" s="127">
        <v>43.327577546559212</v>
      </c>
      <c r="T173" s="127">
        <v>44.319527156691059</v>
      </c>
      <c r="U173" s="127">
        <v>45.334265144322657</v>
      </c>
      <c r="V173" s="127">
        <v>46.372317191258027</v>
      </c>
      <c r="W173" s="127">
        <v>47.434221164788184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3.5999999999999997E-2</v>
      </c>
      <c r="E176" s="127">
        <v>1.8000000000000002E-2</v>
      </c>
      <c r="F176" s="127">
        <v>7.2000000000000008E-2</v>
      </c>
      <c r="G176" s="127">
        <v>2.4E-2</v>
      </c>
      <c r="H176" s="127">
        <v>0.10600000000000001</v>
      </c>
      <c r="I176" s="127">
        <v>0.36801000000000006</v>
      </c>
      <c r="J176" s="127">
        <v>0.67750003217952293</v>
      </c>
      <c r="K176" s="127">
        <v>0.31950001517543541</v>
      </c>
      <c r="L176" s="127">
        <v>0.12100999999999999</v>
      </c>
      <c r="M176" s="127">
        <v>0.40100000000000008</v>
      </c>
      <c r="N176" s="127">
        <v>1.4829000000000001</v>
      </c>
      <c r="O176" s="127">
        <v>4.0799999999999992</v>
      </c>
      <c r="P176" s="127">
        <v>1.0350000000000001</v>
      </c>
      <c r="Q176" s="127">
        <v>4.2059999999999995</v>
      </c>
      <c r="R176" s="127">
        <v>4.0323669885646138</v>
      </c>
      <c r="S176" s="127">
        <v>3.8659030482847898</v>
      </c>
      <c r="T176" s="127">
        <v>3.7063121380698885</v>
      </c>
      <c r="U176" s="127">
        <v>3.5533104430366431</v>
      </c>
      <c r="V176" s="127">
        <v>3.4066258695277747</v>
      </c>
      <c r="W176" s="127">
        <v>3.2659975609897742</v>
      </c>
    </row>
    <row r="177" spans="1:23" s="88" customFormat="1" x14ac:dyDescent="0.3">
      <c r="A177" s="126" t="s">
        <v>240</v>
      </c>
      <c r="B177" s="126" t="s">
        <v>500</v>
      </c>
      <c r="C177" s="126" t="s">
        <v>507</v>
      </c>
      <c r="D177" s="127">
        <v>0</v>
      </c>
      <c r="E177" s="127">
        <v>0</v>
      </c>
      <c r="F177" s="127">
        <v>0.37932199999999999</v>
      </c>
      <c r="G177" s="127">
        <v>1.5045999999999999</v>
      </c>
      <c r="H177" s="127">
        <v>0</v>
      </c>
      <c r="I177" s="127">
        <v>0</v>
      </c>
      <c r="J177" s="127">
        <v>0</v>
      </c>
      <c r="K177" s="127">
        <v>0</v>
      </c>
      <c r="L177" s="127">
        <v>0</v>
      </c>
      <c r="M177" s="127">
        <v>0</v>
      </c>
      <c r="N177" s="127">
        <v>0</v>
      </c>
      <c r="O177" s="127">
        <v>0.87599999999999989</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2.0964999999999998</v>
      </c>
      <c r="E178" s="125">
        <f>SUMIF($B179:$B$211,LEFT($C178,LEN($C178)-6),E179:E$211)</f>
        <v>2.6775599999999997</v>
      </c>
      <c r="F178" s="125">
        <f>SUMIF($B179:$B$211,LEFT($C178,LEN($C178)-6),F179:F$211)</f>
        <v>2.8923269999999999</v>
      </c>
      <c r="G178" s="125">
        <f>SUMIF($B179:$B$211,LEFT($C178,LEN($C178)-6),G179:G$211)</f>
        <v>6.6603709999999996</v>
      </c>
      <c r="H178" s="125">
        <f>SUMIF($B179:$B$211,LEFT($C178,LEN($C178)-6),H179:H$211)</f>
        <v>8.4583019999999998</v>
      </c>
      <c r="I178" s="125">
        <f>SUMIF($B179:$B$211,LEFT($C178,LEN($C178)-6),I179:I$211)</f>
        <v>4.6570499999999999</v>
      </c>
      <c r="J178" s="125">
        <f>SUMIF($B179:$B$211,LEFT($C178,LEN($C178)-6),J179:J$211)</f>
        <v>3.6918041673715192</v>
      </c>
      <c r="K178" s="125">
        <f>SUMIF($B179:$B$211,LEFT($C178,LEN($C178)-6),K179:K$211)</f>
        <v>7.5316123431975797</v>
      </c>
      <c r="L178" s="125">
        <f>SUMIF($B179:$B$211,LEFT($C178,LEN($C178)-6),L179:L$211)</f>
        <v>3.4142899999999998</v>
      </c>
      <c r="M178" s="125">
        <f>SUMIF($B179:$B$211,LEFT($C178,LEN($C178)-6),M179:M$211)</f>
        <v>18.624050000000004</v>
      </c>
      <c r="N178" s="125">
        <f>SUMIF($B179:$B$211,LEFT($C178,LEN($C178)-6),N179:N$211)</f>
        <v>15.940550000000002</v>
      </c>
      <c r="O178" s="125">
        <f>SUMIF($B179:$B$211,LEFT($C178,LEN($C178)-6),O179:O$211)</f>
        <v>14.324999999999999</v>
      </c>
      <c r="P178" s="125">
        <f>SUMIF($B179:$B$211,LEFT($C178,LEN($C178)-6),P179:P$211)</f>
        <v>15.298999999999996</v>
      </c>
      <c r="Q178" s="125">
        <f>SUMIF($B179:$B$211,LEFT($C178,LEN($C178)-6),Q179:Q$211)</f>
        <v>25.491</v>
      </c>
      <c r="R178" s="125">
        <f>SUMIF($B179:$B$211,LEFT($C178,LEN($C178)-6),R179:R$211)</f>
        <v>31.489096182520424</v>
      </c>
      <c r="S178" s="125">
        <f>SUMIF($B179:$B$211,LEFT($C178,LEN($C178)-6),S179:S$211)</f>
        <v>43.86222267350432</v>
      </c>
      <c r="T178" s="125">
        <f>SUMIF($B179:$B$211,LEFT($C178,LEN($C178)-6),T179:T$211)</f>
        <v>60.201888858650676</v>
      </c>
      <c r="U178" s="125">
        <f>SUMIF($B179:$B$211,LEFT($C178,LEN($C178)-6),U179:U$211)</f>
        <v>80.736232326542961</v>
      </c>
      <c r="V178" s="125">
        <f>SUMIF($B179:$B$211,LEFT($C178,LEN($C178)-6),V179:V$211)</f>
        <v>109.3009021118761</v>
      </c>
      <c r="W178" s="125">
        <f>SUMIF($B179:$B$211,LEFT($C178,LEN($C178)-6),W179:W$211)</f>
        <v>111.40718571114675</v>
      </c>
    </row>
    <row r="179" spans="1:23" s="88" customFormat="1" x14ac:dyDescent="0.3">
      <c r="A179" s="126" t="s">
        <v>240</v>
      </c>
      <c r="B179" s="126" t="s">
        <v>509</v>
      </c>
      <c r="C179" s="126" t="s">
        <v>510</v>
      </c>
      <c r="D179" s="127">
        <v>0</v>
      </c>
      <c r="E179" s="127">
        <v>0</v>
      </c>
      <c r="F179" s="127">
        <v>2.0800000000000003E-3</v>
      </c>
      <c r="G179" s="127">
        <v>0</v>
      </c>
      <c r="H179" s="127">
        <v>1.5E-3</v>
      </c>
      <c r="I179" s="127">
        <v>0</v>
      </c>
      <c r="J179" s="127">
        <v>0</v>
      </c>
      <c r="K179" s="127">
        <v>0</v>
      </c>
      <c r="L179" s="127">
        <v>0</v>
      </c>
      <c r="M179" s="127">
        <v>0</v>
      </c>
      <c r="N179" s="127">
        <v>1E-3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1.25000005937181E-2</v>
      </c>
      <c r="K180" s="127">
        <v>1.3000000617466902E-2</v>
      </c>
      <c r="L180" s="127">
        <v>2.4400000000000002E-2</v>
      </c>
      <c r="M180" s="127">
        <v>1.7999999999999999E-2</v>
      </c>
      <c r="N180" s="127">
        <v>1.5000000000000001E-2</v>
      </c>
      <c r="O180" s="127">
        <v>1.0999999999999999E-2</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1.05</v>
      </c>
      <c r="E182" s="127">
        <v>0.79136000000000017</v>
      </c>
      <c r="F182" s="127">
        <v>1.174355</v>
      </c>
      <c r="G182" s="127">
        <v>0.97092000000000012</v>
      </c>
      <c r="H182" s="127">
        <v>0.32284100000000004</v>
      </c>
      <c r="I182" s="127">
        <v>0.21</v>
      </c>
      <c r="J182" s="127">
        <v>0.1340000052247195</v>
      </c>
      <c r="K182" s="127">
        <v>0.16000000759959201</v>
      </c>
      <c r="L182" s="127">
        <v>8.0799999999999997E-2</v>
      </c>
      <c r="M182" s="127">
        <v>1.6800000000000002E-2</v>
      </c>
      <c r="N182" s="127">
        <v>1.6800000000000002E-2</v>
      </c>
      <c r="O182" s="127">
        <v>1.4060000000000004</v>
      </c>
      <c r="P182" s="127">
        <v>0.90400000000000014</v>
      </c>
      <c r="Q182" s="127">
        <v>5.9519999999999991</v>
      </c>
      <c r="R182" s="127">
        <v>12.984962276337908</v>
      </c>
      <c r="S182" s="127">
        <v>25.596952598299541</v>
      </c>
      <c r="T182" s="127">
        <v>41.92583070135651</v>
      </c>
      <c r="U182" s="127">
        <v>62.363576882263857</v>
      </c>
      <c r="V182" s="127">
        <v>91.005979963140931</v>
      </c>
      <c r="W182" s="127">
        <v>93.167131235506375</v>
      </c>
    </row>
    <row r="183" spans="1:23" s="88" customFormat="1" x14ac:dyDescent="0.3">
      <c r="A183" s="126" t="s">
        <v>240</v>
      </c>
      <c r="B183" s="126" t="s">
        <v>509</v>
      </c>
      <c r="C183" s="126" t="s">
        <v>513</v>
      </c>
      <c r="D183" s="127">
        <v>6.3E-2</v>
      </c>
      <c r="E183" s="127">
        <v>0</v>
      </c>
      <c r="F183" s="127">
        <v>0</v>
      </c>
      <c r="G183" s="127">
        <v>0</v>
      </c>
      <c r="H183" s="127">
        <v>0</v>
      </c>
      <c r="I183" s="127">
        <v>0.20599999999999999</v>
      </c>
      <c r="J183" s="127">
        <v>0</v>
      </c>
      <c r="K183" s="127">
        <v>0</v>
      </c>
      <c r="L183" s="127">
        <v>0</v>
      </c>
      <c r="M183" s="127">
        <v>0.73429999999999995</v>
      </c>
      <c r="N183" s="127">
        <v>0.16805</v>
      </c>
      <c r="O183" s="127">
        <v>5.4000000000000006E-2</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0.04</v>
      </c>
      <c r="E184" s="127">
        <v>0.08</v>
      </c>
      <c r="F184" s="127">
        <v>0</v>
      </c>
      <c r="G184" s="127">
        <v>3.4179999999999997</v>
      </c>
      <c r="H184" s="127">
        <v>4.4999999999999998E-2</v>
      </c>
      <c r="I184" s="127">
        <v>0</v>
      </c>
      <c r="J184" s="127">
        <v>0</v>
      </c>
      <c r="K184" s="127">
        <v>0</v>
      </c>
      <c r="L184" s="127">
        <v>0</v>
      </c>
      <c r="M184" s="127">
        <v>0</v>
      </c>
      <c r="N184" s="127">
        <v>0.53300000000000003</v>
      </c>
      <c r="O184" s="127">
        <v>4.9550000000000001</v>
      </c>
      <c r="P184" s="127">
        <v>7.5409999999999986</v>
      </c>
      <c r="Q184" s="127">
        <v>1.1760000000000002</v>
      </c>
      <c r="R184" s="127">
        <v>1.2013027358048853</v>
      </c>
      <c r="S184" s="127">
        <v>1.2271668203289106</v>
      </c>
      <c r="T184" s="127">
        <v>1.2536047356297084</v>
      </c>
      <c r="U184" s="127">
        <v>1.2806292413599738</v>
      </c>
      <c r="V184" s="127">
        <v>1.308253380941123</v>
      </c>
      <c r="W184" s="127">
        <v>1.336490487874249</v>
      </c>
    </row>
    <row r="185" spans="1:23" s="88" customFormat="1" x14ac:dyDescent="0.3">
      <c r="A185" s="126" t="s">
        <v>240</v>
      </c>
      <c r="B185" s="126" t="s">
        <v>509</v>
      </c>
      <c r="C185" s="126" t="s">
        <v>514</v>
      </c>
      <c r="D185" s="127">
        <v>0</v>
      </c>
      <c r="E185" s="127">
        <v>0</v>
      </c>
      <c r="F185" s="127">
        <v>0</v>
      </c>
      <c r="G185" s="127">
        <v>0</v>
      </c>
      <c r="H185" s="127">
        <v>0</v>
      </c>
      <c r="I185" s="127">
        <v>0.45100000000000007</v>
      </c>
      <c r="J185" s="127">
        <v>0.45000002137385348</v>
      </c>
      <c r="K185" s="127">
        <v>0.125000005937181</v>
      </c>
      <c r="L185" s="127">
        <v>0</v>
      </c>
      <c r="M185" s="127">
        <v>0</v>
      </c>
      <c r="N185" s="127">
        <v>3.2000000000000001E-2</v>
      </c>
      <c r="O185" s="127">
        <v>0.39200000000000002</v>
      </c>
      <c r="P185" s="127">
        <v>0.104</v>
      </c>
      <c r="Q185" s="127">
        <v>6.9000000000000006E-2</v>
      </c>
      <c r="R185" s="127">
        <v>6.9325223857466672E-2</v>
      </c>
      <c r="S185" s="127">
        <v>6.9651984258059074E-2</v>
      </c>
      <c r="T185" s="127">
        <v>6.9980288461080842E-2</v>
      </c>
      <c r="U185" s="127">
        <v>7.0310143760131727E-2</v>
      </c>
      <c r="V185" s="127">
        <v>7.0641557483269668E-2</v>
      </c>
      <c r="W185" s="127">
        <v>7.0974536993173562E-2</v>
      </c>
    </row>
    <row r="186" spans="1:23" s="88" customFormat="1" x14ac:dyDescent="0.3">
      <c r="A186" s="126" t="s">
        <v>240</v>
      </c>
      <c r="B186" s="126" t="s">
        <v>509</v>
      </c>
      <c r="C186" s="126" t="s">
        <v>267</v>
      </c>
      <c r="D186" s="127">
        <v>2.1000000000000001E-2</v>
      </c>
      <c r="E186" s="127">
        <v>0.65574999999999994</v>
      </c>
      <c r="F186" s="127">
        <v>0.39127800000000001</v>
      </c>
      <c r="G186" s="127">
        <v>0.53529700000000002</v>
      </c>
      <c r="H186" s="127">
        <v>7.0459559999999986</v>
      </c>
      <c r="I186" s="127">
        <v>2.29515</v>
      </c>
      <c r="J186" s="127">
        <v>0.84250004001660295</v>
      </c>
      <c r="K186" s="127">
        <v>3.5280001675710073</v>
      </c>
      <c r="L186" s="127">
        <v>0.82380000000000009</v>
      </c>
      <c r="M186" s="127">
        <v>3.6700000000000008</v>
      </c>
      <c r="N186" s="127">
        <v>3.3350000000000004</v>
      </c>
      <c r="O186" s="127">
        <v>1.6839999999999999</v>
      </c>
      <c r="P186" s="127">
        <v>1.089</v>
      </c>
      <c r="Q186" s="127">
        <v>3.7369999999999997</v>
      </c>
      <c r="R186" s="127">
        <v>3.7391256126237171</v>
      </c>
      <c r="S186" s="127">
        <v>3.7412685560203061</v>
      </c>
      <c r="T186" s="127">
        <v>3.7434285712955022</v>
      </c>
      <c r="U186" s="127">
        <v>3.7456054041155613</v>
      </c>
      <c r="V186" s="127">
        <v>3.7477988046275774</v>
      </c>
      <c r="W186" s="127">
        <v>3.7500085273811963</v>
      </c>
    </row>
    <row r="187" spans="1:23" s="88" customFormat="1" x14ac:dyDescent="0.3">
      <c r="A187" s="126" t="s">
        <v>240</v>
      </c>
      <c r="B187" s="126" t="s">
        <v>509</v>
      </c>
      <c r="C187" s="126" t="s">
        <v>515</v>
      </c>
      <c r="D187" s="127">
        <v>0</v>
      </c>
      <c r="E187" s="127">
        <v>0</v>
      </c>
      <c r="F187" s="127">
        <v>4.8000000000000001E-2</v>
      </c>
      <c r="G187" s="127">
        <v>4.4999999999999998E-2</v>
      </c>
      <c r="H187" s="127">
        <v>8.0000000000000002E-3</v>
      </c>
      <c r="I187" s="127">
        <v>3.4099999999999998E-2</v>
      </c>
      <c r="J187" s="127">
        <v>3.4200001624412869E-2</v>
      </c>
      <c r="K187" s="127">
        <v>4.4000000949949006E-2</v>
      </c>
      <c r="L187" s="127">
        <v>3.2000000000000001E-2</v>
      </c>
      <c r="M187" s="127">
        <v>7.9279999999999989E-2</v>
      </c>
      <c r="N187" s="127">
        <v>0.10999999999999999</v>
      </c>
      <c r="O187" s="127">
        <v>5.8000000000000003E-2</v>
      </c>
      <c r="P187" s="127">
        <v>1.4000000000000002E-2</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0.7340000000000001</v>
      </c>
      <c r="E188" s="127">
        <v>1.15045</v>
      </c>
      <c r="F188" s="127">
        <v>1.2766139999999999</v>
      </c>
      <c r="G188" s="127">
        <v>1.6911539999999998</v>
      </c>
      <c r="H188" s="127">
        <v>1.035005</v>
      </c>
      <c r="I188" s="127">
        <v>1.4127999999999998</v>
      </c>
      <c r="J188" s="127">
        <v>2.0746000985382125</v>
      </c>
      <c r="K188" s="127">
        <v>2.0738000933704885</v>
      </c>
      <c r="L188" s="127">
        <v>1.4654499999999997</v>
      </c>
      <c r="M188" s="127">
        <v>1.36931</v>
      </c>
      <c r="N188" s="127">
        <v>3.7810099999999998</v>
      </c>
      <c r="O188" s="127">
        <v>3.5439999999999996</v>
      </c>
      <c r="P188" s="127">
        <v>1.9240000000000002</v>
      </c>
      <c r="Q188" s="127">
        <v>7.9249999999999998</v>
      </c>
      <c r="R188" s="127">
        <v>7.7475885525690522</v>
      </c>
      <c r="S188" s="127">
        <v>7.5741980568317206</v>
      </c>
      <c r="T188" s="127">
        <v>7.4047374178702272</v>
      </c>
      <c r="U188" s="127">
        <v>7.2391176045571273</v>
      </c>
      <c r="V188" s="127">
        <v>7.0772516027993753</v>
      </c>
      <c r="W188" s="127">
        <v>6.9190543698416498</v>
      </c>
    </row>
    <row r="189" spans="1:23" s="88" customFormat="1" x14ac:dyDescent="0.3">
      <c r="A189" s="126" t="s">
        <v>240</v>
      </c>
      <c r="B189" s="126" t="s">
        <v>509</v>
      </c>
      <c r="C189" s="126" t="s">
        <v>270</v>
      </c>
      <c r="D189" s="127">
        <v>0.18849999999999997</v>
      </c>
      <c r="E189" s="127">
        <v>0</v>
      </c>
      <c r="F189" s="127">
        <v>0</v>
      </c>
      <c r="G189" s="127">
        <v>0</v>
      </c>
      <c r="H189" s="127">
        <v>0</v>
      </c>
      <c r="I189" s="127">
        <v>4.8000000000000001E-2</v>
      </c>
      <c r="J189" s="127">
        <v>0.14400399999999999</v>
      </c>
      <c r="K189" s="127">
        <v>1.587812067151894</v>
      </c>
      <c r="L189" s="127">
        <v>0.98783999999999994</v>
      </c>
      <c r="M189" s="127">
        <v>12.736360000000001</v>
      </c>
      <c r="N189" s="127">
        <v>7.9486900000000018</v>
      </c>
      <c r="O189" s="127">
        <v>2.2210000000000001</v>
      </c>
      <c r="P189" s="127">
        <v>3.7229999999999994</v>
      </c>
      <c r="Q189" s="127">
        <v>6.6319999999999997</v>
      </c>
      <c r="R189" s="127">
        <v>5.7467917813273912</v>
      </c>
      <c r="S189" s="127">
        <v>5.6529846577657823</v>
      </c>
      <c r="T189" s="127">
        <v>5.8043071440376455</v>
      </c>
      <c r="U189" s="127">
        <v>6.036993050486319</v>
      </c>
      <c r="V189" s="127">
        <v>6.0909768028838185</v>
      </c>
      <c r="W189" s="127">
        <v>6.1635265535501205</v>
      </c>
    </row>
    <row r="190" spans="1:23" s="88" customFormat="1" x14ac:dyDescent="0.3">
      <c r="A190" s="124" t="s">
        <v>517</v>
      </c>
      <c r="B190" s="124" t="s">
        <v>517</v>
      </c>
      <c r="C190" s="124" t="s">
        <v>517</v>
      </c>
      <c r="D190" s="125">
        <f>SUMIF($B191:$B$211,LEFT($C190,LEN($C190)-6),D191:D$211)</f>
        <v>4.4591849999999997</v>
      </c>
      <c r="E190" s="125">
        <f>SUMIF($B191:$B$211,LEFT($C190,LEN($C190)-6),E191:E$211)</f>
        <v>8.7996370000000006</v>
      </c>
      <c r="F190" s="125">
        <f>SUMIF($B191:$B$211,LEFT($C190,LEN($C190)-6),F191:F$211)</f>
        <v>19.477530000000002</v>
      </c>
      <c r="G190" s="125">
        <f>SUMIF($B191:$B$211,LEFT($C190,LEN($C190)-6),G191:G$211)</f>
        <v>10.5305</v>
      </c>
      <c r="H190" s="125">
        <f>SUMIF($B191:$B$211,LEFT($C190,LEN($C190)-6),H191:H$211)</f>
        <v>12.307334000000001</v>
      </c>
      <c r="I190" s="125">
        <f>SUMIF($B191:$B$211,LEFT($C190,LEN($C190)-6),I191:I$211)</f>
        <v>8.7879149999999999</v>
      </c>
      <c r="J190" s="125">
        <f>SUMIF($B191:$B$211,LEFT($C190,LEN($C190)-6),J191:J$211)</f>
        <v>17.404126815551475</v>
      </c>
      <c r="K190" s="125">
        <f>SUMIF($B191:$B$211,LEFT($C190,LEN($C190)-6),K191:K$211)</f>
        <v>16.098581745870479</v>
      </c>
      <c r="L190" s="125">
        <f>SUMIF($B191:$B$211,LEFT($C190,LEN($C190)-6),L191:L$211)</f>
        <v>11.421759999999999</v>
      </c>
      <c r="M190" s="125">
        <f>SUMIF($B191:$B$211,LEFT($C190,LEN($C190)-6),M191:M$211)</f>
        <v>19.976010000000002</v>
      </c>
      <c r="N190" s="125">
        <f>SUMIF($B191:$B$211,LEFT($C190,LEN($C190)-6),N191:N$211)</f>
        <v>12.842459999999999</v>
      </c>
      <c r="O190" s="125">
        <f>SUMIF($B191:$B$211,LEFT($C190,LEN($C190)-6),O191:O$211)</f>
        <v>11.948</v>
      </c>
      <c r="P190" s="125">
        <f>SUMIF($B191:$B$211,LEFT($C190,LEN($C190)-6),P191:P$211)</f>
        <v>13.501999999999995</v>
      </c>
      <c r="Q190" s="125">
        <f>SUMIF($B191:$B$211,LEFT($C190,LEN($C190)-6),Q191:Q$211)</f>
        <v>17.146999999999995</v>
      </c>
      <c r="R190" s="125">
        <f>SUMIF($B191:$B$211,LEFT($C190,LEN($C190)-6),R191:R$211)</f>
        <v>19.091844277685784</v>
      </c>
      <c r="S190" s="125">
        <f>SUMIF($B191:$B$211,LEFT($C190,LEN($C190)-6),S191:S$211)</f>
        <v>20.476451023012885</v>
      </c>
      <c r="T190" s="125">
        <f>SUMIF($B191:$B$211,LEFT($C190,LEN($C190)-6),T191:T$211)</f>
        <v>26.586774134744626</v>
      </c>
      <c r="U190" s="125">
        <f>SUMIF($B191:$B$211,LEFT($C190,LEN($C190)-6),U191:U$211)</f>
        <v>29.557631521378791</v>
      </c>
      <c r="V190" s="125">
        <f>SUMIF($B191:$B$211,LEFT($C190,LEN($C190)-6),V191:V$211)</f>
        <v>28.521816590655934</v>
      </c>
      <c r="W190" s="125">
        <f>SUMIF($B191:$B$211,LEFT($C190,LEN($C190)-6),W191:W$211)</f>
        <v>27.901173580959544</v>
      </c>
    </row>
    <row r="191" spans="1:23" s="88" customFormat="1" x14ac:dyDescent="0.3">
      <c r="A191" s="126" t="s">
        <v>240</v>
      </c>
      <c r="B191" s="126" t="s">
        <v>518</v>
      </c>
      <c r="C191" s="126" t="s">
        <v>291</v>
      </c>
      <c r="D191" s="127">
        <v>0</v>
      </c>
      <c r="E191" s="127">
        <v>2.5999999999999999E-2</v>
      </c>
      <c r="F191" s="127">
        <v>3.4000000000000002E-2</v>
      </c>
      <c r="G191" s="127">
        <v>1.6E-2</v>
      </c>
      <c r="H191" s="127">
        <v>1.2E-2</v>
      </c>
      <c r="I191" s="127">
        <v>4.5000000000000005E-2</v>
      </c>
      <c r="J191" s="127">
        <v>2.5100001187436299E-2</v>
      </c>
      <c r="K191" s="127">
        <v>5.00000023748726E-2</v>
      </c>
      <c r="L191" s="127">
        <v>2.5000000000000001E-2</v>
      </c>
      <c r="M191" s="127">
        <v>6.2E-4</v>
      </c>
      <c r="N191" s="127">
        <v>8.0000000000000004E-4</v>
      </c>
      <c r="O191" s="127">
        <v>0</v>
      </c>
      <c r="P191" s="127">
        <v>0</v>
      </c>
      <c r="Q191" s="127">
        <v>2.1</v>
      </c>
      <c r="R191" s="127">
        <v>0.66725809292419014</v>
      </c>
      <c r="S191" s="127">
        <v>0.76834027827119245</v>
      </c>
      <c r="T191" s="127">
        <v>0.85420750778914578</v>
      </c>
      <c r="U191" s="127">
        <v>0.90444086480796726</v>
      </c>
      <c r="V191" s="127">
        <v>0.98149305352230765</v>
      </c>
      <c r="W191" s="127">
        <v>1.0985380335586994</v>
      </c>
    </row>
    <row r="192" spans="1:23" s="88" customFormat="1" x14ac:dyDescent="0.3">
      <c r="A192" s="126" t="s">
        <v>240</v>
      </c>
      <c r="B192" s="126" t="s">
        <v>518</v>
      </c>
      <c r="C192" s="126" t="s">
        <v>276</v>
      </c>
      <c r="D192" s="127">
        <v>4.2219349999999993</v>
      </c>
      <c r="E192" s="127">
        <v>7.3230000000000004</v>
      </c>
      <c r="F192" s="127">
        <v>17.778000000000002</v>
      </c>
      <c r="G192" s="127">
        <v>9.266</v>
      </c>
      <c r="H192" s="127">
        <v>7.66</v>
      </c>
      <c r="I192" s="127">
        <v>4.0106900000000003</v>
      </c>
      <c r="J192" s="127">
        <v>10.844676506164951</v>
      </c>
      <c r="K192" s="127">
        <v>7.4705253404866641</v>
      </c>
      <c r="L192" s="127">
        <v>6.3219099999999999</v>
      </c>
      <c r="M192" s="127">
        <v>12.632380000000001</v>
      </c>
      <c r="N192" s="127">
        <v>7.8311099999999998</v>
      </c>
      <c r="O192" s="127">
        <v>5.5629999999999988</v>
      </c>
      <c r="P192" s="127">
        <v>10.602999999999994</v>
      </c>
      <c r="Q192" s="127">
        <v>8.5329999999999941</v>
      </c>
      <c r="R192" s="127">
        <v>8.4562535167618602</v>
      </c>
      <c r="S192" s="127">
        <v>8.3802878745019065</v>
      </c>
      <c r="T192" s="127">
        <v>8.3050927532297187</v>
      </c>
      <c r="U192" s="127">
        <v>8.2306580244223291</v>
      </c>
      <c r="V192" s="127">
        <v>8.1569737464889887</v>
      </c>
      <c r="W192" s="127">
        <v>8.0840301603558604</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1.00000004749745E-6</v>
      </c>
      <c r="L193" s="127">
        <v>0</v>
      </c>
      <c r="M193" s="127">
        <v>0</v>
      </c>
      <c r="N193" s="127">
        <v>0</v>
      </c>
      <c r="O193" s="127">
        <v>0.126</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0.18985000901739099</v>
      </c>
      <c r="K194" s="127">
        <v>0</v>
      </c>
      <c r="L194" s="127">
        <v>0.34083999999999998</v>
      </c>
      <c r="M194" s="127">
        <v>0.42960000000000004</v>
      </c>
      <c r="N194" s="127">
        <v>0</v>
      </c>
      <c r="O194" s="127">
        <v>0</v>
      </c>
      <c r="P194" s="127">
        <v>0</v>
      </c>
      <c r="Q194" s="127">
        <v>1.7049999999999998</v>
      </c>
      <c r="R194" s="127">
        <v>1.7003736356741261</v>
      </c>
      <c r="S194" s="127">
        <v>1.6957602074712992</v>
      </c>
      <c r="T194" s="127">
        <v>1.6911596764216983</v>
      </c>
      <c r="U194" s="127">
        <v>1.6865720036927414</v>
      </c>
      <c r="V194" s="127">
        <v>1.6819971505884717</v>
      </c>
      <c r="W194" s="127">
        <v>1.6774350785489469</v>
      </c>
    </row>
    <row r="195" spans="1:23" s="88" customFormat="1" x14ac:dyDescent="0.3">
      <c r="A195" s="126" t="s">
        <v>240</v>
      </c>
      <c r="B195" s="126" t="s">
        <v>518</v>
      </c>
      <c r="C195" s="126" t="s">
        <v>285</v>
      </c>
      <c r="D195" s="127">
        <v>7.6999999999999999E-2</v>
      </c>
      <c r="E195" s="127">
        <v>0.66063700000000014</v>
      </c>
      <c r="F195" s="127">
        <v>0.58352999999999988</v>
      </c>
      <c r="G195" s="127">
        <v>0.68549999999999989</v>
      </c>
      <c r="H195" s="127">
        <v>3.9053339999999999</v>
      </c>
      <c r="I195" s="127">
        <v>4.5532250000000003</v>
      </c>
      <c r="J195" s="127">
        <v>5.67950026873583</v>
      </c>
      <c r="K195" s="127">
        <v>6.6929543163782927</v>
      </c>
      <c r="L195" s="127">
        <v>3.9845799999999993</v>
      </c>
      <c r="M195" s="127">
        <v>4.0750799999999998</v>
      </c>
      <c r="N195" s="127">
        <v>3.16079</v>
      </c>
      <c r="O195" s="127">
        <v>3.9210000000000007</v>
      </c>
      <c r="P195" s="127">
        <v>1.6550000000000002</v>
      </c>
      <c r="Q195" s="127">
        <v>2.7890000000000006</v>
      </c>
      <c r="R195" s="127">
        <v>6.2479590323256105</v>
      </c>
      <c r="S195" s="127">
        <v>7.6120626627684871</v>
      </c>
      <c r="T195" s="127">
        <v>13.716314197304063</v>
      </c>
      <c r="U195" s="127">
        <v>16.715960628455754</v>
      </c>
      <c r="V195" s="127">
        <v>15.681352640056167</v>
      </c>
      <c r="W195" s="127">
        <v>15.021170308496039</v>
      </c>
    </row>
    <row r="196" spans="1:23" s="88" customFormat="1" x14ac:dyDescent="0.3">
      <c r="A196" s="126" t="s">
        <v>240</v>
      </c>
      <c r="B196" s="126" t="s">
        <v>518</v>
      </c>
      <c r="C196" s="126" t="s">
        <v>288</v>
      </c>
      <c r="D196" s="127">
        <v>0.16025</v>
      </c>
      <c r="E196" s="127">
        <v>0.79</v>
      </c>
      <c r="F196" s="127">
        <v>1.0820000000000001</v>
      </c>
      <c r="G196" s="127">
        <v>0.56300000000000006</v>
      </c>
      <c r="H196" s="127">
        <v>0.72999999999999987</v>
      </c>
      <c r="I196" s="127">
        <v>0.17900000000000002</v>
      </c>
      <c r="J196" s="127">
        <v>0.66500003044586609</v>
      </c>
      <c r="K196" s="127">
        <v>1.8851010866306022</v>
      </c>
      <c r="L196" s="127">
        <v>0.74942999999999993</v>
      </c>
      <c r="M196" s="127">
        <v>2.83833</v>
      </c>
      <c r="N196" s="127">
        <v>1.8497599999999998</v>
      </c>
      <c r="O196" s="127">
        <v>2.3380000000000001</v>
      </c>
      <c r="P196" s="127">
        <v>1.244</v>
      </c>
      <c r="Q196" s="127">
        <v>2.02</v>
      </c>
      <c r="R196" s="127">
        <v>2.02</v>
      </c>
      <c r="S196" s="127">
        <v>2.02</v>
      </c>
      <c r="T196" s="127">
        <v>2.02</v>
      </c>
      <c r="U196" s="127">
        <v>2.02</v>
      </c>
      <c r="V196" s="127">
        <v>2.02</v>
      </c>
      <c r="W196" s="127">
        <v>2.02</v>
      </c>
    </row>
    <row r="197" spans="1:23" s="88" customFormat="1" x14ac:dyDescent="0.3">
      <c r="A197" s="122" t="s">
        <v>521</v>
      </c>
      <c r="B197" s="122" t="s">
        <v>521</v>
      </c>
      <c r="C197" s="122" t="s">
        <v>521</v>
      </c>
      <c r="D197" s="123">
        <f>SUMIF($A199:$A$211,LEFT($C197,LEN($C197)-6),D199:D$211)</f>
        <v>1.9359999999999999</v>
      </c>
      <c r="E197" s="123">
        <f>SUMIF($A199:$A$211,LEFT($C197,LEN($C197)-6),E199:E$211)</f>
        <v>3.4074</v>
      </c>
      <c r="F197" s="123">
        <f>SUMIF($A199:$A$211,LEFT($C197,LEN($C197)-6),F199:F$211)</f>
        <v>5.0194000000000001</v>
      </c>
      <c r="G197" s="123">
        <f>SUMIF($A199:$A$211,LEFT($C197,LEN($C197)-6),G199:G$211)</f>
        <v>4.407</v>
      </c>
      <c r="H197" s="123">
        <f>SUMIF($A199:$A$211,LEFT($C197,LEN($C197)-6),H199:H$211)</f>
        <v>4.0732000000000008</v>
      </c>
      <c r="I197" s="123">
        <f>SUMIF($A199:$A$211,LEFT($C197,LEN($C197)-6),I199:I$211)</f>
        <v>4.8409999999999993</v>
      </c>
      <c r="J197" s="123">
        <f>SUMIF($A199:$A$211,LEFT($C197,LEN($C197)-6),J199:J$211)</f>
        <v>32.292366298247863</v>
      </c>
      <c r="K197" s="123">
        <f>SUMIF($A199:$A$211,LEFT($C197,LEN($C197)-6),K199:K$211)</f>
        <v>4.326172005565371</v>
      </c>
      <c r="L197" s="123">
        <f>SUMIF($A199:$A$211,LEFT($C197,LEN($C197)-6),L199:L$211)</f>
        <v>4.4784999999999995</v>
      </c>
      <c r="M197" s="123">
        <f>SUMIF($A199:$A$211,LEFT($C197,LEN($C197)-6),M199:M$211)</f>
        <v>7.4398900000000001</v>
      </c>
      <c r="N197" s="123">
        <f>SUMIF($A199:$A$211,LEFT($C197,LEN($C197)-6),N199:N$211)</f>
        <v>2.9012199999999999</v>
      </c>
      <c r="O197" s="123">
        <f>SUMIF($A199:$A$211,LEFT($C197,LEN($C197)-6),O199:O$211)</f>
        <v>5.98999999999997</v>
      </c>
      <c r="P197" s="123">
        <f>SUMIF($A199:$A$211,LEFT($C197,LEN($C197)-6),P199:P$211)</f>
        <v>5.7170000000000005</v>
      </c>
      <c r="Q197" s="123">
        <f>SUMIF($A199:$A$211,LEFT($C197,LEN($C197)-6),Q199:Q$211)</f>
        <v>5.9350000000000005</v>
      </c>
      <c r="R197" s="123">
        <f>SUMIF($A199:$A$211,LEFT($C197,LEN($C197)-6),R199:R$211)</f>
        <v>5.9855834947332873</v>
      </c>
      <c r="S197" s="123">
        <f>SUMIF($A199:$A$211,LEFT($C197,LEN($C197)-6),S199:S$211)</f>
        <v>6.03775508282658</v>
      </c>
      <c r="T197" s="123">
        <f>SUMIF($A199:$A$211,LEFT($C197,LEN($C197)-6),T199:T$211)</f>
        <v>6.0915902100340569</v>
      </c>
      <c r="U197" s="123">
        <f>SUMIF($A199:$A$211,LEFT($C197,LEN($C197)-6),U199:U$211)</f>
        <v>6.1471680977889775</v>
      </c>
      <c r="V197" s="123">
        <f>SUMIF($A199:$A$211,LEFT($C197,LEN($C197)-6),V199:V$211)</f>
        <v>6.2045719308521132</v>
      </c>
      <c r="W197" s="123">
        <f>SUMIF($A199:$A$211,LEFT($C197,LEN($C197)-6),W199:W$211)</f>
        <v>6.2638890544082333</v>
      </c>
    </row>
    <row r="198" spans="1:23" s="88" customFormat="1" x14ac:dyDescent="0.3">
      <c r="A198" s="124" t="s">
        <v>521</v>
      </c>
      <c r="B198" s="124" t="s">
        <v>521</v>
      </c>
      <c r="C198" s="124" t="s">
        <v>521</v>
      </c>
      <c r="D198" s="125">
        <f>SUMIF($B199:$B$211,LEFT($C198,LEN($C198)-6),D199:D$211)</f>
        <v>1.9359999999999999</v>
      </c>
      <c r="E198" s="125">
        <f>SUMIF($B199:$B$211,LEFT($C198,LEN($C198)-6),E199:E$211)</f>
        <v>3.4074</v>
      </c>
      <c r="F198" s="125">
        <f>SUMIF($B199:$B$211,LEFT($C198,LEN($C198)-6),F199:F$211)</f>
        <v>5.0194000000000001</v>
      </c>
      <c r="G198" s="125">
        <f>SUMIF($B199:$B$211,LEFT($C198,LEN($C198)-6),G199:G$211)</f>
        <v>4.407</v>
      </c>
      <c r="H198" s="125">
        <f>SUMIF($B199:$B$211,LEFT($C198,LEN($C198)-6),H199:H$211)</f>
        <v>4.0732000000000008</v>
      </c>
      <c r="I198" s="125">
        <f>SUMIF($B199:$B$211,LEFT($C198,LEN($C198)-6),I199:I$211)</f>
        <v>4.8409999999999993</v>
      </c>
      <c r="J198" s="125">
        <f>SUMIF($B199:$B$211,LEFT($C198,LEN($C198)-6),J199:J$211)</f>
        <v>32.292366298247863</v>
      </c>
      <c r="K198" s="125">
        <f>SUMIF($B199:$B$211,LEFT($C198,LEN($C198)-6),K199:K$211)</f>
        <v>4.326172005565371</v>
      </c>
      <c r="L198" s="125">
        <f>SUMIF($B199:$B$211,LEFT($C198,LEN($C198)-6),L199:L$211)</f>
        <v>4.4784999999999995</v>
      </c>
      <c r="M198" s="125">
        <f>SUMIF($B199:$B$211,LEFT($C198,LEN($C198)-6),M199:M$211)</f>
        <v>7.4398900000000001</v>
      </c>
      <c r="N198" s="125">
        <f>SUMIF($B199:$B$211,LEFT($C198,LEN($C198)-6),N199:N$211)</f>
        <v>2.9012199999999999</v>
      </c>
      <c r="O198" s="125">
        <f>SUMIF($B199:$B$211,LEFT($C198,LEN($C198)-6),O199:O$211)</f>
        <v>5.98999999999997</v>
      </c>
      <c r="P198" s="125">
        <f>SUMIF($B199:$B$211,LEFT($C198,LEN($C198)-6),P199:P$211)</f>
        <v>5.7170000000000005</v>
      </c>
      <c r="Q198" s="125">
        <f>SUMIF($B199:$B$211,LEFT($C198,LEN($C198)-6),Q199:Q$211)</f>
        <v>5.9350000000000005</v>
      </c>
      <c r="R198" s="125">
        <f>SUMIF($B199:$B$211,LEFT($C198,LEN($C198)-6),R199:R$211)</f>
        <v>5.9855834947332873</v>
      </c>
      <c r="S198" s="125">
        <f>SUMIF($B199:$B$211,LEFT($C198,LEN($C198)-6),S199:S$211)</f>
        <v>6.03775508282658</v>
      </c>
      <c r="T198" s="125">
        <f>SUMIF($B199:$B$211,LEFT($C198,LEN($C198)-6),T199:T$211)</f>
        <v>6.0915902100340569</v>
      </c>
      <c r="U198" s="125">
        <f>SUMIF($B199:$B$211,LEFT($C198,LEN($C198)-6),U199:U$211)</f>
        <v>6.1471680977889775</v>
      </c>
      <c r="V198" s="125">
        <f>SUMIF($B199:$B$211,LEFT($C198,LEN($C198)-6),V199:V$211)</f>
        <v>6.2045719308521132</v>
      </c>
      <c r="W198" s="125">
        <f>SUMIF($B199:$B$211,LEFT($C198,LEN($C198)-6),W199:W$211)</f>
        <v>6.2638890544082333</v>
      </c>
    </row>
    <row r="199" spans="1:23" s="88" customFormat="1" x14ac:dyDescent="0.3">
      <c r="A199" s="126" t="s">
        <v>522</v>
      </c>
      <c r="B199" s="126" t="s">
        <v>522</v>
      </c>
      <c r="C199" s="126" t="s">
        <v>523</v>
      </c>
      <c r="D199" s="127">
        <v>1.7829999999999999</v>
      </c>
      <c r="E199" s="127">
        <v>3.258</v>
      </c>
      <c r="F199" s="127">
        <v>4.8920000000000003</v>
      </c>
      <c r="G199" s="127">
        <v>4.2720000000000002</v>
      </c>
      <c r="H199" s="127">
        <v>3.8640000000000008</v>
      </c>
      <c r="I199" s="127">
        <v>4.7409999999999997</v>
      </c>
      <c r="J199" s="127">
        <v>32.159366291930702</v>
      </c>
      <c r="K199" s="127">
        <v>4.2571720022880468</v>
      </c>
      <c r="L199" s="127">
        <v>4.4559999999999995</v>
      </c>
      <c r="M199" s="127">
        <v>4.2892700000000001</v>
      </c>
      <c r="N199" s="127">
        <v>2.7732199999999998</v>
      </c>
      <c r="O199" s="127">
        <v>5.46599999999997</v>
      </c>
      <c r="P199" s="127">
        <v>5.5960000000000001</v>
      </c>
      <c r="Q199" s="127">
        <v>5.6920000000000002</v>
      </c>
      <c r="R199" s="127">
        <v>5.7420973002374582</v>
      </c>
      <c r="S199" s="127">
        <v>5.7937789252870262</v>
      </c>
      <c r="T199" s="127">
        <v>5.8471204778093373</v>
      </c>
      <c r="U199" s="127">
        <v>5.9022013264129507</v>
      </c>
      <c r="V199" s="127">
        <v>5.9591047938960635</v>
      </c>
      <c r="W199" s="127">
        <v>6.0179183549000914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0.15300000000000002</v>
      </c>
      <c r="E204" s="127">
        <v>0.14940000000000001</v>
      </c>
      <c r="F204" s="127">
        <v>0.12740000000000001</v>
      </c>
      <c r="G204" s="127">
        <v>0.13500000000000001</v>
      </c>
      <c r="H204" s="127">
        <v>0.2092</v>
      </c>
      <c r="I204" s="127">
        <v>0.1</v>
      </c>
      <c r="J204" s="127">
        <v>0.1300000061746687</v>
      </c>
      <c r="K204" s="127">
        <v>6.9000003277324209E-2</v>
      </c>
      <c r="L204" s="127">
        <v>2.2499999999999999E-2</v>
      </c>
      <c r="M204" s="127">
        <v>3.1506200000000004</v>
      </c>
      <c r="N204" s="127">
        <v>0.128</v>
      </c>
      <c r="O204" s="127">
        <v>0.52400000000000013</v>
      </c>
      <c r="P204" s="127">
        <v>0.12100000000000001</v>
      </c>
      <c r="Q204" s="127">
        <v>0.24299999999999999</v>
      </c>
      <c r="R204" s="127">
        <v>0.24348619449582951</v>
      </c>
      <c r="S204" s="127">
        <v>0.24397615753955398</v>
      </c>
      <c r="T204" s="127">
        <v>0.24446973222471932</v>
      </c>
      <c r="U204" s="127">
        <v>0.24496677137602682</v>
      </c>
      <c r="V204" s="127">
        <v>0.24546713695604963</v>
      </c>
      <c r="W204" s="127">
        <v>0.24597069950814185</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3.00000014249235E-3</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3070-9609-4DDE-96EB-F061C531F4C9}">
  <sheetPr codeName="Sheet6"/>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192.54115099999999</v>
      </c>
      <c r="E4" s="5">
        <f t="shared" si="0"/>
        <v>168.068567</v>
      </c>
      <c r="F4" s="5">
        <f t="shared" si="0"/>
        <v>197.03143299999999</v>
      </c>
      <c r="G4" s="5">
        <f t="shared" si="0"/>
        <v>226.17227200000002</v>
      </c>
      <c r="H4" s="5">
        <f t="shared" si="0"/>
        <v>263.37672499999996</v>
      </c>
      <c r="I4" s="5">
        <f t="shared" si="0"/>
        <v>327.58572500000002</v>
      </c>
      <c r="J4" s="5">
        <f t="shared" si="0"/>
        <v>399.04277201546097</v>
      </c>
      <c r="K4" s="5">
        <f t="shared" si="0"/>
        <v>476.06805403370583</v>
      </c>
      <c r="L4" s="5">
        <f t="shared" si="0"/>
        <v>495.92033000000004</v>
      </c>
      <c r="M4" s="5">
        <f t="shared" si="0"/>
        <v>579.29016999999999</v>
      </c>
      <c r="N4" s="5">
        <f t="shared" si="0"/>
        <v>686.92035999999996</v>
      </c>
      <c r="O4" s="5">
        <f t="shared" si="0"/>
        <v>577.29187000000002</v>
      </c>
      <c r="P4" s="5">
        <f t="shared" si="0"/>
        <v>580.1232</v>
      </c>
      <c r="Q4" s="5">
        <f t="shared" si="0"/>
        <v>598.99216000000001</v>
      </c>
      <c r="R4" s="5">
        <f t="shared" si="0"/>
        <v>618.23869648783011</v>
      </c>
      <c r="S4" s="5">
        <f t="shared" si="0"/>
        <v>640.9557054986484</v>
      </c>
      <c r="T4" s="5">
        <f>T5+T56+T116+T120+T153+T197+T209</f>
        <v>698.27084092205848</v>
      </c>
      <c r="U4" s="5">
        <f t="shared" ref="U4:V4" si="1">U5+U56+U116+U120+U153+U197+U209</f>
        <v>786.27243654963218</v>
      </c>
      <c r="V4" s="5">
        <f t="shared" si="1"/>
        <v>860.81161919844544</v>
      </c>
      <c r="W4" s="5">
        <f t="shared" ref="W4" si="2">W5+W56+W116+W120+W153+W197+W209</f>
        <v>861.51482005172193</v>
      </c>
    </row>
    <row r="5" spans="1:23" s="88" customFormat="1" x14ac:dyDescent="0.3">
      <c r="A5" s="122" t="s">
        <v>349</v>
      </c>
      <c r="B5" s="122" t="s">
        <v>349</v>
      </c>
      <c r="C5" s="122" t="s">
        <v>349</v>
      </c>
      <c r="D5" s="123">
        <f>SUMIF($A7:$A$211,LEFT($C5,LEN($C5)-6),D7:D$211)</f>
        <v>77.875000000000014</v>
      </c>
      <c r="E5" s="123">
        <f>SUMIF($A7:$A$211,LEFT($C5,LEN($C5)-6),E7:E$211)</f>
        <v>79.692000000000007</v>
      </c>
      <c r="F5" s="123">
        <f>SUMIF($A7:$A$211,LEFT($C5,LEN($C5)-6),F7:F$211)</f>
        <v>76.229000000000013</v>
      </c>
      <c r="G5" s="123">
        <f>SUMIF($A7:$A$211,LEFT($C5,LEN($C5)-6),G7:G$211)</f>
        <v>83.266000000000034</v>
      </c>
      <c r="H5" s="123">
        <f>SUMIF($A7:$A$211,LEFT($C5,LEN($C5)-6),H7:H$211)</f>
        <v>70.355000000000004</v>
      </c>
      <c r="I5" s="123">
        <f>SUMIF($A7:$A$211,LEFT($C5,LEN($C5)-6),I7:I$211)</f>
        <v>91.714210000000008</v>
      </c>
      <c r="J5" s="123">
        <f>SUMIF($A7:$A$211,LEFT($C5,LEN($C5)-6),J7:J$211)</f>
        <v>112.66004110627446</v>
      </c>
      <c r="K5" s="123">
        <f>SUMIF($A7:$A$211,LEFT($C5,LEN($C5)-6),K7:K$211)</f>
        <v>125.52354062599457</v>
      </c>
      <c r="L5" s="123">
        <f>SUMIF($A7:$A$211,LEFT($C5,LEN($C5)-6),L7:L$211)</f>
        <v>154.13598000000002</v>
      </c>
      <c r="M5" s="123">
        <f>SUMIF($A7:$A$211,LEFT($C5,LEN($C5)-6),M7:M$211)</f>
        <v>182.84123999999997</v>
      </c>
      <c r="N5" s="123">
        <f>SUMIF($A7:$A$211,LEFT($C5,LEN($C5)-6),N7:N$211)</f>
        <v>203.82866999999999</v>
      </c>
      <c r="O5" s="123">
        <f>SUMIF($A7:$A$211,LEFT($C5,LEN($C5)-6),O7:O$211)</f>
        <v>162.995</v>
      </c>
      <c r="P5" s="123">
        <f>SUMIF($A7:$A$211,LEFT($C5,LEN($C5)-6),P7:P$211)</f>
        <v>164.14399999999995</v>
      </c>
      <c r="Q5" s="123">
        <f>SUMIF($A7:$A$211,LEFT($C5,LEN($C5)-6),Q7:Q$211)</f>
        <v>183.70099999999999</v>
      </c>
      <c r="R5" s="123">
        <f>SUMIF($A7:$A$211,LEFT($C5,LEN($C5)-6),R7:R$211)</f>
        <v>197.02775045506257</v>
      </c>
      <c r="S5" s="123">
        <f>SUMIF($A7:$A$211,LEFT($C5,LEN($C5)-6),S7:S$211)</f>
        <v>208.58314066068681</v>
      </c>
      <c r="T5" s="123">
        <f>SUMIF($A7:$A$211,LEFT($C5,LEN($C5)-6),T7:T$211)</f>
        <v>245.00136013030556</v>
      </c>
      <c r="U5" s="123">
        <f>SUMIF($A7:$A$211,LEFT($C5,LEN($C5)-6),U7:U$211)</f>
        <v>270.71328564485651</v>
      </c>
      <c r="V5" s="123">
        <f>SUMIF($A7:$A$211,LEFT($C5,LEN($C5)-6),V7:V$211)</f>
        <v>303.96723140989207</v>
      </c>
      <c r="W5" s="123">
        <f>SUMIF($A7:$A$211,LEFT($C5,LEN($C5)-6),W7:W$211)</f>
        <v>307.45137811773759</v>
      </c>
    </row>
    <row r="6" spans="1:23" s="88" customFormat="1" x14ac:dyDescent="0.3">
      <c r="A6" s="124" t="s">
        <v>350</v>
      </c>
      <c r="B6" s="124" t="s">
        <v>350</v>
      </c>
      <c r="C6" s="124" t="s">
        <v>350</v>
      </c>
      <c r="D6" s="125">
        <f>SUMIF($B7:$B$211,LEFT($C6,LEN($C6)-6),D7:D$211)</f>
        <v>76.993000000000009</v>
      </c>
      <c r="E6" s="125">
        <f>SUMIF($B7:$B$211,LEFT($C6,LEN($C6)-6),E7:E$211)</f>
        <v>79.541000000000011</v>
      </c>
      <c r="F6" s="125">
        <f>SUMIF($B7:$B$211,LEFT($C6,LEN($C6)-6),F7:F$211)</f>
        <v>75.983000000000018</v>
      </c>
      <c r="G6" s="125">
        <f>SUMIF($B7:$B$211,LEFT($C6,LEN($C6)-6),G7:G$211)</f>
        <v>83.002000000000038</v>
      </c>
      <c r="H6" s="125">
        <f>SUMIF($B7:$B$211,LEFT($C6,LEN($C6)-6),H7:H$211)</f>
        <v>64.876000000000005</v>
      </c>
      <c r="I6" s="125">
        <f>SUMIF($B7:$B$211,LEFT($C6,LEN($C6)-6),I7:I$211)</f>
        <v>64.854000000000013</v>
      </c>
      <c r="J6" s="125">
        <f>SUMIF($B7:$B$211,LEFT($C6,LEN($C6)-6),J7:J$211)</f>
        <v>65.002337999999995</v>
      </c>
      <c r="K6" s="125">
        <f>SUMIF($B7:$B$211,LEFT($C6,LEN($C6)-6),K7:K$211)</f>
        <v>68.386589000000001</v>
      </c>
      <c r="L6" s="125">
        <f>SUMIF($B7:$B$211,LEFT($C6,LEN($C6)-6),L7:L$211)</f>
        <v>60.0762</v>
      </c>
      <c r="M6" s="125">
        <f>SUMIF($B7:$B$211,LEFT($C6,LEN($C6)-6),M7:M$211)</f>
        <v>47.065979999999982</v>
      </c>
      <c r="N6" s="125">
        <f>SUMIF($B7:$B$211,LEFT($C6,LEN($C6)-6),N7:N$211)</f>
        <v>72.312429999999992</v>
      </c>
      <c r="O6" s="125">
        <f>SUMIF($B7:$B$211,LEFT($C6,LEN($C6)-6),O7:O$211)</f>
        <v>58.551000000000002</v>
      </c>
      <c r="P6" s="125">
        <f>SUMIF($B7:$B$211,LEFT($C6,LEN($C6)-6),P7:P$211)</f>
        <v>61.97999999999999</v>
      </c>
      <c r="Q6" s="125">
        <f>SUMIF($B7:$B$211,LEFT($C6,LEN($C6)-6),Q7:Q$211)</f>
        <v>56.957000000000001</v>
      </c>
      <c r="R6" s="125">
        <f>SUMIF($B7:$B$211,LEFT($C6,LEN($C6)-6),R7:R$211)</f>
        <v>63.156400905708054</v>
      </c>
      <c r="S6" s="125">
        <f>SUMIF($B7:$B$211,LEFT($C6,LEN($C6)-6),S7:S$211)</f>
        <v>65.477065297336082</v>
      </c>
      <c r="T6" s="125">
        <f>SUMIF($B7:$B$211,LEFT($C6,LEN($C6)-6),T7:T$211)</f>
        <v>76.25014677549504</v>
      </c>
      <c r="U6" s="125">
        <f>SUMIF($B7:$B$211,LEFT($C6,LEN($C6)-6),U7:U$211)</f>
        <v>85.239982069485649</v>
      </c>
      <c r="V6" s="125">
        <f>SUMIF($B7:$B$211,LEFT($C6,LEN($C6)-6),V7:V$211)</f>
        <v>92.854559625526647</v>
      </c>
      <c r="W6" s="125">
        <f>SUMIF($B7:$B$211,LEFT($C6,LEN($C6)-6),W7:W$211)</f>
        <v>96.205083891326566</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66.930000000000007</v>
      </c>
      <c r="E8" s="127">
        <v>63.309000000000012</v>
      </c>
      <c r="F8" s="127">
        <v>70.50500000000001</v>
      </c>
      <c r="G8" s="127">
        <v>74.524000000000029</v>
      </c>
      <c r="H8" s="127">
        <v>59.119</v>
      </c>
      <c r="I8" s="127">
        <v>63.596000000000004</v>
      </c>
      <c r="J8" s="127">
        <v>62.222497999999987</v>
      </c>
      <c r="K8" s="127">
        <v>65.693072999999998</v>
      </c>
      <c r="L8" s="127">
        <v>57.870649999999998</v>
      </c>
      <c r="M8" s="127">
        <v>44.496619999999986</v>
      </c>
      <c r="N8" s="127">
        <v>68.248429999999999</v>
      </c>
      <c r="O8" s="127">
        <v>55.326000000000001</v>
      </c>
      <c r="P8" s="127">
        <v>60.080999999999996</v>
      </c>
      <c r="Q8" s="127">
        <v>37.915999999999997</v>
      </c>
      <c r="R8" s="127">
        <v>55.959402576608561</v>
      </c>
      <c r="S8" s="127">
        <v>58.01561526564695</v>
      </c>
      <c r="T8" s="127">
        <v>68.121483681573224</v>
      </c>
      <c r="U8" s="127">
        <v>76.08688077671323</v>
      </c>
      <c r="V8" s="127">
        <v>82.833737861642433</v>
      </c>
      <c r="W8" s="127">
        <v>86.176076073423417</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1.2139999999999997</v>
      </c>
      <c r="E12" s="127">
        <v>4.0990000000000002</v>
      </c>
      <c r="F12" s="127">
        <v>2.9059999999999997</v>
      </c>
      <c r="G12" s="127">
        <v>0.77200000000000002</v>
      </c>
      <c r="H12" s="127">
        <v>0.65600000000000003</v>
      </c>
      <c r="I12" s="127">
        <v>0.68300000000000016</v>
      </c>
      <c r="J12" s="127">
        <v>0.47254000000000002</v>
      </c>
      <c r="K12" s="127">
        <v>0.6986159999999999</v>
      </c>
      <c r="L12" s="127">
        <v>0.54155000000000009</v>
      </c>
      <c r="M12" s="127">
        <v>0.64535999999999993</v>
      </c>
      <c r="N12" s="127">
        <v>0.67159999999999986</v>
      </c>
      <c r="O12" s="127">
        <v>1.161</v>
      </c>
      <c r="P12" s="127">
        <v>1.2270000000000001</v>
      </c>
      <c r="Q12" s="127">
        <v>1.0720000000000001</v>
      </c>
      <c r="R12" s="127">
        <v>1.0654651908774786</v>
      </c>
      <c r="S12" s="127">
        <v>1.1046154130802934</v>
      </c>
      <c r="T12" s="127">
        <v>1.2033916334155634</v>
      </c>
      <c r="U12" s="127">
        <v>1.3550525330252357</v>
      </c>
      <c r="V12" s="127">
        <v>1.4835124707805758</v>
      </c>
      <c r="W12" s="127">
        <v>1.4847243587384436</v>
      </c>
    </row>
    <row r="13" spans="1:23" s="88" customFormat="1" x14ac:dyDescent="0.3">
      <c r="A13" s="126" t="s">
        <v>144</v>
      </c>
      <c r="B13" s="126" t="s">
        <v>351</v>
      </c>
      <c r="C13" s="126" t="s">
        <v>151</v>
      </c>
      <c r="D13" s="127">
        <v>8.849000000000002</v>
      </c>
      <c r="E13" s="127">
        <v>12.133000000000001</v>
      </c>
      <c r="F13" s="127">
        <v>2.5719999999999992</v>
      </c>
      <c r="G13" s="127">
        <v>7.7059999999999986</v>
      </c>
      <c r="H13" s="127">
        <v>5.101</v>
      </c>
      <c r="I13" s="127">
        <v>0.57500000000000007</v>
      </c>
      <c r="J13" s="127">
        <v>2.3072999999999997</v>
      </c>
      <c r="K13" s="127">
        <v>1.9948999999999995</v>
      </c>
      <c r="L13" s="127">
        <v>1.6639999999999999</v>
      </c>
      <c r="M13" s="127">
        <v>1.923999999999999</v>
      </c>
      <c r="N13" s="127">
        <v>3.3923999999999999</v>
      </c>
      <c r="O13" s="127">
        <v>2.0640000000000001</v>
      </c>
      <c r="P13" s="127">
        <v>0.67200000000000004</v>
      </c>
      <c r="Q13" s="127">
        <v>17.969000000000001</v>
      </c>
      <c r="R13" s="127">
        <v>6.1315331382220197</v>
      </c>
      <c r="S13" s="127">
        <v>6.3568346186088318</v>
      </c>
      <c r="T13" s="127">
        <v>6.9252714605062557</v>
      </c>
      <c r="U13" s="127">
        <v>7.7980487597471848</v>
      </c>
      <c r="V13" s="127">
        <v>8.5373092931036272</v>
      </c>
      <c r="W13" s="127">
        <v>8.5442834591647028</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0.8819999999999999</v>
      </c>
      <c r="E26" s="125">
        <f>SUMIF($B27:$B$211,LEFT($C26,LEN($C26)-6),E27:E$211)</f>
        <v>0.15099999999999997</v>
      </c>
      <c r="F26" s="125">
        <f>SUMIF($B27:$B$211,LEFT($C26,LEN($C26)-6),F27:F$211)</f>
        <v>0.246</v>
      </c>
      <c r="G26" s="125">
        <f>SUMIF($B27:$B$211,LEFT($C26,LEN($C26)-6),G27:G$211)</f>
        <v>0.26400000000000001</v>
      </c>
      <c r="H26" s="125">
        <f>SUMIF($B27:$B$211,LEFT($C26,LEN($C26)-6),H27:H$211)</f>
        <v>5.479000000000001</v>
      </c>
      <c r="I26" s="125">
        <f>SUMIF($B27:$B$211,LEFT($C26,LEN($C26)-6),I27:I$211)</f>
        <v>8.8369999999999997</v>
      </c>
      <c r="J26" s="125">
        <f>SUMIF($B27:$B$211,LEFT($C26,LEN($C26)-6),J27:J$211)</f>
        <v>13.839581999999996</v>
      </c>
      <c r="K26" s="125">
        <f>SUMIF($B27:$B$211,LEFT($C26,LEN($C26)-6),K27:K$211)</f>
        <v>25.009025000000001</v>
      </c>
      <c r="L26" s="125">
        <f>SUMIF($B27:$B$211,LEFT($C26,LEN($C26)-6),L27:L$211)</f>
        <v>48.971829999999997</v>
      </c>
      <c r="M26" s="125">
        <f>SUMIF($B27:$B$211,LEFT($C26,LEN($C26)-6),M27:M$211)</f>
        <v>60.732039999999991</v>
      </c>
      <c r="N26" s="125">
        <f>SUMIF($B27:$B$211,LEFT($C26,LEN($C26)-6),N27:N$211)</f>
        <v>51.78322</v>
      </c>
      <c r="O26" s="125">
        <f>SUMIF($B27:$B$211,LEFT($C26,LEN($C26)-6),O27:O$211)</f>
        <v>49.980000000000004</v>
      </c>
      <c r="P26" s="125">
        <f>SUMIF($B27:$B$211,LEFT($C26,LEN($C26)-6),P27:P$211)</f>
        <v>53.710000000000008</v>
      </c>
      <c r="Q26" s="125">
        <f>SUMIF($B27:$B$211,LEFT($C26,LEN($C26)-6),Q27:Q$211)</f>
        <v>25.155000000000001</v>
      </c>
      <c r="R26" s="125">
        <f>SUMIF($B27:$B$211,LEFT($C26,LEN($C26)-6),R27:R$211)</f>
        <v>45.833216201521864</v>
      </c>
      <c r="S26" s="125">
        <f>SUMIF($B27:$B$211,LEFT($C26,LEN($C26)-6),S27:S$211)</f>
        <v>52.435377774521115</v>
      </c>
      <c r="T26" s="125">
        <f>SUMIF($B27:$B$211,LEFT($C26,LEN($C26)-6),T27:T$211)</f>
        <v>63.241820772507467</v>
      </c>
      <c r="U26" s="125">
        <f>SUMIF($B27:$B$211,LEFT($C26,LEN($C26)-6),U27:U$211)</f>
        <v>69.765831937436019</v>
      </c>
      <c r="V26" s="125">
        <f>SUMIF($B27:$B$211,LEFT($C26,LEN($C26)-6),V27:V$211)</f>
        <v>78.57049367146125</v>
      </c>
      <c r="W26" s="125">
        <f>SUMIF($B27:$B$211,LEFT($C26,LEN($C26)-6),W27:W$211)</f>
        <v>78.622625569584741</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7.7680250000000015</v>
      </c>
      <c r="L36" s="127">
        <v>30.636749999999999</v>
      </c>
      <c r="M36" s="127">
        <v>33.894599999999997</v>
      </c>
      <c r="N36" s="127">
        <v>34.218199999999996</v>
      </c>
      <c r="O36" s="127">
        <v>37.116000000000007</v>
      </c>
      <c r="P36" s="127">
        <v>25.249000000000002</v>
      </c>
      <c r="Q36" s="127">
        <v>10.302000000000001</v>
      </c>
      <c r="R36" s="127">
        <v>27.021610680837288</v>
      </c>
      <c r="S36" s="127">
        <v>32.932545039252503</v>
      </c>
      <c r="T36" s="127">
        <v>33.798296760643296</v>
      </c>
      <c r="U36" s="127">
        <v>32.726585580363562</v>
      </c>
      <c r="V36" s="127">
        <v>35.984500016076517</v>
      </c>
      <c r="W36" s="127">
        <v>36.01523510237184</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8.1967213114754092</v>
      </c>
      <c r="U42" s="127">
        <v>13.114754098360656</v>
      </c>
      <c r="V42" s="127">
        <v>16.393442622950818</v>
      </c>
      <c r="W42" s="127">
        <v>16.393442622950818</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0.8819999999999999</v>
      </c>
      <c r="E44" s="127">
        <v>0.15099999999999997</v>
      </c>
      <c r="F44" s="127">
        <v>0.246</v>
      </c>
      <c r="G44" s="127">
        <v>0.26400000000000001</v>
      </c>
      <c r="H44" s="127">
        <v>5.479000000000001</v>
      </c>
      <c r="I44" s="127">
        <v>8.8369999999999997</v>
      </c>
      <c r="J44" s="127">
        <v>13.839581999999996</v>
      </c>
      <c r="K44" s="127">
        <v>17.241</v>
      </c>
      <c r="L44" s="127">
        <v>18.335079999999998</v>
      </c>
      <c r="M44" s="127">
        <v>26.837439999999994</v>
      </c>
      <c r="N44" s="127">
        <v>17.565020000000001</v>
      </c>
      <c r="O44" s="127">
        <v>12.864000000000001</v>
      </c>
      <c r="P44" s="127">
        <v>28.461000000000002</v>
      </c>
      <c r="Q44" s="127">
        <v>14.853000000000002</v>
      </c>
      <c r="R44" s="127">
        <v>18.811605520684573</v>
      </c>
      <c r="S44" s="127">
        <v>19.502832735268615</v>
      </c>
      <c r="T44" s="127">
        <v>21.246802700388763</v>
      </c>
      <c r="U44" s="127">
        <v>23.924492258711808</v>
      </c>
      <c r="V44" s="127">
        <v>26.192551032433908</v>
      </c>
      <c r="W44" s="127">
        <v>26.213947844262076</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0</v>
      </c>
      <c r="E46" s="125">
        <f>SUMIF($B47:$B$211,LEFT($C46,LEN($C46)-6),E47:E$211)</f>
        <v>0</v>
      </c>
      <c r="F46" s="125">
        <f>SUMIF($B47:$B$211,LEFT($C46,LEN($C46)-6),F47:F$211)</f>
        <v>0</v>
      </c>
      <c r="G46" s="125">
        <f>SUMIF($B47:$B$211,LEFT($C46,LEN($C46)-6),G47:G$211)</f>
        <v>0</v>
      </c>
      <c r="H46" s="125">
        <f>SUMIF($B47:$B$211,LEFT($C46,LEN($C46)-6),H47:H$211)</f>
        <v>0</v>
      </c>
      <c r="I46" s="125">
        <f>SUMIF($B47:$B$211,LEFT($C46,LEN($C46)-6),I47:I$211)</f>
        <v>18.023209999999999</v>
      </c>
      <c r="J46" s="125">
        <f>SUMIF($B47:$B$211,LEFT($C46,LEN($C46)-6),J47:J$211)</f>
        <v>33.818121106274482</v>
      </c>
      <c r="K46" s="125">
        <f>SUMIF($B47:$B$211,LEFT($C46,LEN($C46)-6),K47:K$211)</f>
        <v>32.127926625994562</v>
      </c>
      <c r="L46" s="125">
        <f>SUMIF($B47:$B$211,LEFT($C46,LEN($C46)-6),L47:L$211)</f>
        <v>45.087949999999999</v>
      </c>
      <c r="M46" s="125">
        <f>SUMIF($B47:$B$211,LEFT($C46,LEN($C46)-6),M47:M$211)</f>
        <v>75.043220000000005</v>
      </c>
      <c r="N46" s="125">
        <f>SUMIF($B47:$B$211,LEFT($C46,LEN($C46)-6),N47:N$211)</f>
        <v>79.733019999999996</v>
      </c>
      <c r="O46" s="125">
        <f>SUMIF($B47:$B$211,LEFT($C46,LEN($C46)-6),O47:O$211)</f>
        <v>54.463999999999999</v>
      </c>
      <c r="P46" s="125">
        <f>SUMIF($B47:$B$211,LEFT($C46,LEN($C46)-6),P47:P$211)</f>
        <v>48.453999999999979</v>
      </c>
      <c r="Q46" s="125">
        <f>SUMIF($B47:$B$211,LEFT($C46,LEN($C46)-6),Q47:Q$211)</f>
        <v>101.589</v>
      </c>
      <c r="R46" s="125">
        <f>SUMIF($B47:$B$211,LEFT($C46,LEN($C46)-6),R47:R$211)</f>
        <v>88.038133347832655</v>
      </c>
      <c r="S46" s="125">
        <f>SUMIF($B47:$B$211,LEFT($C46,LEN($C46)-6),S47:S$211)</f>
        <v>90.670697588829626</v>
      </c>
      <c r="T46" s="125">
        <f>SUMIF($B47:$B$211,LEFT($C46,LEN($C46)-6),T47:T$211)</f>
        <v>105.50939258230305</v>
      </c>
      <c r="U46" s="125">
        <f>SUMIF($B47:$B$211,LEFT($C46,LEN($C46)-6),U47:U$211)</f>
        <v>115.70747163793483</v>
      </c>
      <c r="V46" s="125">
        <f>SUMIF($B47:$B$211,LEFT($C46,LEN($C46)-6),V47:V$211)</f>
        <v>132.5421781129042</v>
      </c>
      <c r="W46" s="125">
        <f>SUMIF($B47:$B$211,LEFT($C46,LEN($C46)-6),W47:W$211)</f>
        <v>132.62366865682625</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18.023209999999999</v>
      </c>
      <c r="J52" s="127">
        <v>33.818121106274482</v>
      </c>
      <c r="K52" s="127">
        <v>32.127926625994562</v>
      </c>
      <c r="L52" s="127">
        <v>45.087949999999999</v>
      </c>
      <c r="M52" s="127">
        <v>75.043220000000005</v>
      </c>
      <c r="N52" s="127">
        <v>79.733019999999996</v>
      </c>
      <c r="O52" s="127">
        <v>54.463999999999999</v>
      </c>
      <c r="P52" s="127">
        <v>48.453999999999979</v>
      </c>
      <c r="Q52" s="127">
        <v>101.589</v>
      </c>
      <c r="R52" s="127">
        <v>88.038133347832655</v>
      </c>
      <c r="S52" s="127">
        <v>90.670697588829626</v>
      </c>
      <c r="T52" s="127">
        <v>105.50939258230305</v>
      </c>
      <c r="U52" s="127">
        <v>115.70747163793483</v>
      </c>
      <c r="V52" s="127">
        <v>132.5421781129042</v>
      </c>
      <c r="W52" s="127">
        <v>132.62366865682625</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55.000450000000001</v>
      </c>
      <c r="O56" s="123">
        <f>SUMIF($A58:$A$211,LEFT($C56,LEN($C56)-6),O58:O$211)</f>
        <v>70.758870000000016</v>
      </c>
      <c r="P56" s="123">
        <f>SUMIF($A58:$A$211,LEFT($C56,LEN($C56)-6),P58:P$211)</f>
        <v>57.636199999999995</v>
      </c>
      <c r="Q56" s="123">
        <f>SUMIF($A58:$A$211,LEFT($C56,LEN($C56)-6),Q58:Q$211)</f>
        <v>49.22916</v>
      </c>
      <c r="R56" s="123">
        <f>SUMIF($A58:$A$211,LEFT($C56,LEN($C56)-6),R58:R$211)</f>
        <v>74.132343023095814</v>
      </c>
      <c r="S56" s="123">
        <f>SUMIF($A58:$A$211,LEFT($C56,LEN($C56)-6),S58:S$211)</f>
        <v>76.314180114022378</v>
      </c>
      <c r="T56" s="123">
        <f>SUMIF($A58:$A$211,LEFT($C56,LEN($C56)-6),T58:T$211)</f>
        <v>81.818966781964505</v>
      </c>
      <c r="U56" s="123">
        <f>SUMIF($A58:$A$211,LEFT($C56,LEN($C56)-6),U58:U$211)</f>
        <v>109.94314129971863</v>
      </c>
      <c r="V56" s="123">
        <f>SUMIF($A58:$A$211,LEFT($C56,LEN($C56)-6),V58:V$211)</f>
        <v>123.65957495503406</v>
      </c>
      <c r="W56" s="123">
        <f>SUMIF($A58:$A$211,LEFT($C56,LEN($C56)-6),W58:W$211)</f>
        <v>128.64514610946225</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55.000450000000001</v>
      </c>
      <c r="O57" s="125">
        <f>SUMIF($B58:$B$211,LEFT($C57,LEN($C57)-6),O58:O$211)</f>
        <v>70.758870000000016</v>
      </c>
      <c r="P57" s="125">
        <f>SUMIF($B58:$B$211,LEFT($C57,LEN($C57)-6),P58:P$211)</f>
        <v>57.636199999999995</v>
      </c>
      <c r="Q57" s="125">
        <f>SUMIF($B58:$B$211,LEFT($C57,LEN($C57)-6),Q58:Q$211)</f>
        <v>49.22916</v>
      </c>
      <c r="R57" s="125">
        <f>SUMIF($B58:$B$211,LEFT($C57,LEN($C57)-6),R58:R$211)</f>
        <v>74.132343023095814</v>
      </c>
      <c r="S57" s="125">
        <f>SUMIF($B58:$B$211,LEFT($C57,LEN($C57)-6),S58:S$211)</f>
        <v>76.314180114022378</v>
      </c>
      <c r="T57" s="125">
        <f>SUMIF($B58:$B$211,LEFT($C57,LEN($C57)-6),T58:T$211)</f>
        <v>81.818966781964505</v>
      </c>
      <c r="U57" s="125">
        <f>SUMIF($B58:$B$211,LEFT($C57,LEN($C57)-6),U58:U$211)</f>
        <v>109.94314129971863</v>
      </c>
      <c r="V57" s="125">
        <f>SUMIF($B58:$B$211,LEFT($C57,LEN($C57)-6),V58:V$211)</f>
        <v>123.65957495503406</v>
      </c>
      <c r="W57" s="125">
        <f>SUMIF($B58:$B$211,LEFT($C57,LEN($C57)-6),W58:W$211)</f>
        <v>128.64514610946225</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9.8469999999999995</v>
      </c>
      <c r="O59" s="127">
        <v>10.211</v>
      </c>
      <c r="P59" s="127">
        <v>18.472999999999999</v>
      </c>
      <c r="Q59" s="127">
        <v>16.099</v>
      </c>
      <c r="R59" s="127">
        <v>17.30386668243176</v>
      </c>
      <c r="S59" s="127">
        <v>17.819217954359615</v>
      </c>
      <c r="T59" s="127">
        <v>19.119451974036458</v>
      </c>
      <c r="U59" s="127">
        <v>21.115829851808705</v>
      </c>
      <c r="V59" s="127">
        <v>22.806803455254254</v>
      </c>
      <c r="W59" s="127">
        <v>24.462100321784522</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45.153449999999999</v>
      </c>
      <c r="O61" s="127">
        <v>58.597870000000007</v>
      </c>
      <c r="P61" s="127">
        <v>35.798199999999994</v>
      </c>
      <c r="Q61" s="127">
        <v>31.289160000000003</v>
      </c>
      <c r="R61" s="127">
        <v>51.656149154759383</v>
      </c>
      <c r="S61" s="127">
        <v>53.253053747644778</v>
      </c>
      <c r="T61" s="127">
        <v>57.282052589697642</v>
      </c>
      <c r="U61" s="127">
        <v>83.140304109510851</v>
      </c>
      <c r="V61" s="127">
        <v>94.937453835856886</v>
      </c>
      <c r="W61" s="127">
        <v>98.265574249644388</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1.95</v>
      </c>
      <c r="P63" s="127">
        <v>3.3649999999999998</v>
      </c>
      <c r="Q63" s="127">
        <v>1.8409999999999997</v>
      </c>
      <c r="R63" s="127">
        <v>5.1723271859046642</v>
      </c>
      <c r="S63" s="127">
        <v>5.2419084120179713</v>
      </c>
      <c r="T63" s="127">
        <v>5.4174622182303942</v>
      </c>
      <c r="U63" s="127">
        <v>5.6870073383990718</v>
      </c>
      <c r="V63" s="127">
        <v>5.9153176639229201</v>
      </c>
      <c r="W63" s="127">
        <v>5.9174715380333529</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0</v>
      </c>
      <c r="E116" s="123">
        <f>SUMIF($A118:$A$211,LEFT($C116,LEN($C116)-6),E118:E$211)</f>
        <v>0</v>
      </c>
      <c r="F116" s="123">
        <f>SUMIF($A118:$A$211,LEFT($C116,LEN($C116)-6),F118:F$211)</f>
        <v>0</v>
      </c>
      <c r="G116" s="123">
        <f>SUMIF($A118:$A$211,LEFT($C116,LEN($C116)-6),G118:G$211)</f>
        <v>0</v>
      </c>
      <c r="H116" s="123">
        <f>SUMIF($A118:$A$211,LEFT($C116,LEN($C116)-6),H118:H$211)</f>
        <v>0</v>
      </c>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v>
      </c>
      <c r="S116" s="123">
        <f>SUMIF($A118:$A$211,LEFT($C116,LEN($C116)-6),S118:S$211)</f>
        <v>0</v>
      </c>
      <c r="T116" s="123">
        <f>SUMIF($A118:$A$211,LEFT($C116,LEN($C116)-6),T118:T$211)</f>
        <v>0</v>
      </c>
      <c r="U116" s="123">
        <f>SUMIF($A118:$A$211,LEFT($C116,LEN($C116)-6),U118:U$211)</f>
        <v>0</v>
      </c>
      <c r="V116" s="123">
        <f>SUMIF($A118:$A$211,LEFT($C116,LEN($C116)-6),V118:V$211)</f>
        <v>0</v>
      </c>
      <c r="W116" s="123">
        <f>SUMIF($A118:$A$211,LEFT($C116,LEN($C116)-6),W118:W$211)</f>
        <v>0</v>
      </c>
    </row>
    <row r="117" spans="1:23" s="88" customFormat="1" x14ac:dyDescent="0.3">
      <c r="A117" s="124" t="s">
        <v>452</v>
      </c>
      <c r="B117" s="124" t="s">
        <v>452</v>
      </c>
      <c r="C117" s="124" t="s">
        <v>452</v>
      </c>
      <c r="D117" s="125">
        <f>SUMIF($B118:$B$211,LEFT($C117,LEN($C117)-6),D118:D$211)</f>
        <v>0</v>
      </c>
      <c r="E117" s="125">
        <f>SUMIF($B118:$B$211,LEFT($C117,LEN($C117)-6),E118:E$211)</f>
        <v>0</v>
      </c>
      <c r="F117" s="125">
        <f>SUMIF($B118:$B$211,LEFT($C117,LEN($C117)-6),F118:F$211)</f>
        <v>0</v>
      </c>
      <c r="G117" s="125">
        <f>SUMIF($B118:$B$211,LEFT($C117,LEN($C117)-6),G118:G$211)</f>
        <v>0</v>
      </c>
      <c r="H117" s="125">
        <f>SUMIF($B118:$B$211,LEFT($C117,LEN($C117)-6),H118:H$211)</f>
        <v>0</v>
      </c>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v>
      </c>
      <c r="S117" s="125">
        <f>SUMIF($B118:$B$211,LEFT($C117,LEN($C117)-6),S118:S$211)</f>
        <v>0</v>
      </c>
      <c r="T117" s="125">
        <f>SUMIF($B118:$B$211,LEFT($C117,LEN($C117)-6),T118:T$211)</f>
        <v>0</v>
      </c>
      <c r="U117" s="125">
        <f>SUMIF($B118:$B$211,LEFT($C117,LEN($C117)-6),U118:U$211)</f>
        <v>0</v>
      </c>
      <c r="V117" s="125">
        <f>SUMIF($B118:$B$211,LEFT($C117,LEN($C117)-6),V118:V$211)</f>
        <v>0</v>
      </c>
      <c r="W117" s="125">
        <f>SUMIF($B118:$B$211,LEFT($C117,LEN($C117)-6),W118:W$211)</f>
        <v>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0</v>
      </c>
      <c r="T119" s="127">
        <v>0</v>
      </c>
      <c r="U119" s="127">
        <v>0</v>
      </c>
      <c r="V119" s="127">
        <v>0</v>
      </c>
      <c r="W119" s="127">
        <v>0</v>
      </c>
    </row>
    <row r="120" spans="1:23" s="88" customFormat="1" x14ac:dyDescent="0.3">
      <c r="A120" s="122" t="s">
        <v>453</v>
      </c>
      <c r="B120" s="122" t="s">
        <v>453</v>
      </c>
      <c r="C120" s="122" t="s">
        <v>453</v>
      </c>
      <c r="D120" s="123">
        <f>SUMIF($A122:$A$211,LEFT($C120,LEN($C120)-6),D122:D$211)</f>
        <v>18.535511</v>
      </c>
      <c r="E120" s="123">
        <f>SUMIF($A122:$A$211,LEFT($C120,LEN($C120)-6),E122:E$211)</f>
        <v>14.994282</v>
      </c>
      <c r="F120" s="123">
        <f>SUMIF($A122:$A$211,LEFT($C120,LEN($C120)-6),F122:F$211)</f>
        <v>17.626816999999999</v>
      </c>
      <c r="G120" s="123">
        <f>SUMIF($A122:$A$211,LEFT($C120,LEN($C120)-6),G122:G$211)</f>
        <v>21.540346999999997</v>
      </c>
      <c r="H120" s="123">
        <f>SUMIF($A122:$A$211,LEFT($C120,LEN($C120)-6),H122:H$211)</f>
        <v>15.669876</v>
      </c>
      <c r="I120" s="123">
        <f>SUMIF($A122:$A$211,LEFT($C120,LEN($C120)-6),I122:I$211)</f>
        <v>20.428744000000002</v>
      </c>
      <c r="J120" s="123">
        <f>SUMIF($A122:$A$211,LEFT($C120,LEN($C120)-6),J122:J$211)</f>
        <v>40.461326373451762</v>
      </c>
      <c r="K120" s="123">
        <f>SUMIF($A122:$A$211,LEFT($C120,LEN($C120)-6),K122:K$211)</f>
        <v>18.000936163720674</v>
      </c>
      <c r="L120" s="123">
        <f>SUMIF($A122:$A$211,LEFT($C120,LEN($C120)-6),L122:L$211)</f>
        <v>15.22397</v>
      </c>
      <c r="M120" s="123">
        <f>SUMIF($A122:$A$211,LEFT($C120,LEN($C120)-6),M122:M$211)</f>
        <v>9.7540000000000013</v>
      </c>
      <c r="N120" s="123">
        <f>SUMIF($A122:$A$211,LEFT($C120,LEN($C120)-6),N122:N$211)</f>
        <v>10.671000000000001</v>
      </c>
      <c r="O120" s="123">
        <f>SUMIF($A122:$A$211,LEFT($C120,LEN($C120)-6),O122:O$211)</f>
        <v>10.829000000000001</v>
      </c>
      <c r="P120" s="123">
        <f>SUMIF($A122:$A$211,LEFT($C120,LEN($C120)-6),P122:P$211)</f>
        <v>8.3550000000000004</v>
      </c>
      <c r="Q120" s="123">
        <f>SUMIF($A122:$A$211,LEFT($C120,LEN($C120)-6),Q122:Q$211)</f>
        <v>15.541</v>
      </c>
      <c r="R120" s="123">
        <f>SUMIF($A122:$A$211,LEFT($C120,LEN($C120)-6),R122:R$211)</f>
        <v>11.536363210332448</v>
      </c>
      <c r="S120" s="123">
        <f>SUMIF($A122:$A$211,LEFT($C120,LEN($C120)-6),S122:S$211)</f>
        <v>11.960263668990255</v>
      </c>
      <c r="T120" s="123">
        <f>SUMIF($A122:$A$211,LEFT($C120,LEN($C120)-6),T122:T$211)</f>
        <v>13.029766796908527</v>
      </c>
      <c r="U120" s="123">
        <f>SUMIF($A122:$A$211,LEFT($C120,LEN($C120)-6),U122:U$211)</f>
        <v>14.671880718304708</v>
      </c>
      <c r="V120" s="123">
        <f>SUMIF($A122:$A$211,LEFT($C120,LEN($C120)-6),V122:V$211)</f>
        <v>16.062785379114707</v>
      </c>
      <c r="W120" s="123">
        <f>SUMIF($A122:$A$211,LEFT($C120,LEN($C120)-6),W122:W$211)</f>
        <v>16.075907140174468</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18.535511</v>
      </c>
      <c r="E130" s="125">
        <f>SUMIF($B131:$B$211,LEFT($C130,LEN($C130)-6),E131:E$211)</f>
        <v>14.994282</v>
      </c>
      <c r="F130" s="125">
        <f>SUMIF($B131:$B$211,LEFT($C130,LEN($C130)-6),F131:F$211)</f>
        <v>17.626816999999999</v>
      </c>
      <c r="G130" s="125">
        <f>SUMIF($B131:$B$211,LEFT($C130,LEN($C130)-6),G131:G$211)</f>
        <v>21.540346999999997</v>
      </c>
      <c r="H130" s="125">
        <f>SUMIF($B131:$B$211,LEFT($C130,LEN($C130)-6),H131:H$211)</f>
        <v>15.669876</v>
      </c>
      <c r="I130" s="125">
        <f>SUMIF($B131:$B$211,LEFT($C130,LEN($C130)-6),I131:I$211)</f>
        <v>20.428744000000002</v>
      </c>
      <c r="J130" s="125">
        <f>SUMIF($B131:$B$211,LEFT($C130,LEN($C130)-6),J131:J$211)</f>
        <v>40.461326373451762</v>
      </c>
      <c r="K130" s="125">
        <f>SUMIF($B131:$B$211,LEFT($C130,LEN($C130)-6),K131:K$211)</f>
        <v>18.000936163720674</v>
      </c>
      <c r="L130" s="125">
        <f>SUMIF($B131:$B$211,LEFT($C130,LEN($C130)-6),L131:L$211)</f>
        <v>15.22397</v>
      </c>
      <c r="M130" s="125">
        <f>SUMIF($B131:$B$211,LEFT($C130,LEN($C130)-6),M131:M$211)</f>
        <v>9.7540000000000013</v>
      </c>
      <c r="N130" s="125">
        <f>SUMIF($B131:$B$211,LEFT($C130,LEN($C130)-6),N131:N$211)</f>
        <v>10.671000000000001</v>
      </c>
      <c r="O130" s="125">
        <f>SUMIF($B131:$B$211,LEFT($C130,LEN($C130)-6),O131:O$211)</f>
        <v>10.829000000000001</v>
      </c>
      <c r="P130" s="125">
        <f>SUMIF($B131:$B$211,LEFT($C130,LEN($C130)-6),P131:P$211)</f>
        <v>8.3550000000000004</v>
      </c>
      <c r="Q130" s="125">
        <f>SUMIF($B131:$B$211,LEFT($C130,LEN($C130)-6),Q131:Q$211)</f>
        <v>15.541</v>
      </c>
      <c r="R130" s="125">
        <f>SUMIF($B131:$B$211,LEFT($C130,LEN($C130)-6),R131:R$211)</f>
        <v>11.536363210332448</v>
      </c>
      <c r="S130" s="125">
        <f>SUMIF($B131:$B$211,LEFT($C130,LEN($C130)-6),S131:S$211)</f>
        <v>11.960263668990255</v>
      </c>
      <c r="T130" s="125">
        <f>SUMIF($B131:$B$211,LEFT($C130,LEN($C130)-6),T131:T$211)</f>
        <v>13.029766796908527</v>
      </c>
      <c r="U130" s="125">
        <f>SUMIF($B131:$B$211,LEFT($C130,LEN($C130)-6),U131:U$211)</f>
        <v>14.671880718304708</v>
      </c>
      <c r="V130" s="125">
        <f>SUMIF($B131:$B$211,LEFT($C130,LEN($C130)-6),V131:V$211)</f>
        <v>16.062785379114707</v>
      </c>
      <c r="W130" s="125">
        <f>SUMIF($B131:$B$211,LEFT($C130,LEN($C130)-6),W131:W$211)</f>
        <v>16.075907140174468</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18.535511</v>
      </c>
      <c r="E136" s="127">
        <v>14.994282</v>
      </c>
      <c r="F136" s="127">
        <v>17.626816999999999</v>
      </c>
      <c r="G136" s="127">
        <v>21.540346999999997</v>
      </c>
      <c r="H136" s="127">
        <v>15.669876</v>
      </c>
      <c r="I136" s="127">
        <v>20.428744000000002</v>
      </c>
      <c r="J136" s="127">
        <v>40.461326373451762</v>
      </c>
      <c r="K136" s="127">
        <v>18.000936163720674</v>
      </c>
      <c r="L136" s="127">
        <v>15.22397</v>
      </c>
      <c r="M136" s="127">
        <v>9.7540000000000013</v>
      </c>
      <c r="N136" s="127">
        <v>10.671000000000001</v>
      </c>
      <c r="O136" s="127">
        <v>10.829000000000001</v>
      </c>
      <c r="P136" s="127">
        <v>8.3550000000000004</v>
      </c>
      <c r="Q136" s="127">
        <v>15.541</v>
      </c>
      <c r="R136" s="127">
        <v>11.536363210332448</v>
      </c>
      <c r="S136" s="127">
        <v>11.960263668990255</v>
      </c>
      <c r="T136" s="127">
        <v>13.029766796908527</v>
      </c>
      <c r="U136" s="127">
        <v>14.671880718304708</v>
      </c>
      <c r="V136" s="127">
        <v>16.062785379114707</v>
      </c>
      <c r="W136" s="127">
        <v>16.075907140174468</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96.130639999999971</v>
      </c>
      <c r="E153" s="123">
        <f>SUMIF($A155:$A$211,LEFT($C153,LEN($C153)-6),E155:E$211)</f>
        <v>73.382284999999996</v>
      </c>
      <c r="F153" s="123">
        <f>SUMIF($A155:$A$211,LEFT($C153,LEN($C153)-6),F155:F$211)</f>
        <v>103.17561599999999</v>
      </c>
      <c r="G153" s="123">
        <f>SUMIF($A155:$A$211,LEFT($C153,LEN($C153)-6),G155:G$211)</f>
        <v>121.365925</v>
      </c>
      <c r="H153" s="123">
        <f>SUMIF($A155:$A$211,LEFT($C153,LEN($C153)-6),H155:H$211)</f>
        <v>177.35184899999999</v>
      </c>
      <c r="I153" s="123">
        <f>SUMIF($A155:$A$211,LEFT($C153,LEN($C153)-6),I155:I$211)</f>
        <v>215.44277100000002</v>
      </c>
      <c r="J153" s="123">
        <f>SUMIF($A155:$A$211,LEFT($C153,LEN($C153)-6),J155:J$211)</f>
        <v>245.92140453573472</v>
      </c>
      <c r="K153" s="123">
        <f>SUMIF($A155:$A$211,LEFT($C153,LEN($C153)-6),K155:K$211)</f>
        <v>332.54357724399063</v>
      </c>
      <c r="L153" s="123">
        <f>SUMIF($A155:$A$211,LEFT($C153,LEN($C153)-6),L155:L$211)</f>
        <v>326.56038000000001</v>
      </c>
      <c r="M153" s="123">
        <f>SUMIF($A155:$A$211,LEFT($C153,LEN($C153)-6),M155:M$211)</f>
        <v>386.69493000000006</v>
      </c>
      <c r="N153" s="123">
        <f>SUMIF($A155:$A$211,LEFT($C153,LEN($C153)-6),N155:N$211)</f>
        <v>417.42023999999998</v>
      </c>
      <c r="O153" s="123">
        <f>SUMIF($A155:$A$211,LEFT($C153,LEN($C153)-6),O155:O$211)</f>
        <v>332.709</v>
      </c>
      <c r="P153" s="123">
        <f>SUMIF($A155:$A$211,LEFT($C153,LEN($C153)-6),P155:P$211)</f>
        <v>349.988</v>
      </c>
      <c r="Q153" s="123">
        <f>SUMIF($A155:$A$211,LEFT($C153,LEN($C153)-6),Q155:Q$211)</f>
        <v>350.52100000000002</v>
      </c>
      <c r="R153" s="123">
        <f>SUMIF($A155:$A$211,LEFT($C153,LEN($C153)-6),R155:R$211)</f>
        <v>335.5422397993392</v>
      </c>
      <c r="S153" s="123">
        <f>SUMIF($A155:$A$211,LEFT($C153,LEN($C153)-6),S155:S$211)</f>
        <v>344.09812105494893</v>
      </c>
      <c r="T153" s="123">
        <f>SUMIF($A155:$A$211,LEFT($C153,LEN($C153)-6),T155:T$211)</f>
        <v>358.42074721287992</v>
      </c>
      <c r="U153" s="123">
        <f>SUMIF($A155:$A$211,LEFT($C153,LEN($C153)-6),U155:U$211)</f>
        <v>390.94412888675225</v>
      </c>
      <c r="V153" s="123">
        <f>SUMIF($A155:$A$211,LEFT($C153,LEN($C153)-6),V155:V$211)</f>
        <v>417.1220274544047</v>
      </c>
      <c r="W153" s="123">
        <f>SUMIF($A155:$A$211,LEFT($C153,LEN($C153)-6),W155:W$211)</f>
        <v>409.34238868434761</v>
      </c>
    </row>
    <row r="154" spans="1:23" s="88" customFormat="1" x14ac:dyDescent="0.3">
      <c r="A154" s="124" t="s">
        <v>485</v>
      </c>
      <c r="B154" s="124" t="s">
        <v>485</v>
      </c>
      <c r="C154" s="124" t="s">
        <v>485</v>
      </c>
      <c r="D154" s="125">
        <f>SUMIF($B155:$B$211,LEFT($C154,LEN($C154)-6),D155:D$211)</f>
        <v>31.710867999999994</v>
      </c>
      <c r="E154" s="125">
        <f>SUMIF($B155:$B$211,LEFT($C154,LEN($C154)-6),E155:E$211)</f>
        <v>22.785581999999994</v>
      </c>
      <c r="F154" s="125">
        <f>SUMIF($B155:$B$211,LEFT($C154,LEN($C154)-6),F155:F$211)</f>
        <v>40.412069999999993</v>
      </c>
      <c r="G154" s="125">
        <f>SUMIF($B155:$B$211,LEFT($C154,LEN($C154)-6),G155:G$211)</f>
        <v>45.250912000000007</v>
      </c>
      <c r="H154" s="125">
        <f>SUMIF($B155:$B$211,LEFT($C154,LEN($C154)-6),H155:H$211)</f>
        <v>33.605287000000004</v>
      </c>
      <c r="I154" s="125">
        <f>SUMIF($B155:$B$211,LEFT($C154,LEN($C154)-6),I155:I$211)</f>
        <v>34.017223999999992</v>
      </c>
      <c r="J154" s="125">
        <f>SUMIF($B155:$B$211,LEFT($C154,LEN($C154)-6),J155:J$211)</f>
        <v>46.798967644784113</v>
      </c>
      <c r="K154" s="125">
        <f>SUMIF($B155:$B$211,LEFT($C154,LEN($C154)-6),K155:K$211)</f>
        <v>18.576780337767197</v>
      </c>
      <c r="L154" s="125">
        <f>SUMIF($B155:$B$211,LEFT($C154,LEN($C154)-6),L155:L$211)</f>
        <v>12.350609999999998</v>
      </c>
      <c r="M154" s="125">
        <f>SUMIF($B155:$B$211,LEFT($C154,LEN($C154)-6),M155:M$211)</f>
        <v>12.961270000000003</v>
      </c>
      <c r="N154" s="125">
        <f>SUMIF($B155:$B$211,LEFT($C154,LEN($C154)-6),N155:N$211)</f>
        <v>5.51187</v>
      </c>
      <c r="O154" s="125">
        <f>SUMIF($B155:$B$211,LEFT($C154,LEN($C154)-6),O155:O$211)</f>
        <v>4.5110000000000001</v>
      </c>
      <c r="P154" s="125">
        <f>SUMIF($B155:$B$211,LEFT($C154,LEN($C154)-6),P155:P$211)</f>
        <v>14.862999999999998</v>
      </c>
      <c r="Q154" s="125">
        <f>SUMIF($B155:$B$211,LEFT($C154,LEN($C154)-6),Q155:Q$211)</f>
        <v>13.073</v>
      </c>
      <c r="R154" s="125">
        <f>SUMIF($B155:$B$211,LEFT($C154,LEN($C154)-6),R155:R$211)</f>
        <v>9.7810795556631369</v>
      </c>
      <c r="S154" s="125">
        <f>SUMIF($B155:$B$211,LEFT($C154,LEN($C154)-6),S155:S$211)</f>
        <v>10.140482604459363</v>
      </c>
      <c r="T154" s="125">
        <f>SUMIF($B155:$B$211,LEFT($C154,LEN($C154)-6),T155:T$211)</f>
        <v>11.047258421801001</v>
      </c>
      <c r="U154" s="125">
        <f>SUMIF($B155:$B$211,LEFT($C154,LEN($C154)-6),U155:U$211)</f>
        <v>12.439521010261506</v>
      </c>
      <c r="V154" s="125">
        <f>SUMIF($B155:$B$211,LEFT($C154,LEN($C154)-6),V155:V$211)</f>
        <v>13.618796393125706</v>
      </c>
      <c r="W154" s="125">
        <f>SUMIF($B155:$B$211,LEFT($C154,LEN($C154)-6),W155:W$211)</f>
        <v>13.629921648675996</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31.710867999999994</v>
      </c>
      <c r="E158" s="127">
        <v>22.785581999999994</v>
      </c>
      <c r="F158" s="127">
        <v>40.412069999999993</v>
      </c>
      <c r="G158" s="127">
        <v>45.250912000000007</v>
      </c>
      <c r="H158" s="127">
        <v>33.605287000000004</v>
      </c>
      <c r="I158" s="127">
        <v>34.017223999999992</v>
      </c>
      <c r="J158" s="127">
        <v>46.798967644784113</v>
      </c>
      <c r="K158" s="127">
        <v>18.576780337767197</v>
      </c>
      <c r="L158" s="127">
        <v>12.350609999999998</v>
      </c>
      <c r="M158" s="127">
        <v>12.961270000000003</v>
      </c>
      <c r="N158" s="127">
        <v>5.51187</v>
      </c>
      <c r="O158" s="127">
        <v>4.5110000000000001</v>
      </c>
      <c r="P158" s="127">
        <v>14.862999999999998</v>
      </c>
      <c r="Q158" s="127">
        <v>13.073</v>
      </c>
      <c r="R158" s="127">
        <v>9.7810795556631369</v>
      </c>
      <c r="S158" s="127">
        <v>10.140482604459363</v>
      </c>
      <c r="T158" s="127">
        <v>11.047258421801001</v>
      </c>
      <c r="U158" s="127">
        <v>12.439521010261506</v>
      </c>
      <c r="V158" s="127">
        <v>13.618796393125706</v>
      </c>
      <c r="W158" s="127">
        <v>13.629921648675996</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64.41977199999998</v>
      </c>
      <c r="E190" s="125">
        <f>SUMIF($B191:$B$211,LEFT($C190,LEN($C190)-6),E191:E$211)</f>
        <v>50.596703000000005</v>
      </c>
      <c r="F190" s="125">
        <f>SUMIF($B191:$B$211,LEFT($C190,LEN($C190)-6),F191:F$211)</f>
        <v>62.763545999999991</v>
      </c>
      <c r="G190" s="125">
        <f>SUMIF($B191:$B$211,LEFT($C190,LEN($C190)-6),G191:G$211)</f>
        <v>76.115013000000005</v>
      </c>
      <c r="H190" s="125">
        <f>SUMIF($B191:$B$211,LEFT($C190,LEN($C190)-6),H191:H$211)</f>
        <v>143.74656199999998</v>
      </c>
      <c r="I190" s="125">
        <f>SUMIF($B191:$B$211,LEFT($C190,LEN($C190)-6),I191:I$211)</f>
        <v>181.42554700000002</v>
      </c>
      <c r="J190" s="125">
        <f>SUMIF($B191:$B$211,LEFT($C190,LEN($C190)-6),J191:J$211)</f>
        <v>199.12243689095061</v>
      </c>
      <c r="K190" s="125">
        <f>SUMIF($B191:$B$211,LEFT($C190,LEN($C190)-6),K191:K$211)</f>
        <v>313.96679690622341</v>
      </c>
      <c r="L190" s="125">
        <f>SUMIF($B191:$B$211,LEFT($C190,LEN($C190)-6),L191:L$211)</f>
        <v>314.20976999999999</v>
      </c>
      <c r="M190" s="125">
        <f>SUMIF($B191:$B$211,LEFT($C190,LEN($C190)-6),M191:M$211)</f>
        <v>373.73366000000004</v>
      </c>
      <c r="N190" s="125">
        <f>SUMIF($B191:$B$211,LEFT($C190,LEN($C190)-6),N191:N$211)</f>
        <v>411.90836999999999</v>
      </c>
      <c r="O190" s="125">
        <f>SUMIF($B191:$B$211,LEFT($C190,LEN($C190)-6),O191:O$211)</f>
        <v>328.19799999999998</v>
      </c>
      <c r="P190" s="125">
        <f>SUMIF($B191:$B$211,LEFT($C190,LEN($C190)-6),P191:P$211)</f>
        <v>335.125</v>
      </c>
      <c r="Q190" s="125">
        <f>SUMIF($B191:$B$211,LEFT($C190,LEN($C190)-6),Q191:Q$211)</f>
        <v>337.44800000000004</v>
      </c>
      <c r="R190" s="125">
        <f>SUMIF($B191:$B$211,LEFT($C190,LEN($C190)-6),R191:R$211)</f>
        <v>325.76116024367604</v>
      </c>
      <c r="S190" s="125">
        <f>SUMIF($B191:$B$211,LEFT($C190,LEN($C190)-6),S191:S$211)</f>
        <v>333.95763845048958</v>
      </c>
      <c r="T190" s="125">
        <f>SUMIF($B191:$B$211,LEFT($C190,LEN($C190)-6),T191:T$211)</f>
        <v>347.3734887910789</v>
      </c>
      <c r="U190" s="125">
        <f>SUMIF($B191:$B$211,LEFT($C190,LEN($C190)-6),U191:U$211)</f>
        <v>378.50460787649075</v>
      </c>
      <c r="V190" s="125">
        <f>SUMIF($B191:$B$211,LEFT($C190,LEN($C190)-6),V191:V$211)</f>
        <v>403.503231061279</v>
      </c>
      <c r="W190" s="125">
        <f>SUMIF($B191:$B$211,LEFT($C190,LEN($C190)-6),W191:W$211)</f>
        <v>395.71246703567164</v>
      </c>
    </row>
    <row r="191" spans="1:23" s="88" customFormat="1" x14ac:dyDescent="0.3">
      <c r="A191" s="126" t="s">
        <v>240</v>
      </c>
      <c r="B191" s="126" t="s">
        <v>518</v>
      </c>
      <c r="C191" s="126" t="s">
        <v>291</v>
      </c>
      <c r="D191" s="127">
        <v>64.41977199999998</v>
      </c>
      <c r="E191" s="127">
        <v>50.596703000000005</v>
      </c>
      <c r="F191" s="127">
        <v>62.763545999999991</v>
      </c>
      <c r="G191" s="127">
        <v>76.115013000000005</v>
      </c>
      <c r="H191" s="127">
        <v>143.74656199999998</v>
      </c>
      <c r="I191" s="127">
        <v>181.42554700000002</v>
      </c>
      <c r="J191" s="127">
        <v>199.12243689095061</v>
      </c>
      <c r="K191" s="127">
        <v>313.96679690622341</v>
      </c>
      <c r="L191" s="127">
        <v>314.20976999999999</v>
      </c>
      <c r="M191" s="127">
        <v>373.73366000000004</v>
      </c>
      <c r="N191" s="127">
        <v>411.90836999999999</v>
      </c>
      <c r="O191" s="127">
        <v>328.19799999999998</v>
      </c>
      <c r="P191" s="127">
        <v>335.125</v>
      </c>
      <c r="Q191" s="127">
        <v>337.44800000000004</v>
      </c>
      <c r="R191" s="127">
        <v>325.76116024367604</v>
      </c>
      <c r="S191" s="127">
        <v>333.95763845048958</v>
      </c>
      <c r="T191" s="127">
        <v>347.3734887910789</v>
      </c>
      <c r="U191" s="127">
        <v>378.50460787649075</v>
      </c>
      <c r="V191" s="127">
        <v>403.503231061279</v>
      </c>
      <c r="W191" s="127">
        <v>395.71246703567164</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68EA2-FFAF-4DED-BAFA-D0010504E104}">
  <dimension ref="A1:P211"/>
  <sheetViews>
    <sheetView showGridLines="0" zoomScaleNormal="100" workbookViewId="0">
      <pane xSplit="3" ySplit="4" topLeftCell="D5" activePane="bottomRight" state="frozen"/>
      <selection pane="topRight" sqref="A1:C1"/>
      <selection pane="bottomLeft" sqref="A1:C1"/>
      <selection pane="bottomRight"/>
    </sheetView>
  </sheetViews>
  <sheetFormatPr defaultColWidth="7" defaultRowHeight="14" x14ac:dyDescent="0.3"/>
  <cols>
    <col min="1" max="1" width="22" style="54" customWidth="1"/>
    <col min="2" max="2" width="13" style="54" customWidth="1"/>
    <col min="3" max="3" width="19.75" style="43" bestFit="1" customWidth="1"/>
    <col min="4" max="15" width="9.75" style="43" customWidth="1"/>
    <col min="16" max="16" width="9.75" style="137" customWidth="1"/>
    <col min="17" max="16384" width="7" style="43"/>
  </cols>
  <sheetData>
    <row r="1" spans="1:16" ht="20" x14ac:dyDescent="0.4">
      <c r="A1" s="134" t="s">
        <v>618</v>
      </c>
      <c r="B1" s="42"/>
      <c r="C1" s="133"/>
    </row>
    <row r="2" spans="1:16" ht="20" x14ac:dyDescent="0.4">
      <c r="A2" s="44" t="s">
        <v>619</v>
      </c>
      <c r="B2" s="45"/>
      <c r="C2" s="45"/>
    </row>
    <row r="3" spans="1:16" x14ac:dyDescent="0.3">
      <c r="A3" s="44">
        <v>2021</v>
      </c>
      <c r="B3" s="46"/>
      <c r="D3" s="136" t="s">
        <v>145</v>
      </c>
      <c r="E3" s="136" t="s">
        <v>356</v>
      </c>
      <c r="F3" s="136" t="s">
        <v>151</v>
      </c>
      <c r="G3" s="136" t="s">
        <v>177</v>
      </c>
      <c r="H3" s="136" t="s">
        <v>375</v>
      </c>
      <c r="I3" s="136" t="s">
        <v>241</v>
      </c>
      <c r="J3" s="136" t="s">
        <v>291</v>
      </c>
      <c r="K3" s="136" t="s">
        <v>225</v>
      </c>
      <c r="L3" s="136" t="s">
        <v>200</v>
      </c>
      <c r="M3" s="136" t="s">
        <v>270</v>
      </c>
      <c r="N3" s="136" t="s">
        <v>187</v>
      </c>
      <c r="O3" s="136" t="s">
        <v>206</v>
      </c>
      <c r="P3" s="135" t="s">
        <v>100</v>
      </c>
    </row>
    <row r="4" spans="1:16" x14ac:dyDescent="0.3">
      <c r="A4" s="47" t="s">
        <v>100</v>
      </c>
      <c r="B4" s="47" t="s">
        <v>100</v>
      </c>
      <c r="C4" s="47" t="s">
        <v>100</v>
      </c>
      <c r="D4" s="48">
        <v>55.326000000000008</v>
      </c>
      <c r="E4" s="48">
        <v>1.161</v>
      </c>
      <c r="F4" s="48">
        <v>2.0640000000000001</v>
      </c>
      <c r="G4" s="48">
        <v>12.864000000000001</v>
      </c>
      <c r="H4" s="48">
        <v>37.116000000000007</v>
      </c>
      <c r="I4" s="48">
        <v>4.5110000000000001</v>
      </c>
      <c r="J4" s="48">
        <v>328.19799999999998</v>
      </c>
      <c r="K4" s="48">
        <v>10.829000000000001</v>
      </c>
      <c r="L4" s="48">
        <v>58.597870000000007</v>
      </c>
      <c r="M4" s="48">
        <v>0</v>
      </c>
      <c r="N4" s="48">
        <v>54.463999999999999</v>
      </c>
      <c r="O4" s="48">
        <v>1.95</v>
      </c>
      <c r="P4" s="48">
        <v>577.29187000000002</v>
      </c>
    </row>
    <row r="5" spans="1:16" x14ac:dyDescent="0.3">
      <c r="A5" s="49" t="s">
        <v>349</v>
      </c>
      <c r="B5" s="49" t="s">
        <v>349</v>
      </c>
      <c r="C5" s="49" t="s">
        <v>349</v>
      </c>
      <c r="D5" s="50">
        <v>44.061000000000007</v>
      </c>
      <c r="E5" s="50">
        <v>0.99399999999999999</v>
      </c>
      <c r="F5" s="50">
        <v>0.34400000000000008</v>
      </c>
      <c r="G5" s="50">
        <v>12.864000000000001</v>
      </c>
      <c r="H5" s="50">
        <v>26.634000000000004</v>
      </c>
      <c r="I5" s="50">
        <v>0.77300000000000013</v>
      </c>
      <c r="J5" s="50">
        <v>20.506</v>
      </c>
      <c r="K5" s="50">
        <v>1.7999999999999999E-2</v>
      </c>
      <c r="L5" s="50">
        <v>47.096000000000004</v>
      </c>
      <c r="M5" s="50">
        <v>0</v>
      </c>
      <c r="N5" s="50">
        <v>25.591000000000001</v>
      </c>
      <c r="O5" s="50">
        <v>1.46</v>
      </c>
      <c r="P5" s="50">
        <v>184.80800000000002</v>
      </c>
    </row>
    <row r="6" spans="1:16" x14ac:dyDescent="0.3">
      <c r="A6" s="51" t="s">
        <v>350</v>
      </c>
      <c r="B6" s="51" t="s">
        <v>350</v>
      </c>
      <c r="C6" s="51" t="s">
        <v>350</v>
      </c>
      <c r="D6" s="52">
        <v>42.440000000000005</v>
      </c>
      <c r="E6" s="52">
        <v>0.98</v>
      </c>
      <c r="F6" s="52">
        <v>0.33100000000000007</v>
      </c>
      <c r="G6" s="52">
        <v>3.085</v>
      </c>
      <c r="H6" s="52">
        <v>17.214000000000002</v>
      </c>
      <c r="I6" s="52">
        <v>0.77300000000000013</v>
      </c>
      <c r="J6" s="52">
        <v>18.896999999999998</v>
      </c>
      <c r="K6" s="52">
        <v>1.7999999999999999E-2</v>
      </c>
      <c r="L6" s="52">
        <v>43.494000000000007</v>
      </c>
      <c r="M6" s="52">
        <v>0</v>
      </c>
      <c r="N6" s="52">
        <v>14.787000000000001</v>
      </c>
      <c r="O6" s="52">
        <v>1.46</v>
      </c>
      <c r="P6" s="52">
        <v>147.94600000000003</v>
      </c>
    </row>
    <row r="7" spans="1:16" x14ac:dyDescent="0.3">
      <c r="A7" s="3" t="s">
        <v>144</v>
      </c>
      <c r="B7" s="3" t="s">
        <v>351</v>
      </c>
      <c r="C7" s="3" t="s">
        <v>352</v>
      </c>
      <c r="D7" s="53">
        <v>1.7000000000000001E-2</v>
      </c>
      <c r="E7" s="53">
        <v>0</v>
      </c>
      <c r="F7" s="53">
        <v>0</v>
      </c>
      <c r="G7" s="53">
        <v>0</v>
      </c>
      <c r="H7" s="53">
        <v>0</v>
      </c>
      <c r="I7" s="53">
        <v>0</v>
      </c>
      <c r="J7" s="53">
        <v>0</v>
      </c>
      <c r="K7" s="53">
        <v>0</v>
      </c>
      <c r="L7" s="53">
        <v>0</v>
      </c>
      <c r="M7" s="53">
        <v>0</v>
      </c>
      <c r="N7" s="53">
        <v>0</v>
      </c>
      <c r="O7" s="53">
        <v>0</v>
      </c>
      <c r="P7" s="138">
        <v>1.7000000000000001E-2</v>
      </c>
    </row>
    <row r="8" spans="1:16" x14ac:dyDescent="0.3">
      <c r="A8" s="3" t="s">
        <v>144</v>
      </c>
      <c r="B8" s="3" t="s">
        <v>351</v>
      </c>
      <c r="C8" s="3" t="s">
        <v>145</v>
      </c>
      <c r="D8" s="53">
        <v>0</v>
      </c>
      <c r="E8" s="53">
        <v>0.73099999999999998</v>
      </c>
      <c r="F8" s="53">
        <v>0.128</v>
      </c>
      <c r="G8" s="53">
        <v>0</v>
      </c>
      <c r="H8" s="53">
        <v>1.722</v>
      </c>
      <c r="I8" s="53">
        <v>0.30499999999999999</v>
      </c>
      <c r="J8" s="53">
        <v>0</v>
      </c>
      <c r="K8" s="53">
        <v>0</v>
      </c>
      <c r="L8" s="53">
        <v>2.9670000000000001</v>
      </c>
      <c r="M8" s="53">
        <v>0</v>
      </c>
      <c r="N8" s="53">
        <v>0.17499999999999999</v>
      </c>
      <c r="O8" s="53">
        <v>0</v>
      </c>
      <c r="P8" s="138">
        <v>6.0279999999999996</v>
      </c>
    </row>
    <row r="9" spans="1:16" x14ac:dyDescent="0.3">
      <c r="A9" s="3" t="s">
        <v>144</v>
      </c>
      <c r="B9" s="3" t="s">
        <v>351</v>
      </c>
      <c r="C9" s="3" t="s">
        <v>353</v>
      </c>
      <c r="D9" s="53">
        <v>0</v>
      </c>
      <c r="E9" s="53">
        <v>0</v>
      </c>
      <c r="F9" s="53">
        <v>0</v>
      </c>
      <c r="G9" s="53">
        <v>0</v>
      </c>
      <c r="H9" s="53">
        <v>0</v>
      </c>
      <c r="I9" s="53">
        <v>0</v>
      </c>
      <c r="J9" s="53">
        <v>0</v>
      </c>
      <c r="K9" s="53">
        <v>0</v>
      </c>
      <c r="L9" s="53">
        <v>0</v>
      </c>
      <c r="M9" s="53">
        <v>0</v>
      </c>
      <c r="N9" s="53">
        <v>0</v>
      </c>
      <c r="O9" s="53">
        <v>0</v>
      </c>
      <c r="P9" s="138">
        <v>0</v>
      </c>
    </row>
    <row r="10" spans="1:16" x14ac:dyDescent="0.3">
      <c r="A10" s="3" t="s">
        <v>144</v>
      </c>
      <c r="B10" s="3" t="s">
        <v>351</v>
      </c>
      <c r="C10" s="3" t="s">
        <v>354</v>
      </c>
      <c r="D10" s="53">
        <v>0</v>
      </c>
      <c r="E10" s="53">
        <v>7.2000000000000008E-2</v>
      </c>
      <c r="F10" s="53">
        <v>0.04</v>
      </c>
      <c r="G10" s="53">
        <v>3.6000000000000004E-2</v>
      </c>
      <c r="H10" s="53">
        <v>0</v>
      </c>
      <c r="I10" s="53">
        <v>0</v>
      </c>
      <c r="J10" s="53">
        <v>1.2E-2</v>
      </c>
      <c r="K10" s="53">
        <v>0</v>
      </c>
      <c r="L10" s="53">
        <v>0</v>
      </c>
      <c r="M10" s="53">
        <v>0</v>
      </c>
      <c r="N10" s="53">
        <v>0</v>
      </c>
      <c r="O10" s="53">
        <v>0</v>
      </c>
      <c r="P10" s="138">
        <v>0.16000000000000003</v>
      </c>
    </row>
    <row r="11" spans="1:16" x14ac:dyDescent="0.3">
      <c r="A11" s="3" t="s">
        <v>144</v>
      </c>
      <c r="B11" s="3" t="s">
        <v>351</v>
      </c>
      <c r="C11" s="3" t="s">
        <v>355</v>
      </c>
      <c r="D11" s="53">
        <v>0</v>
      </c>
      <c r="E11" s="53">
        <v>0</v>
      </c>
      <c r="F11" s="53">
        <v>1.0999999999999999E-2</v>
      </c>
      <c r="G11" s="53">
        <v>0</v>
      </c>
      <c r="H11" s="53">
        <v>0</v>
      </c>
      <c r="I11" s="53">
        <v>0</v>
      </c>
      <c r="J11" s="53">
        <v>2.4E-2</v>
      </c>
      <c r="K11" s="53">
        <v>0</v>
      </c>
      <c r="L11" s="53">
        <v>0</v>
      </c>
      <c r="M11" s="53">
        <v>0</v>
      </c>
      <c r="N11" s="53">
        <v>0</v>
      </c>
      <c r="O11" s="53">
        <v>0</v>
      </c>
      <c r="P11" s="138">
        <v>3.5000000000000003E-2</v>
      </c>
    </row>
    <row r="12" spans="1:16" x14ac:dyDescent="0.3">
      <c r="A12" s="3" t="s">
        <v>144</v>
      </c>
      <c r="B12" s="3" t="s">
        <v>351</v>
      </c>
      <c r="C12" s="3" t="s">
        <v>356</v>
      </c>
      <c r="D12" s="53">
        <v>5.3729999999999993</v>
      </c>
      <c r="E12" s="53">
        <v>0</v>
      </c>
      <c r="F12" s="53">
        <v>0.11</v>
      </c>
      <c r="G12" s="53">
        <v>0</v>
      </c>
      <c r="H12" s="53">
        <v>2.6790000000000003</v>
      </c>
      <c r="I12" s="53">
        <v>0</v>
      </c>
      <c r="J12" s="53">
        <v>0.28799999999999998</v>
      </c>
      <c r="K12" s="53">
        <v>0</v>
      </c>
      <c r="L12" s="53">
        <v>7.7459999999999996</v>
      </c>
      <c r="M12" s="53">
        <v>0</v>
      </c>
      <c r="N12" s="53">
        <v>0.39100000000000001</v>
      </c>
      <c r="O12" s="53">
        <v>0</v>
      </c>
      <c r="P12" s="138">
        <v>21.053999999999995</v>
      </c>
    </row>
    <row r="13" spans="1:16" x14ac:dyDescent="0.3">
      <c r="A13" s="3" t="s">
        <v>144</v>
      </c>
      <c r="B13" s="3" t="s">
        <v>351</v>
      </c>
      <c r="C13" s="3" t="s">
        <v>151</v>
      </c>
      <c r="D13" s="53">
        <v>4.9860000000000015</v>
      </c>
      <c r="E13" s="53">
        <v>4.9999999999999996E-2</v>
      </c>
      <c r="F13" s="53">
        <v>0</v>
      </c>
      <c r="G13" s="53">
        <v>3.6000000000000004E-2</v>
      </c>
      <c r="H13" s="53">
        <v>0</v>
      </c>
      <c r="I13" s="53">
        <v>0.08</v>
      </c>
      <c r="J13" s="53">
        <v>5.3</v>
      </c>
      <c r="K13" s="53">
        <v>0</v>
      </c>
      <c r="L13" s="53">
        <v>0</v>
      </c>
      <c r="M13" s="53">
        <v>0</v>
      </c>
      <c r="N13" s="53">
        <v>0</v>
      </c>
      <c r="O13" s="53">
        <v>0</v>
      </c>
      <c r="P13" s="138">
        <v>10.452000000000002</v>
      </c>
    </row>
    <row r="14" spans="1:16" x14ac:dyDescent="0.3">
      <c r="A14" s="3" t="s">
        <v>144</v>
      </c>
      <c r="B14" s="3" t="s">
        <v>351</v>
      </c>
      <c r="C14" s="3" t="s">
        <v>357</v>
      </c>
      <c r="D14" s="53">
        <v>8.8999999999999996E-2</v>
      </c>
      <c r="E14" s="53">
        <v>0</v>
      </c>
      <c r="F14" s="53">
        <v>0</v>
      </c>
      <c r="G14" s="53">
        <v>1.573</v>
      </c>
      <c r="H14" s="53">
        <v>2.1240000000000001</v>
      </c>
      <c r="I14" s="53">
        <v>0</v>
      </c>
      <c r="J14" s="53">
        <v>0.58299999999999996</v>
      </c>
      <c r="K14" s="53">
        <v>0</v>
      </c>
      <c r="L14" s="53">
        <v>0.39700000000000002</v>
      </c>
      <c r="M14" s="53">
        <v>0</v>
      </c>
      <c r="N14" s="53">
        <v>1.5309999999999999</v>
      </c>
      <c r="O14" s="53">
        <v>0</v>
      </c>
      <c r="P14" s="138">
        <v>6.2969999999999997</v>
      </c>
    </row>
    <row r="15" spans="1:16"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138">
        <v>0</v>
      </c>
    </row>
    <row r="16" spans="1:16"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138">
        <v>0</v>
      </c>
    </row>
    <row r="17" spans="1:16" x14ac:dyDescent="0.3">
      <c r="A17" s="3" t="s">
        <v>144</v>
      </c>
      <c r="B17" s="3" t="s">
        <v>351</v>
      </c>
      <c r="C17" s="3" t="s">
        <v>360</v>
      </c>
      <c r="D17" s="53">
        <v>3.1670000000000007</v>
      </c>
      <c r="E17" s="53">
        <v>0</v>
      </c>
      <c r="F17" s="53">
        <v>0.03</v>
      </c>
      <c r="G17" s="53">
        <v>0.97399999999999998</v>
      </c>
      <c r="H17" s="53">
        <v>2.5140000000000002</v>
      </c>
      <c r="I17" s="53">
        <v>0</v>
      </c>
      <c r="J17" s="53">
        <v>5.4990000000000006</v>
      </c>
      <c r="K17" s="53">
        <v>0</v>
      </c>
      <c r="L17" s="53">
        <v>10.268000000000001</v>
      </c>
      <c r="M17" s="53">
        <v>0</v>
      </c>
      <c r="N17" s="53">
        <v>2.528</v>
      </c>
      <c r="O17" s="53">
        <v>0.12</v>
      </c>
      <c r="P17" s="138">
        <v>25.1</v>
      </c>
    </row>
    <row r="18" spans="1:16"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138">
        <v>0</v>
      </c>
    </row>
    <row r="19" spans="1:16" x14ac:dyDescent="0.3">
      <c r="A19" s="3" t="s">
        <v>144</v>
      </c>
      <c r="B19" s="3" t="s">
        <v>351</v>
      </c>
      <c r="C19" s="3" t="s">
        <v>155</v>
      </c>
      <c r="D19" s="53">
        <v>12.227000000000004</v>
      </c>
      <c r="E19" s="53">
        <v>0.127</v>
      </c>
      <c r="F19" s="53">
        <v>0</v>
      </c>
      <c r="G19" s="53">
        <v>0</v>
      </c>
      <c r="H19" s="53">
        <v>4.3309999999999995</v>
      </c>
      <c r="I19" s="53">
        <v>0.34800000000000003</v>
      </c>
      <c r="J19" s="53">
        <v>0.56800000000000006</v>
      </c>
      <c r="K19" s="53">
        <v>0</v>
      </c>
      <c r="L19" s="53">
        <v>1</v>
      </c>
      <c r="M19" s="53">
        <v>0</v>
      </c>
      <c r="N19" s="53">
        <v>2.2440000000000002</v>
      </c>
      <c r="O19" s="53">
        <v>0.5</v>
      </c>
      <c r="P19" s="138">
        <v>21.345000000000002</v>
      </c>
    </row>
    <row r="20" spans="1:16" x14ac:dyDescent="0.3">
      <c r="A20" s="3" t="s">
        <v>144</v>
      </c>
      <c r="B20" s="3" t="s">
        <v>351</v>
      </c>
      <c r="C20" s="3" t="s">
        <v>362</v>
      </c>
      <c r="D20" s="53">
        <v>7.2000000000000008E-2</v>
      </c>
      <c r="E20" s="53">
        <v>0</v>
      </c>
      <c r="F20" s="53">
        <v>0</v>
      </c>
      <c r="G20" s="53">
        <v>0</v>
      </c>
      <c r="H20" s="53">
        <v>0</v>
      </c>
      <c r="I20" s="53">
        <v>0</v>
      </c>
      <c r="J20" s="53">
        <v>0</v>
      </c>
      <c r="K20" s="53">
        <v>1.7999999999999999E-2</v>
      </c>
      <c r="L20" s="53">
        <v>0</v>
      </c>
      <c r="M20" s="53">
        <v>0</v>
      </c>
      <c r="N20" s="53">
        <v>0</v>
      </c>
      <c r="O20" s="53">
        <v>0</v>
      </c>
      <c r="P20" s="138">
        <v>9.0000000000000011E-2</v>
      </c>
    </row>
    <row r="21" spans="1:16" x14ac:dyDescent="0.3">
      <c r="A21" s="3" t="s">
        <v>144</v>
      </c>
      <c r="B21" s="3" t="s">
        <v>351</v>
      </c>
      <c r="C21" s="3" t="s">
        <v>363</v>
      </c>
      <c r="D21" s="53">
        <v>2.5000000000000001E-2</v>
      </c>
      <c r="E21" s="53">
        <v>0</v>
      </c>
      <c r="F21" s="53">
        <v>0</v>
      </c>
      <c r="G21" s="53">
        <v>0</v>
      </c>
      <c r="H21" s="53">
        <v>0</v>
      </c>
      <c r="I21" s="53">
        <v>0</v>
      </c>
      <c r="J21" s="53">
        <v>0</v>
      </c>
      <c r="K21" s="53">
        <v>0</v>
      </c>
      <c r="L21" s="53">
        <v>0</v>
      </c>
      <c r="M21" s="53">
        <v>0</v>
      </c>
      <c r="N21" s="53">
        <v>0.1</v>
      </c>
      <c r="O21" s="53">
        <v>0</v>
      </c>
      <c r="P21" s="138">
        <v>0.125</v>
      </c>
    </row>
    <row r="22" spans="1:16" x14ac:dyDescent="0.3">
      <c r="A22" s="3" t="s">
        <v>144</v>
      </c>
      <c r="B22" s="3" t="s">
        <v>351</v>
      </c>
      <c r="C22" s="3" t="s">
        <v>159</v>
      </c>
      <c r="D22" s="53">
        <v>14.574999999999999</v>
      </c>
      <c r="E22" s="53">
        <v>0</v>
      </c>
      <c r="F22" s="53">
        <v>0</v>
      </c>
      <c r="G22" s="53">
        <v>0.46600000000000003</v>
      </c>
      <c r="H22" s="53">
        <v>3.8440000000000012</v>
      </c>
      <c r="I22" s="53">
        <v>0.04</v>
      </c>
      <c r="J22" s="53">
        <v>5.2869999999999999</v>
      </c>
      <c r="K22" s="53">
        <v>0</v>
      </c>
      <c r="L22" s="53">
        <v>20.616000000000007</v>
      </c>
      <c r="M22" s="53">
        <v>0</v>
      </c>
      <c r="N22" s="53">
        <v>7.7930000000000001</v>
      </c>
      <c r="O22" s="53">
        <v>0.84000000000000008</v>
      </c>
      <c r="P22" s="138">
        <v>53.461000000000006</v>
      </c>
    </row>
    <row r="23" spans="1:16" x14ac:dyDescent="0.3">
      <c r="A23" s="3" t="s">
        <v>144</v>
      </c>
      <c r="B23" s="3" t="s">
        <v>351</v>
      </c>
      <c r="C23" s="3" t="s">
        <v>364</v>
      </c>
      <c r="D23" s="53">
        <v>7.400000000000001E-2</v>
      </c>
      <c r="E23" s="53">
        <v>0</v>
      </c>
      <c r="F23" s="53">
        <v>0</v>
      </c>
      <c r="G23" s="53">
        <v>0</v>
      </c>
      <c r="H23" s="53">
        <v>0</v>
      </c>
      <c r="I23" s="53">
        <v>0</v>
      </c>
      <c r="J23" s="53">
        <v>0</v>
      </c>
      <c r="K23" s="53">
        <v>0</v>
      </c>
      <c r="L23" s="53">
        <v>0</v>
      </c>
      <c r="M23" s="53">
        <v>0</v>
      </c>
      <c r="N23" s="53">
        <v>0</v>
      </c>
      <c r="O23" s="53">
        <v>0</v>
      </c>
      <c r="P23" s="138">
        <v>7.400000000000001E-2</v>
      </c>
    </row>
    <row r="24" spans="1:16" x14ac:dyDescent="0.3">
      <c r="A24" s="3" t="s">
        <v>144</v>
      </c>
      <c r="B24" s="3" t="s">
        <v>351</v>
      </c>
      <c r="C24" s="3" t="s">
        <v>365</v>
      </c>
      <c r="D24" s="53">
        <v>0</v>
      </c>
      <c r="E24" s="53">
        <v>0</v>
      </c>
      <c r="F24" s="53">
        <v>1.2E-2</v>
      </c>
      <c r="G24" s="53">
        <v>0</v>
      </c>
      <c r="H24" s="53">
        <v>0</v>
      </c>
      <c r="I24" s="53">
        <v>0</v>
      </c>
      <c r="J24" s="53">
        <v>0</v>
      </c>
      <c r="K24" s="53">
        <v>0</v>
      </c>
      <c r="L24" s="53">
        <v>0.5</v>
      </c>
      <c r="M24" s="53">
        <v>0</v>
      </c>
      <c r="N24" s="53">
        <v>0</v>
      </c>
      <c r="O24" s="53">
        <v>0</v>
      </c>
      <c r="P24" s="138">
        <v>0.51200000000000001</v>
      </c>
    </row>
    <row r="25" spans="1:16" x14ac:dyDescent="0.3">
      <c r="A25" s="3" t="s">
        <v>144</v>
      </c>
      <c r="B25" s="3" t="s">
        <v>351</v>
      </c>
      <c r="C25" s="3" t="s">
        <v>162</v>
      </c>
      <c r="D25" s="53">
        <v>1.8350000000000002</v>
      </c>
      <c r="E25" s="53">
        <v>0</v>
      </c>
      <c r="F25" s="53">
        <v>0</v>
      </c>
      <c r="G25" s="53">
        <v>0</v>
      </c>
      <c r="H25" s="53">
        <v>0</v>
      </c>
      <c r="I25" s="53">
        <v>0</v>
      </c>
      <c r="J25" s="53">
        <v>1.3360000000000001</v>
      </c>
      <c r="K25" s="53">
        <v>0</v>
      </c>
      <c r="L25" s="53">
        <v>0</v>
      </c>
      <c r="M25" s="53">
        <v>0</v>
      </c>
      <c r="N25" s="53">
        <v>2.5000000000000001E-2</v>
      </c>
      <c r="O25" s="53">
        <v>0</v>
      </c>
      <c r="P25" s="138">
        <v>3.1960000000000002</v>
      </c>
    </row>
    <row r="26" spans="1:16" x14ac:dyDescent="0.3">
      <c r="A26" s="51" t="s">
        <v>366</v>
      </c>
      <c r="B26" s="51" t="s">
        <v>366</v>
      </c>
      <c r="C26" s="51" t="s">
        <v>366</v>
      </c>
      <c r="D26" s="52">
        <v>1.6209999999999998</v>
      </c>
      <c r="E26" s="52">
        <v>1.4E-2</v>
      </c>
      <c r="F26" s="52">
        <v>1.2999999999999999E-2</v>
      </c>
      <c r="G26" s="52">
        <v>9.7789999999999999</v>
      </c>
      <c r="H26" s="52">
        <v>8.2870000000000008</v>
      </c>
      <c r="I26" s="52">
        <v>0</v>
      </c>
      <c r="J26" s="52">
        <v>1.5589999999999997</v>
      </c>
      <c r="K26" s="52">
        <v>0</v>
      </c>
      <c r="L26" s="52">
        <v>3.6020000000000003</v>
      </c>
      <c r="M26" s="52">
        <v>0</v>
      </c>
      <c r="N26" s="52">
        <v>4.7590000000000003</v>
      </c>
      <c r="O26" s="52">
        <v>0</v>
      </c>
      <c r="P26" s="52">
        <v>29.634</v>
      </c>
    </row>
    <row r="27" spans="1:16" x14ac:dyDescent="0.3">
      <c r="A27" s="3" t="s">
        <v>144</v>
      </c>
      <c r="B27" s="3" t="s">
        <v>367</v>
      </c>
      <c r="C27" s="3" t="s">
        <v>368</v>
      </c>
      <c r="D27" s="53">
        <v>3.6000000000000004E-2</v>
      </c>
      <c r="E27" s="53">
        <v>0</v>
      </c>
      <c r="F27" s="53">
        <v>0</v>
      </c>
      <c r="G27" s="53">
        <v>0</v>
      </c>
      <c r="H27" s="53">
        <v>0</v>
      </c>
      <c r="I27" s="53">
        <v>0</v>
      </c>
      <c r="J27" s="53">
        <v>0</v>
      </c>
      <c r="K27" s="53">
        <v>0</v>
      </c>
      <c r="L27" s="53">
        <v>0</v>
      </c>
      <c r="M27" s="53">
        <v>0</v>
      </c>
      <c r="N27" s="53">
        <v>0</v>
      </c>
      <c r="O27" s="53">
        <v>0</v>
      </c>
      <c r="P27" s="138">
        <v>3.6000000000000004E-2</v>
      </c>
    </row>
    <row r="28" spans="1:16"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138">
        <v>0</v>
      </c>
    </row>
    <row r="29" spans="1:16" x14ac:dyDescent="0.3">
      <c r="A29" s="3" t="s">
        <v>144</v>
      </c>
      <c r="B29" s="3" t="s">
        <v>367</v>
      </c>
      <c r="C29" s="3" t="s">
        <v>370</v>
      </c>
      <c r="D29" s="53">
        <v>2.5000000000000001E-2</v>
      </c>
      <c r="E29" s="53">
        <v>0</v>
      </c>
      <c r="F29" s="53">
        <v>0</v>
      </c>
      <c r="G29" s="53">
        <v>0</v>
      </c>
      <c r="H29" s="53">
        <v>0</v>
      </c>
      <c r="I29" s="53">
        <v>0</v>
      </c>
      <c r="J29" s="53">
        <v>2.5999999999999999E-2</v>
      </c>
      <c r="K29" s="53">
        <v>0</v>
      </c>
      <c r="L29" s="53">
        <v>0</v>
      </c>
      <c r="M29" s="53">
        <v>0</v>
      </c>
      <c r="N29" s="53">
        <v>0.11499999999999999</v>
      </c>
      <c r="O29" s="53">
        <v>0</v>
      </c>
      <c r="P29" s="138">
        <v>0.16599999999999998</v>
      </c>
    </row>
    <row r="30" spans="1:16" x14ac:dyDescent="0.3">
      <c r="A30" s="3" t="s">
        <v>144</v>
      </c>
      <c r="B30" s="3" t="s">
        <v>367</v>
      </c>
      <c r="C30" s="3" t="s">
        <v>371</v>
      </c>
      <c r="D30" s="53">
        <v>0</v>
      </c>
      <c r="E30" s="53">
        <v>0</v>
      </c>
      <c r="F30" s="53">
        <v>0</v>
      </c>
      <c r="G30" s="53">
        <v>6.7870000000000008</v>
      </c>
      <c r="H30" s="53">
        <v>0</v>
      </c>
      <c r="I30" s="53">
        <v>0</v>
      </c>
      <c r="J30" s="53">
        <v>0.28299999999999997</v>
      </c>
      <c r="K30" s="53">
        <v>0</v>
      </c>
      <c r="L30" s="53">
        <v>0</v>
      </c>
      <c r="M30" s="53">
        <v>0</v>
      </c>
      <c r="N30" s="53">
        <v>0</v>
      </c>
      <c r="O30" s="53">
        <v>0</v>
      </c>
      <c r="P30" s="138">
        <v>7.0700000000000012</v>
      </c>
    </row>
    <row r="31" spans="1:16" x14ac:dyDescent="0.3">
      <c r="A31" s="3" t="s">
        <v>144</v>
      </c>
      <c r="B31" s="3" t="s">
        <v>367</v>
      </c>
      <c r="C31" s="3" t="s">
        <v>165</v>
      </c>
      <c r="D31" s="53">
        <v>0.13799999999999998</v>
      </c>
      <c r="E31" s="53">
        <v>0</v>
      </c>
      <c r="F31" s="53">
        <v>1.2999999999999999E-2</v>
      </c>
      <c r="G31" s="53">
        <v>0</v>
      </c>
      <c r="H31" s="53">
        <v>0.84200000000000008</v>
      </c>
      <c r="I31" s="53">
        <v>0</v>
      </c>
      <c r="J31" s="53">
        <v>0</v>
      </c>
      <c r="K31" s="53">
        <v>0</v>
      </c>
      <c r="L31" s="53">
        <v>0</v>
      </c>
      <c r="M31" s="53">
        <v>0</v>
      </c>
      <c r="N31" s="53">
        <v>8.5999999999999993E-2</v>
      </c>
      <c r="O31" s="53">
        <v>0</v>
      </c>
      <c r="P31" s="138">
        <v>1.0790000000000002</v>
      </c>
    </row>
    <row r="32" spans="1:16"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138">
        <v>0</v>
      </c>
    </row>
    <row r="33" spans="1:16" x14ac:dyDescent="0.3">
      <c r="A33" s="3" t="s">
        <v>144</v>
      </c>
      <c r="B33" s="3" t="s">
        <v>367</v>
      </c>
      <c r="C33" s="3" t="s">
        <v>373</v>
      </c>
      <c r="D33" s="53">
        <v>0</v>
      </c>
      <c r="E33" s="53">
        <v>0</v>
      </c>
      <c r="F33" s="53">
        <v>0</v>
      </c>
      <c r="G33" s="53">
        <v>0</v>
      </c>
      <c r="H33" s="53">
        <v>0</v>
      </c>
      <c r="I33" s="53">
        <v>0</v>
      </c>
      <c r="J33" s="53">
        <v>0.21599999999999997</v>
      </c>
      <c r="K33" s="53">
        <v>0</v>
      </c>
      <c r="L33" s="53">
        <v>0</v>
      </c>
      <c r="M33" s="53">
        <v>0</v>
      </c>
      <c r="N33" s="53">
        <v>0.105</v>
      </c>
      <c r="O33" s="53">
        <v>0</v>
      </c>
      <c r="P33" s="138">
        <v>0.32099999999999995</v>
      </c>
    </row>
    <row r="34" spans="1:16" x14ac:dyDescent="0.3">
      <c r="A34" s="3" t="s">
        <v>144</v>
      </c>
      <c r="B34" s="3" t="s">
        <v>367</v>
      </c>
      <c r="C34" s="3" t="s">
        <v>167</v>
      </c>
      <c r="D34" s="53">
        <v>0</v>
      </c>
      <c r="E34" s="53">
        <v>0</v>
      </c>
      <c r="F34" s="53">
        <v>0</v>
      </c>
      <c r="G34" s="53">
        <v>2.992</v>
      </c>
      <c r="H34" s="53">
        <v>1.0009999999999999</v>
      </c>
      <c r="I34" s="53">
        <v>0</v>
      </c>
      <c r="J34" s="53">
        <v>0</v>
      </c>
      <c r="K34" s="53">
        <v>0</v>
      </c>
      <c r="L34" s="53">
        <v>0</v>
      </c>
      <c r="M34" s="53">
        <v>0</v>
      </c>
      <c r="N34" s="53">
        <v>6.4000000000000001E-2</v>
      </c>
      <c r="O34" s="53">
        <v>0</v>
      </c>
      <c r="P34" s="138">
        <v>4.0569999999999995</v>
      </c>
    </row>
    <row r="35" spans="1:16"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138">
        <v>0</v>
      </c>
    </row>
    <row r="36" spans="1:16" x14ac:dyDescent="0.3">
      <c r="A36" s="3" t="s">
        <v>144</v>
      </c>
      <c r="B36" s="3" t="s">
        <v>367</v>
      </c>
      <c r="C36" s="3" t="s">
        <v>375</v>
      </c>
      <c r="D36" s="53">
        <v>0.127</v>
      </c>
      <c r="E36" s="53">
        <v>0</v>
      </c>
      <c r="F36" s="53">
        <v>0</v>
      </c>
      <c r="G36" s="53">
        <v>0</v>
      </c>
      <c r="H36" s="53">
        <v>0</v>
      </c>
      <c r="I36" s="53">
        <v>0</v>
      </c>
      <c r="J36" s="53">
        <v>0</v>
      </c>
      <c r="K36" s="53">
        <v>0</v>
      </c>
      <c r="L36" s="53">
        <v>0</v>
      </c>
      <c r="M36" s="53">
        <v>0</v>
      </c>
      <c r="N36" s="53">
        <v>0</v>
      </c>
      <c r="O36" s="53">
        <v>0</v>
      </c>
      <c r="P36" s="138">
        <v>0.127</v>
      </c>
    </row>
    <row r="37" spans="1:16"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138">
        <v>0</v>
      </c>
    </row>
    <row r="38" spans="1:16" x14ac:dyDescent="0.3">
      <c r="A38" s="3" t="s">
        <v>144</v>
      </c>
      <c r="B38" s="3" t="s">
        <v>367</v>
      </c>
      <c r="C38" s="3" t="s">
        <v>377</v>
      </c>
      <c r="D38" s="53">
        <v>0</v>
      </c>
      <c r="E38" s="53">
        <v>0</v>
      </c>
      <c r="F38" s="53">
        <v>0</v>
      </c>
      <c r="G38" s="53">
        <v>0</v>
      </c>
      <c r="H38" s="53">
        <v>0.17599999999999999</v>
      </c>
      <c r="I38" s="53">
        <v>0</v>
      </c>
      <c r="J38" s="53">
        <v>0</v>
      </c>
      <c r="K38" s="53">
        <v>0</v>
      </c>
      <c r="L38" s="53">
        <v>0</v>
      </c>
      <c r="M38" s="53">
        <v>0</v>
      </c>
      <c r="N38" s="53">
        <v>1.02</v>
      </c>
      <c r="O38" s="53">
        <v>0</v>
      </c>
      <c r="P38" s="138">
        <v>1.196</v>
      </c>
    </row>
    <row r="39" spans="1:16"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138">
        <v>0</v>
      </c>
    </row>
    <row r="40" spans="1:16" x14ac:dyDescent="0.3">
      <c r="A40" s="3" t="s">
        <v>144</v>
      </c>
      <c r="B40" s="3" t="s">
        <v>367</v>
      </c>
      <c r="C40" s="3" t="s">
        <v>170</v>
      </c>
      <c r="D40" s="53">
        <v>0.77100000000000002</v>
      </c>
      <c r="E40" s="53">
        <v>0</v>
      </c>
      <c r="F40" s="53">
        <v>0</v>
      </c>
      <c r="G40" s="53">
        <v>0</v>
      </c>
      <c r="H40" s="53">
        <v>2.3330000000000002</v>
      </c>
      <c r="I40" s="53">
        <v>0</v>
      </c>
      <c r="J40" s="53">
        <v>0.88400000000000001</v>
      </c>
      <c r="K40" s="53">
        <v>0</v>
      </c>
      <c r="L40" s="53">
        <v>0</v>
      </c>
      <c r="M40" s="53">
        <v>0</v>
      </c>
      <c r="N40" s="53">
        <v>1.3640000000000001</v>
      </c>
      <c r="O40" s="53">
        <v>0</v>
      </c>
      <c r="P40" s="138">
        <v>5.3520000000000003</v>
      </c>
    </row>
    <row r="41" spans="1:16" x14ac:dyDescent="0.3">
      <c r="A41" s="3" t="s">
        <v>144</v>
      </c>
      <c r="B41" s="3" t="s">
        <v>367</v>
      </c>
      <c r="C41" s="3" t="s">
        <v>379</v>
      </c>
      <c r="D41" s="53">
        <v>0.44600000000000001</v>
      </c>
      <c r="E41" s="53">
        <v>0</v>
      </c>
      <c r="F41" s="53">
        <v>0</v>
      </c>
      <c r="G41" s="53">
        <v>0</v>
      </c>
      <c r="H41" s="53">
        <v>7.0000000000000007E-2</v>
      </c>
      <c r="I41" s="53">
        <v>0</v>
      </c>
      <c r="J41" s="53">
        <v>0</v>
      </c>
      <c r="K41" s="53">
        <v>0</v>
      </c>
      <c r="L41" s="53">
        <v>0</v>
      </c>
      <c r="M41" s="53">
        <v>0</v>
      </c>
      <c r="N41" s="53">
        <v>0.12200000000000001</v>
      </c>
      <c r="O41" s="53">
        <v>0</v>
      </c>
      <c r="P41" s="138">
        <v>0.63800000000000001</v>
      </c>
    </row>
    <row r="42" spans="1:16" x14ac:dyDescent="0.3">
      <c r="A42" s="3" t="s">
        <v>144</v>
      </c>
      <c r="B42" s="3" t="s">
        <v>367</v>
      </c>
      <c r="C42" s="3" t="s">
        <v>173</v>
      </c>
      <c r="D42" s="53">
        <v>2.3E-2</v>
      </c>
      <c r="E42" s="53">
        <v>0</v>
      </c>
      <c r="F42" s="53">
        <v>0</v>
      </c>
      <c r="G42" s="53">
        <v>0</v>
      </c>
      <c r="H42" s="53">
        <v>0.186</v>
      </c>
      <c r="I42" s="53">
        <v>0</v>
      </c>
      <c r="J42" s="53">
        <v>0.15</v>
      </c>
      <c r="K42" s="53">
        <v>0</v>
      </c>
      <c r="L42" s="53">
        <v>0</v>
      </c>
      <c r="M42" s="53">
        <v>0</v>
      </c>
      <c r="N42" s="53">
        <v>8.5000000000000006E-2</v>
      </c>
      <c r="O42" s="53">
        <v>0</v>
      </c>
      <c r="P42" s="138">
        <v>0.44400000000000001</v>
      </c>
    </row>
    <row r="43" spans="1:16" x14ac:dyDescent="0.3">
      <c r="A43" s="3" t="s">
        <v>144</v>
      </c>
      <c r="B43" s="3" t="s">
        <v>367</v>
      </c>
      <c r="C43" s="3" t="s">
        <v>380</v>
      </c>
      <c r="D43" s="53">
        <v>1.7000000000000001E-2</v>
      </c>
      <c r="E43" s="53">
        <v>0</v>
      </c>
      <c r="F43" s="53">
        <v>0</v>
      </c>
      <c r="G43" s="53">
        <v>0</v>
      </c>
      <c r="H43" s="53">
        <v>1.92</v>
      </c>
      <c r="I43" s="53">
        <v>0</v>
      </c>
      <c r="J43" s="53">
        <v>0</v>
      </c>
      <c r="K43" s="53">
        <v>0</v>
      </c>
      <c r="L43" s="53">
        <v>0</v>
      </c>
      <c r="M43" s="53">
        <v>0</v>
      </c>
      <c r="N43" s="53">
        <v>1.0999999999999999E-2</v>
      </c>
      <c r="O43" s="53">
        <v>0</v>
      </c>
      <c r="P43" s="138">
        <v>1.9479999999999997</v>
      </c>
    </row>
    <row r="44" spans="1:16" x14ac:dyDescent="0.3">
      <c r="A44" s="3" t="s">
        <v>144</v>
      </c>
      <c r="B44" s="3" t="s">
        <v>367</v>
      </c>
      <c r="C44" s="3" t="s">
        <v>177</v>
      </c>
      <c r="D44" s="53">
        <v>3.7999999999999999E-2</v>
      </c>
      <c r="E44" s="53">
        <v>0</v>
      </c>
      <c r="F44" s="53">
        <v>0</v>
      </c>
      <c r="G44" s="53">
        <v>0</v>
      </c>
      <c r="H44" s="53">
        <v>0</v>
      </c>
      <c r="I44" s="53">
        <v>0</v>
      </c>
      <c r="J44" s="53">
        <v>0</v>
      </c>
      <c r="K44" s="53">
        <v>0</v>
      </c>
      <c r="L44" s="53">
        <v>0</v>
      </c>
      <c r="M44" s="53">
        <v>0</v>
      </c>
      <c r="N44" s="53">
        <v>0</v>
      </c>
      <c r="O44" s="53">
        <v>0</v>
      </c>
      <c r="P44" s="138">
        <v>3.7999999999999999E-2</v>
      </c>
    </row>
    <row r="45" spans="1:16" x14ac:dyDescent="0.3">
      <c r="A45" s="3" t="s">
        <v>144</v>
      </c>
      <c r="B45" s="3" t="s">
        <v>367</v>
      </c>
      <c r="C45" s="3" t="s">
        <v>180</v>
      </c>
      <c r="D45" s="53">
        <v>0</v>
      </c>
      <c r="E45" s="53">
        <v>1.4E-2</v>
      </c>
      <c r="F45" s="53">
        <v>0</v>
      </c>
      <c r="G45" s="53">
        <v>0</v>
      </c>
      <c r="H45" s="53">
        <v>1.7590000000000003</v>
      </c>
      <c r="I45" s="53">
        <v>0</v>
      </c>
      <c r="J45" s="53">
        <v>0</v>
      </c>
      <c r="K45" s="53">
        <v>0</v>
      </c>
      <c r="L45" s="53">
        <v>3.6020000000000003</v>
      </c>
      <c r="M45" s="53">
        <v>0</v>
      </c>
      <c r="N45" s="53">
        <v>1.7869999999999999</v>
      </c>
      <c r="O45" s="53">
        <v>0</v>
      </c>
      <c r="P45" s="138">
        <v>7.1620000000000008</v>
      </c>
    </row>
    <row r="46" spans="1:16" x14ac:dyDescent="0.3">
      <c r="A46" s="51" t="s">
        <v>381</v>
      </c>
      <c r="B46" s="51" t="s">
        <v>381</v>
      </c>
      <c r="C46" s="51" t="s">
        <v>381</v>
      </c>
      <c r="D46" s="52">
        <v>0</v>
      </c>
      <c r="E46" s="52">
        <v>0</v>
      </c>
      <c r="F46" s="52">
        <v>0</v>
      </c>
      <c r="G46" s="52">
        <v>0</v>
      </c>
      <c r="H46" s="52">
        <v>1.133</v>
      </c>
      <c r="I46" s="52">
        <v>0</v>
      </c>
      <c r="J46" s="52">
        <v>0.05</v>
      </c>
      <c r="K46" s="52">
        <v>0</v>
      </c>
      <c r="L46" s="52">
        <v>0</v>
      </c>
      <c r="M46" s="52">
        <v>0</v>
      </c>
      <c r="N46" s="52">
        <v>6.0449999999999999</v>
      </c>
      <c r="O46" s="52">
        <v>0</v>
      </c>
      <c r="P46" s="52">
        <v>7.2279999999999998</v>
      </c>
    </row>
    <row r="47" spans="1:16"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138">
        <v>0</v>
      </c>
    </row>
    <row r="48" spans="1:16" x14ac:dyDescent="0.3">
      <c r="A48" s="3" t="s">
        <v>144</v>
      </c>
      <c r="B48" s="3" t="s">
        <v>382</v>
      </c>
      <c r="C48" s="3" t="s">
        <v>384</v>
      </c>
      <c r="D48" s="53">
        <v>0</v>
      </c>
      <c r="E48" s="53">
        <v>0</v>
      </c>
      <c r="F48" s="53">
        <v>0</v>
      </c>
      <c r="G48" s="53">
        <v>0</v>
      </c>
      <c r="H48" s="53">
        <v>0</v>
      </c>
      <c r="I48" s="53">
        <v>0</v>
      </c>
      <c r="J48" s="53">
        <v>0</v>
      </c>
      <c r="K48" s="53">
        <v>0</v>
      </c>
      <c r="L48" s="53">
        <v>0</v>
      </c>
      <c r="M48" s="53">
        <v>0</v>
      </c>
      <c r="N48" s="53">
        <v>0.83199999999999996</v>
      </c>
      <c r="O48" s="53">
        <v>0</v>
      </c>
      <c r="P48" s="138">
        <v>0.83199999999999996</v>
      </c>
    </row>
    <row r="49" spans="1:16" x14ac:dyDescent="0.3">
      <c r="A49" s="3" t="s">
        <v>144</v>
      </c>
      <c r="B49" s="3" t="s">
        <v>382</v>
      </c>
      <c r="C49" s="3" t="s">
        <v>385</v>
      </c>
      <c r="D49" s="53">
        <v>0</v>
      </c>
      <c r="E49" s="53">
        <v>0</v>
      </c>
      <c r="F49" s="53">
        <v>0</v>
      </c>
      <c r="G49" s="53">
        <v>0</v>
      </c>
      <c r="H49" s="53">
        <v>0</v>
      </c>
      <c r="I49" s="53">
        <v>0</v>
      </c>
      <c r="J49" s="53">
        <v>0</v>
      </c>
      <c r="K49" s="53">
        <v>0</v>
      </c>
      <c r="L49" s="53">
        <v>0</v>
      </c>
      <c r="M49" s="53">
        <v>0</v>
      </c>
      <c r="N49" s="53">
        <v>2</v>
      </c>
      <c r="O49" s="53">
        <v>0</v>
      </c>
      <c r="P49" s="138">
        <v>2</v>
      </c>
    </row>
    <row r="50" spans="1:16" x14ac:dyDescent="0.3">
      <c r="A50" s="3" t="s">
        <v>144</v>
      </c>
      <c r="B50" s="3" t="s">
        <v>382</v>
      </c>
      <c r="C50" s="3" t="s">
        <v>184</v>
      </c>
      <c r="D50" s="53">
        <v>0</v>
      </c>
      <c r="E50" s="53">
        <v>0</v>
      </c>
      <c r="F50" s="53">
        <v>0</v>
      </c>
      <c r="G50" s="53">
        <v>0</v>
      </c>
      <c r="H50" s="53">
        <v>0</v>
      </c>
      <c r="I50" s="53">
        <v>0</v>
      </c>
      <c r="J50" s="53">
        <v>0</v>
      </c>
      <c r="K50" s="53">
        <v>0</v>
      </c>
      <c r="L50" s="53">
        <v>0</v>
      </c>
      <c r="M50" s="53">
        <v>0</v>
      </c>
      <c r="N50" s="53">
        <v>1.8069999999999999</v>
      </c>
      <c r="O50" s="53">
        <v>0</v>
      </c>
      <c r="P50" s="138">
        <v>1.8069999999999999</v>
      </c>
    </row>
    <row r="51" spans="1:16" x14ac:dyDescent="0.3">
      <c r="A51" s="3" t="s">
        <v>144</v>
      </c>
      <c r="B51" s="3" t="s">
        <v>382</v>
      </c>
      <c r="C51" s="3" t="s">
        <v>386</v>
      </c>
      <c r="D51" s="53">
        <v>0</v>
      </c>
      <c r="E51" s="53">
        <v>0</v>
      </c>
      <c r="F51" s="53">
        <v>0</v>
      </c>
      <c r="G51" s="53">
        <v>0</v>
      </c>
      <c r="H51" s="53">
        <v>0</v>
      </c>
      <c r="I51" s="53">
        <v>0</v>
      </c>
      <c r="J51" s="53">
        <v>0</v>
      </c>
      <c r="K51" s="53">
        <v>0</v>
      </c>
      <c r="L51" s="53">
        <v>0</v>
      </c>
      <c r="M51" s="53">
        <v>0</v>
      </c>
      <c r="N51" s="53">
        <v>6.4000000000000001E-2</v>
      </c>
      <c r="O51" s="53">
        <v>0</v>
      </c>
      <c r="P51" s="138">
        <v>6.4000000000000001E-2</v>
      </c>
    </row>
    <row r="52" spans="1:16" x14ac:dyDescent="0.3">
      <c r="A52" s="3" t="s">
        <v>144</v>
      </c>
      <c r="B52" s="3" t="s">
        <v>382</v>
      </c>
      <c r="C52" s="3" t="s">
        <v>187</v>
      </c>
      <c r="D52" s="53">
        <v>0</v>
      </c>
      <c r="E52" s="53">
        <v>0</v>
      </c>
      <c r="F52" s="53">
        <v>0</v>
      </c>
      <c r="G52" s="53">
        <v>0</v>
      </c>
      <c r="H52" s="53">
        <v>1.113</v>
      </c>
      <c r="I52" s="53">
        <v>0</v>
      </c>
      <c r="J52" s="53">
        <v>0</v>
      </c>
      <c r="K52" s="53">
        <v>0</v>
      </c>
      <c r="L52" s="53">
        <v>0</v>
      </c>
      <c r="M52" s="53">
        <v>0</v>
      </c>
      <c r="N52" s="53">
        <v>0</v>
      </c>
      <c r="O52" s="53">
        <v>0</v>
      </c>
      <c r="P52" s="138">
        <v>1.113</v>
      </c>
    </row>
    <row r="53" spans="1:16" x14ac:dyDescent="0.3">
      <c r="A53" s="3" t="s">
        <v>144</v>
      </c>
      <c r="B53" s="3" t="s">
        <v>382</v>
      </c>
      <c r="C53" s="3" t="s">
        <v>387</v>
      </c>
      <c r="D53" s="53">
        <v>0</v>
      </c>
      <c r="E53" s="53">
        <v>0</v>
      </c>
      <c r="F53" s="53">
        <v>0</v>
      </c>
      <c r="G53" s="53">
        <v>0</v>
      </c>
      <c r="H53" s="53">
        <v>0</v>
      </c>
      <c r="I53" s="53">
        <v>0</v>
      </c>
      <c r="J53" s="53">
        <v>0</v>
      </c>
      <c r="K53" s="53">
        <v>0</v>
      </c>
      <c r="L53" s="53">
        <v>0</v>
      </c>
      <c r="M53" s="53">
        <v>0</v>
      </c>
      <c r="N53" s="53">
        <v>0.51200000000000001</v>
      </c>
      <c r="O53" s="53">
        <v>0</v>
      </c>
      <c r="P53" s="138">
        <v>0.51200000000000001</v>
      </c>
    </row>
    <row r="54" spans="1:16"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138">
        <v>0</v>
      </c>
    </row>
    <row r="55" spans="1:16" x14ac:dyDescent="0.3">
      <c r="A55" s="3" t="s">
        <v>144</v>
      </c>
      <c r="B55" s="3" t="s">
        <v>382</v>
      </c>
      <c r="C55" s="3" t="s">
        <v>389</v>
      </c>
      <c r="D55" s="53">
        <v>0</v>
      </c>
      <c r="E55" s="53">
        <v>0</v>
      </c>
      <c r="F55" s="53">
        <v>0</v>
      </c>
      <c r="G55" s="53">
        <v>0</v>
      </c>
      <c r="H55" s="53">
        <v>0.02</v>
      </c>
      <c r="I55" s="53">
        <v>0</v>
      </c>
      <c r="J55" s="53">
        <v>0.05</v>
      </c>
      <c r="K55" s="53">
        <v>0</v>
      </c>
      <c r="L55" s="53">
        <v>0</v>
      </c>
      <c r="M55" s="53">
        <v>0</v>
      </c>
      <c r="N55" s="53">
        <v>0.83000000000000007</v>
      </c>
      <c r="O55" s="53">
        <v>0</v>
      </c>
      <c r="P55" s="138">
        <v>0.90000000000000013</v>
      </c>
    </row>
    <row r="56" spans="1:16" x14ac:dyDescent="0.3">
      <c r="A56" s="49" t="s">
        <v>390</v>
      </c>
      <c r="B56" s="49" t="s">
        <v>390</v>
      </c>
      <c r="C56" s="49" t="s">
        <v>390</v>
      </c>
      <c r="D56" s="50">
        <v>0.76400000000000001</v>
      </c>
      <c r="E56" s="50">
        <v>0</v>
      </c>
      <c r="F56" s="50">
        <v>1.149</v>
      </c>
      <c r="G56" s="50">
        <v>0</v>
      </c>
      <c r="H56" s="50">
        <v>0.30000000000000004</v>
      </c>
      <c r="I56" s="50">
        <v>4.4999999999999998E-2</v>
      </c>
      <c r="J56" s="50">
        <v>30.419999999999995</v>
      </c>
      <c r="K56" s="50">
        <v>0</v>
      </c>
      <c r="L56" s="50">
        <v>0.29199999999999998</v>
      </c>
      <c r="M56" s="50">
        <v>0</v>
      </c>
      <c r="N56" s="50">
        <v>2.3029999999999999</v>
      </c>
      <c r="O56" s="50">
        <v>0</v>
      </c>
      <c r="P56" s="50">
        <v>35.80599999999999</v>
      </c>
    </row>
    <row r="57" spans="1:16" x14ac:dyDescent="0.3">
      <c r="A57" s="51" t="s">
        <v>391</v>
      </c>
      <c r="B57" s="51" t="s">
        <v>391</v>
      </c>
      <c r="C57" s="51" t="s">
        <v>391</v>
      </c>
      <c r="D57" s="52">
        <v>0.52500000000000002</v>
      </c>
      <c r="E57" s="52">
        <v>0</v>
      </c>
      <c r="F57" s="52">
        <v>6.6000000000000003E-2</v>
      </c>
      <c r="G57" s="52">
        <v>0</v>
      </c>
      <c r="H57" s="52">
        <v>0</v>
      </c>
      <c r="I57" s="52">
        <v>0</v>
      </c>
      <c r="J57" s="52">
        <v>11.226000000000001</v>
      </c>
      <c r="K57" s="52">
        <v>0</v>
      </c>
      <c r="L57" s="52">
        <v>0.25</v>
      </c>
      <c r="M57" s="52">
        <v>0</v>
      </c>
      <c r="N57" s="52">
        <v>2.0829999999999997</v>
      </c>
      <c r="O57" s="52">
        <v>0</v>
      </c>
      <c r="P57" s="52">
        <v>14.15</v>
      </c>
    </row>
    <row r="58" spans="1:16" x14ac:dyDescent="0.3">
      <c r="A58" s="3" t="s">
        <v>196</v>
      </c>
      <c r="B58" s="3" t="s">
        <v>392</v>
      </c>
      <c r="C58" s="3" t="s">
        <v>393</v>
      </c>
      <c r="D58" s="53">
        <v>0.16600000000000001</v>
      </c>
      <c r="E58" s="53">
        <v>0</v>
      </c>
      <c r="F58" s="53">
        <v>0</v>
      </c>
      <c r="G58" s="53">
        <v>0</v>
      </c>
      <c r="H58" s="53">
        <v>0</v>
      </c>
      <c r="I58" s="53">
        <v>0</v>
      </c>
      <c r="J58" s="53">
        <v>4.8000000000000001E-2</v>
      </c>
      <c r="K58" s="53">
        <v>0</v>
      </c>
      <c r="L58" s="53">
        <v>0.25</v>
      </c>
      <c r="M58" s="53">
        <v>0</v>
      </c>
      <c r="N58" s="53">
        <v>0.12</v>
      </c>
      <c r="O58" s="53">
        <v>0</v>
      </c>
      <c r="P58" s="138">
        <v>0.58400000000000007</v>
      </c>
    </row>
    <row r="59" spans="1:16" x14ac:dyDescent="0.3">
      <c r="A59" s="3" t="s">
        <v>196</v>
      </c>
      <c r="B59" s="3" t="s">
        <v>392</v>
      </c>
      <c r="C59" s="3" t="s">
        <v>197</v>
      </c>
      <c r="D59" s="53">
        <v>9.5000000000000001E-2</v>
      </c>
      <c r="E59" s="53">
        <v>0</v>
      </c>
      <c r="F59" s="53">
        <v>6.6000000000000003E-2</v>
      </c>
      <c r="G59" s="53">
        <v>0</v>
      </c>
      <c r="H59" s="53">
        <v>0</v>
      </c>
      <c r="I59" s="53">
        <v>0</v>
      </c>
      <c r="J59" s="53">
        <v>11.076000000000001</v>
      </c>
      <c r="K59" s="53">
        <v>0</v>
      </c>
      <c r="L59" s="53">
        <v>0</v>
      </c>
      <c r="M59" s="53">
        <v>0</v>
      </c>
      <c r="N59" s="53">
        <v>1.5660000000000001</v>
      </c>
      <c r="O59" s="53">
        <v>0</v>
      </c>
      <c r="P59" s="138">
        <v>12.803000000000001</v>
      </c>
    </row>
    <row r="60" spans="1:16"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138">
        <v>0</v>
      </c>
    </row>
    <row r="61" spans="1:16" x14ac:dyDescent="0.3">
      <c r="A61" s="3" t="s">
        <v>196</v>
      </c>
      <c r="B61" s="3" t="s">
        <v>392</v>
      </c>
      <c r="C61" s="3" t="s">
        <v>200</v>
      </c>
      <c r="D61" s="53">
        <v>0</v>
      </c>
      <c r="E61" s="53">
        <v>0</v>
      </c>
      <c r="F61" s="53">
        <v>0</v>
      </c>
      <c r="G61" s="53">
        <v>0</v>
      </c>
      <c r="H61" s="53">
        <v>0</v>
      </c>
      <c r="I61" s="53">
        <v>0</v>
      </c>
      <c r="J61" s="53">
        <v>0</v>
      </c>
      <c r="K61" s="53">
        <v>0</v>
      </c>
      <c r="L61" s="53">
        <v>0</v>
      </c>
      <c r="M61" s="53">
        <v>0</v>
      </c>
      <c r="N61" s="53">
        <v>0.247</v>
      </c>
      <c r="O61" s="53">
        <v>0</v>
      </c>
      <c r="P61" s="138">
        <v>0.247</v>
      </c>
    </row>
    <row r="62" spans="1:16"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138">
        <v>0</v>
      </c>
    </row>
    <row r="63" spans="1:16" x14ac:dyDescent="0.3">
      <c r="A63" s="3" t="s">
        <v>196</v>
      </c>
      <c r="B63" s="3" t="s">
        <v>392</v>
      </c>
      <c r="C63" s="3" t="s">
        <v>206</v>
      </c>
      <c r="D63" s="53">
        <v>0.26400000000000001</v>
      </c>
      <c r="E63" s="53">
        <v>0</v>
      </c>
      <c r="F63" s="53">
        <v>0</v>
      </c>
      <c r="G63" s="53">
        <v>0</v>
      </c>
      <c r="H63" s="53">
        <v>0</v>
      </c>
      <c r="I63" s="53">
        <v>0</v>
      </c>
      <c r="J63" s="53">
        <v>0.10200000000000001</v>
      </c>
      <c r="K63" s="53">
        <v>0</v>
      </c>
      <c r="L63" s="53">
        <v>0</v>
      </c>
      <c r="M63" s="53">
        <v>0</v>
      </c>
      <c r="N63" s="53">
        <v>0.15</v>
      </c>
      <c r="O63" s="53">
        <v>0</v>
      </c>
      <c r="P63" s="138">
        <v>0.51600000000000001</v>
      </c>
    </row>
    <row r="64" spans="1:16" x14ac:dyDescent="0.3">
      <c r="A64" s="51" t="s">
        <v>396</v>
      </c>
      <c r="B64" s="51" t="s">
        <v>396</v>
      </c>
      <c r="C64" s="51" t="s">
        <v>396</v>
      </c>
      <c r="D64" s="52">
        <v>0</v>
      </c>
      <c r="E64" s="52">
        <v>0</v>
      </c>
      <c r="F64" s="52">
        <v>0</v>
      </c>
      <c r="G64" s="52">
        <v>0</v>
      </c>
      <c r="H64" s="52">
        <v>0</v>
      </c>
      <c r="I64" s="52">
        <v>4.4999999999999998E-2</v>
      </c>
      <c r="J64" s="52">
        <v>2.1259999999999999</v>
      </c>
      <c r="K64" s="52">
        <v>0</v>
      </c>
      <c r="L64" s="52">
        <v>0</v>
      </c>
      <c r="M64" s="52">
        <v>0</v>
      </c>
      <c r="N64" s="52">
        <v>0</v>
      </c>
      <c r="O64" s="52">
        <v>0</v>
      </c>
      <c r="P64" s="52">
        <v>2.7039999999999997</v>
      </c>
    </row>
    <row r="65" spans="1:16"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138">
        <v>0</v>
      </c>
    </row>
    <row r="66" spans="1:16"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138">
        <v>0</v>
      </c>
    </row>
    <row r="67" spans="1:16" x14ac:dyDescent="0.3">
      <c r="A67" s="3" t="s">
        <v>196</v>
      </c>
      <c r="B67" s="3" t="s">
        <v>397</v>
      </c>
      <c r="C67" s="3" t="s">
        <v>400</v>
      </c>
      <c r="D67" s="53">
        <v>0</v>
      </c>
      <c r="E67" s="53">
        <v>0</v>
      </c>
      <c r="F67" s="53">
        <v>0</v>
      </c>
      <c r="G67" s="53">
        <v>0</v>
      </c>
      <c r="H67" s="53">
        <v>0</v>
      </c>
      <c r="I67" s="53">
        <v>0</v>
      </c>
      <c r="J67" s="53">
        <v>0.22700000000000001</v>
      </c>
      <c r="K67" s="53">
        <v>0</v>
      </c>
      <c r="L67" s="53">
        <v>0</v>
      </c>
      <c r="M67" s="53">
        <v>0</v>
      </c>
      <c r="N67" s="53">
        <v>0</v>
      </c>
      <c r="O67" s="53">
        <v>0</v>
      </c>
      <c r="P67" s="138">
        <v>0.22700000000000001</v>
      </c>
    </row>
    <row r="68" spans="1:16"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138">
        <v>0</v>
      </c>
    </row>
    <row r="69" spans="1:16" x14ac:dyDescent="0.3">
      <c r="A69" s="3" t="s">
        <v>196</v>
      </c>
      <c r="B69" s="3" t="s">
        <v>397</v>
      </c>
      <c r="C69" s="3" t="s">
        <v>402</v>
      </c>
      <c r="D69" s="53">
        <v>0</v>
      </c>
      <c r="E69" s="53">
        <v>0</v>
      </c>
      <c r="F69" s="53">
        <v>0</v>
      </c>
      <c r="G69" s="53">
        <v>0</v>
      </c>
      <c r="H69" s="53">
        <v>0</v>
      </c>
      <c r="I69" s="53">
        <v>0</v>
      </c>
      <c r="J69" s="53">
        <v>0.251</v>
      </c>
      <c r="K69" s="53">
        <v>0</v>
      </c>
      <c r="L69" s="53">
        <v>0</v>
      </c>
      <c r="M69" s="53">
        <v>0</v>
      </c>
      <c r="N69" s="53">
        <v>0</v>
      </c>
      <c r="O69" s="53">
        <v>0</v>
      </c>
      <c r="P69" s="138">
        <v>0.251</v>
      </c>
    </row>
    <row r="70" spans="1:16" x14ac:dyDescent="0.3">
      <c r="A70" s="3" t="s">
        <v>196</v>
      </c>
      <c r="B70" s="3" t="s">
        <v>397</v>
      </c>
      <c r="C70" s="3" t="s">
        <v>403</v>
      </c>
      <c r="D70" s="53">
        <v>0</v>
      </c>
      <c r="E70" s="53">
        <v>0</v>
      </c>
      <c r="F70" s="53">
        <v>0</v>
      </c>
      <c r="G70" s="53">
        <v>0</v>
      </c>
      <c r="H70" s="53">
        <v>0</v>
      </c>
      <c r="I70" s="53">
        <v>4.4999999999999998E-2</v>
      </c>
      <c r="J70" s="53">
        <v>1.19</v>
      </c>
      <c r="K70" s="53">
        <v>0</v>
      </c>
      <c r="L70" s="53">
        <v>0</v>
      </c>
      <c r="M70" s="53">
        <v>0</v>
      </c>
      <c r="N70" s="53">
        <v>0</v>
      </c>
      <c r="O70" s="53">
        <v>0</v>
      </c>
      <c r="P70" s="138">
        <v>1.2349999999999999</v>
      </c>
    </row>
    <row r="71" spans="1:16"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138">
        <v>0</v>
      </c>
    </row>
    <row r="72" spans="1:16"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138">
        <v>0</v>
      </c>
    </row>
    <row r="73" spans="1:16"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138">
        <v>0.53300000000000003</v>
      </c>
    </row>
    <row r="74" spans="1:16" x14ac:dyDescent="0.3">
      <c r="A74" s="3" t="s">
        <v>196</v>
      </c>
      <c r="B74" s="3" t="s">
        <v>397</v>
      </c>
      <c r="C74" s="3" t="s">
        <v>407</v>
      </c>
      <c r="D74" s="53">
        <v>0</v>
      </c>
      <c r="E74" s="53">
        <v>0</v>
      </c>
      <c r="F74" s="53">
        <v>0</v>
      </c>
      <c r="G74" s="53">
        <v>0</v>
      </c>
      <c r="H74" s="53">
        <v>0</v>
      </c>
      <c r="I74" s="53">
        <v>0</v>
      </c>
      <c r="J74" s="53">
        <v>0.2</v>
      </c>
      <c r="K74" s="53">
        <v>0</v>
      </c>
      <c r="L74" s="53">
        <v>0</v>
      </c>
      <c r="M74" s="53">
        <v>0</v>
      </c>
      <c r="N74" s="53">
        <v>0</v>
      </c>
      <c r="O74" s="53">
        <v>0</v>
      </c>
      <c r="P74" s="138">
        <v>0.2</v>
      </c>
    </row>
    <row r="75" spans="1:16"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138">
        <v>0</v>
      </c>
    </row>
    <row r="76" spans="1:16"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138">
        <v>0</v>
      </c>
    </row>
    <row r="77" spans="1:16"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138">
        <v>0</v>
      </c>
    </row>
    <row r="78" spans="1:16"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138">
        <v>0</v>
      </c>
    </row>
    <row r="79" spans="1:16" x14ac:dyDescent="0.3">
      <c r="A79" s="3" t="s">
        <v>196</v>
      </c>
      <c r="B79" s="3" t="s">
        <v>397</v>
      </c>
      <c r="C79" s="3" t="s">
        <v>412</v>
      </c>
      <c r="D79" s="53">
        <v>0</v>
      </c>
      <c r="E79" s="53">
        <v>0</v>
      </c>
      <c r="F79" s="53">
        <v>0</v>
      </c>
      <c r="G79" s="53">
        <v>0</v>
      </c>
      <c r="H79" s="53">
        <v>0</v>
      </c>
      <c r="I79" s="53">
        <v>0</v>
      </c>
      <c r="J79" s="53">
        <v>0.25800000000000001</v>
      </c>
      <c r="K79" s="53">
        <v>0</v>
      </c>
      <c r="L79" s="53">
        <v>0</v>
      </c>
      <c r="M79" s="53">
        <v>0</v>
      </c>
      <c r="N79" s="53">
        <v>0</v>
      </c>
      <c r="O79" s="53">
        <v>0</v>
      </c>
      <c r="P79" s="138">
        <v>0.25800000000000001</v>
      </c>
    </row>
    <row r="80" spans="1:16"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138">
        <v>0</v>
      </c>
    </row>
    <row r="81" spans="1:16"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138">
        <v>0</v>
      </c>
    </row>
    <row r="82" spans="1:16"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138">
        <v>0</v>
      </c>
    </row>
    <row r="83" spans="1:16" x14ac:dyDescent="0.3">
      <c r="A83" s="51" t="s">
        <v>416</v>
      </c>
      <c r="B83" s="51" t="s">
        <v>416</v>
      </c>
      <c r="C83" s="51" t="s">
        <v>416</v>
      </c>
      <c r="D83" s="52">
        <v>0.06</v>
      </c>
      <c r="E83" s="52">
        <v>0</v>
      </c>
      <c r="F83" s="52">
        <v>0</v>
      </c>
      <c r="G83" s="52">
        <v>0</v>
      </c>
      <c r="H83" s="52">
        <v>0</v>
      </c>
      <c r="I83" s="52">
        <v>0</v>
      </c>
      <c r="J83" s="52">
        <v>0.51300000000000001</v>
      </c>
      <c r="K83" s="52">
        <v>0</v>
      </c>
      <c r="L83" s="52">
        <v>4.2000000000000003E-2</v>
      </c>
      <c r="M83" s="52">
        <v>0</v>
      </c>
      <c r="N83" s="52">
        <v>0.1</v>
      </c>
      <c r="O83" s="52">
        <v>0</v>
      </c>
      <c r="P83" s="52">
        <v>0.71499999999999997</v>
      </c>
    </row>
    <row r="84" spans="1:16"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138">
        <v>0</v>
      </c>
    </row>
    <row r="85" spans="1:16"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138">
        <v>0</v>
      </c>
    </row>
    <row r="86" spans="1:16"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138">
        <v>0</v>
      </c>
    </row>
    <row r="87" spans="1:16" x14ac:dyDescent="0.3">
      <c r="A87" s="3" t="s">
        <v>196</v>
      </c>
      <c r="B87" s="3" t="s">
        <v>417</v>
      </c>
      <c r="C87" s="3" t="s">
        <v>421</v>
      </c>
      <c r="D87" s="53">
        <v>0</v>
      </c>
      <c r="E87" s="53">
        <v>0</v>
      </c>
      <c r="F87" s="53">
        <v>0</v>
      </c>
      <c r="G87" s="53">
        <v>0</v>
      </c>
      <c r="H87" s="53">
        <v>0</v>
      </c>
      <c r="I87" s="53">
        <v>0</v>
      </c>
      <c r="J87" s="53">
        <v>0.15</v>
      </c>
      <c r="K87" s="53">
        <v>0</v>
      </c>
      <c r="L87" s="53">
        <v>0</v>
      </c>
      <c r="M87" s="53">
        <v>0</v>
      </c>
      <c r="N87" s="53">
        <v>0</v>
      </c>
      <c r="O87" s="53">
        <v>0</v>
      </c>
      <c r="P87" s="138">
        <v>0.15</v>
      </c>
    </row>
    <row r="88" spans="1:16" x14ac:dyDescent="0.3">
      <c r="A88" s="3" t="s">
        <v>196</v>
      </c>
      <c r="B88" s="3" t="s">
        <v>417</v>
      </c>
      <c r="C88" s="3" t="s">
        <v>422</v>
      </c>
      <c r="D88" s="53">
        <v>0</v>
      </c>
      <c r="E88" s="53">
        <v>0</v>
      </c>
      <c r="F88" s="53">
        <v>0</v>
      </c>
      <c r="G88" s="53">
        <v>0</v>
      </c>
      <c r="H88" s="53">
        <v>0</v>
      </c>
      <c r="I88" s="53">
        <v>0</v>
      </c>
      <c r="J88" s="53">
        <v>3.9E-2</v>
      </c>
      <c r="K88" s="53">
        <v>0</v>
      </c>
      <c r="L88" s="53">
        <v>0</v>
      </c>
      <c r="M88" s="53">
        <v>0</v>
      </c>
      <c r="N88" s="53">
        <v>0</v>
      </c>
      <c r="O88" s="53">
        <v>0</v>
      </c>
      <c r="P88" s="138">
        <v>3.9E-2</v>
      </c>
    </row>
    <row r="89" spans="1:16" x14ac:dyDescent="0.3">
      <c r="A89" s="3" t="s">
        <v>196</v>
      </c>
      <c r="B89" s="3" t="s">
        <v>417</v>
      </c>
      <c r="C89" s="3" t="s">
        <v>423</v>
      </c>
      <c r="D89" s="53">
        <v>0</v>
      </c>
      <c r="E89" s="53">
        <v>0</v>
      </c>
      <c r="F89" s="53">
        <v>0</v>
      </c>
      <c r="G89" s="53">
        <v>0</v>
      </c>
      <c r="H89" s="53">
        <v>0</v>
      </c>
      <c r="I89" s="53">
        <v>0</v>
      </c>
      <c r="J89" s="53">
        <v>2.5000000000000001E-2</v>
      </c>
      <c r="K89" s="53">
        <v>0</v>
      </c>
      <c r="L89" s="53">
        <v>0</v>
      </c>
      <c r="M89" s="53">
        <v>0</v>
      </c>
      <c r="N89" s="53">
        <v>0</v>
      </c>
      <c r="O89" s="53">
        <v>0</v>
      </c>
      <c r="P89" s="138">
        <v>2.5000000000000001E-2</v>
      </c>
    </row>
    <row r="90" spans="1:16"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138">
        <v>0</v>
      </c>
    </row>
    <row r="91" spans="1:16"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138">
        <v>0</v>
      </c>
    </row>
    <row r="92" spans="1:16"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138">
        <v>0</v>
      </c>
    </row>
    <row r="93" spans="1:16"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138">
        <v>0</v>
      </c>
    </row>
    <row r="94" spans="1:16" x14ac:dyDescent="0.3">
      <c r="A94" s="3" t="s">
        <v>196</v>
      </c>
      <c r="B94" s="3" t="s">
        <v>417</v>
      </c>
      <c r="C94" s="3" t="s">
        <v>428</v>
      </c>
      <c r="D94" s="53">
        <v>0</v>
      </c>
      <c r="E94" s="53">
        <v>0</v>
      </c>
      <c r="F94" s="53">
        <v>0</v>
      </c>
      <c r="G94" s="53">
        <v>0</v>
      </c>
      <c r="H94" s="53">
        <v>0</v>
      </c>
      <c r="I94" s="53">
        <v>0</v>
      </c>
      <c r="J94" s="53">
        <v>0</v>
      </c>
      <c r="K94" s="53">
        <v>0</v>
      </c>
      <c r="L94" s="53">
        <v>4.2000000000000003E-2</v>
      </c>
      <c r="M94" s="53">
        <v>0</v>
      </c>
      <c r="N94" s="53">
        <v>0</v>
      </c>
      <c r="O94" s="53">
        <v>0</v>
      </c>
      <c r="P94" s="138">
        <v>4.2000000000000003E-2</v>
      </c>
    </row>
    <row r="95" spans="1:16"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138">
        <v>0</v>
      </c>
    </row>
    <row r="96" spans="1:16" x14ac:dyDescent="0.3">
      <c r="A96" s="3" t="s">
        <v>196</v>
      </c>
      <c r="B96" s="3" t="s">
        <v>417</v>
      </c>
      <c r="C96" s="3" t="s">
        <v>430</v>
      </c>
      <c r="D96" s="53">
        <v>0</v>
      </c>
      <c r="E96" s="53">
        <v>0</v>
      </c>
      <c r="F96" s="53">
        <v>0</v>
      </c>
      <c r="G96" s="53">
        <v>0</v>
      </c>
      <c r="H96" s="53">
        <v>0</v>
      </c>
      <c r="I96" s="53">
        <v>0</v>
      </c>
      <c r="J96" s="53">
        <v>0.02</v>
      </c>
      <c r="K96" s="53">
        <v>0</v>
      </c>
      <c r="L96" s="53">
        <v>0</v>
      </c>
      <c r="M96" s="53">
        <v>0</v>
      </c>
      <c r="N96" s="53">
        <v>0</v>
      </c>
      <c r="O96" s="53">
        <v>0</v>
      </c>
      <c r="P96" s="138">
        <v>0.02</v>
      </c>
    </row>
    <row r="97" spans="1:16" x14ac:dyDescent="0.3">
      <c r="A97" s="3" t="s">
        <v>196</v>
      </c>
      <c r="B97" s="3" t="s">
        <v>417</v>
      </c>
      <c r="C97" s="3" t="s">
        <v>431</v>
      </c>
      <c r="D97" s="53">
        <v>0.06</v>
      </c>
      <c r="E97" s="53">
        <v>0</v>
      </c>
      <c r="F97" s="53">
        <v>0</v>
      </c>
      <c r="G97" s="53">
        <v>0</v>
      </c>
      <c r="H97" s="53">
        <v>0</v>
      </c>
      <c r="I97" s="53">
        <v>0</v>
      </c>
      <c r="J97" s="53">
        <v>0.27900000000000003</v>
      </c>
      <c r="K97" s="53">
        <v>0</v>
      </c>
      <c r="L97" s="53">
        <v>0</v>
      </c>
      <c r="M97" s="53">
        <v>0</v>
      </c>
      <c r="N97" s="53">
        <v>0.1</v>
      </c>
      <c r="O97" s="53">
        <v>0</v>
      </c>
      <c r="P97" s="138">
        <v>0.43900000000000006</v>
      </c>
    </row>
    <row r="98" spans="1:16"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138">
        <v>0</v>
      </c>
    </row>
    <row r="99" spans="1:16"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138">
        <v>0</v>
      </c>
    </row>
    <row r="100" spans="1:16" x14ac:dyDescent="0.3">
      <c r="A100" s="51" t="s">
        <v>434</v>
      </c>
      <c r="B100" s="51" t="s">
        <v>434</v>
      </c>
      <c r="C100" s="51" t="s">
        <v>434</v>
      </c>
      <c r="D100" s="52">
        <v>5.3000000000000005E-2</v>
      </c>
      <c r="E100" s="52">
        <v>0</v>
      </c>
      <c r="F100" s="52">
        <v>0</v>
      </c>
      <c r="G100" s="52">
        <v>0</v>
      </c>
      <c r="H100" s="52">
        <v>0</v>
      </c>
      <c r="I100" s="52">
        <v>0</v>
      </c>
      <c r="J100" s="52">
        <v>5.1999999999999998E-2</v>
      </c>
      <c r="K100" s="52">
        <v>0</v>
      </c>
      <c r="L100" s="52">
        <v>0</v>
      </c>
      <c r="M100" s="52">
        <v>0</v>
      </c>
      <c r="N100" s="52">
        <v>0</v>
      </c>
      <c r="O100" s="52">
        <v>0</v>
      </c>
      <c r="P100" s="52">
        <v>0.10500000000000001</v>
      </c>
    </row>
    <row r="101" spans="1:16" x14ac:dyDescent="0.3">
      <c r="A101" s="3" t="s">
        <v>196</v>
      </c>
      <c r="B101" s="3" t="s">
        <v>435</v>
      </c>
      <c r="C101" s="3" t="s">
        <v>436</v>
      </c>
      <c r="D101" s="53">
        <v>0</v>
      </c>
      <c r="E101" s="53">
        <v>0</v>
      </c>
      <c r="F101" s="53">
        <v>0</v>
      </c>
      <c r="G101" s="53">
        <v>0</v>
      </c>
      <c r="H101" s="53">
        <v>0</v>
      </c>
      <c r="I101" s="53">
        <v>0</v>
      </c>
      <c r="J101" s="53">
        <v>5.1999999999999998E-2</v>
      </c>
      <c r="K101" s="53">
        <v>0</v>
      </c>
      <c r="L101" s="53">
        <v>0</v>
      </c>
      <c r="M101" s="53">
        <v>0</v>
      </c>
      <c r="N101" s="53">
        <v>0</v>
      </c>
      <c r="O101" s="53">
        <v>0</v>
      </c>
      <c r="P101" s="138">
        <v>5.1999999999999998E-2</v>
      </c>
    </row>
    <row r="102" spans="1:16"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138">
        <v>0</v>
      </c>
    </row>
    <row r="103" spans="1:16"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138">
        <v>0</v>
      </c>
    </row>
    <row r="104" spans="1:16"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138">
        <v>0</v>
      </c>
    </row>
    <row r="105" spans="1:16"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138">
        <v>0</v>
      </c>
    </row>
    <row r="106" spans="1:16"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138">
        <v>0</v>
      </c>
    </row>
    <row r="107" spans="1:16"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138">
        <v>0</v>
      </c>
    </row>
    <row r="108" spans="1:16" x14ac:dyDescent="0.3">
      <c r="A108" s="3" t="s">
        <v>196</v>
      </c>
      <c r="B108" s="3" t="s">
        <v>435</v>
      </c>
      <c r="C108" s="3" t="s">
        <v>443</v>
      </c>
      <c r="D108" s="53">
        <v>5.3000000000000005E-2</v>
      </c>
      <c r="E108" s="53">
        <v>0</v>
      </c>
      <c r="F108" s="53">
        <v>0</v>
      </c>
      <c r="G108" s="53">
        <v>0</v>
      </c>
      <c r="H108" s="53">
        <v>0</v>
      </c>
      <c r="I108" s="53">
        <v>0</v>
      </c>
      <c r="J108" s="53">
        <v>0</v>
      </c>
      <c r="K108" s="53">
        <v>0</v>
      </c>
      <c r="L108" s="53">
        <v>0</v>
      </c>
      <c r="M108" s="53">
        <v>0</v>
      </c>
      <c r="N108" s="53">
        <v>0</v>
      </c>
      <c r="O108" s="53">
        <v>0</v>
      </c>
      <c r="P108" s="138">
        <v>5.3000000000000005E-2</v>
      </c>
    </row>
    <row r="109" spans="1:16"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138">
        <v>0</v>
      </c>
    </row>
    <row r="110" spans="1:16" x14ac:dyDescent="0.3">
      <c r="A110" s="51" t="s">
        <v>445</v>
      </c>
      <c r="B110" s="51" t="s">
        <v>445</v>
      </c>
      <c r="C110" s="51" t="s">
        <v>445</v>
      </c>
      <c r="D110" s="52">
        <v>0.126</v>
      </c>
      <c r="E110" s="52">
        <v>0</v>
      </c>
      <c r="F110" s="52">
        <v>1.083</v>
      </c>
      <c r="G110" s="52">
        <v>0</v>
      </c>
      <c r="H110" s="52">
        <v>0.30000000000000004</v>
      </c>
      <c r="I110" s="52">
        <v>0</v>
      </c>
      <c r="J110" s="52">
        <v>16.502999999999997</v>
      </c>
      <c r="K110" s="52">
        <v>0</v>
      </c>
      <c r="L110" s="52">
        <v>0</v>
      </c>
      <c r="M110" s="52">
        <v>0</v>
      </c>
      <c r="N110" s="52">
        <v>0.12</v>
      </c>
      <c r="O110" s="52">
        <v>0</v>
      </c>
      <c r="P110" s="52">
        <v>18.131999999999998</v>
      </c>
    </row>
    <row r="111" spans="1:16"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138">
        <v>0</v>
      </c>
    </row>
    <row r="112" spans="1:16"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138">
        <v>0</v>
      </c>
    </row>
    <row r="113" spans="1:16"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138">
        <v>0</v>
      </c>
    </row>
    <row r="114" spans="1:16" x14ac:dyDescent="0.3">
      <c r="A114" s="3" t="s">
        <v>196</v>
      </c>
      <c r="B114" s="3" t="s">
        <v>446</v>
      </c>
      <c r="C114" s="3" t="s">
        <v>450</v>
      </c>
      <c r="D114" s="53">
        <v>0.126</v>
      </c>
      <c r="E114" s="53">
        <v>0</v>
      </c>
      <c r="F114" s="53">
        <v>1.083</v>
      </c>
      <c r="G114" s="53">
        <v>0</v>
      </c>
      <c r="H114" s="53">
        <v>0.30000000000000004</v>
      </c>
      <c r="I114" s="53">
        <v>0</v>
      </c>
      <c r="J114" s="53">
        <v>16.502999999999997</v>
      </c>
      <c r="K114" s="53">
        <v>0</v>
      </c>
      <c r="L114" s="53">
        <v>0</v>
      </c>
      <c r="M114" s="53">
        <v>0</v>
      </c>
      <c r="N114" s="53">
        <v>0.12</v>
      </c>
      <c r="O114" s="53">
        <v>0</v>
      </c>
      <c r="P114" s="138">
        <v>18.131999999999998</v>
      </c>
    </row>
    <row r="115" spans="1:16"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138">
        <v>0</v>
      </c>
    </row>
    <row r="116" spans="1:16" x14ac:dyDescent="0.3">
      <c r="A116" s="49" t="s">
        <v>452</v>
      </c>
      <c r="B116" s="49" t="s">
        <v>452</v>
      </c>
      <c r="C116" s="49" t="s">
        <v>452</v>
      </c>
      <c r="D116" s="50">
        <v>5.9729999999999999</v>
      </c>
      <c r="E116" s="50">
        <v>0</v>
      </c>
      <c r="F116" s="50">
        <v>0.111</v>
      </c>
      <c r="G116" s="50">
        <v>0</v>
      </c>
      <c r="H116" s="50">
        <v>6.7940000000000014</v>
      </c>
      <c r="I116" s="50">
        <v>0.72</v>
      </c>
      <c r="J116" s="50">
        <v>4.6550000000000011</v>
      </c>
      <c r="K116" s="50">
        <v>9.6389999999999993</v>
      </c>
      <c r="L116" s="50">
        <v>3.11</v>
      </c>
      <c r="M116" s="50">
        <v>0</v>
      </c>
      <c r="N116" s="50">
        <v>1.8340000000000001</v>
      </c>
      <c r="O116" s="50">
        <v>0.49</v>
      </c>
      <c r="P116" s="50">
        <v>33.326000000000001</v>
      </c>
    </row>
    <row r="117" spans="1:16" x14ac:dyDescent="0.3">
      <c r="A117" s="51" t="s">
        <v>452</v>
      </c>
      <c r="B117" s="51" t="s">
        <v>452</v>
      </c>
      <c r="C117" s="51" t="s">
        <v>452</v>
      </c>
      <c r="D117" s="52">
        <v>5.9729999999999999</v>
      </c>
      <c r="E117" s="52">
        <v>0</v>
      </c>
      <c r="F117" s="52">
        <v>0.111</v>
      </c>
      <c r="G117" s="52">
        <v>0</v>
      </c>
      <c r="H117" s="52">
        <v>6.7940000000000014</v>
      </c>
      <c r="I117" s="52">
        <v>0.72</v>
      </c>
      <c r="J117" s="52">
        <v>4.6550000000000011</v>
      </c>
      <c r="K117" s="52">
        <v>9.6389999999999993</v>
      </c>
      <c r="L117" s="52">
        <v>3.11</v>
      </c>
      <c r="M117" s="52">
        <v>0</v>
      </c>
      <c r="N117" s="52">
        <v>1.8340000000000001</v>
      </c>
      <c r="O117" s="52">
        <v>0.49</v>
      </c>
      <c r="P117" s="52">
        <v>33.326000000000001</v>
      </c>
    </row>
    <row r="118" spans="1:16" x14ac:dyDescent="0.3">
      <c r="A118" s="3" t="s">
        <v>209</v>
      </c>
      <c r="B118" s="3" t="s">
        <v>209</v>
      </c>
      <c r="C118" s="3" t="s">
        <v>210</v>
      </c>
      <c r="D118" s="53">
        <v>4.2000000000000003E-2</v>
      </c>
      <c r="E118" s="53">
        <v>0</v>
      </c>
      <c r="F118" s="53">
        <v>9.1999999999999998E-2</v>
      </c>
      <c r="G118" s="53">
        <v>0</v>
      </c>
      <c r="H118" s="53">
        <v>1.008</v>
      </c>
      <c r="I118" s="53">
        <v>0.54999999999999993</v>
      </c>
      <c r="J118" s="53">
        <v>1.5550000000000006</v>
      </c>
      <c r="K118" s="53">
        <v>4.2590000000000003</v>
      </c>
      <c r="L118" s="53">
        <v>0</v>
      </c>
      <c r="M118" s="53">
        <v>0</v>
      </c>
      <c r="N118" s="53">
        <v>2.4E-2</v>
      </c>
      <c r="O118" s="53">
        <v>0</v>
      </c>
      <c r="P118" s="138">
        <v>7.53</v>
      </c>
    </row>
    <row r="119" spans="1:16" x14ac:dyDescent="0.3">
      <c r="A119" s="3" t="s">
        <v>209</v>
      </c>
      <c r="B119" s="3" t="s">
        <v>209</v>
      </c>
      <c r="C119" s="3" t="s">
        <v>213</v>
      </c>
      <c r="D119" s="53">
        <v>5.931</v>
      </c>
      <c r="E119" s="53">
        <v>0</v>
      </c>
      <c r="F119" s="53">
        <v>1.9E-2</v>
      </c>
      <c r="G119" s="53">
        <v>0</v>
      </c>
      <c r="H119" s="53">
        <v>5.7860000000000014</v>
      </c>
      <c r="I119" s="53">
        <v>0.16999999999999998</v>
      </c>
      <c r="J119" s="53">
        <v>3.1</v>
      </c>
      <c r="K119" s="53">
        <v>5.38</v>
      </c>
      <c r="L119" s="53">
        <v>3.11</v>
      </c>
      <c r="M119" s="53">
        <v>0</v>
      </c>
      <c r="N119" s="53">
        <v>1.81</v>
      </c>
      <c r="O119" s="53">
        <v>0.49</v>
      </c>
      <c r="P119" s="138">
        <v>25.795999999999996</v>
      </c>
    </row>
    <row r="120" spans="1:16" x14ac:dyDescent="0.3">
      <c r="A120" s="49" t="s">
        <v>453</v>
      </c>
      <c r="B120" s="49" t="s">
        <v>453</v>
      </c>
      <c r="C120" s="49" t="s">
        <v>453</v>
      </c>
      <c r="D120" s="50">
        <v>2.1599999999999997</v>
      </c>
      <c r="E120" s="50">
        <v>0</v>
      </c>
      <c r="F120" s="50">
        <v>0</v>
      </c>
      <c r="G120" s="50">
        <v>0</v>
      </c>
      <c r="H120" s="50">
        <v>1.7320000000000002</v>
      </c>
      <c r="I120" s="50">
        <v>0.40499999999999997</v>
      </c>
      <c r="J120" s="50">
        <v>135.06900000000002</v>
      </c>
      <c r="K120" s="50">
        <v>1.157</v>
      </c>
      <c r="L120" s="50">
        <v>3.2888699999999997</v>
      </c>
      <c r="M120" s="50">
        <v>0</v>
      </c>
      <c r="N120" s="50">
        <v>17.186999999999998</v>
      </c>
      <c r="O120" s="50">
        <v>0</v>
      </c>
      <c r="P120" s="50">
        <v>161.19887000000006</v>
      </c>
    </row>
    <row r="121" spans="1:16" x14ac:dyDescent="0.3">
      <c r="A121" s="51" t="s">
        <v>454</v>
      </c>
      <c r="B121" s="51" t="s">
        <v>454</v>
      </c>
      <c r="C121" s="51" t="s">
        <v>454</v>
      </c>
      <c r="D121" s="52">
        <v>0</v>
      </c>
      <c r="E121" s="52">
        <v>0</v>
      </c>
      <c r="F121" s="52">
        <v>0</v>
      </c>
      <c r="G121" s="52">
        <v>0</v>
      </c>
      <c r="H121" s="52">
        <v>0</v>
      </c>
      <c r="I121" s="52">
        <v>0</v>
      </c>
      <c r="J121" s="52">
        <v>0.50700000000000001</v>
      </c>
      <c r="K121" s="52">
        <v>0</v>
      </c>
      <c r="L121" s="52">
        <v>0.19900000000000001</v>
      </c>
      <c r="M121" s="52">
        <v>0</v>
      </c>
      <c r="N121" s="52">
        <v>0.56800000000000006</v>
      </c>
      <c r="O121" s="52">
        <v>0</v>
      </c>
      <c r="P121" s="52">
        <v>1.274</v>
      </c>
    </row>
    <row r="122" spans="1:16"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138">
        <v>0</v>
      </c>
    </row>
    <row r="123" spans="1:16"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138">
        <v>0</v>
      </c>
    </row>
    <row r="124" spans="1:16" x14ac:dyDescent="0.3">
      <c r="A124" s="3" t="s">
        <v>224</v>
      </c>
      <c r="B124" s="3" t="s">
        <v>455</v>
      </c>
      <c r="C124" s="3" t="s">
        <v>458</v>
      </c>
      <c r="D124" s="53">
        <v>0</v>
      </c>
      <c r="E124" s="53">
        <v>0</v>
      </c>
      <c r="F124" s="53">
        <v>0</v>
      </c>
      <c r="G124" s="53">
        <v>0</v>
      </c>
      <c r="H124" s="53">
        <v>0</v>
      </c>
      <c r="I124" s="53">
        <v>0</v>
      </c>
      <c r="J124" s="53">
        <v>0.495</v>
      </c>
      <c r="K124" s="53">
        <v>0</v>
      </c>
      <c r="L124" s="53">
        <v>0.19900000000000001</v>
      </c>
      <c r="M124" s="53">
        <v>0</v>
      </c>
      <c r="N124" s="53">
        <v>0.56800000000000006</v>
      </c>
      <c r="O124" s="53">
        <v>0</v>
      </c>
      <c r="P124" s="138">
        <v>1.262</v>
      </c>
    </row>
    <row r="125" spans="1:16"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138">
        <v>0</v>
      </c>
    </row>
    <row r="126" spans="1:16" x14ac:dyDescent="0.3">
      <c r="A126" s="3" t="s">
        <v>224</v>
      </c>
      <c r="B126" s="3" t="s">
        <v>455</v>
      </c>
      <c r="C126" s="3" t="s">
        <v>460</v>
      </c>
      <c r="D126" s="53">
        <v>0</v>
      </c>
      <c r="E126" s="53">
        <v>0</v>
      </c>
      <c r="F126" s="53">
        <v>0</v>
      </c>
      <c r="G126" s="53">
        <v>0</v>
      </c>
      <c r="H126" s="53">
        <v>0</v>
      </c>
      <c r="I126" s="53">
        <v>0</v>
      </c>
      <c r="J126" s="53">
        <v>1.2E-2</v>
      </c>
      <c r="K126" s="53">
        <v>0</v>
      </c>
      <c r="L126" s="53">
        <v>0</v>
      </c>
      <c r="M126" s="53">
        <v>0</v>
      </c>
      <c r="N126" s="53">
        <v>0</v>
      </c>
      <c r="O126" s="53">
        <v>0</v>
      </c>
      <c r="P126" s="138">
        <v>1.2E-2</v>
      </c>
    </row>
    <row r="127" spans="1:16"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138">
        <v>0</v>
      </c>
    </row>
    <row r="128" spans="1:16"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138">
        <v>0</v>
      </c>
    </row>
    <row r="129" spans="1:16"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138">
        <v>0</v>
      </c>
    </row>
    <row r="130" spans="1:16" x14ac:dyDescent="0.3">
      <c r="A130" s="51" t="s">
        <v>464</v>
      </c>
      <c r="B130" s="51" t="s">
        <v>464</v>
      </c>
      <c r="C130" s="51" t="s">
        <v>464</v>
      </c>
      <c r="D130" s="52">
        <v>1.6559999999999999</v>
      </c>
      <c r="E130" s="52">
        <v>0</v>
      </c>
      <c r="F130" s="52">
        <v>0</v>
      </c>
      <c r="G130" s="52">
        <v>0</v>
      </c>
      <c r="H130" s="52">
        <v>0.90000000000000013</v>
      </c>
      <c r="I130" s="52">
        <v>0.35399999999999998</v>
      </c>
      <c r="J130" s="52">
        <v>37.752999999999993</v>
      </c>
      <c r="K130" s="52">
        <v>0.70899999999999996</v>
      </c>
      <c r="L130" s="52">
        <v>2.9329999999999998</v>
      </c>
      <c r="M130" s="52">
        <v>0</v>
      </c>
      <c r="N130" s="52">
        <v>3.24</v>
      </c>
      <c r="O130" s="52">
        <v>0</v>
      </c>
      <c r="P130" s="52">
        <v>47.545000000000002</v>
      </c>
    </row>
    <row r="131" spans="1:16" x14ac:dyDescent="0.3">
      <c r="A131" s="3" t="s">
        <v>224</v>
      </c>
      <c r="B131" s="3" t="s">
        <v>465</v>
      </c>
      <c r="C131" s="3" t="s">
        <v>466</v>
      </c>
      <c r="D131" s="53">
        <v>0</v>
      </c>
      <c r="E131" s="53">
        <v>0</v>
      </c>
      <c r="F131" s="53">
        <v>0</v>
      </c>
      <c r="G131" s="53">
        <v>0</v>
      </c>
      <c r="H131" s="53">
        <v>0</v>
      </c>
      <c r="I131" s="53">
        <v>0</v>
      </c>
      <c r="J131" s="53">
        <v>0</v>
      </c>
      <c r="K131" s="53">
        <v>0</v>
      </c>
      <c r="L131" s="53">
        <v>0</v>
      </c>
      <c r="M131" s="53">
        <v>0</v>
      </c>
      <c r="N131" s="53">
        <v>1.4999999999999999E-2</v>
      </c>
      <c r="O131" s="53">
        <v>0</v>
      </c>
      <c r="P131" s="138">
        <v>1.4999999999999999E-2</v>
      </c>
    </row>
    <row r="132" spans="1:16" x14ac:dyDescent="0.3">
      <c r="A132" s="3" t="s">
        <v>224</v>
      </c>
      <c r="B132" s="3" t="s">
        <v>465</v>
      </c>
      <c r="C132" s="3" t="s">
        <v>467</v>
      </c>
      <c r="D132" s="53">
        <v>4.8000000000000001E-2</v>
      </c>
      <c r="E132" s="53">
        <v>0</v>
      </c>
      <c r="F132" s="53">
        <v>0</v>
      </c>
      <c r="G132" s="53">
        <v>0</v>
      </c>
      <c r="H132" s="53">
        <v>0</v>
      </c>
      <c r="I132" s="53">
        <v>0</v>
      </c>
      <c r="J132" s="53">
        <v>1.857</v>
      </c>
      <c r="K132" s="53">
        <v>0</v>
      </c>
      <c r="L132" s="53">
        <v>0</v>
      </c>
      <c r="M132" s="53">
        <v>0</v>
      </c>
      <c r="N132" s="53">
        <v>0</v>
      </c>
      <c r="O132" s="53">
        <v>0</v>
      </c>
      <c r="P132" s="138">
        <v>1.905</v>
      </c>
    </row>
    <row r="133" spans="1:16" x14ac:dyDescent="0.3">
      <c r="A133" s="3" t="s">
        <v>224</v>
      </c>
      <c r="B133" s="3" t="s">
        <v>465</v>
      </c>
      <c r="C133" s="3" t="s">
        <v>468</v>
      </c>
      <c r="D133" s="53">
        <v>0</v>
      </c>
      <c r="E133" s="53">
        <v>0</v>
      </c>
      <c r="F133" s="53">
        <v>0</v>
      </c>
      <c r="G133" s="53">
        <v>0</v>
      </c>
      <c r="H133" s="53">
        <v>0</v>
      </c>
      <c r="I133" s="53">
        <v>0</v>
      </c>
      <c r="J133" s="53">
        <v>0.157</v>
      </c>
      <c r="K133" s="53">
        <v>0</v>
      </c>
      <c r="L133" s="53">
        <v>0</v>
      </c>
      <c r="M133" s="53">
        <v>0</v>
      </c>
      <c r="N133" s="53">
        <v>0</v>
      </c>
      <c r="O133" s="53">
        <v>0</v>
      </c>
      <c r="P133" s="138">
        <v>0.157</v>
      </c>
    </row>
    <row r="134" spans="1:16" x14ac:dyDescent="0.3">
      <c r="A134" s="3" t="s">
        <v>224</v>
      </c>
      <c r="B134" s="3" t="s">
        <v>465</v>
      </c>
      <c r="C134" s="3" t="s">
        <v>469</v>
      </c>
      <c r="D134" s="53">
        <v>0</v>
      </c>
      <c r="E134" s="53">
        <v>0</v>
      </c>
      <c r="F134" s="53">
        <v>0</v>
      </c>
      <c r="G134" s="53">
        <v>0</v>
      </c>
      <c r="H134" s="53">
        <v>0</v>
      </c>
      <c r="I134" s="53">
        <v>0</v>
      </c>
      <c r="J134" s="53">
        <v>2.5289999999999995</v>
      </c>
      <c r="K134" s="53">
        <v>0.70899999999999996</v>
      </c>
      <c r="L134" s="53">
        <v>0</v>
      </c>
      <c r="M134" s="53">
        <v>0</v>
      </c>
      <c r="N134" s="53">
        <v>0.36</v>
      </c>
      <c r="O134" s="53">
        <v>0</v>
      </c>
      <c r="P134" s="138">
        <v>3.5979999999999994</v>
      </c>
    </row>
    <row r="135" spans="1:16" x14ac:dyDescent="0.3">
      <c r="A135" s="3" t="s">
        <v>224</v>
      </c>
      <c r="B135" s="3" t="s">
        <v>465</v>
      </c>
      <c r="C135" s="3" t="s">
        <v>470</v>
      </c>
      <c r="D135" s="53">
        <v>0</v>
      </c>
      <c r="E135" s="53">
        <v>0</v>
      </c>
      <c r="F135" s="53">
        <v>0</v>
      </c>
      <c r="G135" s="53">
        <v>0</v>
      </c>
      <c r="H135" s="53">
        <v>0</v>
      </c>
      <c r="I135" s="53">
        <v>0</v>
      </c>
      <c r="J135" s="53">
        <v>2.4829999999999997</v>
      </c>
      <c r="K135" s="53">
        <v>0</v>
      </c>
      <c r="L135" s="53">
        <v>0</v>
      </c>
      <c r="M135" s="53">
        <v>0</v>
      </c>
      <c r="N135" s="53">
        <v>0</v>
      </c>
      <c r="O135" s="53">
        <v>0</v>
      </c>
      <c r="P135" s="138">
        <v>2.4829999999999997</v>
      </c>
    </row>
    <row r="136" spans="1:16" x14ac:dyDescent="0.3">
      <c r="A136" s="3" t="s">
        <v>224</v>
      </c>
      <c r="B136" s="3" t="s">
        <v>465</v>
      </c>
      <c r="C136" s="3" t="s">
        <v>225</v>
      </c>
      <c r="D136" s="53">
        <v>1.6079999999999999</v>
      </c>
      <c r="E136" s="53">
        <v>0</v>
      </c>
      <c r="F136" s="53">
        <v>0</v>
      </c>
      <c r="G136" s="53">
        <v>0</v>
      </c>
      <c r="H136" s="53">
        <v>0.90000000000000013</v>
      </c>
      <c r="I136" s="53">
        <v>0.35399999999999998</v>
      </c>
      <c r="J136" s="53">
        <v>30.456999999999994</v>
      </c>
      <c r="K136" s="53">
        <v>0</v>
      </c>
      <c r="L136" s="53">
        <v>2.9329999999999998</v>
      </c>
      <c r="M136" s="53">
        <v>0</v>
      </c>
      <c r="N136" s="53">
        <v>2.8650000000000002</v>
      </c>
      <c r="O136" s="53">
        <v>0</v>
      </c>
      <c r="P136" s="138">
        <v>39.116999999999997</v>
      </c>
    </row>
    <row r="137" spans="1:16" x14ac:dyDescent="0.3">
      <c r="A137" s="3" t="s">
        <v>224</v>
      </c>
      <c r="B137" s="3" t="s">
        <v>465</v>
      </c>
      <c r="C137" s="3" t="s">
        <v>471</v>
      </c>
      <c r="D137" s="53">
        <v>0</v>
      </c>
      <c r="E137" s="53">
        <v>0</v>
      </c>
      <c r="F137" s="53">
        <v>0</v>
      </c>
      <c r="G137" s="53">
        <v>0</v>
      </c>
      <c r="H137" s="53">
        <v>0</v>
      </c>
      <c r="I137" s="53">
        <v>0</v>
      </c>
      <c r="J137" s="53">
        <v>0.191</v>
      </c>
      <c r="K137" s="53">
        <v>0</v>
      </c>
      <c r="L137" s="53">
        <v>0</v>
      </c>
      <c r="M137" s="53">
        <v>0</v>
      </c>
      <c r="N137" s="53">
        <v>0</v>
      </c>
      <c r="O137" s="53">
        <v>0</v>
      </c>
      <c r="P137" s="138">
        <v>0.191</v>
      </c>
    </row>
    <row r="138" spans="1:16" x14ac:dyDescent="0.3">
      <c r="A138" s="3" t="s">
        <v>224</v>
      </c>
      <c r="B138" s="3" t="s">
        <v>465</v>
      </c>
      <c r="C138" s="3" t="s">
        <v>472</v>
      </c>
      <c r="D138" s="53">
        <v>0</v>
      </c>
      <c r="E138" s="53">
        <v>0</v>
      </c>
      <c r="F138" s="53">
        <v>0</v>
      </c>
      <c r="G138" s="53">
        <v>0</v>
      </c>
      <c r="H138" s="53">
        <v>0</v>
      </c>
      <c r="I138" s="53">
        <v>0</v>
      </c>
      <c r="J138" s="53">
        <v>7.9000000000000001E-2</v>
      </c>
      <c r="K138" s="53">
        <v>0</v>
      </c>
      <c r="L138" s="53">
        <v>0</v>
      </c>
      <c r="M138" s="53">
        <v>0</v>
      </c>
      <c r="N138" s="53">
        <v>0</v>
      </c>
      <c r="O138" s="53">
        <v>0</v>
      </c>
      <c r="P138" s="138">
        <v>7.9000000000000001E-2</v>
      </c>
    </row>
    <row r="139" spans="1:16" x14ac:dyDescent="0.3">
      <c r="A139" s="51" t="s">
        <v>473</v>
      </c>
      <c r="B139" s="51" t="s">
        <v>473</v>
      </c>
      <c r="C139" s="51" t="s">
        <v>473</v>
      </c>
      <c r="D139" s="52">
        <v>0.50399999999999989</v>
      </c>
      <c r="E139" s="52">
        <v>0</v>
      </c>
      <c r="F139" s="52">
        <v>0</v>
      </c>
      <c r="G139" s="52">
        <v>0</v>
      </c>
      <c r="H139" s="52">
        <v>0.83199999999999985</v>
      </c>
      <c r="I139" s="52">
        <v>5.1000000000000004E-2</v>
      </c>
      <c r="J139" s="52">
        <v>96.808999999999983</v>
      </c>
      <c r="K139" s="52">
        <v>0.44799999999999995</v>
      </c>
      <c r="L139" s="52">
        <v>0.15687000000000001</v>
      </c>
      <c r="M139" s="52">
        <v>0</v>
      </c>
      <c r="N139" s="52">
        <v>13.379</v>
      </c>
      <c r="O139" s="52">
        <v>0</v>
      </c>
      <c r="P139" s="52">
        <v>112.37986999999998</v>
      </c>
    </row>
    <row r="140" spans="1:16" x14ac:dyDescent="0.3">
      <c r="A140" s="3" t="s">
        <v>224</v>
      </c>
      <c r="B140" s="3" t="s">
        <v>474</v>
      </c>
      <c r="C140" s="3" t="s">
        <v>229</v>
      </c>
      <c r="D140" s="53">
        <v>0</v>
      </c>
      <c r="E140" s="53">
        <v>0</v>
      </c>
      <c r="F140" s="53">
        <v>0</v>
      </c>
      <c r="G140" s="53">
        <v>0</v>
      </c>
      <c r="H140" s="53">
        <v>0</v>
      </c>
      <c r="I140" s="53">
        <v>0</v>
      </c>
      <c r="J140" s="53">
        <v>1.0550000000000002</v>
      </c>
      <c r="K140" s="53">
        <v>0</v>
      </c>
      <c r="L140" s="53">
        <v>0</v>
      </c>
      <c r="M140" s="53">
        <v>0</v>
      </c>
      <c r="N140" s="53">
        <v>0</v>
      </c>
      <c r="O140" s="53">
        <v>0</v>
      </c>
      <c r="P140" s="138">
        <v>1.0550000000000002</v>
      </c>
    </row>
    <row r="141" spans="1:16" x14ac:dyDescent="0.3">
      <c r="A141" s="3" t="s">
        <v>224</v>
      </c>
      <c r="B141" s="3" t="s">
        <v>474</v>
      </c>
      <c r="C141" s="3" t="s">
        <v>475</v>
      </c>
      <c r="D141" s="53">
        <v>0</v>
      </c>
      <c r="E141" s="53">
        <v>0</v>
      </c>
      <c r="F141" s="53">
        <v>0</v>
      </c>
      <c r="G141" s="53">
        <v>0</v>
      </c>
      <c r="H141" s="53">
        <v>0</v>
      </c>
      <c r="I141" s="53">
        <v>0</v>
      </c>
      <c r="J141" s="53">
        <v>0</v>
      </c>
      <c r="K141" s="53">
        <v>0.34699999999999998</v>
      </c>
      <c r="L141" s="53">
        <v>0</v>
      </c>
      <c r="M141" s="53">
        <v>0</v>
      </c>
      <c r="N141" s="53">
        <v>0</v>
      </c>
      <c r="O141" s="53">
        <v>0</v>
      </c>
      <c r="P141" s="138">
        <v>0.34699999999999998</v>
      </c>
    </row>
    <row r="142" spans="1:16" x14ac:dyDescent="0.3">
      <c r="A142" s="3" t="s">
        <v>224</v>
      </c>
      <c r="B142" s="3" t="s">
        <v>474</v>
      </c>
      <c r="C142" s="3" t="s">
        <v>232</v>
      </c>
      <c r="D142" s="53">
        <v>0.47999999999999993</v>
      </c>
      <c r="E142" s="53">
        <v>0</v>
      </c>
      <c r="F142" s="53">
        <v>0</v>
      </c>
      <c r="G142" s="53">
        <v>0</v>
      </c>
      <c r="H142" s="53">
        <v>0</v>
      </c>
      <c r="I142" s="53">
        <v>5.1000000000000004E-2</v>
      </c>
      <c r="J142" s="53">
        <v>76.724999999999994</v>
      </c>
      <c r="K142" s="53">
        <v>1E-3</v>
      </c>
      <c r="L142" s="53">
        <v>0</v>
      </c>
      <c r="M142" s="53">
        <v>0</v>
      </c>
      <c r="N142" s="53">
        <v>11.898</v>
      </c>
      <c r="O142" s="53">
        <v>0</v>
      </c>
      <c r="P142" s="138">
        <v>89.35499999999999</v>
      </c>
    </row>
    <row r="143" spans="1:16" x14ac:dyDescent="0.3">
      <c r="A143" s="3" t="s">
        <v>224</v>
      </c>
      <c r="B143" s="3" t="s">
        <v>474</v>
      </c>
      <c r="C143" s="3" t="s">
        <v>476</v>
      </c>
      <c r="D143" s="53">
        <v>0</v>
      </c>
      <c r="E143" s="53">
        <v>0</v>
      </c>
      <c r="F143" s="53">
        <v>0</v>
      </c>
      <c r="G143" s="53">
        <v>0</v>
      </c>
      <c r="H143" s="53">
        <v>0.48</v>
      </c>
      <c r="I143" s="53">
        <v>0</v>
      </c>
      <c r="J143" s="53">
        <v>9.218</v>
      </c>
      <c r="K143" s="53">
        <v>0</v>
      </c>
      <c r="L143" s="53">
        <v>0</v>
      </c>
      <c r="M143" s="53">
        <v>0</v>
      </c>
      <c r="N143" s="53">
        <v>9.6000000000000002E-2</v>
      </c>
      <c r="O143" s="53">
        <v>0</v>
      </c>
      <c r="P143" s="138">
        <v>9.7940000000000005</v>
      </c>
    </row>
    <row r="144" spans="1:16" x14ac:dyDescent="0.3">
      <c r="A144" s="3" t="s">
        <v>224</v>
      </c>
      <c r="B144" s="3" t="s">
        <v>474</v>
      </c>
      <c r="C144" s="3" t="s">
        <v>234</v>
      </c>
      <c r="D144" s="53">
        <v>0</v>
      </c>
      <c r="E144" s="53">
        <v>0</v>
      </c>
      <c r="F144" s="53">
        <v>0</v>
      </c>
      <c r="G144" s="53">
        <v>0</v>
      </c>
      <c r="H144" s="53">
        <v>0.18</v>
      </c>
      <c r="I144" s="53">
        <v>0</v>
      </c>
      <c r="J144" s="53">
        <v>2.1840000000000002</v>
      </c>
      <c r="K144" s="53">
        <v>0</v>
      </c>
      <c r="L144" s="53">
        <v>0</v>
      </c>
      <c r="M144" s="53">
        <v>0</v>
      </c>
      <c r="N144" s="53">
        <v>7.1999999999999995E-2</v>
      </c>
      <c r="O144" s="53">
        <v>0</v>
      </c>
      <c r="P144" s="138">
        <v>2.4360000000000004</v>
      </c>
    </row>
    <row r="145" spans="1:16" x14ac:dyDescent="0.3">
      <c r="A145" s="3" t="s">
        <v>224</v>
      </c>
      <c r="B145" s="3" t="s">
        <v>474</v>
      </c>
      <c r="C145" s="3" t="s">
        <v>477</v>
      </c>
      <c r="D145" s="53">
        <v>0</v>
      </c>
      <c r="E145" s="53">
        <v>0</v>
      </c>
      <c r="F145" s="53">
        <v>0</v>
      </c>
      <c r="G145" s="53">
        <v>0</v>
      </c>
      <c r="H145" s="53">
        <v>0.1</v>
      </c>
      <c r="I145" s="53">
        <v>0</v>
      </c>
      <c r="J145" s="53">
        <v>0.84699999999999998</v>
      </c>
      <c r="K145" s="53">
        <v>0</v>
      </c>
      <c r="L145" s="53">
        <v>0</v>
      </c>
      <c r="M145" s="53">
        <v>0</v>
      </c>
      <c r="N145" s="53">
        <v>0.47299999999999998</v>
      </c>
      <c r="O145" s="53">
        <v>0</v>
      </c>
      <c r="P145" s="138">
        <v>1.42</v>
      </c>
    </row>
    <row r="146" spans="1:16"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138">
        <v>0</v>
      </c>
    </row>
    <row r="147" spans="1:16"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138">
        <v>0</v>
      </c>
    </row>
    <row r="148" spans="1:16" x14ac:dyDescent="0.3">
      <c r="A148" s="3" t="s">
        <v>224</v>
      </c>
      <c r="B148" s="3" t="s">
        <v>474</v>
      </c>
      <c r="C148" s="3" t="s">
        <v>480</v>
      </c>
      <c r="D148" s="53">
        <v>2.4E-2</v>
      </c>
      <c r="E148" s="53">
        <v>0</v>
      </c>
      <c r="F148" s="53">
        <v>0</v>
      </c>
      <c r="G148" s="53">
        <v>0</v>
      </c>
      <c r="H148" s="53">
        <v>0</v>
      </c>
      <c r="I148" s="53">
        <v>0</v>
      </c>
      <c r="J148" s="53">
        <v>0</v>
      </c>
      <c r="K148" s="53">
        <v>0</v>
      </c>
      <c r="L148" s="53">
        <v>0</v>
      </c>
      <c r="M148" s="53">
        <v>0</v>
      </c>
      <c r="N148" s="53">
        <v>0</v>
      </c>
      <c r="O148" s="53">
        <v>0</v>
      </c>
      <c r="P148" s="138">
        <v>2.4E-2</v>
      </c>
    </row>
    <row r="149" spans="1:16" x14ac:dyDescent="0.3">
      <c r="A149" s="3" t="s">
        <v>224</v>
      </c>
      <c r="B149" s="3" t="s">
        <v>474</v>
      </c>
      <c r="C149" s="3" t="s">
        <v>481</v>
      </c>
      <c r="D149" s="53">
        <v>0</v>
      </c>
      <c r="E149" s="53">
        <v>0</v>
      </c>
      <c r="F149" s="53">
        <v>0</v>
      </c>
      <c r="G149" s="53">
        <v>0</v>
      </c>
      <c r="H149" s="53">
        <v>0</v>
      </c>
      <c r="I149" s="53">
        <v>0</v>
      </c>
      <c r="J149" s="53">
        <v>6.0140000000000002</v>
      </c>
      <c r="K149" s="53">
        <v>0.1</v>
      </c>
      <c r="L149" s="53">
        <v>0</v>
      </c>
      <c r="M149" s="53">
        <v>0</v>
      </c>
      <c r="N149" s="53">
        <v>0.84</v>
      </c>
      <c r="O149" s="53">
        <v>0</v>
      </c>
      <c r="P149" s="138">
        <v>6.9539999999999997</v>
      </c>
    </row>
    <row r="150" spans="1:16"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138">
        <v>0</v>
      </c>
    </row>
    <row r="151" spans="1:16" x14ac:dyDescent="0.3">
      <c r="A151" s="3" t="s">
        <v>224</v>
      </c>
      <c r="B151" s="3" t="s">
        <v>474</v>
      </c>
      <c r="C151" s="3" t="s">
        <v>483</v>
      </c>
      <c r="D151" s="53">
        <v>0</v>
      </c>
      <c r="E151" s="53">
        <v>0</v>
      </c>
      <c r="F151" s="53">
        <v>0</v>
      </c>
      <c r="G151" s="53">
        <v>0</v>
      </c>
      <c r="H151" s="53">
        <v>7.1999999999999995E-2</v>
      </c>
      <c r="I151" s="53">
        <v>0</v>
      </c>
      <c r="J151" s="53">
        <v>0.74000000000000199</v>
      </c>
      <c r="K151" s="53">
        <v>0</v>
      </c>
      <c r="L151" s="53">
        <v>0.15687000000000001</v>
      </c>
      <c r="M151" s="53">
        <v>0</v>
      </c>
      <c r="N151" s="53">
        <v>0</v>
      </c>
      <c r="O151" s="53">
        <v>0</v>
      </c>
      <c r="P151" s="138">
        <v>0.9688700000000019</v>
      </c>
    </row>
    <row r="152" spans="1:16" x14ac:dyDescent="0.3">
      <c r="A152" s="3" t="s">
        <v>224</v>
      </c>
      <c r="B152" s="3" t="s">
        <v>474</v>
      </c>
      <c r="C152" s="3" t="s">
        <v>237</v>
      </c>
      <c r="D152" s="53">
        <v>0</v>
      </c>
      <c r="E152" s="53">
        <v>0</v>
      </c>
      <c r="F152" s="53">
        <v>0</v>
      </c>
      <c r="G152" s="53">
        <v>0</v>
      </c>
      <c r="H152" s="53">
        <v>0</v>
      </c>
      <c r="I152" s="53">
        <v>0</v>
      </c>
      <c r="J152" s="53">
        <v>2.5999999999999999E-2</v>
      </c>
      <c r="K152" s="53">
        <v>0</v>
      </c>
      <c r="L152" s="53">
        <v>0</v>
      </c>
      <c r="M152" s="53">
        <v>0</v>
      </c>
      <c r="N152" s="53">
        <v>0</v>
      </c>
      <c r="O152" s="53">
        <v>0</v>
      </c>
      <c r="P152" s="138">
        <v>2.5999999999999999E-2</v>
      </c>
    </row>
    <row r="153" spans="1:16" x14ac:dyDescent="0.3">
      <c r="A153" s="49" t="s">
        <v>484</v>
      </c>
      <c r="B153" s="49" t="s">
        <v>484</v>
      </c>
      <c r="C153" s="49" t="s">
        <v>484</v>
      </c>
      <c r="D153" s="50">
        <v>2.3679999999999999</v>
      </c>
      <c r="E153" s="50">
        <v>0.16699999999999998</v>
      </c>
      <c r="F153" s="50">
        <v>0</v>
      </c>
      <c r="G153" s="50">
        <v>0</v>
      </c>
      <c r="H153" s="50">
        <v>1.6080000000000001</v>
      </c>
      <c r="I153" s="50">
        <v>2.544</v>
      </c>
      <c r="J153" s="50">
        <v>134.374</v>
      </c>
      <c r="K153" s="50">
        <v>1.4999999999999999E-2</v>
      </c>
      <c r="L153" s="50">
        <v>2.8109999999999999</v>
      </c>
      <c r="M153" s="50">
        <v>0</v>
      </c>
      <c r="N153" s="50">
        <v>7.2650000000000015</v>
      </c>
      <c r="O153" s="50">
        <v>0</v>
      </c>
      <c r="P153" s="50">
        <v>156.16300000000001</v>
      </c>
    </row>
    <row r="154" spans="1:16" x14ac:dyDescent="0.3">
      <c r="A154" s="51" t="s">
        <v>485</v>
      </c>
      <c r="B154" s="51" t="s">
        <v>485</v>
      </c>
      <c r="C154" s="51" t="s">
        <v>485</v>
      </c>
      <c r="D154" s="52">
        <v>1.24</v>
      </c>
      <c r="E154" s="52">
        <v>0.16699999999999998</v>
      </c>
      <c r="F154" s="52">
        <v>0</v>
      </c>
      <c r="G154" s="52">
        <v>0</v>
      </c>
      <c r="H154" s="52">
        <v>1.6080000000000001</v>
      </c>
      <c r="I154" s="52">
        <v>0.23299999999999998</v>
      </c>
      <c r="J154" s="52">
        <v>44.55</v>
      </c>
      <c r="K154" s="52">
        <v>1.4999999999999999E-2</v>
      </c>
      <c r="L154" s="52">
        <v>2.8109999999999999</v>
      </c>
      <c r="M154" s="52">
        <v>0</v>
      </c>
      <c r="N154" s="52">
        <v>6.1850000000000005</v>
      </c>
      <c r="O154" s="52">
        <v>0</v>
      </c>
      <c r="P154" s="52">
        <v>56.808999999999997</v>
      </c>
    </row>
    <row r="155" spans="1:16"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138">
        <v>0</v>
      </c>
    </row>
    <row r="156" spans="1:16" x14ac:dyDescent="0.3">
      <c r="A156" s="3" t="s">
        <v>240</v>
      </c>
      <c r="B156" s="3" t="s">
        <v>486</v>
      </c>
      <c r="C156" s="3" t="s">
        <v>488</v>
      </c>
      <c r="D156" s="53">
        <v>0</v>
      </c>
      <c r="E156" s="53">
        <v>0</v>
      </c>
      <c r="F156" s="53">
        <v>0</v>
      </c>
      <c r="G156" s="53">
        <v>0</v>
      </c>
      <c r="H156" s="53">
        <v>0</v>
      </c>
      <c r="I156" s="53">
        <v>0</v>
      </c>
      <c r="J156" s="53">
        <v>1.901</v>
      </c>
      <c r="K156" s="53">
        <v>1.4999999999999999E-2</v>
      </c>
      <c r="L156" s="53">
        <v>0</v>
      </c>
      <c r="M156" s="53">
        <v>0</v>
      </c>
      <c r="N156" s="53">
        <v>0</v>
      </c>
      <c r="O156" s="53">
        <v>0</v>
      </c>
      <c r="P156" s="138">
        <v>1.9159999999999999</v>
      </c>
    </row>
    <row r="157" spans="1:16" x14ac:dyDescent="0.3">
      <c r="A157" s="3" t="s">
        <v>240</v>
      </c>
      <c r="B157" s="3" t="s">
        <v>486</v>
      </c>
      <c r="C157" s="3" t="s">
        <v>489</v>
      </c>
      <c r="D157" s="53">
        <v>0</v>
      </c>
      <c r="E157" s="53">
        <v>0</v>
      </c>
      <c r="F157" s="53">
        <v>0</v>
      </c>
      <c r="G157" s="53">
        <v>0</v>
      </c>
      <c r="H157" s="53">
        <v>0</v>
      </c>
      <c r="I157" s="53">
        <v>0</v>
      </c>
      <c r="J157" s="53">
        <v>2.5999999999999999E-2</v>
      </c>
      <c r="K157" s="53">
        <v>0</v>
      </c>
      <c r="L157" s="53">
        <v>0</v>
      </c>
      <c r="M157" s="53">
        <v>0</v>
      </c>
      <c r="N157" s="53">
        <v>0</v>
      </c>
      <c r="O157" s="53">
        <v>0</v>
      </c>
      <c r="P157" s="138">
        <v>2.5999999999999999E-2</v>
      </c>
    </row>
    <row r="158" spans="1:16" x14ac:dyDescent="0.3">
      <c r="A158" s="3" t="s">
        <v>240</v>
      </c>
      <c r="B158" s="3" t="s">
        <v>486</v>
      </c>
      <c r="C158" s="3" t="s">
        <v>241</v>
      </c>
      <c r="D158" s="53">
        <v>0</v>
      </c>
      <c r="E158" s="53">
        <v>0.16699999999999998</v>
      </c>
      <c r="F158" s="53">
        <v>0</v>
      </c>
      <c r="G158" s="53">
        <v>0</v>
      </c>
      <c r="H158" s="53">
        <v>1.08</v>
      </c>
      <c r="I158" s="53">
        <v>0</v>
      </c>
      <c r="J158" s="53">
        <v>5.7870000000000008</v>
      </c>
      <c r="K158" s="53">
        <v>0</v>
      </c>
      <c r="L158" s="53">
        <v>0</v>
      </c>
      <c r="M158" s="53">
        <v>0</v>
      </c>
      <c r="N158" s="53">
        <v>3.2100000000000004</v>
      </c>
      <c r="O158" s="53">
        <v>0</v>
      </c>
      <c r="P158" s="138">
        <v>10.244000000000002</v>
      </c>
    </row>
    <row r="159" spans="1:16" x14ac:dyDescent="0.3">
      <c r="A159" s="3" t="s">
        <v>240</v>
      </c>
      <c r="B159" s="3" t="s">
        <v>486</v>
      </c>
      <c r="C159" s="3" t="s">
        <v>490</v>
      </c>
      <c r="D159" s="53">
        <v>9.6000000000000002E-2</v>
      </c>
      <c r="E159" s="53">
        <v>0</v>
      </c>
      <c r="F159" s="53">
        <v>0</v>
      </c>
      <c r="G159" s="53">
        <v>0</v>
      </c>
      <c r="H159" s="53">
        <v>9.6000000000000002E-2</v>
      </c>
      <c r="I159" s="53">
        <v>0.23299999999999998</v>
      </c>
      <c r="J159" s="53">
        <v>4.5620000000000003</v>
      </c>
      <c r="K159" s="53">
        <v>0</v>
      </c>
      <c r="L159" s="53">
        <v>0</v>
      </c>
      <c r="M159" s="53">
        <v>0</v>
      </c>
      <c r="N159" s="53">
        <v>0.14700000000000002</v>
      </c>
      <c r="O159" s="53">
        <v>0</v>
      </c>
      <c r="P159" s="138">
        <v>5.1340000000000003</v>
      </c>
    </row>
    <row r="160" spans="1:16" x14ac:dyDescent="0.3">
      <c r="A160" s="3" t="s">
        <v>240</v>
      </c>
      <c r="B160" s="3" t="s">
        <v>486</v>
      </c>
      <c r="C160" s="3" t="s">
        <v>491</v>
      </c>
      <c r="D160" s="53">
        <v>0</v>
      </c>
      <c r="E160" s="53">
        <v>0</v>
      </c>
      <c r="F160" s="53">
        <v>0</v>
      </c>
      <c r="G160" s="53">
        <v>0</v>
      </c>
      <c r="H160" s="53">
        <v>0</v>
      </c>
      <c r="I160" s="53">
        <v>0</v>
      </c>
      <c r="J160" s="53">
        <v>5.3999999999999999E-2</v>
      </c>
      <c r="K160" s="53">
        <v>0</v>
      </c>
      <c r="L160" s="53">
        <v>0</v>
      </c>
      <c r="M160" s="53">
        <v>0</v>
      </c>
      <c r="N160" s="53">
        <v>0</v>
      </c>
      <c r="O160" s="53">
        <v>0</v>
      </c>
      <c r="P160" s="138">
        <v>5.3999999999999999E-2</v>
      </c>
    </row>
    <row r="161" spans="1:16" x14ac:dyDescent="0.3">
      <c r="A161" s="3" t="s">
        <v>240</v>
      </c>
      <c r="B161" s="3" t="s">
        <v>486</v>
      </c>
      <c r="C161" s="3" t="s">
        <v>492</v>
      </c>
      <c r="D161" s="53">
        <v>0</v>
      </c>
      <c r="E161" s="53">
        <v>0</v>
      </c>
      <c r="F161" s="53">
        <v>0</v>
      </c>
      <c r="G161" s="53">
        <v>0</v>
      </c>
      <c r="H161" s="53">
        <v>0</v>
      </c>
      <c r="I161" s="53">
        <v>0</v>
      </c>
      <c r="J161" s="53">
        <v>0.15999999999999998</v>
      </c>
      <c r="K161" s="53">
        <v>0</v>
      </c>
      <c r="L161" s="53">
        <v>0</v>
      </c>
      <c r="M161" s="53">
        <v>0</v>
      </c>
      <c r="N161" s="53">
        <v>7.3000000000000009E-2</v>
      </c>
      <c r="O161" s="53">
        <v>0</v>
      </c>
      <c r="P161" s="138">
        <v>0.23299999999999998</v>
      </c>
    </row>
    <row r="162" spans="1:16" x14ac:dyDescent="0.3">
      <c r="A162" s="3" t="s">
        <v>240</v>
      </c>
      <c r="B162" s="3" t="s">
        <v>486</v>
      </c>
      <c r="C162" s="3" t="s">
        <v>493</v>
      </c>
      <c r="D162" s="53">
        <v>0</v>
      </c>
      <c r="E162" s="53">
        <v>0</v>
      </c>
      <c r="F162" s="53">
        <v>0</v>
      </c>
      <c r="G162" s="53">
        <v>0</v>
      </c>
      <c r="H162" s="53">
        <v>0</v>
      </c>
      <c r="I162" s="53">
        <v>0</v>
      </c>
      <c r="J162" s="53">
        <v>2.5000000000000001E-2</v>
      </c>
      <c r="K162" s="53">
        <v>0</v>
      </c>
      <c r="L162" s="53">
        <v>0</v>
      </c>
      <c r="M162" s="53">
        <v>0</v>
      </c>
      <c r="N162" s="53">
        <v>0</v>
      </c>
      <c r="O162" s="53">
        <v>0</v>
      </c>
      <c r="P162" s="138">
        <v>2.5000000000000001E-2</v>
      </c>
    </row>
    <row r="163" spans="1:16" x14ac:dyDescent="0.3">
      <c r="A163" s="3" t="s">
        <v>240</v>
      </c>
      <c r="B163" s="3" t="s">
        <v>486</v>
      </c>
      <c r="C163" s="3" t="s">
        <v>494</v>
      </c>
      <c r="D163" s="53">
        <v>0</v>
      </c>
      <c r="E163" s="53">
        <v>0</v>
      </c>
      <c r="F163" s="53">
        <v>0</v>
      </c>
      <c r="G163" s="53">
        <v>0</v>
      </c>
      <c r="H163" s="53">
        <v>0</v>
      </c>
      <c r="I163" s="53">
        <v>0</v>
      </c>
      <c r="J163" s="53">
        <v>9.6000000000000002E-2</v>
      </c>
      <c r="K163" s="53">
        <v>0</v>
      </c>
      <c r="L163" s="53">
        <v>0</v>
      </c>
      <c r="M163" s="53">
        <v>0</v>
      </c>
      <c r="N163" s="53">
        <v>0</v>
      </c>
      <c r="O163" s="53">
        <v>0</v>
      </c>
      <c r="P163" s="138">
        <v>9.6000000000000002E-2</v>
      </c>
    </row>
    <row r="164" spans="1:16" x14ac:dyDescent="0.3">
      <c r="A164" s="3" t="s">
        <v>240</v>
      </c>
      <c r="B164" s="3" t="s">
        <v>486</v>
      </c>
      <c r="C164" s="3" t="s">
        <v>495</v>
      </c>
      <c r="D164" s="53">
        <v>0.71799999999999997</v>
      </c>
      <c r="E164" s="53">
        <v>0</v>
      </c>
      <c r="F164" s="53">
        <v>0</v>
      </c>
      <c r="G164" s="53">
        <v>0</v>
      </c>
      <c r="H164" s="53">
        <v>0.432</v>
      </c>
      <c r="I164" s="53">
        <v>0</v>
      </c>
      <c r="J164" s="53">
        <v>8.5169999999999995</v>
      </c>
      <c r="K164" s="53">
        <v>0</v>
      </c>
      <c r="L164" s="53">
        <v>0</v>
      </c>
      <c r="M164" s="53">
        <v>0</v>
      </c>
      <c r="N164" s="53">
        <v>0</v>
      </c>
      <c r="O164" s="53">
        <v>0</v>
      </c>
      <c r="P164" s="138">
        <v>9.6669999999999998</v>
      </c>
    </row>
    <row r="165" spans="1:16" x14ac:dyDescent="0.3">
      <c r="A165" s="3" t="s">
        <v>240</v>
      </c>
      <c r="B165" s="3" t="s">
        <v>486</v>
      </c>
      <c r="C165" s="3" t="s">
        <v>496</v>
      </c>
      <c r="D165" s="53">
        <v>0</v>
      </c>
      <c r="E165" s="53">
        <v>0</v>
      </c>
      <c r="F165" s="53">
        <v>0</v>
      </c>
      <c r="G165" s="53">
        <v>0</v>
      </c>
      <c r="H165" s="53">
        <v>0</v>
      </c>
      <c r="I165" s="53">
        <v>0</v>
      </c>
      <c r="J165" s="53">
        <v>6.5000000000000002E-2</v>
      </c>
      <c r="K165" s="53">
        <v>0</v>
      </c>
      <c r="L165" s="53">
        <v>0</v>
      </c>
      <c r="M165" s="53">
        <v>0</v>
      </c>
      <c r="N165" s="53">
        <v>0</v>
      </c>
      <c r="O165" s="53">
        <v>0</v>
      </c>
      <c r="P165" s="138">
        <v>6.5000000000000002E-2</v>
      </c>
    </row>
    <row r="166" spans="1:16" x14ac:dyDescent="0.3">
      <c r="A166" s="3" t="s">
        <v>240</v>
      </c>
      <c r="B166" s="3" t="s">
        <v>486</v>
      </c>
      <c r="C166" s="3" t="s">
        <v>245</v>
      </c>
      <c r="D166" s="53">
        <v>0.42600000000000005</v>
      </c>
      <c r="E166" s="53">
        <v>0</v>
      </c>
      <c r="F166" s="53">
        <v>0</v>
      </c>
      <c r="G166" s="53">
        <v>0</v>
      </c>
      <c r="H166" s="53">
        <v>0</v>
      </c>
      <c r="I166" s="53">
        <v>0</v>
      </c>
      <c r="J166" s="53">
        <v>16.424999999999997</v>
      </c>
      <c r="K166" s="53">
        <v>0</v>
      </c>
      <c r="L166" s="53">
        <v>2.8109999999999999</v>
      </c>
      <c r="M166" s="53">
        <v>0</v>
      </c>
      <c r="N166" s="53">
        <v>2.7549999999999999</v>
      </c>
      <c r="O166" s="53">
        <v>0</v>
      </c>
      <c r="P166" s="138">
        <v>22.416999999999994</v>
      </c>
    </row>
    <row r="167" spans="1:16" x14ac:dyDescent="0.3">
      <c r="A167" s="3" t="s">
        <v>240</v>
      </c>
      <c r="B167" s="3" t="s">
        <v>486</v>
      </c>
      <c r="C167" s="3" t="s">
        <v>497</v>
      </c>
      <c r="D167" s="53">
        <v>0</v>
      </c>
      <c r="E167" s="53">
        <v>0</v>
      </c>
      <c r="F167" s="53">
        <v>0</v>
      </c>
      <c r="G167" s="53">
        <v>0</v>
      </c>
      <c r="H167" s="53">
        <v>0</v>
      </c>
      <c r="I167" s="53">
        <v>0</v>
      </c>
      <c r="J167" s="53">
        <v>6.5849999999999991</v>
      </c>
      <c r="K167" s="53">
        <v>0</v>
      </c>
      <c r="L167" s="53">
        <v>0</v>
      </c>
      <c r="M167" s="53">
        <v>0</v>
      </c>
      <c r="N167" s="53">
        <v>0</v>
      </c>
      <c r="O167" s="53">
        <v>0</v>
      </c>
      <c r="P167" s="138">
        <v>6.5849999999999991</v>
      </c>
    </row>
    <row r="168" spans="1:16" x14ac:dyDescent="0.3">
      <c r="A168" s="3" t="s">
        <v>240</v>
      </c>
      <c r="B168" s="3" t="s">
        <v>486</v>
      </c>
      <c r="C168" s="3" t="s">
        <v>498</v>
      </c>
      <c r="D168" s="53">
        <v>0</v>
      </c>
      <c r="E168" s="53">
        <v>0</v>
      </c>
      <c r="F168" s="53">
        <v>0</v>
      </c>
      <c r="G168" s="53">
        <v>0</v>
      </c>
      <c r="H168" s="53">
        <v>0</v>
      </c>
      <c r="I168" s="53">
        <v>0</v>
      </c>
      <c r="J168" s="53">
        <v>0.34700000000000003</v>
      </c>
      <c r="K168" s="53">
        <v>0</v>
      </c>
      <c r="L168" s="53">
        <v>0</v>
      </c>
      <c r="M168" s="53">
        <v>0</v>
      </c>
      <c r="N168" s="53">
        <v>0</v>
      </c>
      <c r="O168" s="53">
        <v>0</v>
      </c>
      <c r="P168" s="138">
        <v>0.34700000000000003</v>
      </c>
    </row>
    <row r="169" spans="1:16" x14ac:dyDescent="0.3">
      <c r="A169" s="51" t="s">
        <v>499</v>
      </c>
      <c r="B169" s="51" t="s">
        <v>499</v>
      </c>
      <c r="C169" s="51" t="s">
        <v>499</v>
      </c>
      <c r="D169" s="52">
        <v>0.504</v>
      </c>
      <c r="E169" s="52">
        <v>0</v>
      </c>
      <c r="F169" s="52">
        <v>0</v>
      </c>
      <c r="G169" s="52">
        <v>0</v>
      </c>
      <c r="H169" s="52">
        <v>0</v>
      </c>
      <c r="I169" s="52">
        <v>0.16800000000000001</v>
      </c>
      <c r="J169" s="52">
        <v>70.610000000000014</v>
      </c>
      <c r="K169" s="52">
        <v>0</v>
      </c>
      <c r="L169" s="52">
        <v>0</v>
      </c>
      <c r="M169" s="52">
        <v>0</v>
      </c>
      <c r="N169" s="52">
        <v>0.871</v>
      </c>
      <c r="O169" s="52">
        <v>0</v>
      </c>
      <c r="P169" s="52">
        <v>73.081000000000003</v>
      </c>
    </row>
    <row r="170" spans="1:16"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138">
        <v>0</v>
      </c>
    </row>
    <row r="171" spans="1:16" x14ac:dyDescent="0.3">
      <c r="A171" s="3" t="s">
        <v>240</v>
      </c>
      <c r="B171" s="3" t="s">
        <v>500</v>
      </c>
      <c r="C171" s="3" t="s">
        <v>502</v>
      </c>
      <c r="D171" s="53">
        <v>0</v>
      </c>
      <c r="E171" s="53">
        <v>0</v>
      </c>
      <c r="F171" s="53">
        <v>0</v>
      </c>
      <c r="G171" s="53">
        <v>0</v>
      </c>
      <c r="H171" s="53">
        <v>0</v>
      </c>
      <c r="I171" s="53">
        <v>0</v>
      </c>
      <c r="J171" s="53">
        <v>0.3</v>
      </c>
      <c r="K171" s="53">
        <v>0</v>
      </c>
      <c r="L171" s="53">
        <v>0</v>
      </c>
      <c r="M171" s="53">
        <v>0</v>
      </c>
      <c r="N171" s="53">
        <v>0</v>
      </c>
      <c r="O171" s="53">
        <v>0</v>
      </c>
      <c r="P171" s="138">
        <v>0.3</v>
      </c>
    </row>
    <row r="172" spans="1:16"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138">
        <v>0</v>
      </c>
    </row>
    <row r="173" spans="1:16" x14ac:dyDescent="0.3">
      <c r="A173" s="3" t="s">
        <v>240</v>
      </c>
      <c r="B173" s="3" t="s">
        <v>500</v>
      </c>
      <c r="C173" s="3" t="s">
        <v>248</v>
      </c>
      <c r="D173" s="53">
        <v>0.48000000000000004</v>
      </c>
      <c r="E173" s="53">
        <v>0</v>
      </c>
      <c r="F173" s="53">
        <v>0</v>
      </c>
      <c r="G173" s="53">
        <v>0</v>
      </c>
      <c r="H173" s="53">
        <v>0</v>
      </c>
      <c r="I173" s="53">
        <v>0.16800000000000001</v>
      </c>
      <c r="J173" s="53">
        <v>66.306000000000012</v>
      </c>
      <c r="K173" s="53">
        <v>0</v>
      </c>
      <c r="L173" s="53">
        <v>0</v>
      </c>
      <c r="M173" s="53">
        <v>0</v>
      </c>
      <c r="N173" s="53">
        <v>0.871</v>
      </c>
      <c r="O173" s="53">
        <v>0</v>
      </c>
      <c r="P173" s="138">
        <v>67.825000000000003</v>
      </c>
    </row>
    <row r="174" spans="1:16"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138">
        <v>0</v>
      </c>
    </row>
    <row r="175" spans="1:16"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138">
        <v>0</v>
      </c>
    </row>
    <row r="176" spans="1:16" x14ac:dyDescent="0.3">
      <c r="A176" s="3" t="s">
        <v>240</v>
      </c>
      <c r="B176" s="3" t="s">
        <v>500</v>
      </c>
      <c r="C176" s="3" t="s">
        <v>506</v>
      </c>
      <c r="D176" s="53">
        <v>2.4E-2</v>
      </c>
      <c r="E176" s="53">
        <v>0</v>
      </c>
      <c r="F176" s="53">
        <v>0</v>
      </c>
      <c r="G176" s="53">
        <v>0</v>
      </c>
      <c r="H176" s="53">
        <v>0</v>
      </c>
      <c r="I176" s="53">
        <v>0</v>
      </c>
      <c r="J176" s="53">
        <v>4.0039999999999996</v>
      </c>
      <c r="K176" s="53">
        <v>0</v>
      </c>
      <c r="L176" s="53">
        <v>0</v>
      </c>
      <c r="M176" s="53">
        <v>0</v>
      </c>
      <c r="N176" s="53">
        <v>0</v>
      </c>
      <c r="O176" s="53">
        <v>0</v>
      </c>
      <c r="P176" s="138">
        <v>4.0799999999999992</v>
      </c>
    </row>
    <row r="177" spans="1:16"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138">
        <v>0.876</v>
      </c>
    </row>
    <row r="178" spans="1:16" x14ac:dyDescent="0.3">
      <c r="A178" s="51" t="s">
        <v>508</v>
      </c>
      <c r="B178" s="51" t="s">
        <v>508</v>
      </c>
      <c r="C178" s="51" t="s">
        <v>508</v>
      </c>
      <c r="D178" s="52">
        <v>0.19500000000000001</v>
      </c>
      <c r="E178" s="52">
        <v>0</v>
      </c>
      <c r="F178" s="52">
        <v>0</v>
      </c>
      <c r="G178" s="52">
        <v>0</v>
      </c>
      <c r="H178" s="52">
        <v>0</v>
      </c>
      <c r="I178" s="52">
        <v>2.1</v>
      </c>
      <c r="J178" s="52">
        <v>7.8989999999999991</v>
      </c>
      <c r="K178" s="52">
        <v>0</v>
      </c>
      <c r="L178" s="52">
        <v>0</v>
      </c>
      <c r="M178" s="52">
        <v>0</v>
      </c>
      <c r="N178" s="52">
        <v>4.8000000000000001E-2</v>
      </c>
      <c r="O178" s="52">
        <v>0</v>
      </c>
      <c r="P178" s="52">
        <v>14.324999999999999</v>
      </c>
    </row>
    <row r="179" spans="1:16"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138">
        <v>0</v>
      </c>
    </row>
    <row r="180" spans="1:16" x14ac:dyDescent="0.3">
      <c r="A180" s="3" t="s">
        <v>240</v>
      </c>
      <c r="B180" s="3" t="s">
        <v>509</v>
      </c>
      <c r="C180" s="3" t="s">
        <v>511</v>
      </c>
      <c r="D180" s="53">
        <v>0</v>
      </c>
      <c r="E180" s="53">
        <v>0</v>
      </c>
      <c r="F180" s="53">
        <v>0</v>
      </c>
      <c r="G180" s="53">
        <v>0</v>
      </c>
      <c r="H180" s="53">
        <v>0</v>
      </c>
      <c r="I180" s="53">
        <v>0</v>
      </c>
      <c r="J180" s="53">
        <v>1.0999999999999999E-2</v>
      </c>
      <c r="K180" s="53">
        <v>0</v>
      </c>
      <c r="L180" s="53">
        <v>0</v>
      </c>
      <c r="M180" s="53">
        <v>0</v>
      </c>
      <c r="N180" s="53">
        <v>0</v>
      </c>
      <c r="O180" s="53">
        <v>0</v>
      </c>
      <c r="P180" s="138">
        <v>1.0999999999999999E-2</v>
      </c>
    </row>
    <row r="181" spans="1:16"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138">
        <v>0</v>
      </c>
    </row>
    <row r="182" spans="1:16" x14ac:dyDescent="0.3">
      <c r="A182" s="3" t="s">
        <v>240</v>
      </c>
      <c r="B182" s="3" t="s">
        <v>509</v>
      </c>
      <c r="C182" s="3" t="s">
        <v>258</v>
      </c>
      <c r="D182" s="53">
        <v>0</v>
      </c>
      <c r="E182" s="53">
        <v>0</v>
      </c>
      <c r="F182" s="53">
        <v>0</v>
      </c>
      <c r="G182" s="53">
        <v>0</v>
      </c>
      <c r="H182" s="53">
        <v>0</v>
      </c>
      <c r="I182" s="53">
        <v>0</v>
      </c>
      <c r="J182" s="53">
        <v>1.4060000000000004</v>
      </c>
      <c r="K182" s="53">
        <v>0</v>
      </c>
      <c r="L182" s="53">
        <v>0</v>
      </c>
      <c r="M182" s="53">
        <v>0</v>
      </c>
      <c r="N182" s="53">
        <v>0</v>
      </c>
      <c r="O182" s="53">
        <v>0</v>
      </c>
      <c r="P182" s="138">
        <v>1.4060000000000004</v>
      </c>
    </row>
    <row r="183" spans="1:16" x14ac:dyDescent="0.3">
      <c r="A183" s="3" t="s">
        <v>240</v>
      </c>
      <c r="B183" s="3" t="s">
        <v>509</v>
      </c>
      <c r="C183" s="3" t="s">
        <v>513</v>
      </c>
      <c r="D183" s="53">
        <v>0</v>
      </c>
      <c r="E183" s="53">
        <v>0</v>
      </c>
      <c r="F183" s="53">
        <v>0</v>
      </c>
      <c r="G183" s="53">
        <v>0</v>
      </c>
      <c r="H183" s="53">
        <v>0</v>
      </c>
      <c r="I183" s="53">
        <v>0</v>
      </c>
      <c r="J183" s="53">
        <v>5.4000000000000006E-2</v>
      </c>
      <c r="K183" s="53">
        <v>0</v>
      </c>
      <c r="L183" s="53">
        <v>0</v>
      </c>
      <c r="M183" s="53">
        <v>0</v>
      </c>
      <c r="N183" s="53">
        <v>0</v>
      </c>
      <c r="O183" s="53">
        <v>0</v>
      </c>
      <c r="P183" s="138">
        <v>5.4000000000000006E-2</v>
      </c>
    </row>
    <row r="184" spans="1:16" x14ac:dyDescent="0.3">
      <c r="A184" s="3" t="s">
        <v>240</v>
      </c>
      <c r="B184" s="3" t="s">
        <v>509</v>
      </c>
      <c r="C184" s="3" t="s">
        <v>261</v>
      </c>
      <c r="D184" s="53">
        <v>0</v>
      </c>
      <c r="E184" s="53">
        <v>0</v>
      </c>
      <c r="F184" s="53">
        <v>0</v>
      </c>
      <c r="G184" s="53">
        <v>0</v>
      </c>
      <c r="H184" s="53">
        <v>0</v>
      </c>
      <c r="I184" s="53">
        <v>0</v>
      </c>
      <c r="J184" s="53">
        <v>0.87200000000000022</v>
      </c>
      <c r="K184" s="53">
        <v>0</v>
      </c>
      <c r="L184" s="53">
        <v>0</v>
      </c>
      <c r="M184" s="53">
        <v>0</v>
      </c>
      <c r="N184" s="53">
        <v>0</v>
      </c>
      <c r="O184" s="53">
        <v>0</v>
      </c>
      <c r="P184" s="138">
        <v>4.9550000000000001</v>
      </c>
    </row>
    <row r="185" spans="1:16" x14ac:dyDescent="0.3">
      <c r="A185" s="3" t="s">
        <v>240</v>
      </c>
      <c r="B185" s="3" t="s">
        <v>509</v>
      </c>
      <c r="C185" s="3" t="s">
        <v>514</v>
      </c>
      <c r="D185" s="53">
        <v>0</v>
      </c>
      <c r="E185" s="53">
        <v>0</v>
      </c>
      <c r="F185" s="53">
        <v>0</v>
      </c>
      <c r="G185" s="53">
        <v>0</v>
      </c>
      <c r="H185" s="53">
        <v>0</v>
      </c>
      <c r="I185" s="53">
        <v>0</v>
      </c>
      <c r="J185" s="53">
        <v>0.39200000000000002</v>
      </c>
      <c r="K185" s="53">
        <v>0</v>
      </c>
      <c r="L185" s="53">
        <v>0</v>
      </c>
      <c r="M185" s="53">
        <v>0</v>
      </c>
      <c r="N185" s="53">
        <v>0</v>
      </c>
      <c r="O185" s="53">
        <v>0</v>
      </c>
      <c r="P185" s="138">
        <v>0.39200000000000002</v>
      </c>
    </row>
    <row r="186" spans="1:16" x14ac:dyDescent="0.3">
      <c r="A186" s="3" t="s">
        <v>240</v>
      </c>
      <c r="B186" s="3" t="s">
        <v>509</v>
      </c>
      <c r="C186" s="3" t="s">
        <v>267</v>
      </c>
      <c r="D186" s="53">
        <v>0</v>
      </c>
      <c r="E186" s="53">
        <v>0</v>
      </c>
      <c r="F186" s="53">
        <v>0</v>
      </c>
      <c r="G186" s="53">
        <v>0</v>
      </c>
      <c r="H186" s="53">
        <v>0</v>
      </c>
      <c r="I186" s="53">
        <v>0</v>
      </c>
      <c r="J186" s="53">
        <v>1.6839999999999999</v>
      </c>
      <c r="K186" s="53">
        <v>0</v>
      </c>
      <c r="L186" s="53">
        <v>0</v>
      </c>
      <c r="M186" s="53">
        <v>0</v>
      </c>
      <c r="N186" s="53">
        <v>0</v>
      </c>
      <c r="O186" s="53">
        <v>0</v>
      </c>
      <c r="P186" s="138">
        <v>1.6839999999999999</v>
      </c>
    </row>
    <row r="187" spans="1:16" x14ac:dyDescent="0.3">
      <c r="A187" s="3" t="s">
        <v>240</v>
      </c>
      <c r="B187" s="3" t="s">
        <v>509</v>
      </c>
      <c r="C187" s="3" t="s">
        <v>515</v>
      </c>
      <c r="D187" s="53">
        <v>3.7999999999999999E-2</v>
      </c>
      <c r="E187" s="53">
        <v>0</v>
      </c>
      <c r="F187" s="53">
        <v>0</v>
      </c>
      <c r="G187" s="53">
        <v>0</v>
      </c>
      <c r="H187" s="53">
        <v>0</v>
      </c>
      <c r="I187" s="53">
        <v>0</v>
      </c>
      <c r="J187" s="53">
        <v>0.02</v>
      </c>
      <c r="K187" s="53">
        <v>0</v>
      </c>
      <c r="L187" s="53">
        <v>0</v>
      </c>
      <c r="M187" s="53">
        <v>0</v>
      </c>
      <c r="N187" s="53">
        <v>0</v>
      </c>
      <c r="O187" s="53">
        <v>0</v>
      </c>
      <c r="P187" s="138">
        <v>5.7999999999999996E-2</v>
      </c>
    </row>
    <row r="188" spans="1:16" x14ac:dyDescent="0.3">
      <c r="A188" s="3" t="s">
        <v>240</v>
      </c>
      <c r="B188" s="3" t="s">
        <v>509</v>
      </c>
      <c r="C188" s="3" t="s">
        <v>516</v>
      </c>
      <c r="D188" s="53">
        <v>0.10899999999999999</v>
      </c>
      <c r="E188" s="53">
        <v>0</v>
      </c>
      <c r="F188" s="53">
        <v>0</v>
      </c>
      <c r="G188" s="53">
        <v>0</v>
      </c>
      <c r="H188" s="53">
        <v>0</v>
      </c>
      <c r="I188" s="53">
        <v>1.6919999999999999</v>
      </c>
      <c r="J188" s="53">
        <v>1.7429999999999997</v>
      </c>
      <c r="K188" s="53">
        <v>0</v>
      </c>
      <c r="L188" s="53">
        <v>0</v>
      </c>
      <c r="M188" s="53">
        <v>0</v>
      </c>
      <c r="N188" s="53">
        <v>0</v>
      </c>
      <c r="O188" s="53">
        <v>0</v>
      </c>
      <c r="P188" s="138">
        <v>3.5439999999999996</v>
      </c>
    </row>
    <row r="189" spans="1:16" x14ac:dyDescent="0.3">
      <c r="A189" s="3" t="s">
        <v>240</v>
      </c>
      <c r="B189" s="3" t="s">
        <v>509</v>
      </c>
      <c r="C189" s="3" t="s">
        <v>270</v>
      </c>
      <c r="D189" s="53">
        <v>4.8000000000000001E-2</v>
      </c>
      <c r="E189" s="53">
        <v>0</v>
      </c>
      <c r="F189" s="53">
        <v>0</v>
      </c>
      <c r="G189" s="53">
        <v>0</v>
      </c>
      <c r="H189" s="53">
        <v>0</v>
      </c>
      <c r="I189" s="53">
        <v>0.40800000000000003</v>
      </c>
      <c r="J189" s="53">
        <v>1.7170000000000001</v>
      </c>
      <c r="K189" s="53">
        <v>0</v>
      </c>
      <c r="L189" s="53">
        <v>0</v>
      </c>
      <c r="M189" s="53">
        <v>0</v>
      </c>
      <c r="N189" s="53">
        <v>4.8000000000000001E-2</v>
      </c>
      <c r="O189" s="53">
        <v>0</v>
      </c>
      <c r="P189" s="138">
        <v>2.2210000000000001</v>
      </c>
    </row>
    <row r="190" spans="1:16" x14ac:dyDescent="0.3">
      <c r="A190" s="51" t="s">
        <v>517</v>
      </c>
      <c r="B190" s="51" t="s">
        <v>517</v>
      </c>
      <c r="C190" s="51" t="s">
        <v>517</v>
      </c>
      <c r="D190" s="52">
        <v>0.42899999999999999</v>
      </c>
      <c r="E190" s="52">
        <v>0</v>
      </c>
      <c r="F190" s="52">
        <v>0</v>
      </c>
      <c r="G190" s="52">
        <v>0</v>
      </c>
      <c r="H190" s="52">
        <v>0</v>
      </c>
      <c r="I190" s="52">
        <v>4.2999999999999997E-2</v>
      </c>
      <c r="J190" s="52">
        <v>11.315</v>
      </c>
      <c r="K190" s="52">
        <v>0</v>
      </c>
      <c r="L190" s="52">
        <v>0</v>
      </c>
      <c r="M190" s="52">
        <v>0</v>
      </c>
      <c r="N190" s="52">
        <v>0.161</v>
      </c>
      <c r="O190" s="52">
        <v>0</v>
      </c>
      <c r="P190" s="52">
        <v>11.947999999999999</v>
      </c>
    </row>
    <row r="191" spans="1:16"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138">
        <v>0</v>
      </c>
    </row>
    <row r="192" spans="1:16" x14ac:dyDescent="0.3">
      <c r="A192" s="3" t="s">
        <v>240</v>
      </c>
      <c r="B192" s="3" t="s">
        <v>518</v>
      </c>
      <c r="C192" s="3" t="s">
        <v>276</v>
      </c>
      <c r="D192" s="53">
        <v>0.224</v>
      </c>
      <c r="E192" s="53">
        <v>0</v>
      </c>
      <c r="F192" s="53">
        <v>0</v>
      </c>
      <c r="G192" s="53">
        <v>0</v>
      </c>
      <c r="H192" s="53">
        <v>0</v>
      </c>
      <c r="I192" s="53">
        <v>0</v>
      </c>
      <c r="J192" s="53">
        <v>5.3389999999999986</v>
      </c>
      <c r="K192" s="53">
        <v>0</v>
      </c>
      <c r="L192" s="53">
        <v>0</v>
      </c>
      <c r="M192" s="53">
        <v>0</v>
      </c>
      <c r="N192" s="53">
        <v>0</v>
      </c>
      <c r="O192" s="53">
        <v>0</v>
      </c>
      <c r="P192" s="138">
        <v>5.5629999999999988</v>
      </c>
    </row>
    <row r="193" spans="1:16" x14ac:dyDescent="0.3">
      <c r="A193" s="3" t="s">
        <v>240</v>
      </c>
      <c r="B193" s="3" t="s">
        <v>518</v>
      </c>
      <c r="C193" s="3" t="s">
        <v>519</v>
      </c>
      <c r="D193" s="53">
        <v>0</v>
      </c>
      <c r="E193" s="53">
        <v>0</v>
      </c>
      <c r="F193" s="53">
        <v>0</v>
      </c>
      <c r="G193" s="53">
        <v>0</v>
      </c>
      <c r="H193" s="53">
        <v>0</v>
      </c>
      <c r="I193" s="53">
        <v>0</v>
      </c>
      <c r="J193" s="53">
        <v>0</v>
      </c>
      <c r="K193" s="53">
        <v>0</v>
      </c>
      <c r="L193" s="53">
        <v>0</v>
      </c>
      <c r="M193" s="53">
        <v>0</v>
      </c>
      <c r="N193" s="53">
        <v>0.126</v>
      </c>
      <c r="O193" s="53">
        <v>0</v>
      </c>
      <c r="P193" s="138">
        <v>0.126</v>
      </c>
    </row>
    <row r="194" spans="1:16"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138">
        <v>0</v>
      </c>
    </row>
    <row r="195" spans="1:16" x14ac:dyDescent="0.3">
      <c r="A195" s="3" t="s">
        <v>240</v>
      </c>
      <c r="B195" s="3" t="s">
        <v>518</v>
      </c>
      <c r="C195" s="3" t="s">
        <v>285</v>
      </c>
      <c r="D195" s="53">
        <v>0.16300000000000001</v>
      </c>
      <c r="E195" s="53">
        <v>0</v>
      </c>
      <c r="F195" s="53">
        <v>0</v>
      </c>
      <c r="G195" s="53">
        <v>0</v>
      </c>
      <c r="H195" s="53">
        <v>0</v>
      </c>
      <c r="I195" s="53">
        <v>4.2999999999999997E-2</v>
      </c>
      <c r="J195" s="53">
        <v>3.6940000000000008</v>
      </c>
      <c r="K195" s="53">
        <v>0</v>
      </c>
      <c r="L195" s="53">
        <v>0</v>
      </c>
      <c r="M195" s="53">
        <v>0</v>
      </c>
      <c r="N195" s="53">
        <v>2.1000000000000001E-2</v>
      </c>
      <c r="O195" s="53">
        <v>0</v>
      </c>
      <c r="P195" s="138">
        <v>3.9210000000000007</v>
      </c>
    </row>
    <row r="196" spans="1:16" x14ac:dyDescent="0.3">
      <c r="A196" s="3" t="s">
        <v>240</v>
      </c>
      <c r="B196" s="3" t="s">
        <v>518</v>
      </c>
      <c r="C196" s="3" t="s">
        <v>288</v>
      </c>
      <c r="D196" s="53">
        <v>4.1999999999999996E-2</v>
      </c>
      <c r="E196" s="53">
        <v>0</v>
      </c>
      <c r="F196" s="53">
        <v>0</v>
      </c>
      <c r="G196" s="53">
        <v>0</v>
      </c>
      <c r="H196" s="53">
        <v>0</v>
      </c>
      <c r="I196" s="53">
        <v>0</v>
      </c>
      <c r="J196" s="53">
        <v>2.282</v>
      </c>
      <c r="K196" s="53">
        <v>0</v>
      </c>
      <c r="L196" s="53">
        <v>0</v>
      </c>
      <c r="M196" s="53">
        <v>0</v>
      </c>
      <c r="N196" s="53">
        <v>1.4E-2</v>
      </c>
      <c r="O196" s="53">
        <v>0</v>
      </c>
      <c r="P196" s="138">
        <v>2.3379999999999996</v>
      </c>
    </row>
    <row r="197" spans="1:16" x14ac:dyDescent="0.3">
      <c r="A197" s="49" t="s">
        <v>521</v>
      </c>
      <c r="B197" s="49" t="s">
        <v>521</v>
      </c>
      <c r="C197" s="49" t="s">
        <v>521</v>
      </c>
      <c r="D197" s="50">
        <v>0</v>
      </c>
      <c r="E197" s="50">
        <v>0</v>
      </c>
      <c r="F197" s="50">
        <v>0.45999999999999996</v>
      </c>
      <c r="G197" s="50">
        <v>0</v>
      </c>
      <c r="H197" s="50">
        <v>4.8000000000000001E-2</v>
      </c>
      <c r="I197" s="50">
        <v>2.4E-2</v>
      </c>
      <c r="J197" s="50">
        <v>3.1739999999999702</v>
      </c>
      <c r="K197" s="50">
        <v>0</v>
      </c>
      <c r="L197" s="50">
        <v>2</v>
      </c>
      <c r="M197" s="50">
        <v>0</v>
      </c>
      <c r="N197" s="50">
        <v>0.28399999999999997</v>
      </c>
      <c r="O197" s="50">
        <v>0</v>
      </c>
      <c r="P197" s="50">
        <v>5.98999999999997</v>
      </c>
    </row>
    <row r="198" spans="1:16" x14ac:dyDescent="0.3">
      <c r="A198" s="51" t="s">
        <v>521</v>
      </c>
      <c r="B198" s="51" t="s">
        <v>521</v>
      </c>
      <c r="C198" s="51" t="s">
        <v>521</v>
      </c>
      <c r="D198" s="52">
        <v>0</v>
      </c>
      <c r="E198" s="52">
        <v>0</v>
      </c>
      <c r="F198" s="52">
        <v>0.45999999999999996</v>
      </c>
      <c r="G198" s="52">
        <v>0</v>
      </c>
      <c r="H198" s="52">
        <v>4.8000000000000001E-2</v>
      </c>
      <c r="I198" s="52">
        <v>2.4E-2</v>
      </c>
      <c r="J198" s="52">
        <v>3.1739999999999702</v>
      </c>
      <c r="K198" s="52">
        <v>0</v>
      </c>
      <c r="L198" s="52">
        <v>2</v>
      </c>
      <c r="M198" s="52">
        <v>0</v>
      </c>
      <c r="N198" s="52">
        <v>0.28399999999999997</v>
      </c>
      <c r="O198" s="52">
        <v>0</v>
      </c>
      <c r="P198" s="52">
        <v>5.98999999999997</v>
      </c>
    </row>
    <row r="199" spans="1:16" x14ac:dyDescent="0.3">
      <c r="A199" s="3" t="s">
        <v>522</v>
      </c>
      <c r="B199" s="3" t="s">
        <v>522</v>
      </c>
      <c r="C199" s="3" t="s">
        <v>523</v>
      </c>
      <c r="D199" s="53">
        <v>0</v>
      </c>
      <c r="E199" s="53">
        <v>0</v>
      </c>
      <c r="F199" s="53">
        <v>0.45999999999999996</v>
      </c>
      <c r="G199" s="53">
        <v>0</v>
      </c>
      <c r="H199" s="53">
        <v>4.8000000000000001E-2</v>
      </c>
      <c r="I199" s="53">
        <v>2.4E-2</v>
      </c>
      <c r="J199" s="53">
        <v>2.6499999999999702</v>
      </c>
      <c r="K199" s="53">
        <v>0</v>
      </c>
      <c r="L199" s="53">
        <v>2</v>
      </c>
      <c r="M199" s="53">
        <v>0</v>
      </c>
      <c r="N199" s="53">
        <v>0.28399999999999997</v>
      </c>
      <c r="O199" s="53">
        <v>0</v>
      </c>
      <c r="P199" s="138">
        <v>5.46599999999997</v>
      </c>
    </row>
    <row r="200" spans="1:16"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138">
        <v>0</v>
      </c>
    </row>
    <row r="201" spans="1:16"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138">
        <v>0</v>
      </c>
    </row>
    <row r="202" spans="1:16"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138">
        <v>0</v>
      </c>
    </row>
    <row r="203" spans="1:16"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138">
        <v>0</v>
      </c>
    </row>
    <row r="204" spans="1:16" x14ac:dyDescent="0.3">
      <c r="A204" s="3" t="s">
        <v>522</v>
      </c>
      <c r="B204" s="3" t="s">
        <v>522</v>
      </c>
      <c r="C204" s="3" t="s">
        <v>528</v>
      </c>
      <c r="D204" s="53">
        <v>0</v>
      </c>
      <c r="E204" s="53">
        <v>0</v>
      </c>
      <c r="F204" s="53">
        <v>0</v>
      </c>
      <c r="G204" s="53">
        <v>0</v>
      </c>
      <c r="H204" s="53">
        <v>0</v>
      </c>
      <c r="I204" s="53">
        <v>0</v>
      </c>
      <c r="J204" s="53">
        <v>0.52400000000000013</v>
      </c>
      <c r="K204" s="53">
        <v>0</v>
      </c>
      <c r="L204" s="53">
        <v>0</v>
      </c>
      <c r="M204" s="53">
        <v>0</v>
      </c>
      <c r="N204" s="53">
        <v>0</v>
      </c>
      <c r="O204" s="53">
        <v>0</v>
      </c>
      <c r="P204" s="138">
        <v>0.52400000000000013</v>
      </c>
    </row>
    <row r="205" spans="1:16"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138">
        <v>0</v>
      </c>
    </row>
    <row r="206" spans="1:16"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138">
        <v>0</v>
      </c>
    </row>
    <row r="207" spans="1:16"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138">
        <v>0</v>
      </c>
    </row>
    <row r="208" spans="1:16"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138">
        <v>0</v>
      </c>
    </row>
    <row r="209" spans="1:16"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row>
    <row r="210" spans="1:16"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row>
    <row r="211" spans="1:16"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138">
        <v>0</v>
      </c>
    </row>
  </sheetData>
  <conditionalFormatting sqref="A4:P6 A26:P26">
    <cfRule type="cellIs" dxfId="36" priority="1" stopIfTrue="1" operator="lessThan">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A09B-3F65-42B5-88A1-BB76B7B36BC4}">
  <dimension ref="A1:P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5" width="9.75" style="43" customWidth="1"/>
    <col min="16" max="16" width="9.75" style="137" customWidth="1"/>
    <col min="17" max="16384" width="7" style="43"/>
  </cols>
  <sheetData>
    <row r="1" spans="1:16" ht="20" x14ac:dyDescent="0.4">
      <c r="A1" s="134" t="s">
        <v>618</v>
      </c>
      <c r="B1" s="42"/>
      <c r="C1" s="133"/>
    </row>
    <row r="2" spans="1:16" ht="20" x14ac:dyDescent="0.4">
      <c r="A2" s="44" t="s">
        <v>619</v>
      </c>
      <c r="B2" s="45"/>
      <c r="C2" s="45"/>
    </row>
    <row r="3" spans="1:16" x14ac:dyDescent="0.3">
      <c r="A3" s="44">
        <v>2022</v>
      </c>
      <c r="B3" s="46"/>
      <c r="D3" s="136" t="s">
        <v>145</v>
      </c>
      <c r="E3" s="136" t="s">
        <v>356</v>
      </c>
      <c r="F3" s="136" t="s">
        <v>151</v>
      </c>
      <c r="G3" s="136" t="s">
        <v>177</v>
      </c>
      <c r="H3" s="136" t="s">
        <v>375</v>
      </c>
      <c r="I3" s="136" t="s">
        <v>241</v>
      </c>
      <c r="J3" s="136" t="s">
        <v>291</v>
      </c>
      <c r="K3" s="136" t="s">
        <v>225</v>
      </c>
      <c r="L3" s="136" t="s">
        <v>200</v>
      </c>
      <c r="M3" s="136" t="s">
        <v>270</v>
      </c>
      <c r="N3" s="136" t="s">
        <v>187</v>
      </c>
      <c r="O3" s="136" t="s">
        <v>206</v>
      </c>
      <c r="P3" s="135" t="s">
        <v>100</v>
      </c>
    </row>
    <row r="4" spans="1:16" x14ac:dyDescent="0.3">
      <c r="A4" s="47" t="s">
        <v>100</v>
      </c>
      <c r="B4" s="47" t="s">
        <v>100</v>
      </c>
      <c r="C4" s="47" t="s">
        <v>100</v>
      </c>
      <c r="D4" s="48">
        <v>60.080999999999996</v>
      </c>
      <c r="E4" s="48">
        <v>1.2270000000000001</v>
      </c>
      <c r="F4" s="48">
        <v>0.67200000000000004</v>
      </c>
      <c r="G4" s="48">
        <v>28.460999999999999</v>
      </c>
      <c r="H4" s="48">
        <v>25.249000000000002</v>
      </c>
      <c r="I4" s="48">
        <v>14.862999999999998</v>
      </c>
      <c r="J4" s="48">
        <v>335.125</v>
      </c>
      <c r="K4" s="48">
        <v>8.3550000000000004</v>
      </c>
      <c r="L4" s="48">
        <v>35.798199999999994</v>
      </c>
      <c r="M4" s="48">
        <v>0</v>
      </c>
      <c r="N4" s="48">
        <v>48.453999999999979</v>
      </c>
      <c r="O4" s="48">
        <v>3.3650000000000002</v>
      </c>
      <c r="P4" s="48">
        <v>580.12319999999988</v>
      </c>
    </row>
    <row r="5" spans="1:16" x14ac:dyDescent="0.3">
      <c r="A5" s="49" t="s">
        <v>349</v>
      </c>
      <c r="B5" s="49" t="s">
        <v>349</v>
      </c>
      <c r="C5" s="49" t="s">
        <v>349</v>
      </c>
      <c r="D5" s="50">
        <v>50.998999999999995</v>
      </c>
      <c r="E5" s="50">
        <v>0.69900000000000007</v>
      </c>
      <c r="F5" s="50">
        <v>0.63100000000000001</v>
      </c>
      <c r="G5" s="50">
        <v>28.460999999999999</v>
      </c>
      <c r="H5" s="50">
        <v>15.188000000000001</v>
      </c>
      <c r="I5" s="50">
        <v>8.6989999999999981</v>
      </c>
      <c r="J5" s="50">
        <v>53.588999999999984</v>
      </c>
      <c r="K5" s="50">
        <v>0</v>
      </c>
      <c r="L5" s="50">
        <v>10.430199999999997</v>
      </c>
      <c r="M5" s="50">
        <v>0</v>
      </c>
      <c r="N5" s="50">
        <v>9.4269999999999996</v>
      </c>
      <c r="O5" s="50">
        <v>2.04</v>
      </c>
      <c r="P5" s="50">
        <v>191.03719999999996</v>
      </c>
    </row>
    <row r="6" spans="1:16" x14ac:dyDescent="0.3">
      <c r="A6" s="51" t="s">
        <v>350</v>
      </c>
      <c r="B6" s="51" t="s">
        <v>350</v>
      </c>
      <c r="C6" s="51" t="s">
        <v>350</v>
      </c>
      <c r="D6" s="52">
        <v>39.099999999999994</v>
      </c>
      <c r="E6" s="52">
        <v>0.67700000000000005</v>
      </c>
      <c r="F6" s="52">
        <v>0.61099999999999999</v>
      </c>
      <c r="G6" s="52">
        <v>0.71399999999999997</v>
      </c>
      <c r="H6" s="52">
        <v>6.3109999999999991</v>
      </c>
      <c r="I6" s="52">
        <v>8.3069999999999986</v>
      </c>
      <c r="J6" s="52">
        <v>43.19</v>
      </c>
      <c r="K6" s="52">
        <v>0</v>
      </c>
      <c r="L6" s="52">
        <v>9.9981999999999989</v>
      </c>
      <c r="M6" s="52">
        <v>0</v>
      </c>
      <c r="N6" s="52">
        <v>6.95</v>
      </c>
      <c r="O6" s="52">
        <v>0.04</v>
      </c>
      <c r="P6" s="52">
        <v>121.36619999999999</v>
      </c>
    </row>
    <row r="7" spans="1:16" x14ac:dyDescent="0.3">
      <c r="A7" s="3" t="s">
        <v>144</v>
      </c>
      <c r="B7" s="3" t="s">
        <v>351</v>
      </c>
      <c r="C7" s="3" t="s">
        <v>352</v>
      </c>
      <c r="D7" s="53">
        <v>9.1999999999999998E-2</v>
      </c>
      <c r="E7" s="53">
        <v>0</v>
      </c>
      <c r="F7" s="53">
        <v>0</v>
      </c>
      <c r="G7" s="53">
        <v>9.6000000000000002E-2</v>
      </c>
      <c r="H7" s="53">
        <v>0</v>
      </c>
      <c r="I7" s="53">
        <v>0</v>
      </c>
      <c r="J7" s="53">
        <v>0</v>
      </c>
      <c r="K7" s="53">
        <v>0</v>
      </c>
      <c r="L7" s="53">
        <v>0</v>
      </c>
      <c r="M7" s="53">
        <v>0</v>
      </c>
      <c r="N7" s="53">
        <v>0</v>
      </c>
      <c r="O7" s="53">
        <v>0</v>
      </c>
      <c r="P7" s="138">
        <v>0.188</v>
      </c>
    </row>
    <row r="8" spans="1:16" x14ac:dyDescent="0.3">
      <c r="A8" s="3" t="s">
        <v>144</v>
      </c>
      <c r="B8" s="3" t="s">
        <v>351</v>
      </c>
      <c r="C8" s="3" t="s">
        <v>145</v>
      </c>
      <c r="D8" s="53">
        <v>0</v>
      </c>
      <c r="E8" s="53">
        <v>0.55200000000000005</v>
      </c>
      <c r="F8" s="53">
        <v>9.8999999999999991E-2</v>
      </c>
      <c r="G8" s="53">
        <v>0</v>
      </c>
      <c r="H8" s="53">
        <v>0.184</v>
      </c>
      <c r="I8" s="53">
        <v>0.28800000000000003</v>
      </c>
      <c r="J8" s="53">
        <v>5.2509999999999994</v>
      </c>
      <c r="K8" s="53">
        <v>0</v>
      </c>
      <c r="L8" s="53">
        <v>0.55000000000000004</v>
      </c>
      <c r="M8" s="53">
        <v>0</v>
      </c>
      <c r="N8" s="53">
        <v>7.4999999999999997E-2</v>
      </c>
      <c r="O8" s="53">
        <v>0</v>
      </c>
      <c r="P8" s="138">
        <v>6.9989999999999997</v>
      </c>
    </row>
    <row r="9" spans="1:16" x14ac:dyDescent="0.3">
      <c r="A9" s="3" t="s">
        <v>144</v>
      </c>
      <c r="B9" s="3" t="s">
        <v>351</v>
      </c>
      <c r="C9" s="3" t="s">
        <v>353</v>
      </c>
      <c r="D9" s="53">
        <v>0</v>
      </c>
      <c r="E9" s="53">
        <v>0</v>
      </c>
      <c r="F9" s="53">
        <v>0</v>
      </c>
      <c r="G9" s="53">
        <v>0</v>
      </c>
      <c r="H9" s="53">
        <v>0</v>
      </c>
      <c r="I9" s="53">
        <v>0</v>
      </c>
      <c r="J9" s="53">
        <v>0</v>
      </c>
      <c r="K9" s="53">
        <v>0</v>
      </c>
      <c r="L9" s="53">
        <v>0</v>
      </c>
      <c r="M9" s="53">
        <v>0</v>
      </c>
      <c r="N9" s="53">
        <v>0</v>
      </c>
      <c r="O9" s="53">
        <v>0</v>
      </c>
      <c r="P9" s="138">
        <v>0</v>
      </c>
    </row>
    <row r="10" spans="1:16" x14ac:dyDescent="0.3">
      <c r="A10" s="3" t="s">
        <v>144</v>
      </c>
      <c r="B10" s="3" t="s">
        <v>351</v>
      </c>
      <c r="C10" s="3" t="s">
        <v>354</v>
      </c>
      <c r="D10" s="53">
        <v>0</v>
      </c>
      <c r="E10" s="53">
        <v>0</v>
      </c>
      <c r="F10" s="53">
        <v>9.9999999999999992E-2</v>
      </c>
      <c r="G10" s="53">
        <v>4.8000000000000001E-2</v>
      </c>
      <c r="H10" s="53">
        <v>0</v>
      </c>
      <c r="I10" s="53">
        <v>0</v>
      </c>
      <c r="J10" s="53">
        <v>2.4E-2</v>
      </c>
      <c r="K10" s="53">
        <v>0</v>
      </c>
      <c r="L10" s="53">
        <v>0</v>
      </c>
      <c r="M10" s="53">
        <v>0</v>
      </c>
      <c r="N10" s="53">
        <v>2.5000000000000001E-2</v>
      </c>
      <c r="O10" s="53">
        <v>0</v>
      </c>
      <c r="P10" s="138">
        <v>0.19699999999999998</v>
      </c>
    </row>
    <row r="11" spans="1:16" x14ac:dyDescent="0.3">
      <c r="A11" s="3" t="s">
        <v>144</v>
      </c>
      <c r="B11" s="3" t="s">
        <v>351</v>
      </c>
      <c r="C11" s="3" t="s">
        <v>355</v>
      </c>
      <c r="D11" s="53">
        <v>0</v>
      </c>
      <c r="E11" s="53">
        <v>0</v>
      </c>
      <c r="F11" s="53">
        <v>3.1E-2</v>
      </c>
      <c r="G11" s="53">
        <v>0</v>
      </c>
      <c r="H11" s="53">
        <v>0</v>
      </c>
      <c r="I11" s="53">
        <v>4.8000000000000001E-2</v>
      </c>
      <c r="J11" s="53">
        <v>0</v>
      </c>
      <c r="K11" s="53">
        <v>0</v>
      </c>
      <c r="L11" s="53">
        <v>0</v>
      </c>
      <c r="M11" s="53">
        <v>0</v>
      </c>
      <c r="N11" s="53">
        <v>0</v>
      </c>
      <c r="O11" s="53">
        <v>0</v>
      </c>
      <c r="P11" s="138">
        <v>7.9000000000000001E-2</v>
      </c>
    </row>
    <row r="12" spans="1:16" x14ac:dyDescent="0.3">
      <c r="A12" s="3" t="s">
        <v>144</v>
      </c>
      <c r="B12" s="3" t="s">
        <v>351</v>
      </c>
      <c r="C12" s="3" t="s">
        <v>356</v>
      </c>
      <c r="D12" s="53">
        <v>3.6719999999999997</v>
      </c>
      <c r="E12" s="53">
        <v>0</v>
      </c>
      <c r="F12" s="53">
        <v>0.18100000000000002</v>
      </c>
      <c r="G12" s="53">
        <v>0</v>
      </c>
      <c r="H12" s="53">
        <v>6.9000000000000006E-2</v>
      </c>
      <c r="I12" s="53">
        <v>0.90199999999999991</v>
      </c>
      <c r="J12" s="53">
        <v>0.33600000000000002</v>
      </c>
      <c r="K12" s="53">
        <v>0</v>
      </c>
      <c r="L12" s="53">
        <v>2.9432</v>
      </c>
      <c r="M12" s="53">
        <v>0</v>
      </c>
      <c r="N12" s="53">
        <v>0</v>
      </c>
      <c r="O12" s="53">
        <v>0</v>
      </c>
      <c r="P12" s="138">
        <v>13.571200000000001</v>
      </c>
    </row>
    <row r="13" spans="1:16" x14ac:dyDescent="0.3">
      <c r="A13" s="3" t="s">
        <v>144</v>
      </c>
      <c r="B13" s="3" t="s">
        <v>351</v>
      </c>
      <c r="C13" s="3" t="s">
        <v>151</v>
      </c>
      <c r="D13" s="53">
        <v>5.0860000000000003</v>
      </c>
      <c r="E13" s="53">
        <v>0</v>
      </c>
      <c r="F13" s="53">
        <v>0</v>
      </c>
      <c r="G13" s="53">
        <v>0.11</v>
      </c>
      <c r="H13" s="53">
        <v>1.373</v>
      </c>
      <c r="I13" s="53">
        <v>0.14000000000000001</v>
      </c>
      <c r="J13" s="53">
        <v>0.372</v>
      </c>
      <c r="K13" s="53">
        <v>0</v>
      </c>
      <c r="L13" s="53">
        <v>0</v>
      </c>
      <c r="M13" s="53">
        <v>0</v>
      </c>
      <c r="N13" s="53">
        <v>0.31900000000000001</v>
      </c>
      <c r="O13" s="53">
        <v>0</v>
      </c>
      <c r="P13" s="138">
        <v>7.4</v>
      </c>
    </row>
    <row r="14" spans="1:16" x14ac:dyDescent="0.3">
      <c r="A14" s="3" t="s">
        <v>144</v>
      </c>
      <c r="B14" s="3" t="s">
        <v>351</v>
      </c>
      <c r="C14" s="3" t="s">
        <v>357</v>
      </c>
      <c r="D14" s="53">
        <v>7.400000000000001E-2</v>
      </c>
      <c r="E14" s="53">
        <v>0</v>
      </c>
      <c r="F14" s="53">
        <v>0</v>
      </c>
      <c r="G14" s="53">
        <v>0</v>
      </c>
      <c r="H14" s="53">
        <v>0.81200000000000006</v>
      </c>
      <c r="I14" s="53">
        <v>0.85299999999999998</v>
      </c>
      <c r="J14" s="53">
        <v>4.085</v>
      </c>
      <c r="K14" s="53">
        <v>0</v>
      </c>
      <c r="L14" s="53">
        <v>7.1999999999999995E-2</v>
      </c>
      <c r="M14" s="53">
        <v>0</v>
      </c>
      <c r="N14" s="53">
        <v>1.0009999999999999</v>
      </c>
      <c r="O14" s="53">
        <v>0</v>
      </c>
      <c r="P14" s="138">
        <v>6.8970000000000002</v>
      </c>
    </row>
    <row r="15" spans="1:16"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138">
        <v>0</v>
      </c>
    </row>
    <row r="16" spans="1:16"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138">
        <v>0</v>
      </c>
    </row>
    <row r="17" spans="1:16" x14ac:dyDescent="0.3">
      <c r="A17" s="3" t="s">
        <v>144</v>
      </c>
      <c r="B17" s="3" t="s">
        <v>351</v>
      </c>
      <c r="C17" s="3" t="s">
        <v>360</v>
      </c>
      <c r="D17" s="53">
        <v>1.9909999999999999</v>
      </c>
      <c r="E17" s="53">
        <v>0</v>
      </c>
      <c r="F17" s="53">
        <v>4.1000000000000002E-2</v>
      </c>
      <c r="G17" s="53">
        <v>0.21200000000000002</v>
      </c>
      <c r="H17" s="53">
        <v>1.0089999999999999</v>
      </c>
      <c r="I17" s="53">
        <v>1.8690000000000002</v>
      </c>
      <c r="J17" s="53">
        <v>14.436</v>
      </c>
      <c r="K17" s="53">
        <v>0</v>
      </c>
      <c r="L17" s="53">
        <v>5.4</v>
      </c>
      <c r="M17" s="53">
        <v>0</v>
      </c>
      <c r="N17" s="53">
        <v>0.89300000000000002</v>
      </c>
      <c r="O17" s="53">
        <v>0</v>
      </c>
      <c r="P17" s="138">
        <v>25.850999999999999</v>
      </c>
    </row>
    <row r="18" spans="1:16"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138">
        <v>0</v>
      </c>
    </row>
    <row r="19" spans="1:16" x14ac:dyDescent="0.3">
      <c r="A19" s="3" t="s">
        <v>144</v>
      </c>
      <c r="B19" s="3" t="s">
        <v>351</v>
      </c>
      <c r="C19" s="3" t="s">
        <v>155</v>
      </c>
      <c r="D19" s="53">
        <v>12.099</v>
      </c>
      <c r="E19" s="53">
        <v>0.10100000000000001</v>
      </c>
      <c r="F19" s="53">
        <v>0</v>
      </c>
      <c r="G19" s="53">
        <v>0</v>
      </c>
      <c r="H19" s="53">
        <v>1.6919999999999999</v>
      </c>
      <c r="I19" s="53">
        <v>1.7029999999999998</v>
      </c>
      <c r="J19" s="53">
        <v>5.7539999999999996</v>
      </c>
      <c r="K19" s="53">
        <v>0</v>
      </c>
      <c r="L19" s="53">
        <v>0</v>
      </c>
      <c r="M19" s="53">
        <v>0</v>
      </c>
      <c r="N19" s="53">
        <v>0</v>
      </c>
      <c r="O19" s="53">
        <v>0</v>
      </c>
      <c r="P19" s="138">
        <v>21.349</v>
      </c>
    </row>
    <row r="20" spans="1:16" x14ac:dyDescent="0.3">
      <c r="A20" s="3" t="s">
        <v>144</v>
      </c>
      <c r="B20" s="3" t="s">
        <v>351</v>
      </c>
      <c r="C20" s="3" t="s">
        <v>362</v>
      </c>
      <c r="D20" s="53">
        <v>7.2000000000000008E-2</v>
      </c>
      <c r="E20" s="53">
        <v>0</v>
      </c>
      <c r="F20" s="53">
        <v>0</v>
      </c>
      <c r="G20" s="53">
        <v>0</v>
      </c>
      <c r="H20" s="53">
        <v>0</v>
      </c>
      <c r="I20" s="53">
        <v>0</v>
      </c>
      <c r="J20" s="53">
        <v>0</v>
      </c>
      <c r="K20" s="53">
        <v>0</v>
      </c>
      <c r="L20" s="53">
        <v>0</v>
      </c>
      <c r="M20" s="53">
        <v>0</v>
      </c>
      <c r="N20" s="53">
        <v>0</v>
      </c>
      <c r="O20" s="53">
        <v>0</v>
      </c>
      <c r="P20" s="138">
        <v>7.2000000000000008E-2</v>
      </c>
    </row>
    <row r="21" spans="1:16"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138">
        <v>0</v>
      </c>
    </row>
    <row r="22" spans="1:16" x14ac:dyDescent="0.3">
      <c r="A22" s="3" t="s">
        <v>144</v>
      </c>
      <c r="B22" s="3" t="s">
        <v>351</v>
      </c>
      <c r="C22" s="3" t="s">
        <v>159</v>
      </c>
      <c r="D22" s="53">
        <v>13.745999999999999</v>
      </c>
      <c r="E22" s="53">
        <v>2.4E-2</v>
      </c>
      <c r="F22" s="53">
        <v>5.5999999999999994E-2</v>
      </c>
      <c r="G22" s="53">
        <v>0.248</v>
      </c>
      <c r="H22" s="53">
        <v>1.1719999999999999</v>
      </c>
      <c r="I22" s="53">
        <v>2.4359999999999999</v>
      </c>
      <c r="J22" s="53">
        <v>12.131</v>
      </c>
      <c r="K22" s="53">
        <v>0</v>
      </c>
      <c r="L22" s="53">
        <v>1.0110000000000001</v>
      </c>
      <c r="M22" s="53">
        <v>0</v>
      </c>
      <c r="N22" s="53">
        <v>4.6370000000000005</v>
      </c>
      <c r="O22" s="53">
        <v>0.04</v>
      </c>
      <c r="P22" s="138">
        <v>35.500999999999998</v>
      </c>
    </row>
    <row r="23" spans="1:16" x14ac:dyDescent="0.3">
      <c r="A23" s="3" t="s">
        <v>144</v>
      </c>
      <c r="B23" s="3" t="s">
        <v>351</v>
      </c>
      <c r="C23" s="3" t="s">
        <v>364</v>
      </c>
      <c r="D23" s="53">
        <v>7.5000000000000011E-2</v>
      </c>
      <c r="E23" s="53">
        <v>0</v>
      </c>
      <c r="F23" s="53">
        <v>0</v>
      </c>
      <c r="G23" s="53">
        <v>0</v>
      </c>
      <c r="H23" s="53">
        <v>0</v>
      </c>
      <c r="I23" s="53">
        <v>0</v>
      </c>
      <c r="J23" s="53">
        <v>0</v>
      </c>
      <c r="K23" s="53">
        <v>0</v>
      </c>
      <c r="L23" s="53">
        <v>0</v>
      </c>
      <c r="M23" s="53">
        <v>0</v>
      </c>
      <c r="N23" s="53">
        <v>0</v>
      </c>
      <c r="O23" s="53">
        <v>0</v>
      </c>
      <c r="P23" s="138">
        <v>7.5000000000000011E-2</v>
      </c>
    </row>
    <row r="24" spans="1:16" x14ac:dyDescent="0.3">
      <c r="A24" s="3" t="s">
        <v>144</v>
      </c>
      <c r="B24" s="3" t="s">
        <v>351</v>
      </c>
      <c r="C24" s="3" t="s">
        <v>365</v>
      </c>
      <c r="D24" s="53">
        <v>6.2E-2</v>
      </c>
      <c r="E24" s="53">
        <v>0</v>
      </c>
      <c r="F24" s="53">
        <v>0.10299999999999999</v>
      </c>
      <c r="G24" s="53">
        <v>0</v>
      </c>
      <c r="H24" s="53">
        <v>0</v>
      </c>
      <c r="I24" s="53">
        <v>0</v>
      </c>
      <c r="J24" s="53">
        <v>0</v>
      </c>
      <c r="K24" s="53">
        <v>0</v>
      </c>
      <c r="L24" s="53">
        <v>0</v>
      </c>
      <c r="M24" s="53">
        <v>0</v>
      </c>
      <c r="N24" s="53">
        <v>0</v>
      </c>
      <c r="O24" s="53">
        <v>0</v>
      </c>
      <c r="P24" s="138">
        <v>0.16499999999999998</v>
      </c>
    </row>
    <row r="25" spans="1:16" x14ac:dyDescent="0.3">
      <c r="A25" s="3" t="s">
        <v>144</v>
      </c>
      <c r="B25" s="3" t="s">
        <v>351</v>
      </c>
      <c r="C25" s="3" t="s">
        <v>162</v>
      </c>
      <c r="D25" s="53">
        <v>2.1309999999999998</v>
      </c>
      <c r="E25" s="53">
        <v>0</v>
      </c>
      <c r="F25" s="53">
        <v>0</v>
      </c>
      <c r="G25" s="53">
        <v>0</v>
      </c>
      <c r="H25" s="53">
        <v>0</v>
      </c>
      <c r="I25" s="53">
        <v>6.8000000000000005E-2</v>
      </c>
      <c r="J25" s="53">
        <v>0.80100000000000005</v>
      </c>
      <c r="K25" s="53">
        <v>0</v>
      </c>
      <c r="L25" s="53">
        <v>2.1999999999999999E-2</v>
      </c>
      <c r="M25" s="53">
        <v>0</v>
      </c>
      <c r="N25" s="53">
        <v>0</v>
      </c>
      <c r="O25" s="53">
        <v>0</v>
      </c>
      <c r="P25" s="138">
        <v>3.0219999999999998</v>
      </c>
    </row>
    <row r="26" spans="1:16" x14ac:dyDescent="0.3">
      <c r="A26" s="51" t="s">
        <v>366</v>
      </c>
      <c r="B26" s="51" t="s">
        <v>366</v>
      </c>
      <c r="C26" s="51" t="s">
        <v>366</v>
      </c>
      <c r="D26" s="52">
        <v>11.899000000000001</v>
      </c>
      <c r="E26" s="52">
        <v>2.1999999999999999E-2</v>
      </c>
      <c r="F26" s="52">
        <v>0.02</v>
      </c>
      <c r="G26" s="52">
        <v>27.747</v>
      </c>
      <c r="H26" s="52">
        <v>8.7320000000000011</v>
      </c>
      <c r="I26" s="52">
        <v>0.39200000000000007</v>
      </c>
      <c r="J26" s="52">
        <v>10.249000000000002</v>
      </c>
      <c r="K26" s="52">
        <v>0</v>
      </c>
      <c r="L26" s="52">
        <v>0.432</v>
      </c>
      <c r="M26" s="52">
        <v>0</v>
      </c>
      <c r="N26" s="52">
        <v>2.0750000000000002</v>
      </c>
      <c r="O26" s="52">
        <v>2</v>
      </c>
      <c r="P26" s="52">
        <v>68.974000000000018</v>
      </c>
    </row>
    <row r="27" spans="1:16"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138">
        <v>0</v>
      </c>
    </row>
    <row r="28" spans="1:16"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138">
        <v>0</v>
      </c>
    </row>
    <row r="29" spans="1:16" x14ac:dyDescent="0.3">
      <c r="A29" s="3" t="s">
        <v>144</v>
      </c>
      <c r="B29" s="3" t="s">
        <v>367</v>
      </c>
      <c r="C29" s="3" t="s">
        <v>370</v>
      </c>
      <c r="D29" s="53">
        <v>0</v>
      </c>
      <c r="E29" s="53">
        <v>0</v>
      </c>
      <c r="F29" s="53">
        <v>0</v>
      </c>
      <c r="G29" s="53">
        <v>0</v>
      </c>
      <c r="H29" s="53">
        <v>0</v>
      </c>
      <c r="I29" s="53">
        <v>0</v>
      </c>
      <c r="J29" s="53">
        <v>0.20199999999999999</v>
      </c>
      <c r="K29" s="53">
        <v>0</v>
      </c>
      <c r="L29" s="53">
        <v>0.216</v>
      </c>
      <c r="M29" s="53">
        <v>0</v>
      </c>
      <c r="N29" s="53">
        <v>0</v>
      </c>
      <c r="O29" s="53">
        <v>0</v>
      </c>
      <c r="P29" s="138">
        <v>0.41799999999999998</v>
      </c>
    </row>
    <row r="30" spans="1:16" x14ac:dyDescent="0.3">
      <c r="A30" s="3" t="s">
        <v>144</v>
      </c>
      <c r="B30" s="3" t="s">
        <v>367</v>
      </c>
      <c r="C30" s="3" t="s">
        <v>371</v>
      </c>
      <c r="D30" s="53">
        <v>0</v>
      </c>
      <c r="E30" s="53">
        <v>0</v>
      </c>
      <c r="F30" s="53">
        <v>0</v>
      </c>
      <c r="G30" s="53">
        <v>1.417</v>
      </c>
      <c r="H30" s="53">
        <v>0</v>
      </c>
      <c r="I30" s="53">
        <v>0</v>
      </c>
      <c r="J30" s="53">
        <v>0.49199999999999999</v>
      </c>
      <c r="K30" s="53">
        <v>0</v>
      </c>
      <c r="L30" s="53">
        <v>0</v>
      </c>
      <c r="M30" s="53">
        <v>0</v>
      </c>
      <c r="N30" s="53">
        <v>0</v>
      </c>
      <c r="O30" s="53">
        <v>0</v>
      </c>
      <c r="P30" s="138">
        <v>1.909</v>
      </c>
    </row>
    <row r="31" spans="1:16" x14ac:dyDescent="0.3">
      <c r="A31" s="3" t="s">
        <v>144</v>
      </c>
      <c r="B31" s="3" t="s">
        <v>367</v>
      </c>
      <c r="C31" s="3" t="s">
        <v>165</v>
      </c>
      <c r="D31" s="53">
        <v>7.1539999999999999</v>
      </c>
      <c r="E31" s="53">
        <v>0</v>
      </c>
      <c r="F31" s="53">
        <v>0</v>
      </c>
      <c r="G31" s="53">
        <v>0.39800000000000002</v>
      </c>
      <c r="H31" s="53">
        <v>1.85</v>
      </c>
      <c r="I31" s="53">
        <v>0</v>
      </c>
      <c r="J31" s="53">
        <v>0</v>
      </c>
      <c r="K31" s="53">
        <v>0</v>
      </c>
      <c r="L31" s="53">
        <v>0</v>
      </c>
      <c r="M31" s="53">
        <v>0</v>
      </c>
      <c r="N31" s="53">
        <v>0</v>
      </c>
      <c r="O31" s="53">
        <v>0</v>
      </c>
      <c r="P31" s="138">
        <v>9.4019999999999992</v>
      </c>
    </row>
    <row r="32" spans="1:16" x14ac:dyDescent="0.3">
      <c r="A32" s="3" t="s">
        <v>144</v>
      </c>
      <c r="B32" s="3" t="s">
        <v>367</v>
      </c>
      <c r="C32" s="3" t="s">
        <v>372</v>
      </c>
      <c r="D32" s="53">
        <v>0</v>
      </c>
      <c r="E32" s="53">
        <v>0</v>
      </c>
      <c r="F32" s="53">
        <v>0</v>
      </c>
      <c r="G32" s="53">
        <v>0</v>
      </c>
      <c r="H32" s="53">
        <v>0</v>
      </c>
      <c r="I32" s="53">
        <v>0</v>
      </c>
      <c r="J32" s="53">
        <v>7.3999999999999996E-2</v>
      </c>
      <c r="K32" s="53">
        <v>0</v>
      </c>
      <c r="L32" s="53">
        <v>0</v>
      </c>
      <c r="M32" s="53">
        <v>0</v>
      </c>
      <c r="N32" s="53">
        <v>0</v>
      </c>
      <c r="O32" s="53">
        <v>0</v>
      </c>
      <c r="P32" s="138">
        <v>7.3999999999999996E-2</v>
      </c>
    </row>
    <row r="33" spans="1:16" x14ac:dyDescent="0.3">
      <c r="A33" s="3" t="s">
        <v>144</v>
      </c>
      <c r="B33" s="3" t="s">
        <v>367</v>
      </c>
      <c r="C33" s="3" t="s">
        <v>373</v>
      </c>
      <c r="D33" s="53">
        <v>0</v>
      </c>
      <c r="E33" s="53">
        <v>0</v>
      </c>
      <c r="F33" s="53">
        <v>0</v>
      </c>
      <c r="G33" s="53">
        <v>0</v>
      </c>
      <c r="H33" s="53">
        <v>0</v>
      </c>
      <c r="I33" s="53">
        <v>2.3E-2</v>
      </c>
      <c r="J33" s="53">
        <v>0.33600000000000002</v>
      </c>
      <c r="K33" s="53">
        <v>0</v>
      </c>
      <c r="L33" s="53">
        <v>0</v>
      </c>
      <c r="M33" s="53">
        <v>0</v>
      </c>
      <c r="N33" s="53">
        <v>2.1000000000000001E-2</v>
      </c>
      <c r="O33" s="53">
        <v>0</v>
      </c>
      <c r="P33" s="138">
        <v>0.38000000000000006</v>
      </c>
    </row>
    <row r="34" spans="1:16" x14ac:dyDescent="0.3">
      <c r="A34" s="3" t="s">
        <v>144</v>
      </c>
      <c r="B34" s="3" t="s">
        <v>367</v>
      </c>
      <c r="C34" s="3" t="s">
        <v>167</v>
      </c>
      <c r="D34" s="53">
        <v>0</v>
      </c>
      <c r="E34" s="53">
        <v>0</v>
      </c>
      <c r="F34" s="53">
        <v>0</v>
      </c>
      <c r="G34" s="53">
        <v>25.643999999999998</v>
      </c>
      <c r="H34" s="53">
        <v>6.9000000000000006E-2</v>
      </c>
      <c r="I34" s="53">
        <v>0</v>
      </c>
      <c r="J34" s="53">
        <v>0</v>
      </c>
      <c r="K34" s="53">
        <v>0</v>
      </c>
      <c r="L34" s="53">
        <v>0</v>
      </c>
      <c r="M34" s="53">
        <v>0</v>
      </c>
      <c r="N34" s="53">
        <v>0</v>
      </c>
      <c r="O34" s="53">
        <v>0</v>
      </c>
      <c r="P34" s="138">
        <v>25.712999999999997</v>
      </c>
    </row>
    <row r="35" spans="1:16" x14ac:dyDescent="0.3">
      <c r="A35" s="3" t="s">
        <v>144</v>
      </c>
      <c r="B35" s="3" t="s">
        <v>367</v>
      </c>
      <c r="C35" s="3" t="s">
        <v>374</v>
      </c>
      <c r="D35" s="53">
        <v>0</v>
      </c>
      <c r="E35" s="53">
        <v>0</v>
      </c>
      <c r="F35" s="53">
        <v>0</v>
      </c>
      <c r="G35" s="53">
        <v>0</v>
      </c>
      <c r="H35" s="53">
        <v>1.5409999999999999</v>
      </c>
      <c r="I35" s="53">
        <v>0</v>
      </c>
      <c r="J35" s="53">
        <v>0</v>
      </c>
      <c r="K35" s="53">
        <v>0</v>
      </c>
      <c r="L35" s="53">
        <v>0</v>
      </c>
      <c r="M35" s="53">
        <v>0</v>
      </c>
      <c r="N35" s="53">
        <v>0</v>
      </c>
      <c r="O35" s="53">
        <v>0</v>
      </c>
      <c r="P35" s="138">
        <v>1.5409999999999999</v>
      </c>
    </row>
    <row r="36" spans="1:16" x14ac:dyDescent="0.3">
      <c r="A36" s="3" t="s">
        <v>144</v>
      </c>
      <c r="B36" s="3" t="s">
        <v>367</v>
      </c>
      <c r="C36" s="3" t="s">
        <v>375</v>
      </c>
      <c r="D36" s="53">
        <v>0</v>
      </c>
      <c r="E36" s="53">
        <v>0</v>
      </c>
      <c r="F36" s="53">
        <v>0</v>
      </c>
      <c r="G36" s="53">
        <v>0</v>
      </c>
      <c r="H36" s="53">
        <v>0</v>
      </c>
      <c r="I36" s="53">
        <v>0</v>
      </c>
      <c r="J36" s="53">
        <v>9.6000000000000002E-2</v>
      </c>
      <c r="K36" s="53">
        <v>0</v>
      </c>
      <c r="L36" s="53">
        <v>0</v>
      </c>
      <c r="M36" s="53">
        <v>0</v>
      </c>
      <c r="N36" s="53">
        <v>0.17399999999999999</v>
      </c>
      <c r="O36" s="53">
        <v>0</v>
      </c>
      <c r="P36" s="138">
        <v>0.27</v>
      </c>
    </row>
    <row r="37" spans="1:16" x14ac:dyDescent="0.3">
      <c r="A37" s="3" t="s">
        <v>144</v>
      </c>
      <c r="B37" s="3" t="s">
        <v>367</v>
      </c>
      <c r="C37" s="3" t="s">
        <v>376</v>
      </c>
      <c r="D37" s="53">
        <v>0</v>
      </c>
      <c r="E37" s="53">
        <v>0</v>
      </c>
      <c r="F37" s="53">
        <v>0</v>
      </c>
      <c r="G37" s="53">
        <v>0</v>
      </c>
      <c r="H37" s="53">
        <v>0</v>
      </c>
      <c r="I37" s="53">
        <v>0</v>
      </c>
      <c r="J37" s="53">
        <v>0</v>
      </c>
      <c r="K37" s="53">
        <v>0</v>
      </c>
      <c r="L37" s="53">
        <v>0</v>
      </c>
      <c r="M37" s="53">
        <v>0</v>
      </c>
      <c r="N37" s="53">
        <v>1.7999999999999999E-2</v>
      </c>
      <c r="O37" s="53">
        <v>0</v>
      </c>
      <c r="P37" s="138">
        <v>1.7999999999999999E-2</v>
      </c>
    </row>
    <row r="38" spans="1:16" x14ac:dyDescent="0.3">
      <c r="A38" s="3" t="s">
        <v>144</v>
      </c>
      <c r="B38" s="3" t="s">
        <v>367</v>
      </c>
      <c r="C38" s="3" t="s">
        <v>377</v>
      </c>
      <c r="D38" s="53">
        <v>0</v>
      </c>
      <c r="E38" s="53">
        <v>1.0999999999999999E-2</v>
      </c>
      <c r="F38" s="53">
        <v>0</v>
      </c>
      <c r="G38" s="53">
        <v>0</v>
      </c>
      <c r="H38" s="53">
        <v>0</v>
      </c>
      <c r="I38" s="53">
        <v>0</v>
      </c>
      <c r="J38" s="53">
        <v>0</v>
      </c>
      <c r="K38" s="53">
        <v>0</v>
      </c>
      <c r="L38" s="53">
        <v>0</v>
      </c>
      <c r="M38" s="53">
        <v>0</v>
      </c>
      <c r="N38" s="53">
        <v>0.124</v>
      </c>
      <c r="O38" s="53">
        <v>0</v>
      </c>
      <c r="P38" s="138">
        <v>0.13500000000000001</v>
      </c>
    </row>
    <row r="39" spans="1:16"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138">
        <v>0</v>
      </c>
    </row>
    <row r="40" spans="1:16" x14ac:dyDescent="0.3">
      <c r="A40" s="3" t="s">
        <v>144</v>
      </c>
      <c r="B40" s="3" t="s">
        <v>367</v>
      </c>
      <c r="C40" s="3" t="s">
        <v>170</v>
      </c>
      <c r="D40" s="53">
        <v>2.0179999999999998</v>
      </c>
      <c r="E40" s="53">
        <v>0</v>
      </c>
      <c r="F40" s="53">
        <v>0.02</v>
      </c>
      <c r="G40" s="53">
        <v>0</v>
      </c>
      <c r="H40" s="53">
        <v>2.9380000000000006</v>
      </c>
      <c r="I40" s="53">
        <v>0.36900000000000005</v>
      </c>
      <c r="J40" s="53">
        <v>6.463000000000001</v>
      </c>
      <c r="K40" s="53">
        <v>0</v>
      </c>
      <c r="L40" s="53">
        <v>0.216</v>
      </c>
      <c r="M40" s="53">
        <v>0</v>
      </c>
      <c r="N40" s="53">
        <v>1.675</v>
      </c>
      <c r="O40" s="53">
        <v>0</v>
      </c>
      <c r="P40" s="138">
        <v>13.699000000000002</v>
      </c>
    </row>
    <row r="41" spans="1:16" x14ac:dyDescent="0.3">
      <c r="A41" s="3" t="s">
        <v>144</v>
      </c>
      <c r="B41" s="3" t="s">
        <v>367</v>
      </c>
      <c r="C41" s="3" t="s">
        <v>379</v>
      </c>
      <c r="D41" s="53">
        <v>0.26799999999999996</v>
      </c>
      <c r="E41" s="53">
        <v>0</v>
      </c>
      <c r="F41" s="53">
        <v>0</v>
      </c>
      <c r="G41" s="53">
        <v>0</v>
      </c>
      <c r="H41" s="53">
        <v>0</v>
      </c>
      <c r="I41" s="53">
        <v>0</v>
      </c>
      <c r="J41" s="53">
        <v>0.33300000000000002</v>
      </c>
      <c r="K41" s="53">
        <v>0</v>
      </c>
      <c r="L41" s="53">
        <v>0</v>
      </c>
      <c r="M41" s="53">
        <v>0</v>
      </c>
      <c r="N41" s="53">
        <v>0</v>
      </c>
      <c r="O41" s="53">
        <v>2</v>
      </c>
      <c r="P41" s="138">
        <v>8.0069999999999979</v>
      </c>
    </row>
    <row r="42" spans="1:16" x14ac:dyDescent="0.3">
      <c r="A42" s="3" t="s">
        <v>144</v>
      </c>
      <c r="B42" s="3" t="s">
        <v>367</v>
      </c>
      <c r="C42" s="3" t="s">
        <v>173</v>
      </c>
      <c r="D42" s="53">
        <v>0</v>
      </c>
      <c r="E42" s="53">
        <v>0</v>
      </c>
      <c r="F42" s="53">
        <v>0</v>
      </c>
      <c r="G42" s="53">
        <v>0</v>
      </c>
      <c r="H42" s="53">
        <v>0.11</v>
      </c>
      <c r="I42" s="53">
        <v>0</v>
      </c>
      <c r="J42" s="53">
        <v>0.26</v>
      </c>
      <c r="K42" s="53">
        <v>0</v>
      </c>
      <c r="L42" s="53">
        <v>0</v>
      </c>
      <c r="M42" s="53">
        <v>0</v>
      </c>
      <c r="N42" s="53">
        <v>6.3E-2</v>
      </c>
      <c r="O42" s="53">
        <v>0</v>
      </c>
      <c r="P42" s="138">
        <v>0.433</v>
      </c>
    </row>
    <row r="43" spans="1:16" x14ac:dyDescent="0.3">
      <c r="A43" s="3" t="s">
        <v>144</v>
      </c>
      <c r="B43" s="3" t="s">
        <v>367</v>
      </c>
      <c r="C43" s="3" t="s">
        <v>380</v>
      </c>
      <c r="D43" s="53">
        <v>2.4589999999999996</v>
      </c>
      <c r="E43" s="53">
        <v>0</v>
      </c>
      <c r="F43" s="53">
        <v>0</v>
      </c>
      <c r="G43" s="53">
        <v>0.28800000000000003</v>
      </c>
      <c r="H43" s="53">
        <v>2.2240000000000002</v>
      </c>
      <c r="I43" s="53">
        <v>0</v>
      </c>
      <c r="J43" s="53">
        <v>0</v>
      </c>
      <c r="K43" s="53">
        <v>0</v>
      </c>
      <c r="L43" s="53">
        <v>0</v>
      </c>
      <c r="M43" s="53">
        <v>0</v>
      </c>
      <c r="N43" s="53">
        <v>0</v>
      </c>
      <c r="O43" s="53">
        <v>0</v>
      </c>
      <c r="P43" s="138">
        <v>4.9710000000000001</v>
      </c>
    </row>
    <row r="44" spans="1:16" x14ac:dyDescent="0.3">
      <c r="A44" s="3" t="s">
        <v>144</v>
      </c>
      <c r="B44" s="3" t="s">
        <v>367</v>
      </c>
      <c r="C44" s="3" t="s">
        <v>177</v>
      </c>
      <c r="D44" s="53">
        <v>0</v>
      </c>
      <c r="E44" s="53">
        <v>0</v>
      </c>
      <c r="F44" s="53">
        <v>0</v>
      </c>
      <c r="G44" s="53">
        <v>0</v>
      </c>
      <c r="H44" s="53">
        <v>0</v>
      </c>
      <c r="I44" s="53">
        <v>0</v>
      </c>
      <c r="J44" s="53">
        <v>7.0000000000000007E-2</v>
      </c>
      <c r="K44" s="53">
        <v>0</v>
      </c>
      <c r="L44" s="53">
        <v>0</v>
      </c>
      <c r="M44" s="53">
        <v>0</v>
      </c>
      <c r="N44" s="53">
        <v>0</v>
      </c>
      <c r="O44" s="53">
        <v>0</v>
      </c>
      <c r="P44" s="138">
        <v>7.0000000000000007E-2</v>
      </c>
    </row>
    <row r="45" spans="1:16" x14ac:dyDescent="0.3">
      <c r="A45" s="3" t="s">
        <v>144</v>
      </c>
      <c r="B45" s="3" t="s">
        <v>367</v>
      </c>
      <c r="C45" s="3" t="s">
        <v>180</v>
      </c>
      <c r="D45" s="53">
        <v>0</v>
      </c>
      <c r="E45" s="53">
        <v>1.0999999999999999E-2</v>
      </c>
      <c r="F45" s="53">
        <v>0</v>
      </c>
      <c r="G45" s="53">
        <v>0</v>
      </c>
      <c r="H45" s="53">
        <v>0</v>
      </c>
      <c r="I45" s="53">
        <v>0</v>
      </c>
      <c r="J45" s="53">
        <v>1.923</v>
      </c>
      <c r="K45" s="53">
        <v>0</v>
      </c>
      <c r="L45" s="53">
        <v>0</v>
      </c>
      <c r="M45" s="53">
        <v>0</v>
      </c>
      <c r="N45" s="53">
        <v>0</v>
      </c>
      <c r="O45" s="53">
        <v>0</v>
      </c>
      <c r="P45" s="138">
        <v>1.9339999999999999</v>
      </c>
    </row>
    <row r="46" spans="1:16" x14ac:dyDescent="0.3">
      <c r="A46" s="51" t="s">
        <v>381</v>
      </c>
      <c r="B46" s="51" t="s">
        <v>381</v>
      </c>
      <c r="C46" s="51" t="s">
        <v>381</v>
      </c>
      <c r="D46" s="52">
        <v>0</v>
      </c>
      <c r="E46" s="52">
        <v>0</v>
      </c>
      <c r="F46" s="52">
        <v>0</v>
      </c>
      <c r="G46" s="52">
        <v>0</v>
      </c>
      <c r="H46" s="52">
        <v>0.14500000000000002</v>
      </c>
      <c r="I46" s="52">
        <v>0</v>
      </c>
      <c r="J46" s="52">
        <v>0.15</v>
      </c>
      <c r="K46" s="52">
        <v>0</v>
      </c>
      <c r="L46" s="52">
        <v>0</v>
      </c>
      <c r="M46" s="52">
        <v>0</v>
      </c>
      <c r="N46" s="52">
        <v>0.40199999999999997</v>
      </c>
      <c r="O46" s="52">
        <v>0</v>
      </c>
      <c r="P46" s="52">
        <v>0.69700000000000006</v>
      </c>
    </row>
    <row r="47" spans="1:16"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138">
        <v>0</v>
      </c>
    </row>
    <row r="48" spans="1:16"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138">
        <v>0</v>
      </c>
    </row>
    <row r="49" spans="1:16"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138">
        <v>0</v>
      </c>
    </row>
    <row r="50" spans="1:16"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138">
        <v>0</v>
      </c>
    </row>
    <row r="51" spans="1:16" x14ac:dyDescent="0.3">
      <c r="A51" s="3" t="s">
        <v>144</v>
      </c>
      <c r="B51" s="3" t="s">
        <v>382</v>
      </c>
      <c r="C51" s="3" t="s">
        <v>386</v>
      </c>
      <c r="D51" s="53">
        <v>0</v>
      </c>
      <c r="E51" s="53">
        <v>0</v>
      </c>
      <c r="F51" s="53">
        <v>0</v>
      </c>
      <c r="G51" s="53">
        <v>0</v>
      </c>
      <c r="H51" s="53">
        <v>1.7000000000000001E-2</v>
      </c>
      <c r="I51" s="53">
        <v>0</v>
      </c>
      <c r="J51" s="53">
        <v>0</v>
      </c>
      <c r="K51" s="53">
        <v>0</v>
      </c>
      <c r="L51" s="53">
        <v>0</v>
      </c>
      <c r="M51" s="53">
        <v>0</v>
      </c>
      <c r="N51" s="53">
        <v>0</v>
      </c>
      <c r="O51" s="53">
        <v>0</v>
      </c>
      <c r="P51" s="138">
        <v>1.7000000000000001E-2</v>
      </c>
    </row>
    <row r="52" spans="1:16" x14ac:dyDescent="0.3">
      <c r="A52" s="3" t="s">
        <v>144</v>
      </c>
      <c r="B52" s="3" t="s">
        <v>382</v>
      </c>
      <c r="C52" s="3" t="s">
        <v>187</v>
      </c>
      <c r="D52" s="53">
        <v>0</v>
      </c>
      <c r="E52" s="53">
        <v>0</v>
      </c>
      <c r="F52" s="53">
        <v>0</v>
      </c>
      <c r="G52" s="53">
        <v>0</v>
      </c>
      <c r="H52" s="53">
        <v>0.128</v>
      </c>
      <c r="I52" s="53">
        <v>0</v>
      </c>
      <c r="J52" s="53">
        <v>0</v>
      </c>
      <c r="K52" s="53">
        <v>0</v>
      </c>
      <c r="L52" s="53">
        <v>0</v>
      </c>
      <c r="M52" s="53">
        <v>0</v>
      </c>
      <c r="N52" s="53">
        <v>0</v>
      </c>
      <c r="O52" s="53">
        <v>0</v>
      </c>
      <c r="P52" s="138">
        <v>0.128</v>
      </c>
    </row>
    <row r="53" spans="1:16"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138">
        <v>0</v>
      </c>
    </row>
    <row r="54" spans="1:16"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138">
        <v>0</v>
      </c>
    </row>
    <row r="55" spans="1:16" x14ac:dyDescent="0.3">
      <c r="A55" s="3" t="s">
        <v>144</v>
      </c>
      <c r="B55" s="3" t="s">
        <v>382</v>
      </c>
      <c r="C55" s="3" t="s">
        <v>389</v>
      </c>
      <c r="D55" s="53">
        <v>0</v>
      </c>
      <c r="E55" s="53">
        <v>0</v>
      </c>
      <c r="F55" s="53">
        <v>0</v>
      </c>
      <c r="G55" s="53">
        <v>0</v>
      </c>
      <c r="H55" s="53">
        <v>0</v>
      </c>
      <c r="I55" s="53">
        <v>0</v>
      </c>
      <c r="J55" s="53">
        <v>0.15</v>
      </c>
      <c r="K55" s="53">
        <v>0</v>
      </c>
      <c r="L55" s="53">
        <v>0</v>
      </c>
      <c r="M55" s="53">
        <v>0</v>
      </c>
      <c r="N55" s="53">
        <v>0.40199999999999997</v>
      </c>
      <c r="O55" s="53">
        <v>0</v>
      </c>
      <c r="P55" s="138">
        <v>0.55199999999999994</v>
      </c>
    </row>
    <row r="56" spans="1:16" x14ac:dyDescent="0.3">
      <c r="A56" s="49" t="s">
        <v>390</v>
      </c>
      <c r="B56" s="49" t="s">
        <v>390</v>
      </c>
      <c r="C56" s="49" t="s">
        <v>390</v>
      </c>
      <c r="D56" s="50">
        <v>0.37000000000000005</v>
      </c>
      <c r="E56" s="50">
        <v>0.52800000000000002</v>
      </c>
      <c r="F56" s="50">
        <v>0.03</v>
      </c>
      <c r="G56" s="50">
        <v>0</v>
      </c>
      <c r="H56" s="50">
        <v>0.2</v>
      </c>
      <c r="I56" s="50">
        <v>0.28800000000000003</v>
      </c>
      <c r="J56" s="50">
        <v>21.442999999999998</v>
      </c>
      <c r="K56" s="50">
        <v>0</v>
      </c>
      <c r="L56" s="50">
        <v>8.5999999999999993E-2</v>
      </c>
      <c r="M56" s="50">
        <v>0</v>
      </c>
      <c r="N56" s="50">
        <v>0.52600000000000002</v>
      </c>
      <c r="O56" s="50">
        <v>0</v>
      </c>
      <c r="P56" s="50">
        <v>24.034999999999997</v>
      </c>
    </row>
    <row r="57" spans="1:16" x14ac:dyDescent="0.3">
      <c r="A57" s="51" t="s">
        <v>391</v>
      </c>
      <c r="B57" s="51" t="s">
        <v>391</v>
      </c>
      <c r="C57" s="51" t="s">
        <v>391</v>
      </c>
      <c r="D57" s="52">
        <v>0.26400000000000001</v>
      </c>
      <c r="E57" s="52">
        <v>0.52800000000000002</v>
      </c>
      <c r="F57" s="52">
        <v>0.03</v>
      </c>
      <c r="G57" s="52">
        <v>0</v>
      </c>
      <c r="H57" s="52">
        <v>0.2</v>
      </c>
      <c r="I57" s="52">
        <v>0</v>
      </c>
      <c r="J57" s="52">
        <v>8.0629999999999988</v>
      </c>
      <c r="K57" s="52">
        <v>0</v>
      </c>
      <c r="L57" s="52">
        <v>0</v>
      </c>
      <c r="M57" s="52">
        <v>0</v>
      </c>
      <c r="N57" s="52">
        <v>0.504</v>
      </c>
      <c r="O57" s="52">
        <v>0</v>
      </c>
      <c r="P57" s="52">
        <v>9.5889999999999986</v>
      </c>
    </row>
    <row r="58" spans="1:16" x14ac:dyDescent="0.3">
      <c r="A58" s="3" t="s">
        <v>196</v>
      </c>
      <c r="B58" s="3" t="s">
        <v>392</v>
      </c>
      <c r="C58" s="3" t="s">
        <v>393</v>
      </c>
      <c r="D58" s="53">
        <v>9.6000000000000002E-2</v>
      </c>
      <c r="E58" s="53">
        <v>0.52800000000000002</v>
      </c>
      <c r="F58" s="53">
        <v>0</v>
      </c>
      <c r="G58" s="53">
        <v>0</v>
      </c>
      <c r="H58" s="53">
        <v>0.2</v>
      </c>
      <c r="I58" s="53">
        <v>0</v>
      </c>
      <c r="J58" s="53">
        <v>0.20799999999999999</v>
      </c>
      <c r="K58" s="53">
        <v>0</v>
      </c>
      <c r="L58" s="53">
        <v>0</v>
      </c>
      <c r="M58" s="53">
        <v>0</v>
      </c>
      <c r="N58" s="53">
        <v>0</v>
      </c>
      <c r="O58" s="53">
        <v>0</v>
      </c>
      <c r="P58" s="138">
        <v>1.032</v>
      </c>
    </row>
    <row r="59" spans="1:16" x14ac:dyDescent="0.3">
      <c r="A59" s="3" t="s">
        <v>196</v>
      </c>
      <c r="B59" s="3" t="s">
        <v>392</v>
      </c>
      <c r="C59" s="3" t="s">
        <v>197</v>
      </c>
      <c r="D59" s="53">
        <v>2.4E-2</v>
      </c>
      <c r="E59" s="53">
        <v>0</v>
      </c>
      <c r="F59" s="53">
        <v>0.03</v>
      </c>
      <c r="G59" s="53">
        <v>0</v>
      </c>
      <c r="H59" s="53">
        <v>0</v>
      </c>
      <c r="I59" s="53">
        <v>0</v>
      </c>
      <c r="J59" s="53">
        <v>7.6769999999999996</v>
      </c>
      <c r="K59" s="53">
        <v>0</v>
      </c>
      <c r="L59" s="53">
        <v>0</v>
      </c>
      <c r="M59" s="53">
        <v>0</v>
      </c>
      <c r="N59" s="53">
        <v>0.504</v>
      </c>
      <c r="O59" s="53">
        <v>0</v>
      </c>
      <c r="P59" s="138">
        <v>8.2349999999999994</v>
      </c>
    </row>
    <row r="60" spans="1:16"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138">
        <v>0</v>
      </c>
    </row>
    <row r="61" spans="1:16"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138">
        <v>0</v>
      </c>
    </row>
    <row r="62" spans="1:16" x14ac:dyDescent="0.3">
      <c r="A62" s="3" t="s">
        <v>196</v>
      </c>
      <c r="B62" s="3" t="s">
        <v>392</v>
      </c>
      <c r="C62" s="3" t="s">
        <v>395</v>
      </c>
      <c r="D62" s="53">
        <v>0</v>
      </c>
      <c r="E62" s="53">
        <v>0</v>
      </c>
      <c r="F62" s="53">
        <v>0</v>
      </c>
      <c r="G62" s="53">
        <v>0</v>
      </c>
      <c r="H62" s="53">
        <v>0</v>
      </c>
      <c r="I62" s="53">
        <v>0</v>
      </c>
      <c r="J62" s="53">
        <v>0.1</v>
      </c>
      <c r="K62" s="53">
        <v>0</v>
      </c>
      <c r="L62" s="53">
        <v>0</v>
      </c>
      <c r="M62" s="53">
        <v>0</v>
      </c>
      <c r="N62" s="53">
        <v>0</v>
      </c>
      <c r="O62" s="53">
        <v>0</v>
      </c>
      <c r="P62" s="138">
        <v>0.1</v>
      </c>
    </row>
    <row r="63" spans="1:16" x14ac:dyDescent="0.3">
      <c r="A63" s="3" t="s">
        <v>196</v>
      </c>
      <c r="B63" s="3" t="s">
        <v>392</v>
      </c>
      <c r="C63" s="3" t="s">
        <v>206</v>
      </c>
      <c r="D63" s="53">
        <v>0.14399999999999999</v>
      </c>
      <c r="E63" s="53">
        <v>0</v>
      </c>
      <c r="F63" s="53">
        <v>0</v>
      </c>
      <c r="G63" s="53">
        <v>0</v>
      </c>
      <c r="H63" s="53">
        <v>0</v>
      </c>
      <c r="I63" s="53">
        <v>0</v>
      </c>
      <c r="J63" s="53">
        <v>7.8E-2</v>
      </c>
      <c r="K63" s="53">
        <v>0</v>
      </c>
      <c r="L63" s="53">
        <v>0</v>
      </c>
      <c r="M63" s="53">
        <v>0</v>
      </c>
      <c r="N63" s="53">
        <v>0</v>
      </c>
      <c r="O63" s="53">
        <v>0</v>
      </c>
      <c r="P63" s="138">
        <v>0.22199999999999998</v>
      </c>
    </row>
    <row r="64" spans="1:16" x14ac:dyDescent="0.3">
      <c r="A64" s="51" t="s">
        <v>396</v>
      </c>
      <c r="B64" s="51" t="s">
        <v>396</v>
      </c>
      <c r="C64" s="51" t="s">
        <v>396</v>
      </c>
      <c r="D64" s="52">
        <v>0</v>
      </c>
      <c r="E64" s="52">
        <v>0</v>
      </c>
      <c r="F64" s="52">
        <v>0</v>
      </c>
      <c r="G64" s="52">
        <v>0</v>
      </c>
      <c r="H64" s="52">
        <v>0</v>
      </c>
      <c r="I64" s="52">
        <v>0</v>
      </c>
      <c r="J64" s="52">
        <v>4.035000000000001</v>
      </c>
      <c r="K64" s="52">
        <v>0</v>
      </c>
      <c r="L64" s="52">
        <v>0</v>
      </c>
      <c r="M64" s="52">
        <v>0</v>
      </c>
      <c r="N64" s="52">
        <v>0</v>
      </c>
      <c r="O64" s="52">
        <v>0</v>
      </c>
      <c r="P64" s="52">
        <v>4.5990000000000011</v>
      </c>
    </row>
    <row r="65" spans="1:16"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138">
        <v>0</v>
      </c>
    </row>
    <row r="66" spans="1:16"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138">
        <v>0</v>
      </c>
    </row>
    <row r="67" spans="1:16" x14ac:dyDescent="0.3">
      <c r="A67" s="3" t="s">
        <v>196</v>
      </c>
      <c r="B67" s="3" t="s">
        <v>397</v>
      </c>
      <c r="C67" s="3" t="s">
        <v>400</v>
      </c>
      <c r="D67" s="53">
        <v>0</v>
      </c>
      <c r="E67" s="53">
        <v>0</v>
      </c>
      <c r="F67" s="53">
        <v>0</v>
      </c>
      <c r="G67" s="53">
        <v>0</v>
      </c>
      <c r="H67" s="53">
        <v>0</v>
      </c>
      <c r="I67" s="53">
        <v>0</v>
      </c>
      <c r="J67" s="53">
        <v>0.17599999999999999</v>
      </c>
      <c r="K67" s="53">
        <v>0</v>
      </c>
      <c r="L67" s="53">
        <v>0</v>
      </c>
      <c r="M67" s="53">
        <v>0</v>
      </c>
      <c r="N67" s="53">
        <v>0</v>
      </c>
      <c r="O67" s="53">
        <v>0</v>
      </c>
      <c r="P67" s="138">
        <v>0.17599999999999999</v>
      </c>
    </row>
    <row r="68" spans="1:16"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138">
        <v>0</v>
      </c>
    </row>
    <row r="69" spans="1:16" x14ac:dyDescent="0.3">
      <c r="A69" s="3" t="s">
        <v>196</v>
      </c>
      <c r="B69" s="3" t="s">
        <v>397</v>
      </c>
      <c r="C69" s="3" t="s">
        <v>402</v>
      </c>
      <c r="D69" s="53">
        <v>0</v>
      </c>
      <c r="E69" s="53">
        <v>0</v>
      </c>
      <c r="F69" s="53">
        <v>0</v>
      </c>
      <c r="G69" s="53">
        <v>0</v>
      </c>
      <c r="H69" s="53">
        <v>0</v>
      </c>
      <c r="I69" s="53">
        <v>0</v>
      </c>
      <c r="J69" s="53">
        <v>0.125</v>
      </c>
      <c r="K69" s="53">
        <v>0</v>
      </c>
      <c r="L69" s="53">
        <v>0</v>
      </c>
      <c r="M69" s="53">
        <v>0</v>
      </c>
      <c r="N69" s="53">
        <v>0</v>
      </c>
      <c r="O69" s="53">
        <v>0</v>
      </c>
      <c r="P69" s="138">
        <v>0.13900000000000001</v>
      </c>
    </row>
    <row r="70" spans="1:16" x14ac:dyDescent="0.3">
      <c r="A70" s="3" t="s">
        <v>196</v>
      </c>
      <c r="B70" s="3" t="s">
        <v>397</v>
      </c>
      <c r="C70" s="3" t="s">
        <v>403</v>
      </c>
      <c r="D70" s="53">
        <v>0</v>
      </c>
      <c r="E70" s="53">
        <v>0</v>
      </c>
      <c r="F70" s="53">
        <v>0</v>
      </c>
      <c r="G70" s="53">
        <v>0</v>
      </c>
      <c r="H70" s="53">
        <v>0</v>
      </c>
      <c r="I70" s="53">
        <v>0</v>
      </c>
      <c r="J70" s="53">
        <v>2.7590000000000003</v>
      </c>
      <c r="K70" s="53">
        <v>0</v>
      </c>
      <c r="L70" s="53">
        <v>0</v>
      </c>
      <c r="M70" s="53">
        <v>0</v>
      </c>
      <c r="N70" s="53">
        <v>0</v>
      </c>
      <c r="O70" s="53">
        <v>0</v>
      </c>
      <c r="P70" s="138">
        <v>2.7590000000000003</v>
      </c>
    </row>
    <row r="71" spans="1:16"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138">
        <v>0.25</v>
      </c>
    </row>
    <row r="72" spans="1:16"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138">
        <v>0</v>
      </c>
    </row>
    <row r="73" spans="1:16"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138">
        <v>0.3</v>
      </c>
    </row>
    <row r="74" spans="1:16" x14ac:dyDescent="0.3">
      <c r="A74" s="3" t="s">
        <v>196</v>
      </c>
      <c r="B74" s="3" t="s">
        <v>397</v>
      </c>
      <c r="C74" s="3" t="s">
        <v>407</v>
      </c>
      <c r="D74" s="53">
        <v>0</v>
      </c>
      <c r="E74" s="53">
        <v>0</v>
      </c>
      <c r="F74" s="53">
        <v>0</v>
      </c>
      <c r="G74" s="53">
        <v>0</v>
      </c>
      <c r="H74" s="53">
        <v>0</v>
      </c>
      <c r="I74" s="53">
        <v>0</v>
      </c>
      <c r="J74" s="53">
        <v>0.75</v>
      </c>
      <c r="K74" s="53">
        <v>0</v>
      </c>
      <c r="L74" s="53">
        <v>0</v>
      </c>
      <c r="M74" s="53">
        <v>0</v>
      </c>
      <c r="N74" s="53">
        <v>0</v>
      </c>
      <c r="O74" s="53">
        <v>0</v>
      </c>
      <c r="P74" s="138">
        <v>0.75</v>
      </c>
    </row>
    <row r="75" spans="1:16"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138">
        <v>0</v>
      </c>
    </row>
    <row r="76" spans="1:16"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138">
        <v>0</v>
      </c>
    </row>
    <row r="77" spans="1:16"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138">
        <v>0</v>
      </c>
    </row>
    <row r="78" spans="1:16"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138">
        <v>0</v>
      </c>
    </row>
    <row r="79" spans="1:16" x14ac:dyDescent="0.3">
      <c r="A79" s="3" t="s">
        <v>196</v>
      </c>
      <c r="B79" s="3" t="s">
        <v>397</v>
      </c>
      <c r="C79" s="3" t="s">
        <v>412</v>
      </c>
      <c r="D79" s="53">
        <v>0</v>
      </c>
      <c r="E79" s="53">
        <v>0</v>
      </c>
      <c r="F79" s="53">
        <v>0</v>
      </c>
      <c r="G79" s="53">
        <v>0</v>
      </c>
      <c r="H79" s="53">
        <v>0</v>
      </c>
      <c r="I79" s="53">
        <v>0</v>
      </c>
      <c r="J79" s="53">
        <v>0.2</v>
      </c>
      <c r="K79" s="53">
        <v>0</v>
      </c>
      <c r="L79" s="53">
        <v>0</v>
      </c>
      <c r="M79" s="53">
        <v>0</v>
      </c>
      <c r="N79" s="53">
        <v>0</v>
      </c>
      <c r="O79" s="53">
        <v>0</v>
      </c>
      <c r="P79" s="138">
        <v>0.2</v>
      </c>
    </row>
    <row r="80" spans="1:16" x14ac:dyDescent="0.3">
      <c r="A80" s="3" t="s">
        <v>196</v>
      </c>
      <c r="B80" s="3" t="s">
        <v>397</v>
      </c>
      <c r="C80" s="3" t="s">
        <v>413</v>
      </c>
      <c r="D80" s="53">
        <v>0</v>
      </c>
      <c r="E80" s="53">
        <v>0</v>
      </c>
      <c r="F80" s="53">
        <v>0</v>
      </c>
      <c r="G80" s="53">
        <v>0</v>
      </c>
      <c r="H80" s="53">
        <v>0</v>
      </c>
      <c r="I80" s="53">
        <v>0</v>
      </c>
      <c r="J80" s="53">
        <v>2.5000000000000001E-2</v>
      </c>
      <c r="K80" s="53">
        <v>0</v>
      </c>
      <c r="L80" s="53">
        <v>0</v>
      </c>
      <c r="M80" s="53">
        <v>0</v>
      </c>
      <c r="N80" s="53">
        <v>0</v>
      </c>
      <c r="O80" s="53">
        <v>0</v>
      </c>
      <c r="P80" s="138">
        <v>2.5000000000000001E-2</v>
      </c>
    </row>
    <row r="81" spans="1:16"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138">
        <v>0</v>
      </c>
    </row>
    <row r="82" spans="1:16"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138">
        <v>0</v>
      </c>
    </row>
    <row r="83" spans="1:16" x14ac:dyDescent="0.3">
      <c r="A83" s="51" t="s">
        <v>416</v>
      </c>
      <c r="B83" s="51" t="s">
        <v>416</v>
      </c>
      <c r="C83" s="51" t="s">
        <v>416</v>
      </c>
      <c r="D83" s="52">
        <v>2.8000000000000001E-2</v>
      </c>
      <c r="E83" s="52">
        <v>0</v>
      </c>
      <c r="F83" s="52">
        <v>0</v>
      </c>
      <c r="G83" s="52">
        <v>0</v>
      </c>
      <c r="H83" s="52">
        <v>0</v>
      </c>
      <c r="I83" s="52">
        <v>0</v>
      </c>
      <c r="J83" s="52">
        <v>0.53400000000000003</v>
      </c>
      <c r="K83" s="52">
        <v>0</v>
      </c>
      <c r="L83" s="52">
        <v>8.5999999999999993E-2</v>
      </c>
      <c r="M83" s="52">
        <v>0</v>
      </c>
      <c r="N83" s="52">
        <v>2.1999999999999999E-2</v>
      </c>
      <c r="O83" s="52">
        <v>0</v>
      </c>
      <c r="P83" s="52">
        <v>0.67</v>
      </c>
    </row>
    <row r="84" spans="1:16"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138">
        <v>0</v>
      </c>
    </row>
    <row r="85" spans="1:16"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138">
        <v>0</v>
      </c>
    </row>
    <row r="86" spans="1:16"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138">
        <v>0</v>
      </c>
    </row>
    <row r="87" spans="1:16" x14ac:dyDescent="0.3">
      <c r="A87" s="3" t="s">
        <v>196</v>
      </c>
      <c r="B87" s="3" t="s">
        <v>417</v>
      </c>
      <c r="C87" s="3" t="s">
        <v>421</v>
      </c>
      <c r="D87" s="53">
        <v>0</v>
      </c>
      <c r="E87" s="53">
        <v>0</v>
      </c>
      <c r="F87" s="53">
        <v>0</v>
      </c>
      <c r="G87" s="53">
        <v>0</v>
      </c>
      <c r="H87" s="53">
        <v>0</v>
      </c>
      <c r="I87" s="53">
        <v>0</v>
      </c>
      <c r="J87" s="53">
        <v>5.1999999999999998E-2</v>
      </c>
      <c r="K87" s="53">
        <v>0</v>
      </c>
      <c r="L87" s="53">
        <v>0</v>
      </c>
      <c r="M87" s="53">
        <v>0</v>
      </c>
      <c r="N87" s="53">
        <v>0</v>
      </c>
      <c r="O87" s="53">
        <v>0</v>
      </c>
      <c r="P87" s="138">
        <v>5.1999999999999998E-2</v>
      </c>
    </row>
    <row r="88" spans="1:16"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138">
        <v>0</v>
      </c>
    </row>
    <row r="89" spans="1:16" x14ac:dyDescent="0.3">
      <c r="A89" s="3" t="s">
        <v>196</v>
      </c>
      <c r="B89" s="3" t="s">
        <v>417</v>
      </c>
      <c r="C89" s="3" t="s">
        <v>423</v>
      </c>
      <c r="D89" s="53">
        <v>0</v>
      </c>
      <c r="E89" s="53">
        <v>0</v>
      </c>
      <c r="F89" s="53">
        <v>0</v>
      </c>
      <c r="G89" s="53">
        <v>0</v>
      </c>
      <c r="H89" s="53">
        <v>0</v>
      </c>
      <c r="I89" s="53">
        <v>0</v>
      </c>
      <c r="J89" s="53">
        <v>7.400000000000001E-2</v>
      </c>
      <c r="K89" s="53">
        <v>0</v>
      </c>
      <c r="L89" s="53">
        <v>4.8000000000000001E-2</v>
      </c>
      <c r="M89" s="53">
        <v>0</v>
      </c>
      <c r="N89" s="53">
        <v>0</v>
      </c>
      <c r="O89" s="53">
        <v>0</v>
      </c>
      <c r="P89" s="138">
        <v>0.12200000000000001</v>
      </c>
    </row>
    <row r="90" spans="1:16"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138">
        <v>0</v>
      </c>
    </row>
    <row r="91" spans="1:16"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138">
        <v>0</v>
      </c>
    </row>
    <row r="92" spans="1:16"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138">
        <v>0</v>
      </c>
    </row>
    <row r="93" spans="1:16"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138">
        <v>0</v>
      </c>
    </row>
    <row r="94" spans="1:16"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138">
        <v>0</v>
      </c>
    </row>
    <row r="95" spans="1:16"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138">
        <v>0</v>
      </c>
    </row>
    <row r="96" spans="1:16"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138">
        <v>0</v>
      </c>
    </row>
    <row r="97" spans="1:16" x14ac:dyDescent="0.3">
      <c r="A97" s="3" t="s">
        <v>196</v>
      </c>
      <c r="B97" s="3" t="s">
        <v>417</v>
      </c>
      <c r="C97" s="3" t="s">
        <v>431</v>
      </c>
      <c r="D97" s="53">
        <v>2.8000000000000001E-2</v>
      </c>
      <c r="E97" s="53">
        <v>0</v>
      </c>
      <c r="F97" s="53">
        <v>0</v>
      </c>
      <c r="G97" s="53">
        <v>0</v>
      </c>
      <c r="H97" s="53">
        <v>0</v>
      </c>
      <c r="I97" s="53">
        <v>0</v>
      </c>
      <c r="J97" s="53">
        <v>0.40799999999999997</v>
      </c>
      <c r="K97" s="53">
        <v>0</v>
      </c>
      <c r="L97" s="53">
        <v>3.7999999999999999E-2</v>
      </c>
      <c r="M97" s="53">
        <v>0</v>
      </c>
      <c r="N97" s="53">
        <v>2.1999999999999999E-2</v>
      </c>
      <c r="O97" s="53">
        <v>0</v>
      </c>
      <c r="P97" s="138">
        <v>0.496</v>
      </c>
    </row>
    <row r="98" spans="1:16"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138">
        <v>0</v>
      </c>
    </row>
    <row r="99" spans="1:16"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138">
        <v>0</v>
      </c>
    </row>
    <row r="100" spans="1:16"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row>
    <row r="101" spans="1:16"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138">
        <v>0</v>
      </c>
    </row>
    <row r="102" spans="1:16"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138">
        <v>0</v>
      </c>
    </row>
    <row r="103" spans="1:16"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138">
        <v>0</v>
      </c>
    </row>
    <row r="104" spans="1:16"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138">
        <v>0</v>
      </c>
    </row>
    <row r="105" spans="1:16"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138">
        <v>0</v>
      </c>
    </row>
    <row r="106" spans="1:16"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138">
        <v>0</v>
      </c>
    </row>
    <row r="107" spans="1:16"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138">
        <v>0</v>
      </c>
    </row>
    <row r="108" spans="1:16"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138">
        <v>0</v>
      </c>
    </row>
    <row r="109" spans="1:16"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138">
        <v>0</v>
      </c>
    </row>
    <row r="110" spans="1:16" x14ac:dyDescent="0.3">
      <c r="A110" s="51" t="s">
        <v>445</v>
      </c>
      <c r="B110" s="51" t="s">
        <v>445</v>
      </c>
      <c r="C110" s="51" t="s">
        <v>445</v>
      </c>
      <c r="D110" s="52">
        <v>7.8E-2</v>
      </c>
      <c r="E110" s="52">
        <v>0</v>
      </c>
      <c r="F110" s="52">
        <v>0</v>
      </c>
      <c r="G110" s="52">
        <v>0</v>
      </c>
      <c r="H110" s="52">
        <v>0</v>
      </c>
      <c r="I110" s="52">
        <v>0.28800000000000003</v>
      </c>
      <c r="J110" s="52">
        <v>8.8109999999999999</v>
      </c>
      <c r="K110" s="52">
        <v>0</v>
      </c>
      <c r="L110" s="52">
        <v>0</v>
      </c>
      <c r="M110" s="52">
        <v>0</v>
      </c>
      <c r="N110" s="52">
        <v>0</v>
      </c>
      <c r="O110" s="52">
        <v>0</v>
      </c>
      <c r="P110" s="52">
        <v>9.1769999999999996</v>
      </c>
    </row>
    <row r="111" spans="1:16"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138">
        <v>0</v>
      </c>
    </row>
    <row r="112" spans="1:16"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138">
        <v>0</v>
      </c>
    </row>
    <row r="113" spans="1:16"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138">
        <v>0</v>
      </c>
    </row>
    <row r="114" spans="1:16" x14ac:dyDescent="0.3">
      <c r="A114" s="3" t="s">
        <v>196</v>
      </c>
      <c r="B114" s="3" t="s">
        <v>446</v>
      </c>
      <c r="C114" s="3" t="s">
        <v>450</v>
      </c>
      <c r="D114" s="53">
        <v>7.8E-2</v>
      </c>
      <c r="E114" s="53">
        <v>0</v>
      </c>
      <c r="F114" s="53">
        <v>0</v>
      </c>
      <c r="G114" s="53">
        <v>0</v>
      </c>
      <c r="H114" s="53">
        <v>0</v>
      </c>
      <c r="I114" s="53">
        <v>0.28800000000000003</v>
      </c>
      <c r="J114" s="53">
        <v>8.8109999999999999</v>
      </c>
      <c r="K114" s="53">
        <v>0</v>
      </c>
      <c r="L114" s="53">
        <v>0</v>
      </c>
      <c r="M114" s="53">
        <v>0</v>
      </c>
      <c r="N114" s="53">
        <v>0</v>
      </c>
      <c r="O114" s="53">
        <v>0</v>
      </c>
      <c r="P114" s="138">
        <v>9.1769999999999996</v>
      </c>
    </row>
    <row r="115" spans="1:16"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138">
        <v>0</v>
      </c>
    </row>
    <row r="116" spans="1:16" x14ac:dyDescent="0.3">
      <c r="A116" s="49" t="s">
        <v>452</v>
      </c>
      <c r="B116" s="49" t="s">
        <v>452</v>
      </c>
      <c r="C116" s="49" t="s">
        <v>452</v>
      </c>
      <c r="D116" s="50">
        <v>6.0459999999999994</v>
      </c>
      <c r="E116" s="50">
        <v>0</v>
      </c>
      <c r="F116" s="50">
        <v>0</v>
      </c>
      <c r="G116" s="50">
        <v>0</v>
      </c>
      <c r="H116" s="50">
        <v>8.9170000000000034</v>
      </c>
      <c r="I116" s="50">
        <v>3.4820000000000002</v>
      </c>
      <c r="J116" s="50">
        <v>1.653</v>
      </c>
      <c r="K116" s="50">
        <v>5.2</v>
      </c>
      <c r="L116" s="50">
        <v>2.4</v>
      </c>
      <c r="M116" s="50">
        <v>0</v>
      </c>
      <c r="N116" s="50">
        <v>2.8790000000000004</v>
      </c>
      <c r="O116" s="50">
        <v>0.32499999999999996</v>
      </c>
      <c r="P116" s="50">
        <v>30.902000000000001</v>
      </c>
    </row>
    <row r="117" spans="1:16" x14ac:dyDescent="0.3">
      <c r="A117" s="51" t="s">
        <v>452</v>
      </c>
      <c r="B117" s="51" t="s">
        <v>452</v>
      </c>
      <c r="C117" s="51" t="s">
        <v>452</v>
      </c>
      <c r="D117" s="52">
        <v>6.0459999999999994</v>
      </c>
      <c r="E117" s="52">
        <v>0</v>
      </c>
      <c r="F117" s="52">
        <v>0</v>
      </c>
      <c r="G117" s="52">
        <v>0</v>
      </c>
      <c r="H117" s="52">
        <v>8.9170000000000034</v>
      </c>
      <c r="I117" s="52">
        <v>3.4820000000000002</v>
      </c>
      <c r="J117" s="52">
        <v>1.653</v>
      </c>
      <c r="K117" s="52">
        <v>5.2</v>
      </c>
      <c r="L117" s="52">
        <v>2.4</v>
      </c>
      <c r="M117" s="52">
        <v>0</v>
      </c>
      <c r="N117" s="52">
        <v>2.8790000000000004</v>
      </c>
      <c r="O117" s="52">
        <v>0.32499999999999996</v>
      </c>
      <c r="P117" s="52">
        <v>30.902000000000001</v>
      </c>
    </row>
    <row r="118" spans="1:16" x14ac:dyDescent="0.3">
      <c r="A118" s="3" t="s">
        <v>209</v>
      </c>
      <c r="B118" s="3" t="s">
        <v>209</v>
      </c>
      <c r="C118" s="3" t="s">
        <v>210</v>
      </c>
      <c r="D118" s="53">
        <v>5.8999999999999997E-2</v>
      </c>
      <c r="E118" s="53">
        <v>0</v>
      </c>
      <c r="F118" s="53">
        <v>0</v>
      </c>
      <c r="G118" s="53">
        <v>0</v>
      </c>
      <c r="H118" s="53">
        <v>0.16200000000000001</v>
      </c>
      <c r="I118" s="53">
        <v>0.64600000000000002</v>
      </c>
      <c r="J118" s="53">
        <v>1.0530000000000002</v>
      </c>
      <c r="K118" s="53">
        <v>4</v>
      </c>
      <c r="L118" s="53">
        <v>0</v>
      </c>
      <c r="M118" s="53">
        <v>0</v>
      </c>
      <c r="N118" s="53">
        <v>0</v>
      </c>
      <c r="O118" s="53">
        <v>0</v>
      </c>
      <c r="P118" s="138">
        <v>5.92</v>
      </c>
    </row>
    <row r="119" spans="1:16" x14ac:dyDescent="0.3">
      <c r="A119" s="3" t="s">
        <v>209</v>
      </c>
      <c r="B119" s="3" t="s">
        <v>209</v>
      </c>
      <c r="C119" s="3" t="s">
        <v>213</v>
      </c>
      <c r="D119" s="53">
        <v>5.9869999999999992</v>
      </c>
      <c r="E119" s="53">
        <v>0</v>
      </c>
      <c r="F119" s="53">
        <v>0</v>
      </c>
      <c r="G119" s="53">
        <v>0</v>
      </c>
      <c r="H119" s="53">
        <v>8.7550000000000026</v>
      </c>
      <c r="I119" s="53">
        <v>2.8360000000000003</v>
      </c>
      <c r="J119" s="53">
        <v>0.6</v>
      </c>
      <c r="K119" s="53">
        <v>1.2</v>
      </c>
      <c r="L119" s="53">
        <v>2.4</v>
      </c>
      <c r="M119" s="53">
        <v>0</v>
      </c>
      <c r="N119" s="53">
        <v>2.8790000000000004</v>
      </c>
      <c r="O119" s="53">
        <v>0.32499999999999996</v>
      </c>
      <c r="P119" s="138">
        <v>24.982000000000003</v>
      </c>
    </row>
    <row r="120" spans="1:16" x14ac:dyDescent="0.3">
      <c r="A120" s="49" t="s">
        <v>453</v>
      </c>
      <c r="B120" s="49" t="s">
        <v>453</v>
      </c>
      <c r="C120" s="49" t="s">
        <v>453</v>
      </c>
      <c r="D120" s="50">
        <v>0.64800000000000013</v>
      </c>
      <c r="E120" s="50">
        <v>0</v>
      </c>
      <c r="F120" s="50">
        <v>0</v>
      </c>
      <c r="G120" s="50">
        <v>0</v>
      </c>
      <c r="H120" s="50">
        <v>0.94399999999999995</v>
      </c>
      <c r="I120" s="50">
        <v>0.624</v>
      </c>
      <c r="J120" s="50">
        <v>174.34500000000003</v>
      </c>
      <c r="K120" s="50">
        <v>1.0029999999999999</v>
      </c>
      <c r="L120" s="50">
        <v>11.093999999999999</v>
      </c>
      <c r="M120" s="50">
        <v>0</v>
      </c>
      <c r="N120" s="50">
        <v>28.672999999999984</v>
      </c>
      <c r="O120" s="50">
        <v>0</v>
      </c>
      <c r="P120" s="50">
        <v>217.33099999999999</v>
      </c>
    </row>
    <row r="121" spans="1:16" x14ac:dyDescent="0.3">
      <c r="A121" s="51" t="s">
        <v>454</v>
      </c>
      <c r="B121" s="51" t="s">
        <v>454</v>
      </c>
      <c r="C121" s="51" t="s">
        <v>454</v>
      </c>
      <c r="D121" s="52">
        <v>0</v>
      </c>
      <c r="E121" s="52">
        <v>0</v>
      </c>
      <c r="F121" s="52">
        <v>0</v>
      </c>
      <c r="G121" s="52">
        <v>0</v>
      </c>
      <c r="H121" s="52">
        <v>0</v>
      </c>
      <c r="I121" s="52">
        <v>0</v>
      </c>
      <c r="J121" s="52">
        <v>1.115</v>
      </c>
      <c r="K121" s="52">
        <v>0</v>
      </c>
      <c r="L121" s="52">
        <v>0</v>
      </c>
      <c r="M121" s="52">
        <v>0</v>
      </c>
      <c r="N121" s="52">
        <v>0.15</v>
      </c>
      <c r="O121" s="52">
        <v>0</v>
      </c>
      <c r="P121" s="52">
        <v>1.2649999999999999</v>
      </c>
    </row>
    <row r="122" spans="1:16"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138">
        <v>0</v>
      </c>
    </row>
    <row r="123" spans="1:16"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138">
        <v>0</v>
      </c>
    </row>
    <row r="124" spans="1:16" x14ac:dyDescent="0.3">
      <c r="A124" s="3" t="s">
        <v>224</v>
      </c>
      <c r="B124" s="3" t="s">
        <v>455</v>
      </c>
      <c r="C124" s="3" t="s">
        <v>458</v>
      </c>
      <c r="D124" s="53">
        <v>0</v>
      </c>
      <c r="E124" s="53">
        <v>0</v>
      </c>
      <c r="F124" s="53">
        <v>0</v>
      </c>
      <c r="G124" s="53">
        <v>0</v>
      </c>
      <c r="H124" s="53">
        <v>0</v>
      </c>
      <c r="I124" s="53">
        <v>0</v>
      </c>
      <c r="J124" s="53">
        <v>1.115</v>
      </c>
      <c r="K124" s="53">
        <v>0</v>
      </c>
      <c r="L124" s="53">
        <v>0</v>
      </c>
      <c r="M124" s="53">
        <v>0</v>
      </c>
      <c r="N124" s="53">
        <v>0.15</v>
      </c>
      <c r="O124" s="53">
        <v>0</v>
      </c>
      <c r="P124" s="138">
        <v>1.2649999999999999</v>
      </c>
    </row>
    <row r="125" spans="1:16"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138">
        <v>0</v>
      </c>
    </row>
    <row r="126" spans="1:16"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138">
        <v>0</v>
      </c>
    </row>
    <row r="127" spans="1:16"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138">
        <v>0</v>
      </c>
    </row>
    <row r="128" spans="1:16"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138">
        <v>0</v>
      </c>
    </row>
    <row r="129" spans="1:16"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138">
        <v>0</v>
      </c>
    </row>
    <row r="130" spans="1:16" x14ac:dyDescent="0.3">
      <c r="A130" s="51" t="s">
        <v>464</v>
      </c>
      <c r="B130" s="51" t="s">
        <v>464</v>
      </c>
      <c r="C130" s="51" t="s">
        <v>464</v>
      </c>
      <c r="D130" s="52">
        <v>0.57600000000000007</v>
      </c>
      <c r="E130" s="52">
        <v>0</v>
      </c>
      <c r="F130" s="52">
        <v>0</v>
      </c>
      <c r="G130" s="52">
        <v>0</v>
      </c>
      <c r="H130" s="52">
        <v>0.84</v>
      </c>
      <c r="I130" s="52">
        <v>0.502</v>
      </c>
      <c r="J130" s="52">
        <v>39.834000000000003</v>
      </c>
      <c r="K130" s="52">
        <v>1.002</v>
      </c>
      <c r="L130" s="52">
        <v>9.3360000000000003</v>
      </c>
      <c r="M130" s="52">
        <v>0</v>
      </c>
      <c r="N130" s="52">
        <v>0.21</v>
      </c>
      <c r="O130" s="52">
        <v>0</v>
      </c>
      <c r="P130" s="52">
        <v>52.300000000000004</v>
      </c>
    </row>
    <row r="131" spans="1:16"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138">
        <v>0</v>
      </c>
    </row>
    <row r="132" spans="1:16" x14ac:dyDescent="0.3">
      <c r="A132" s="3" t="s">
        <v>224</v>
      </c>
      <c r="B132" s="3" t="s">
        <v>465</v>
      </c>
      <c r="C132" s="3" t="s">
        <v>467</v>
      </c>
      <c r="D132" s="53">
        <v>2.4E-2</v>
      </c>
      <c r="E132" s="53">
        <v>0</v>
      </c>
      <c r="F132" s="53">
        <v>0</v>
      </c>
      <c r="G132" s="53">
        <v>0</v>
      </c>
      <c r="H132" s="53">
        <v>0</v>
      </c>
      <c r="I132" s="53">
        <v>0</v>
      </c>
      <c r="J132" s="53">
        <v>0.8899999999999999</v>
      </c>
      <c r="K132" s="53">
        <v>0</v>
      </c>
      <c r="L132" s="53">
        <v>0</v>
      </c>
      <c r="M132" s="53">
        <v>0</v>
      </c>
      <c r="N132" s="53">
        <v>0</v>
      </c>
      <c r="O132" s="53">
        <v>0</v>
      </c>
      <c r="P132" s="138">
        <v>0.91399999999999992</v>
      </c>
    </row>
    <row r="133" spans="1:16" x14ac:dyDescent="0.3">
      <c r="A133" s="3" t="s">
        <v>224</v>
      </c>
      <c r="B133" s="3" t="s">
        <v>465</v>
      </c>
      <c r="C133" s="3" t="s">
        <v>468</v>
      </c>
      <c r="D133" s="53">
        <v>0</v>
      </c>
      <c r="E133" s="53">
        <v>0</v>
      </c>
      <c r="F133" s="53">
        <v>0</v>
      </c>
      <c r="G133" s="53">
        <v>0</v>
      </c>
      <c r="H133" s="53">
        <v>0</v>
      </c>
      <c r="I133" s="53">
        <v>0</v>
      </c>
      <c r="J133" s="53">
        <v>0.06</v>
      </c>
      <c r="K133" s="53">
        <v>0</v>
      </c>
      <c r="L133" s="53">
        <v>0</v>
      </c>
      <c r="M133" s="53">
        <v>0</v>
      </c>
      <c r="N133" s="53">
        <v>0</v>
      </c>
      <c r="O133" s="53">
        <v>0</v>
      </c>
      <c r="P133" s="138">
        <v>0.06</v>
      </c>
    </row>
    <row r="134" spans="1:16" x14ac:dyDescent="0.3">
      <c r="A134" s="3" t="s">
        <v>224</v>
      </c>
      <c r="B134" s="3" t="s">
        <v>465</v>
      </c>
      <c r="C134" s="3" t="s">
        <v>469</v>
      </c>
      <c r="D134" s="53">
        <v>0</v>
      </c>
      <c r="E134" s="53">
        <v>0</v>
      </c>
      <c r="F134" s="53">
        <v>0</v>
      </c>
      <c r="G134" s="53">
        <v>0</v>
      </c>
      <c r="H134" s="53">
        <v>0</v>
      </c>
      <c r="I134" s="53">
        <v>0.502</v>
      </c>
      <c r="J134" s="53">
        <v>3.2969999999999993</v>
      </c>
      <c r="K134" s="53">
        <v>1.002</v>
      </c>
      <c r="L134" s="53">
        <v>0</v>
      </c>
      <c r="M134" s="53">
        <v>0</v>
      </c>
      <c r="N134" s="53">
        <v>0.21</v>
      </c>
      <c r="O134" s="53">
        <v>0</v>
      </c>
      <c r="P134" s="138">
        <v>5.0109999999999992</v>
      </c>
    </row>
    <row r="135" spans="1:16" x14ac:dyDescent="0.3">
      <c r="A135" s="3" t="s">
        <v>224</v>
      </c>
      <c r="B135" s="3" t="s">
        <v>465</v>
      </c>
      <c r="C135" s="3" t="s">
        <v>470</v>
      </c>
      <c r="D135" s="53">
        <v>0</v>
      </c>
      <c r="E135" s="53">
        <v>0</v>
      </c>
      <c r="F135" s="53">
        <v>0</v>
      </c>
      <c r="G135" s="53">
        <v>0</v>
      </c>
      <c r="H135" s="53">
        <v>0</v>
      </c>
      <c r="I135" s="53">
        <v>0</v>
      </c>
      <c r="J135" s="53">
        <v>3.4279999999999999</v>
      </c>
      <c r="K135" s="53">
        <v>0</v>
      </c>
      <c r="L135" s="53">
        <v>0</v>
      </c>
      <c r="M135" s="53">
        <v>0</v>
      </c>
      <c r="N135" s="53">
        <v>0</v>
      </c>
      <c r="O135" s="53">
        <v>0</v>
      </c>
      <c r="P135" s="138">
        <v>3.4279999999999999</v>
      </c>
    </row>
    <row r="136" spans="1:16" x14ac:dyDescent="0.3">
      <c r="A136" s="3" t="s">
        <v>224</v>
      </c>
      <c r="B136" s="3" t="s">
        <v>465</v>
      </c>
      <c r="C136" s="3" t="s">
        <v>225</v>
      </c>
      <c r="D136" s="53">
        <v>0.55200000000000005</v>
      </c>
      <c r="E136" s="53">
        <v>0</v>
      </c>
      <c r="F136" s="53">
        <v>0</v>
      </c>
      <c r="G136" s="53">
        <v>0</v>
      </c>
      <c r="H136" s="53">
        <v>0.84</v>
      </c>
      <c r="I136" s="53">
        <v>0</v>
      </c>
      <c r="J136" s="53">
        <v>32.132000000000005</v>
      </c>
      <c r="K136" s="53">
        <v>0</v>
      </c>
      <c r="L136" s="53">
        <v>9.3360000000000003</v>
      </c>
      <c r="M136" s="53">
        <v>0</v>
      </c>
      <c r="N136" s="53">
        <v>0</v>
      </c>
      <c r="O136" s="53">
        <v>0</v>
      </c>
      <c r="P136" s="138">
        <v>42.860000000000007</v>
      </c>
    </row>
    <row r="137" spans="1:16"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138">
        <v>0</v>
      </c>
    </row>
    <row r="138" spans="1:16" x14ac:dyDescent="0.3">
      <c r="A138" s="3" t="s">
        <v>224</v>
      </c>
      <c r="B138" s="3" t="s">
        <v>465</v>
      </c>
      <c r="C138" s="3" t="s">
        <v>472</v>
      </c>
      <c r="D138" s="53">
        <v>0</v>
      </c>
      <c r="E138" s="53">
        <v>0</v>
      </c>
      <c r="F138" s="53">
        <v>0</v>
      </c>
      <c r="G138" s="53">
        <v>0</v>
      </c>
      <c r="H138" s="53">
        <v>0</v>
      </c>
      <c r="I138" s="53">
        <v>0</v>
      </c>
      <c r="J138" s="53">
        <v>2.7E-2</v>
      </c>
      <c r="K138" s="53">
        <v>0</v>
      </c>
      <c r="L138" s="53">
        <v>0</v>
      </c>
      <c r="M138" s="53">
        <v>0</v>
      </c>
      <c r="N138" s="53">
        <v>0</v>
      </c>
      <c r="O138" s="53">
        <v>0</v>
      </c>
      <c r="P138" s="138">
        <v>2.7E-2</v>
      </c>
    </row>
    <row r="139" spans="1:16" x14ac:dyDescent="0.3">
      <c r="A139" s="51" t="s">
        <v>473</v>
      </c>
      <c r="B139" s="51" t="s">
        <v>473</v>
      </c>
      <c r="C139" s="51" t="s">
        <v>473</v>
      </c>
      <c r="D139" s="52">
        <v>7.2000000000000008E-2</v>
      </c>
      <c r="E139" s="52">
        <v>0</v>
      </c>
      <c r="F139" s="52">
        <v>0</v>
      </c>
      <c r="G139" s="52">
        <v>0</v>
      </c>
      <c r="H139" s="52">
        <v>0.10400000000000001</v>
      </c>
      <c r="I139" s="52">
        <v>0.122</v>
      </c>
      <c r="J139" s="52">
        <v>133.39600000000002</v>
      </c>
      <c r="K139" s="52">
        <v>1E-3</v>
      </c>
      <c r="L139" s="52">
        <v>1.758</v>
      </c>
      <c r="M139" s="52">
        <v>0</v>
      </c>
      <c r="N139" s="52">
        <v>28.312999999999985</v>
      </c>
      <c r="O139" s="52">
        <v>0</v>
      </c>
      <c r="P139" s="52">
        <v>163.76600000000002</v>
      </c>
    </row>
    <row r="140" spans="1:16" x14ac:dyDescent="0.3">
      <c r="A140" s="3" t="s">
        <v>224</v>
      </c>
      <c r="B140" s="3" t="s">
        <v>474</v>
      </c>
      <c r="C140" s="3" t="s">
        <v>229</v>
      </c>
      <c r="D140" s="53">
        <v>0</v>
      </c>
      <c r="E140" s="53">
        <v>0</v>
      </c>
      <c r="F140" s="53">
        <v>0</v>
      </c>
      <c r="G140" s="53">
        <v>0</v>
      </c>
      <c r="H140" s="53">
        <v>0</v>
      </c>
      <c r="I140" s="53">
        <v>0.05</v>
      </c>
      <c r="J140" s="53">
        <v>21</v>
      </c>
      <c r="K140" s="53">
        <v>0</v>
      </c>
      <c r="L140" s="53">
        <v>0</v>
      </c>
      <c r="M140" s="53">
        <v>0</v>
      </c>
      <c r="N140" s="53">
        <v>0</v>
      </c>
      <c r="O140" s="53">
        <v>0</v>
      </c>
      <c r="P140" s="138">
        <v>21.05</v>
      </c>
    </row>
    <row r="141" spans="1:16" x14ac:dyDescent="0.3">
      <c r="A141" s="3" t="s">
        <v>224</v>
      </c>
      <c r="B141" s="3" t="s">
        <v>474</v>
      </c>
      <c r="C141" s="3" t="s">
        <v>475</v>
      </c>
      <c r="D141" s="53">
        <v>0</v>
      </c>
      <c r="E141" s="53">
        <v>0</v>
      </c>
      <c r="F141" s="53">
        <v>0</v>
      </c>
      <c r="G141" s="53">
        <v>0</v>
      </c>
      <c r="H141" s="53">
        <v>0</v>
      </c>
      <c r="I141" s="53">
        <v>0</v>
      </c>
      <c r="J141" s="53">
        <v>0</v>
      </c>
      <c r="K141" s="53">
        <v>0</v>
      </c>
      <c r="L141" s="53">
        <v>0</v>
      </c>
      <c r="M141" s="53">
        <v>0</v>
      </c>
      <c r="N141" s="53">
        <v>4.2709999999999999</v>
      </c>
      <c r="O141" s="53">
        <v>0</v>
      </c>
      <c r="P141" s="138">
        <v>4.2709999999999999</v>
      </c>
    </row>
    <row r="142" spans="1:16" x14ac:dyDescent="0.3">
      <c r="A142" s="3" t="s">
        <v>224</v>
      </c>
      <c r="B142" s="3" t="s">
        <v>474</v>
      </c>
      <c r="C142" s="3" t="s">
        <v>232</v>
      </c>
      <c r="D142" s="53">
        <v>7.2000000000000008E-2</v>
      </c>
      <c r="E142" s="53">
        <v>0</v>
      </c>
      <c r="F142" s="53">
        <v>0</v>
      </c>
      <c r="G142" s="53">
        <v>0</v>
      </c>
      <c r="H142" s="53">
        <v>0</v>
      </c>
      <c r="I142" s="53">
        <v>0</v>
      </c>
      <c r="J142" s="53">
        <v>85.533000000000015</v>
      </c>
      <c r="K142" s="53">
        <v>1E-3</v>
      </c>
      <c r="L142" s="53">
        <v>1.1579999999999999</v>
      </c>
      <c r="M142" s="53">
        <v>0</v>
      </c>
      <c r="N142" s="53">
        <v>23.099999999999987</v>
      </c>
      <c r="O142" s="53">
        <v>0</v>
      </c>
      <c r="P142" s="138">
        <v>109.864</v>
      </c>
    </row>
    <row r="143" spans="1:16" x14ac:dyDescent="0.3">
      <c r="A143" s="3" t="s">
        <v>224</v>
      </c>
      <c r="B143" s="3" t="s">
        <v>474</v>
      </c>
      <c r="C143" s="3" t="s">
        <v>476</v>
      </c>
      <c r="D143" s="53">
        <v>0</v>
      </c>
      <c r="E143" s="53">
        <v>0</v>
      </c>
      <c r="F143" s="53">
        <v>0</v>
      </c>
      <c r="G143" s="53">
        <v>0</v>
      </c>
      <c r="H143" s="53">
        <v>0</v>
      </c>
      <c r="I143" s="53">
        <v>0</v>
      </c>
      <c r="J143" s="53">
        <v>8.8969999999999985</v>
      </c>
      <c r="K143" s="53">
        <v>0</v>
      </c>
      <c r="L143" s="53">
        <v>0</v>
      </c>
      <c r="M143" s="53">
        <v>0</v>
      </c>
      <c r="N143" s="53">
        <v>0</v>
      </c>
      <c r="O143" s="53">
        <v>0</v>
      </c>
      <c r="P143" s="138">
        <v>8.8969999999999985</v>
      </c>
    </row>
    <row r="144" spans="1:16" x14ac:dyDescent="0.3">
      <c r="A144" s="3" t="s">
        <v>224</v>
      </c>
      <c r="B144" s="3" t="s">
        <v>474</v>
      </c>
      <c r="C144" s="3" t="s">
        <v>234</v>
      </c>
      <c r="D144" s="53">
        <v>0</v>
      </c>
      <c r="E144" s="53">
        <v>0</v>
      </c>
      <c r="F144" s="53">
        <v>0</v>
      </c>
      <c r="G144" s="53">
        <v>0</v>
      </c>
      <c r="H144" s="53">
        <v>0.04</v>
      </c>
      <c r="I144" s="53">
        <v>7.1999999999999995E-2</v>
      </c>
      <c r="J144" s="53">
        <v>5.5419999999999998</v>
      </c>
      <c r="K144" s="53">
        <v>0</v>
      </c>
      <c r="L144" s="53">
        <v>0</v>
      </c>
      <c r="M144" s="53">
        <v>0</v>
      </c>
      <c r="N144" s="53">
        <v>4.8000000000000001E-2</v>
      </c>
      <c r="O144" s="53">
        <v>0</v>
      </c>
      <c r="P144" s="138">
        <v>5.702</v>
      </c>
    </row>
    <row r="145" spans="1:16" x14ac:dyDescent="0.3">
      <c r="A145" s="3" t="s">
        <v>224</v>
      </c>
      <c r="B145" s="3" t="s">
        <v>474</v>
      </c>
      <c r="C145" s="3" t="s">
        <v>477</v>
      </c>
      <c r="D145" s="53">
        <v>0</v>
      </c>
      <c r="E145" s="53">
        <v>0</v>
      </c>
      <c r="F145" s="53">
        <v>0</v>
      </c>
      <c r="G145" s="53">
        <v>0</v>
      </c>
      <c r="H145" s="53">
        <v>0</v>
      </c>
      <c r="I145" s="53">
        <v>0</v>
      </c>
      <c r="J145" s="53">
        <v>1.016</v>
      </c>
      <c r="K145" s="53">
        <v>0</v>
      </c>
      <c r="L145" s="53">
        <v>0</v>
      </c>
      <c r="M145" s="53">
        <v>0</v>
      </c>
      <c r="N145" s="53">
        <v>0.20799999999999999</v>
      </c>
      <c r="O145" s="53">
        <v>0</v>
      </c>
      <c r="P145" s="138">
        <v>1.224</v>
      </c>
    </row>
    <row r="146" spans="1:16"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138">
        <v>0</v>
      </c>
    </row>
    <row r="147" spans="1:16"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138">
        <v>0</v>
      </c>
    </row>
    <row r="148" spans="1:16"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138">
        <v>0</v>
      </c>
    </row>
    <row r="149" spans="1:16" x14ac:dyDescent="0.3">
      <c r="A149" s="3" t="s">
        <v>224</v>
      </c>
      <c r="B149" s="3" t="s">
        <v>474</v>
      </c>
      <c r="C149" s="3" t="s">
        <v>481</v>
      </c>
      <c r="D149" s="53">
        <v>0</v>
      </c>
      <c r="E149" s="53">
        <v>0</v>
      </c>
      <c r="F149" s="53">
        <v>0</v>
      </c>
      <c r="G149" s="53">
        <v>0</v>
      </c>
      <c r="H149" s="53">
        <v>0</v>
      </c>
      <c r="I149" s="53">
        <v>0</v>
      </c>
      <c r="J149" s="53">
        <v>11.408000000000001</v>
      </c>
      <c r="K149" s="53">
        <v>0</v>
      </c>
      <c r="L149" s="53">
        <v>0.6</v>
      </c>
      <c r="M149" s="53">
        <v>0</v>
      </c>
      <c r="N149" s="53">
        <v>0.6</v>
      </c>
      <c r="O149" s="53">
        <v>0</v>
      </c>
      <c r="P149" s="138">
        <v>12.608000000000001</v>
      </c>
    </row>
    <row r="150" spans="1:16"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138">
        <v>0</v>
      </c>
    </row>
    <row r="151" spans="1:16" x14ac:dyDescent="0.3">
      <c r="A151" s="3" t="s">
        <v>224</v>
      </c>
      <c r="B151" s="3" t="s">
        <v>474</v>
      </c>
      <c r="C151" s="3" t="s">
        <v>483</v>
      </c>
      <c r="D151" s="53">
        <v>0</v>
      </c>
      <c r="E151" s="53">
        <v>0</v>
      </c>
      <c r="F151" s="53">
        <v>0</v>
      </c>
      <c r="G151" s="53">
        <v>0</v>
      </c>
      <c r="H151" s="53">
        <v>6.4000000000000001E-2</v>
      </c>
      <c r="I151" s="53">
        <v>0</v>
      </c>
      <c r="J151" s="53">
        <v>0</v>
      </c>
      <c r="K151" s="53">
        <v>0</v>
      </c>
      <c r="L151" s="53">
        <v>0</v>
      </c>
      <c r="M151" s="53">
        <v>0</v>
      </c>
      <c r="N151" s="53">
        <v>8.5999999999999993E-2</v>
      </c>
      <c r="O151" s="53">
        <v>0</v>
      </c>
      <c r="P151" s="138">
        <v>0.15</v>
      </c>
    </row>
    <row r="152" spans="1:16"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138">
        <v>0</v>
      </c>
    </row>
    <row r="153" spans="1:16" x14ac:dyDescent="0.3">
      <c r="A153" s="49" t="s">
        <v>484</v>
      </c>
      <c r="B153" s="49" t="s">
        <v>484</v>
      </c>
      <c r="C153" s="49" t="s">
        <v>484</v>
      </c>
      <c r="D153" s="50">
        <v>2.0179999999999998</v>
      </c>
      <c r="E153" s="50">
        <v>0</v>
      </c>
      <c r="F153" s="50">
        <v>1.0999999999999999E-2</v>
      </c>
      <c r="G153" s="50">
        <v>0</v>
      </c>
      <c r="H153" s="50">
        <v>0</v>
      </c>
      <c r="I153" s="50">
        <v>1.6739999999999999</v>
      </c>
      <c r="J153" s="50">
        <v>80.97399999999999</v>
      </c>
      <c r="K153" s="50">
        <v>0.15200000000000002</v>
      </c>
      <c r="L153" s="50">
        <v>11.788</v>
      </c>
      <c r="M153" s="50">
        <v>0</v>
      </c>
      <c r="N153" s="50">
        <v>6.448999999999999</v>
      </c>
      <c r="O153" s="50">
        <v>1</v>
      </c>
      <c r="P153" s="50">
        <v>111.10099999999998</v>
      </c>
    </row>
    <row r="154" spans="1:16" x14ac:dyDescent="0.3">
      <c r="A154" s="51" t="s">
        <v>485</v>
      </c>
      <c r="B154" s="51" t="s">
        <v>485</v>
      </c>
      <c r="C154" s="51" t="s">
        <v>485</v>
      </c>
      <c r="D154" s="52">
        <v>1.103</v>
      </c>
      <c r="E154" s="52">
        <v>0</v>
      </c>
      <c r="F154" s="52">
        <v>1.0999999999999999E-2</v>
      </c>
      <c r="G154" s="52">
        <v>0</v>
      </c>
      <c r="H154" s="52">
        <v>0</v>
      </c>
      <c r="I154" s="52">
        <v>0.21199999999999999</v>
      </c>
      <c r="J154" s="52">
        <v>33.512</v>
      </c>
      <c r="K154" s="52">
        <v>0.15200000000000002</v>
      </c>
      <c r="L154" s="52">
        <v>11.788</v>
      </c>
      <c r="M154" s="52">
        <v>0</v>
      </c>
      <c r="N154" s="52">
        <v>6.2509999999999994</v>
      </c>
      <c r="O154" s="52">
        <v>1</v>
      </c>
      <c r="P154" s="52">
        <v>54.029000000000003</v>
      </c>
    </row>
    <row r="155" spans="1:16"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138">
        <v>0</v>
      </c>
    </row>
    <row r="156" spans="1:16" x14ac:dyDescent="0.3">
      <c r="A156" s="3" t="s">
        <v>240</v>
      </c>
      <c r="B156" s="3" t="s">
        <v>486</v>
      </c>
      <c r="C156" s="3" t="s">
        <v>488</v>
      </c>
      <c r="D156" s="53">
        <v>0</v>
      </c>
      <c r="E156" s="53">
        <v>0</v>
      </c>
      <c r="F156" s="53">
        <v>1.0999999999999999E-2</v>
      </c>
      <c r="G156" s="53">
        <v>0</v>
      </c>
      <c r="H156" s="53">
        <v>0</v>
      </c>
      <c r="I156" s="53">
        <v>0</v>
      </c>
      <c r="J156" s="53">
        <v>1.0090000000000001</v>
      </c>
      <c r="K156" s="53">
        <v>0.15200000000000002</v>
      </c>
      <c r="L156" s="53">
        <v>0</v>
      </c>
      <c r="M156" s="53">
        <v>0</v>
      </c>
      <c r="N156" s="53">
        <v>0</v>
      </c>
      <c r="O156" s="53">
        <v>0</v>
      </c>
      <c r="P156" s="138">
        <v>1.1720000000000002</v>
      </c>
    </row>
    <row r="157" spans="1:16"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138">
        <v>0</v>
      </c>
    </row>
    <row r="158" spans="1:16" x14ac:dyDescent="0.3">
      <c r="A158" s="3" t="s">
        <v>240</v>
      </c>
      <c r="B158" s="3" t="s">
        <v>486</v>
      </c>
      <c r="C158" s="3" t="s">
        <v>241</v>
      </c>
      <c r="D158" s="53">
        <v>0</v>
      </c>
      <c r="E158" s="53">
        <v>0</v>
      </c>
      <c r="F158" s="53">
        <v>0</v>
      </c>
      <c r="G158" s="53">
        <v>0</v>
      </c>
      <c r="H158" s="53">
        <v>0</v>
      </c>
      <c r="I158" s="53">
        <v>0</v>
      </c>
      <c r="J158" s="53">
        <v>5.8800000000000008</v>
      </c>
      <c r="K158" s="53">
        <v>0</v>
      </c>
      <c r="L158" s="53">
        <v>0</v>
      </c>
      <c r="M158" s="53">
        <v>0</v>
      </c>
      <c r="N158" s="53">
        <v>0</v>
      </c>
      <c r="O158" s="53">
        <v>0</v>
      </c>
      <c r="P158" s="138">
        <v>5.8800000000000008</v>
      </c>
    </row>
    <row r="159" spans="1:16" x14ac:dyDescent="0.3">
      <c r="A159" s="3" t="s">
        <v>240</v>
      </c>
      <c r="B159" s="3" t="s">
        <v>486</v>
      </c>
      <c r="C159" s="3" t="s">
        <v>490</v>
      </c>
      <c r="D159" s="53">
        <v>0.192</v>
      </c>
      <c r="E159" s="53">
        <v>0</v>
      </c>
      <c r="F159" s="53">
        <v>0</v>
      </c>
      <c r="G159" s="53">
        <v>0</v>
      </c>
      <c r="H159" s="53">
        <v>0</v>
      </c>
      <c r="I159" s="53">
        <v>0</v>
      </c>
      <c r="J159" s="53">
        <v>3.9200000000000008</v>
      </c>
      <c r="K159" s="53">
        <v>0</v>
      </c>
      <c r="L159" s="53">
        <v>0</v>
      </c>
      <c r="M159" s="53">
        <v>0</v>
      </c>
      <c r="N159" s="53">
        <v>0</v>
      </c>
      <c r="O159" s="53">
        <v>0</v>
      </c>
      <c r="P159" s="138">
        <v>4.112000000000001</v>
      </c>
    </row>
    <row r="160" spans="1:16" x14ac:dyDescent="0.3">
      <c r="A160" s="3" t="s">
        <v>240</v>
      </c>
      <c r="B160" s="3" t="s">
        <v>486</v>
      </c>
      <c r="C160" s="3" t="s">
        <v>491</v>
      </c>
      <c r="D160" s="53">
        <v>0</v>
      </c>
      <c r="E160" s="53">
        <v>0</v>
      </c>
      <c r="F160" s="53">
        <v>0</v>
      </c>
      <c r="G160" s="53">
        <v>0</v>
      </c>
      <c r="H160" s="53">
        <v>0</v>
      </c>
      <c r="I160" s="53">
        <v>0</v>
      </c>
      <c r="J160" s="53">
        <v>0.156</v>
      </c>
      <c r="K160" s="53">
        <v>0</v>
      </c>
      <c r="L160" s="53">
        <v>0</v>
      </c>
      <c r="M160" s="53">
        <v>0</v>
      </c>
      <c r="N160" s="53">
        <v>0</v>
      </c>
      <c r="O160" s="53">
        <v>0</v>
      </c>
      <c r="P160" s="138">
        <v>0.156</v>
      </c>
    </row>
    <row r="161" spans="1:16" x14ac:dyDescent="0.3">
      <c r="A161" s="3" t="s">
        <v>240</v>
      </c>
      <c r="B161" s="3" t="s">
        <v>486</v>
      </c>
      <c r="C161" s="3" t="s">
        <v>492</v>
      </c>
      <c r="D161" s="53">
        <v>0</v>
      </c>
      <c r="E161" s="53">
        <v>0</v>
      </c>
      <c r="F161" s="53">
        <v>0</v>
      </c>
      <c r="G161" s="53">
        <v>0</v>
      </c>
      <c r="H161" s="53">
        <v>0</v>
      </c>
      <c r="I161" s="53">
        <v>0</v>
      </c>
      <c r="J161" s="53">
        <v>0.107</v>
      </c>
      <c r="K161" s="53">
        <v>0</v>
      </c>
      <c r="L161" s="53">
        <v>0.12000000000000001</v>
      </c>
      <c r="M161" s="53">
        <v>0</v>
      </c>
      <c r="N161" s="53">
        <v>0</v>
      </c>
      <c r="O161" s="53">
        <v>0</v>
      </c>
      <c r="P161" s="138">
        <v>0.22700000000000001</v>
      </c>
    </row>
    <row r="162" spans="1:16" x14ac:dyDescent="0.3">
      <c r="A162" s="3" t="s">
        <v>240</v>
      </c>
      <c r="B162" s="3" t="s">
        <v>486</v>
      </c>
      <c r="C162" s="3" t="s">
        <v>493</v>
      </c>
      <c r="D162" s="53">
        <v>0</v>
      </c>
      <c r="E162" s="53">
        <v>0</v>
      </c>
      <c r="F162" s="53">
        <v>0</v>
      </c>
      <c r="G162" s="53">
        <v>0</v>
      </c>
      <c r="H162" s="53">
        <v>0</v>
      </c>
      <c r="I162" s="53">
        <v>0</v>
      </c>
      <c r="J162" s="53">
        <v>2.5999999999999999E-2</v>
      </c>
      <c r="K162" s="53">
        <v>0</v>
      </c>
      <c r="L162" s="53">
        <v>0</v>
      </c>
      <c r="M162" s="53">
        <v>0</v>
      </c>
      <c r="N162" s="53">
        <v>0</v>
      </c>
      <c r="O162" s="53">
        <v>0</v>
      </c>
      <c r="P162" s="138">
        <v>2.5999999999999999E-2</v>
      </c>
    </row>
    <row r="163" spans="1:16" x14ac:dyDescent="0.3">
      <c r="A163" s="3" t="s">
        <v>240</v>
      </c>
      <c r="B163" s="3" t="s">
        <v>486</v>
      </c>
      <c r="C163" s="3" t="s">
        <v>494</v>
      </c>
      <c r="D163" s="53">
        <v>0</v>
      </c>
      <c r="E163" s="53">
        <v>0</v>
      </c>
      <c r="F163" s="53">
        <v>0</v>
      </c>
      <c r="G163" s="53">
        <v>0</v>
      </c>
      <c r="H163" s="53">
        <v>0</v>
      </c>
      <c r="I163" s="53">
        <v>0</v>
      </c>
      <c r="J163" s="53">
        <v>4.8000000000000001E-2</v>
      </c>
      <c r="K163" s="53">
        <v>0</v>
      </c>
      <c r="L163" s="53">
        <v>2.4E-2</v>
      </c>
      <c r="M163" s="53">
        <v>0</v>
      </c>
      <c r="N163" s="53">
        <v>0</v>
      </c>
      <c r="O163" s="53">
        <v>0</v>
      </c>
      <c r="P163" s="138">
        <v>7.2000000000000008E-2</v>
      </c>
    </row>
    <row r="164" spans="1:16" x14ac:dyDescent="0.3">
      <c r="A164" s="3" t="s">
        <v>240</v>
      </c>
      <c r="B164" s="3" t="s">
        <v>486</v>
      </c>
      <c r="C164" s="3" t="s">
        <v>495</v>
      </c>
      <c r="D164" s="53">
        <v>0.84</v>
      </c>
      <c r="E164" s="53">
        <v>0</v>
      </c>
      <c r="F164" s="53">
        <v>0</v>
      </c>
      <c r="G164" s="53">
        <v>0</v>
      </c>
      <c r="H164" s="53">
        <v>0</v>
      </c>
      <c r="I164" s="53">
        <v>0</v>
      </c>
      <c r="J164" s="53">
        <v>8.625</v>
      </c>
      <c r="K164" s="53">
        <v>0</v>
      </c>
      <c r="L164" s="53">
        <v>0.12</v>
      </c>
      <c r="M164" s="53">
        <v>0</v>
      </c>
      <c r="N164" s="53">
        <v>0</v>
      </c>
      <c r="O164" s="53">
        <v>0</v>
      </c>
      <c r="P164" s="138">
        <v>9.5849999999999991</v>
      </c>
    </row>
    <row r="165" spans="1:16"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138">
        <v>0</v>
      </c>
    </row>
    <row r="166" spans="1:16" x14ac:dyDescent="0.3">
      <c r="A166" s="3" t="s">
        <v>240</v>
      </c>
      <c r="B166" s="3" t="s">
        <v>486</v>
      </c>
      <c r="C166" s="3" t="s">
        <v>245</v>
      </c>
      <c r="D166" s="53">
        <v>7.1000000000000008E-2</v>
      </c>
      <c r="E166" s="53">
        <v>0</v>
      </c>
      <c r="F166" s="53">
        <v>0</v>
      </c>
      <c r="G166" s="53">
        <v>0</v>
      </c>
      <c r="H166" s="53">
        <v>0</v>
      </c>
      <c r="I166" s="53">
        <v>0.21199999999999999</v>
      </c>
      <c r="J166" s="53">
        <v>10</v>
      </c>
      <c r="K166" s="53">
        <v>0</v>
      </c>
      <c r="L166" s="53">
        <v>11.524000000000001</v>
      </c>
      <c r="M166" s="53">
        <v>0</v>
      </c>
      <c r="N166" s="53">
        <v>6.2509999999999994</v>
      </c>
      <c r="O166" s="53">
        <v>1</v>
      </c>
      <c r="P166" s="138">
        <v>29.058</v>
      </c>
    </row>
    <row r="167" spans="1:16" x14ac:dyDescent="0.3">
      <c r="A167" s="3" t="s">
        <v>240</v>
      </c>
      <c r="B167" s="3" t="s">
        <v>486</v>
      </c>
      <c r="C167" s="3" t="s">
        <v>497</v>
      </c>
      <c r="D167" s="53">
        <v>0</v>
      </c>
      <c r="E167" s="53">
        <v>0</v>
      </c>
      <c r="F167" s="53">
        <v>0</v>
      </c>
      <c r="G167" s="53">
        <v>0</v>
      </c>
      <c r="H167" s="53">
        <v>0</v>
      </c>
      <c r="I167" s="53">
        <v>0</v>
      </c>
      <c r="J167" s="53">
        <v>3.7409999999999997</v>
      </c>
      <c r="K167" s="53">
        <v>0</v>
      </c>
      <c r="L167" s="53">
        <v>0</v>
      </c>
      <c r="M167" s="53">
        <v>0</v>
      </c>
      <c r="N167" s="53">
        <v>0</v>
      </c>
      <c r="O167" s="53">
        <v>0</v>
      </c>
      <c r="P167" s="138">
        <v>3.7409999999999997</v>
      </c>
    </row>
    <row r="168" spans="1:16"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138">
        <v>0</v>
      </c>
    </row>
    <row r="169" spans="1:16" x14ac:dyDescent="0.3">
      <c r="A169" s="51" t="s">
        <v>499</v>
      </c>
      <c r="B169" s="51" t="s">
        <v>499</v>
      </c>
      <c r="C169" s="51" t="s">
        <v>499</v>
      </c>
      <c r="D169" s="52">
        <v>1.7999999999999999E-2</v>
      </c>
      <c r="E169" s="52">
        <v>0</v>
      </c>
      <c r="F169" s="52">
        <v>0</v>
      </c>
      <c r="G169" s="52">
        <v>0</v>
      </c>
      <c r="H169" s="52">
        <v>0</v>
      </c>
      <c r="I169" s="52">
        <v>0</v>
      </c>
      <c r="J169" s="52">
        <v>28.152999999999995</v>
      </c>
      <c r="K169" s="52">
        <v>0</v>
      </c>
      <c r="L169" s="52">
        <v>0</v>
      </c>
      <c r="M169" s="52">
        <v>0</v>
      </c>
      <c r="N169" s="52">
        <v>0.1</v>
      </c>
      <c r="O169" s="52">
        <v>0</v>
      </c>
      <c r="P169" s="52">
        <v>28.270999999999997</v>
      </c>
    </row>
    <row r="170" spans="1:16"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138">
        <v>0</v>
      </c>
    </row>
    <row r="171" spans="1:16"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138">
        <v>0</v>
      </c>
    </row>
    <row r="172" spans="1:16"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138">
        <v>0</v>
      </c>
    </row>
    <row r="173" spans="1:16" x14ac:dyDescent="0.3">
      <c r="A173" s="3" t="s">
        <v>240</v>
      </c>
      <c r="B173" s="3" t="s">
        <v>500</v>
      </c>
      <c r="C173" s="3" t="s">
        <v>248</v>
      </c>
      <c r="D173" s="53">
        <v>0</v>
      </c>
      <c r="E173" s="53">
        <v>0</v>
      </c>
      <c r="F173" s="53">
        <v>0</v>
      </c>
      <c r="G173" s="53">
        <v>0</v>
      </c>
      <c r="H173" s="53">
        <v>0</v>
      </c>
      <c r="I173" s="53">
        <v>0</v>
      </c>
      <c r="J173" s="53">
        <v>27.135999999999996</v>
      </c>
      <c r="K173" s="53">
        <v>0</v>
      </c>
      <c r="L173" s="53">
        <v>0</v>
      </c>
      <c r="M173" s="53">
        <v>0</v>
      </c>
      <c r="N173" s="53">
        <v>0.1</v>
      </c>
      <c r="O173" s="53">
        <v>0</v>
      </c>
      <c r="P173" s="138">
        <v>27.235999999999997</v>
      </c>
    </row>
    <row r="174" spans="1:16"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138">
        <v>0</v>
      </c>
    </row>
    <row r="175" spans="1:16"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138">
        <v>0</v>
      </c>
    </row>
    <row r="176" spans="1:16" x14ac:dyDescent="0.3">
      <c r="A176" s="3" t="s">
        <v>240</v>
      </c>
      <c r="B176" s="3" t="s">
        <v>500</v>
      </c>
      <c r="C176" s="3" t="s">
        <v>506</v>
      </c>
      <c r="D176" s="53">
        <v>1.7999999999999999E-2</v>
      </c>
      <c r="E176" s="53">
        <v>0</v>
      </c>
      <c r="F176" s="53">
        <v>0</v>
      </c>
      <c r="G176" s="53">
        <v>0</v>
      </c>
      <c r="H176" s="53">
        <v>0</v>
      </c>
      <c r="I176" s="53">
        <v>0</v>
      </c>
      <c r="J176" s="53">
        <v>1.0170000000000001</v>
      </c>
      <c r="K176" s="53">
        <v>0</v>
      </c>
      <c r="L176" s="53">
        <v>0</v>
      </c>
      <c r="M176" s="53">
        <v>0</v>
      </c>
      <c r="N176" s="53">
        <v>0</v>
      </c>
      <c r="O176" s="53">
        <v>0</v>
      </c>
      <c r="P176" s="138">
        <v>1.0350000000000001</v>
      </c>
    </row>
    <row r="177" spans="1:16"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138">
        <v>0</v>
      </c>
    </row>
    <row r="178" spans="1:16" x14ac:dyDescent="0.3">
      <c r="A178" s="51" t="s">
        <v>508</v>
      </c>
      <c r="B178" s="51" t="s">
        <v>508</v>
      </c>
      <c r="C178" s="51" t="s">
        <v>508</v>
      </c>
      <c r="D178" s="52">
        <v>4.3999999999999997E-2</v>
      </c>
      <c r="E178" s="52">
        <v>0</v>
      </c>
      <c r="F178" s="52">
        <v>0</v>
      </c>
      <c r="G178" s="52">
        <v>0</v>
      </c>
      <c r="H178" s="52">
        <v>0</v>
      </c>
      <c r="I178" s="52">
        <v>1.107</v>
      </c>
      <c r="J178" s="52">
        <v>7.0890000000000004</v>
      </c>
      <c r="K178" s="52">
        <v>0</v>
      </c>
      <c r="L178" s="52">
        <v>0</v>
      </c>
      <c r="M178" s="52">
        <v>0</v>
      </c>
      <c r="N178" s="52">
        <v>2.4E-2</v>
      </c>
      <c r="O178" s="52">
        <v>0</v>
      </c>
      <c r="P178" s="52">
        <v>15.298999999999999</v>
      </c>
    </row>
    <row r="179" spans="1:16"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138">
        <v>0</v>
      </c>
    </row>
    <row r="180" spans="1:16"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138">
        <v>0</v>
      </c>
    </row>
    <row r="181" spans="1:16"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138">
        <v>0</v>
      </c>
    </row>
    <row r="182" spans="1:16" x14ac:dyDescent="0.3">
      <c r="A182" s="3" t="s">
        <v>240</v>
      </c>
      <c r="B182" s="3" t="s">
        <v>509</v>
      </c>
      <c r="C182" s="3" t="s">
        <v>258</v>
      </c>
      <c r="D182" s="53">
        <v>0</v>
      </c>
      <c r="E182" s="53">
        <v>0</v>
      </c>
      <c r="F182" s="53">
        <v>0</v>
      </c>
      <c r="G182" s="53">
        <v>0</v>
      </c>
      <c r="H182" s="53">
        <v>0</v>
      </c>
      <c r="I182" s="53">
        <v>0</v>
      </c>
      <c r="J182" s="53">
        <v>0.90400000000000003</v>
      </c>
      <c r="K182" s="53">
        <v>0</v>
      </c>
      <c r="L182" s="53">
        <v>0</v>
      </c>
      <c r="M182" s="53">
        <v>0</v>
      </c>
      <c r="N182" s="53">
        <v>0</v>
      </c>
      <c r="O182" s="53">
        <v>0</v>
      </c>
      <c r="P182" s="138">
        <v>0.90400000000000003</v>
      </c>
    </row>
    <row r="183" spans="1:16"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138">
        <v>0</v>
      </c>
    </row>
    <row r="184" spans="1:16" x14ac:dyDescent="0.3">
      <c r="A184" s="3" t="s">
        <v>240</v>
      </c>
      <c r="B184" s="3" t="s">
        <v>509</v>
      </c>
      <c r="C184" s="3" t="s">
        <v>261</v>
      </c>
      <c r="D184" s="53">
        <v>0</v>
      </c>
      <c r="E184" s="53">
        <v>0</v>
      </c>
      <c r="F184" s="53">
        <v>0</v>
      </c>
      <c r="G184" s="53">
        <v>0</v>
      </c>
      <c r="H184" s="53">
        <v>0</v>
      </c>
      <c r="I184" s="53">
        <v>0</v>
      </c>
      <c r="J184" s="53">
        <v>0.50600000000000012</v>
      </c>
      <c r="K184" s="53">
        <v>0</v>
      </c>
      <c r="L184" s="53">
        <v>0</v>
      </c>
      <c r="M184" s="53">
        <v>0</v>
      </c>
      <c r="N184" s="53">
        <v>0</v>
      </c>
      <c r="O184" s="53">
        <v>0</v>
      </c>
      <c r="P184" s="138">
        <v>7.5410000000000004</v>
      </c>
    </row>
    <row r="185" spans="1:16" x14ac:dyDescent="0.3">
      <c r="A185" s="3" t="s">
        <v>240</v>
      </c>
      <c r="B185" s="3" t="s">
        <v>509</v>
      </c>
      <c r="C185" s="3" t="s">
        <v>514</v>
      </c>
      <c r="D185" s="53">
        <v>0</v>
      </c>
      <c r="E185" s="53">
        <v>0</v>
      </c>
      <c r="F185" s="53">
        <v>0</v>
      </c>
      <c r="G185" s="53">
        <v>0</v>
      </c>
      <c r="H185" s="53">
        <v>0</v>
      </c>
      <c r="I185" s="53">
        <v>0</v>
      </c>
      <c r="J185" s="53">
        <v>0.104</v>
      </c>
      <c r="K185" s="53">
        <v>0</v>
      </c>
      <c r="L185" s="53">
        <v>0</v>
      </c>
      <c r="M185" s="53">
        <v>0</v>
      </c>
      <c r="N185" s="53">
        <v>0</v>
      </c>
      <c r="O185" s="53">
        <v>0</v>
      </c>
      <c r="P185" s="138">
        <v>0.104</v>
      </c>
    </row>
    <row r="186" spans="1:16" x14ac:dyDescent="0.3">
      <c r="A186" s="3" t="s">
        <v>240</v>
      </c>
      <c r="B186" s="3" t="s">
        <v>509</v>
      </c>
      <c r="C186" s="3" t="s">
        <v>267</v>
      </c>
      <c r="D186" s="53">
        <v>0</v>
      </c>
      <c r="E186" s="53">
        <v>0</v>
      </c>
      <c r="F186" s="53">
        <v>0</v>
      </c>
      <c r="G186" s="53">
        <v>0</v>
      </c>
      <c r="H186" s="53">
        <v>0</v>
      </c>
      <c r="I186" s="53">
        <v>0</v>
      </c>
      <c r="J186" s="53">
        <v>1.089</v>
      </c>
      <c r="K186" s="53">
        <v>0</v>
      </c>
      <c r="L186" s="53">
        <v>0</v>
      </c>
      <c r="M186" s="53">
        <v>0</v>
      </c>
      <c r="N186" s="53">
        <v>0</v>
      </c>
      <c r="O186" s="53">
        <v>0</v>
      </c>
      <c r="P186" s="138">
        <v>1.089</v>
      </c>
    </row>
    <row r="187" spans="1:16" x14ac:dyDescent="0.3">
      <c r="A187" s="3" t="s">
        <v>240</v>
      </c>
      <c r="B187" s="3" t="s">
        <v>509</v>
      </c>
      <c r="C187" s="3" t="s">
        <v>515</v>
      </c>
      <c r="D187" s="53">
        <v>0</v>
      </c>
      <c r="E187" s="53">
        <v>0</v>
      </c>
      <c r="F187" s="53">
        <v>0</v>
      </c>
      <c r="G187" s="53">
        <v>0</v>
      </c>
      <c r="H187" s="53">
        <v>0</v>
      </c>
      <c r="I187" s="53">
        <v>0</v>
      </c>
      <c r="J187" s="53">
        <v>1.4E-2</v>
      </c>
      <c r="K187" s="53">
        <v>0</v>
      </c>
      <c r="L187" s="53">
        <v>0</v>
      </c>
      <c r="M187" s="53">
        <v>0</v>
      </c>
      <c r="N187" s="53">
        <v>0</v>
      </c>
      <c r="O187" s="53">
        <v>0</v>
      </c>
      <c r="P187" s="138">
        <v>1.4E-2</v>
      </c>
    </row>
    <row r="188" spans="1:16" x14ac:dyDescent="0.3">
      <c r="A188" s="3" t="s">
        <v>240</v>
      </c>
      <c r="B188" s="3" t="s">
        <v>509</v>
      </c>
      <c r="C188" s="3" t="s">
        <v>516</v>
      </c>
      <c r="D188" s="53">
        <v>4.3999999999999997E-2</v>
      </c>
      <c r="E188" s="53">
        <v>0</v>
      </c>
      <c r="F188" s="53">
        <v>0</v>
      </c>
      <c r="G188" s="53">
        <v>0</v>
      </c>
      <c r="H188" s="53">
        <v>0</v>
      </c>
      <c r="I188" s="53">
        <v>0.89100000000000001</v>
      </c>
      <c r="J188" s="53">
        <v>0.98899999999999999</v>
      </c>
      <c r="K188" s="53">
        <v>0</v>
      </c>
      <c r="L188" s="53">
        <v>0</v>
      </c>
      <c r="M188" s="53">
        <v>0</v>
      </c>
      <c r="N188" s="53">
        <v>0</v>
      </c>
      <c r="O188" s="53">
        <v>0</v>
      </c>
      <c r="P188" s="138">
        <v>1.9239999999999999</v>
      </c>
    </row>
    <row r="189" spans="1:16" x14ac:dyDescent="0.3">
      <c r="A189" s="3" t="s">
        <v>240</v>
      </c>
      <c r="B189" s="3" t="s">
        <v>509</v>
      </c>
      <c r="C189" s="3" t="s">
        <v>270</v>
      </c>
      <c r="D189" s="53">
        <v>0</v>
      </c>
      <c r="E189" s="53">
        <v>0</v>
      </c>
      <c r="F189" s="53">
        <v>0</v>
      </c>
      <c r="G189" s="53">
        <v>0</v>
      </c>
      <c r="H189" s="53">
        <v>0</v>
      </c>
      <c r="I189" s="53">
        <v>0.216</v>
      </c>
      <c r="J189" s="53">
        <v>3.4830000000000001</v>
      </c>
      <c r="K189" s="53">
        <v>0</v>
      </c>
      <c r="L189" s="53">
        <v>0</v>
      </c>
      <c r="M189" s="53">
        <v>0</v>
      </c>
      <c r="N189" s="53">
        <v>2.4E-2</v>
      </c>
      <c r="O189" s="53">
        <v>0</v>
      </c>
      <c r="P189" s="138">
        <v>3.7230000000000003</v>
      </c>
    </row>
    <row r="190" spans="1:16" x14ac:dyDescent="0.3">
      <c r="A190" s="51" t="s">
        <v>517</v>
      </c>
      <c r="B190" s="51" t="s">
        <v>517</v>
      </c>
      <c r="C190" s="51" t="s">
        <v>517</v>
      </c>
      <c r="D190" s="52">
        <v>0.85299999999999998</v>
      </c>
      <c r="E190" s="52">
        <v>0</v>
      </c>
      <c r="F190" s="52">
        <v>0</v>
      </c>
      <c r="G190" s="52">
        <v>0</v>
      </c>
      <c r="H190" s="52">
        <v>0</v>
      </c>
      <c r="I190" s="52">
        <v>0.35500000000000004</v>
      </c>
      <c r="J190" s="52">
        <v>12.219999999999994</v>
      </c>
      <c r="K190" s="52">
        <v>0</v>
      </c>
      <c r="L190" s="52">
        <v>0</v>
      </c>
      <c r="M190" s="52">
        <v>0</v>
      </c>
      <c r="N190" s="52">
        <v>7.3999999999999996E-2</v>
      </c>
      <c r="O190" s="52">
        <v>0</v>
      </c>
      <c r="P190" s="52">
        <v>13.501999999999994</v>
      </c>
    </row>
    <row r="191" spans="1:16"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138">
        <v>0</v>
      </c>
    </row>
    <row r="192" spans="1:16" x14ac:dyDescent="0.3">
      <c r="A192" s="3" t="s">
        <v>240</v>
      </c>
      <c r="B192" s="3" t="s">
        <v>518</v>
      </c>
      <c r="C192" s="3" t="s">
        <v>276</v>
      </c>
      <c r="D192" s="53">
        <v>0.82899999999999996</v>
      </c>
      <c r="E192" s="53">
        <v>0</v>
      </c>
      <c r="F192" s="53">
        <v>0</v>
      </c>
      <c r="G192" s="53">
        <v>0</v>
      </c>
      <c r="H192" s="53">
        <v>0</v>
      </c>
      <c r="I192" s="53">
        <v>0.33300000000000002</v>
      </c>
      <c r="J192" s="53">
        <v>9.3669999999999938</v>
      </c>
      <c r="K192" s="53">
        <v>0</v>
      </c>
      <c r="L192" s="53">
        <v>0</v>
      </c>
      <c r="M192" s="53">
        <v>0</v>
      </c>
      <c r="N192" s="53">
        <v>7.3999999999999996E-2</v>
      </c>
      <c r="O192" s="53">
        <v>0</v>
      </c>
      <c r="P192" s="138">
        <v>10.602999999999993</v>
      </c>
    </row>
    <row r="193" spans="1:16"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138">
        <v>0</v>
      </c>
    </row>
    <row r="194" spans="1:16"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138">
        <v>0</v>
      </c>
    </row>
    <row r="195" spans="1:16" x14ac:dyDescent="0.3">
      <c r="A195" s="3" t="s">
        <v>240</v>
      </c>
      <c r="B195" s="3" t="s">
        <v>518</v>
      </c>
      <c r="C195" s="3" t="s">
        <v>285</v>
      </c>
      <c r="D195" s="53">
        <v>2.4E-2</v>
      </c>
      <c r="E195" s="53">
        <v>0</v>
      </c>
      <c r="F195" s="53">
        <v>0</v>
      </c>
      <c r="G195" s="53">
        <v>0</v>
      </c>
      <c r="H195" s="53">
        <v>0</v>
      </c>
      <c r="I195" s="53">
        <v>2.1999999999999999E-2</v>
      </c>
      <c r="J195" s="53">
        <v>1.6090000000000004</v>
      </c>
      <c r="K195" s="53">
        <v>0</v>
      </c>
      <c r="L195" s="53">
        <v>0</v>
      </c>
      <c r="M195" s="53">
        <v>0</v>
      </c>
      <c r="N195" s="53">
        <v>0</v>
      </c>
      <c r="O195" s="53">
        <v>0</v>
      </c>
      <c r="P195" s="138">
        <v>1.6550000000000005</v>
      </c>
    </row>
    <row r="196" spans="1:16" x14ac:dyDescent="0.3">
      <c r="A196" s="3" t="s">
        <v>240</v>
      </c>
      <c r="B196" s="3" t="s">
        <v>518</v>
      </c>
      <c r="C196" s="3" t="s">
        <v>288</v>
      </c>
      <c r="D196" s="53">
        <v>0</v>
      </c>
      <c r="E196" s="53">
        <v>0</v>
      </c>
      <c r="F196" s="53">
        <v>0</v>
      </c>
      <c r="G196" s="53">
        <v>0</v>
      </c>
      <c r="H196" s="53">
        <v>0</v>
      </c>
      <c r="I196" s="53">
        <v>0</v>
      </c>
      <c r="J196" s="53">
        <v>1.244</v>
      </c>
      <c r="K196" s="53">
        <v>0</v>
      </c>
      <c r="L196" s="53">
        <v>0</v>
      </c>
      <c r="M196" s="53">
        <v>0</v>
      </c>
      <c r="N196" s="53">
        <v>0</v>
      </c>
      <c r="O196" s="53">
        <v>0</v>
      </c>
      <c r="P196" s="138">
        <v>1.244</v>
      </c>
    </row>
    <row r="197" spans="1:16" x14ac:dyDescent="0.3">
      <c r="A197" s="49" t="s">
        <v>521</v>
      </c>
      <c r="B197" s="49" t="s">
        <v>521</v>
      </c>
      <c r="C197" s="49" t="s">
        <v>521</v>
      </c>
      <c r="D197" s="50">
        <v>0</v>
      </c>
      <c r="E197" s="50">
        <v>0</v>
      </c>
      <c r="F197" s="50">
        <v>0</v>
      </c>
      <c r="G197" s="50">
        <v>0</v>
      </c>
      <c r="H197" s="50">
        <v>0</v>
      </c>
      <c r="I197" s="50">
        <v>9.6000000000000002E-2</v>
      </c>
      <c r="J197" s="50">
        <v>3.121</v>
      </c>
      <c r="K197" s="50">
        <v>2</v>
      </c>
      <c r="L197" s="50">
        <v>0</v>
      </c>
      <c r="M197" s="50">
        <v>0</v>
      </c>
      <c r="N197" s="50">
        <v>0.5</v>
      </c>
      <c r="O197" s="50">
        <v>0</v>
      </c>
      <c r="P197" s="50">
        <v>5.7170000000000005</v>
      </c>
    </row>
    <row r="198" spans="1:16" x14ac:dyDescent="0.3">
      <c r="A198" s="51" t="s">
        <v>521</v>
      </c>
      <c r="B198" s="51" t="s">
        <v>521</v>
      </c>
      <c r="C198" s="51" t="s">
        <v>521</v>
      </c>
      <c r="D198" s="52">
        <v>0</v>
      </c>
      <c r="E198" s="52">
        <v>0</v>
      </c>
      <c r="F198" s="52">
        <v>0</v>
      </c>
      <c r="G198" s="52">
        <v>0</v>
      </c>
      <c r="H198" s="52">
        <v>0</v>
      </c>
      <c r="I198" s="52">
        <v>9.6000000000000002E-2</v>
      </c>
      <c r="J198" s="52">
        <v>3.121</v>
      </c>
      <c r="K198" s="52">
        <v>2</v>
      </c>
      <c r="L198" s="52">
        <v>0</v>
      </c>
      <c r="M198" s="52">
        <v>0</v>
      </c>
      <c r="N198" s="52">
        <v>0.5</v>
      </c>
      <c r="O198" s="52">
        <v>0</v>
      </c>
      <c r="P198" s="52">
        <v>5.7170000000000005</v>
      </c>
    </row>
    <row r="199" spans="1:16" x14ac:dyDescent="0.3">
      <c r="A199" s="3" t="s">
        <v>522</v>
      </c>
      <c r="B199" s="3" t="s">
        <v>522</v>
      </c>
      <c r="C199" s="3" t="s">
        <v>523</v>
      </c>
      <c r="D199" s="53">
        <v>0</v>
      </c>
      <c r="E199" s="53">
        <v>0</v>
      </c>
      <c r="F199" s="53">
        <v>0</v>
      </c>
      <c r="G199" s="53">
        <v>0</v>
      </c>
      <c r="H199" s="53">
        <v>0</v>
      </c>
      <c r="I199" s="53">
        <v>9.6000000000000002E-2</v>
      </c>
      <c r="J199" s="53">
        <v>3</v>
      </c>
      <c r="K199" s="53">
        <v>2</v>
      </c>
      <c r="L199" s="53">
        <v>0</v>
      </c>
      <c r="M199" s="53">
        <v>0</v>
      </c>
      <c r="N199" s="53">
        <v>0.5</v>
      </c>
      <c r="O199" s="53">
        <v>0</v>
      </c>
      <c r="P199" s="138">
        <v>5.5960000000000001</v>
      </c>
    </row>
    <row r="200" spans="1:16"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138">
        <v>0</v>
      </c>
    </row>
    <row r="201" spans="1:16"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138">
        <v>0</v>
      </c>
    </row>
    <row r="202" spans="1:16"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138">
        <v>0</v>
      </c>
    </row>
    <row r="203" spans="1:16"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138">
        <v>0</v>
      </c>
    </row>
    <row r="204" spans="1:16" x14ac:dyDescent="0.3">
      <c r="A204" s="3" t="s">
        <v>522</v>
      </c>
      <c r="B204" s="3" t="s">
        <v>522</v>
      </c>
      <c r="C204" s="3" t="s">
        <v>528</v>
      </c>
      <c r="D204" s="53">
        <v>0</v>
      </c>
      <c r="E204" s="53">
        <v>0</v>
      </c>
      <c r="F204" s="53">
        <v>0</v>
      </c>
      <c r="G204" s="53">
        <v>0</v>
      </c>
      <c r="H204" s="53">
        <v>0</v>
      </c>
      <c r="I204" s="53">
        <v>0</v>
      </c>
      <c r="J204" s="53">
        <v>0.121</v>
      </c>
      <c r="K204" s="53">
        <v>0</v>
      </c>
      <c r="L204" s="53">
        <v>0</v>
      </c>
      <c r="M204" s="53">
        <v>0</v>
      </c>
      <c r="N204" s="53">
        <v>0</v>
      </c>
      <c r="O204" s="53">
        <v>0</v>
      </c>
      <c r="P204" s="138">
        <v>0.121</v>
      </c>
    </row>
    <row r="205" spans="1:16"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138">
        <v>0</v>
      </c>
    </row>
    <row r="206" spans="1:16"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138">
        <v>0</v>
      </c>
    </row>
    <row r="207" spans="1:16"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138">
        <v>0</v>
      </c>
    </row>
    <row r="208" spans="1:16"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138">
        <v>0</v>
      </c>
    </row>
    <row r="209" spans="1:16"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row>
    <row r="210" spans="1:16"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row>
    <row r="211" spans="1:16"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138">
        <v>0</v>
      </c>
    </row>
  </sheetData>
  <conditionalFormatting sqref="A4:P6 A26:P26">
    <cfRule type="cellIs" dxfId="35" priority="1" stopIfTrue="1" operator="lessThan">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6D4-6DD9-46AD-A90F-0BD8706B4474}">
  <dimension ref="A1:P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5" width="9.75" style="43" customWidth="1"/>
    <col min="16" max="16" width="9.75" style="137" customWidth="1"/>
    <col min="17" max="16384" width="7" style="43"/>
  </cols>
  <sheetData>
    <row r="1" spans="1:16" ht="20" x14ac:dyDescent="0.4">
      <c r="A1" s="134" t="s">
        <v>618</v>
      </c>
      <c r="B1" s="42"/>
      <c r="C1" s="133"/>
    </row>
    <row r="2" spans="1:16" ht="20" x14ac:dyDescent="0.4">
      <c r="A2" s="44" t="s">
        <v>619</v>
      </c>
      <c r="B2" s="45"/>
      <c r="C2" s="45"/>
    </row>
    <row r="3" spans="1:16" x14ac:dyDescent="0.3">
      <c r="A3" s="44">
        <v>2023</v>
      </c>
      <c r="B3" s="46"/>
      <c r="D3" s="136" t="s">
        <v>145</v>
      </c>
      <c r="E3" s="136" t="s">
        <v>356</v>
      </c>
      <c r="F3" s="136" t="s">
        <v>151</v>
      </c>
      <c r="G3" s="136" t="s">
        <v>177</v>
      </c>
      <c r="H3" s="136" t="s">
        <v>375</v>
      </c>
      <c r="I3" s="136" t="s">
        <v>241</v>
      </c>
      <c r="J3" s="136" t="s">
        <v>291</v>
      </c>
      <c r="K3" s="136" t="s">
        <v>225</v>
      </c>
      <c r="L3" s="136" t="s">
        <v>200</v>
      </c>
      <c r="M3" s="136" t="s">
        <v>270</v>
      </c>
      <c r="N3" s="136" t="s">
        <v>187</v>
      </c>
      <c r="O3" s="136" t="s">
        <v>206</v>
      </c>
      <c r="P3" s="135" t="s">
        <v>100</v>
      </c>
    </row>
    <row r="4" spans="1:16" x14ac:dyDescent="0.3">
      <c r="A4" s="47" t="s">
        <v>100</v>
      </c>
      <c r="B4" s="47" t="s">
        <v>100</v>
      </c>
      <c r="C4" s="47" t="s">
        <v>100</v>
      </c>
      <c r="D4" s="48">
        <v>37.915999999999997</v>
      </c>
      <c r="E4" s="48">
        <v>1.0720000000000001</v>
      </c>
      <c r="F4" s="48">
        <v>17.969000000000001</v>
      </c>
      <c r="G4" s="48">
        <v>14.853</v>
      </c>
      <c r="H4" s="48">
        <v>10.302000000000001</v>
      </c>
      <c r="I4" s="48">
        <v>13.073</v>
      </c>
      <c r="J4" s="48">
        <v>337.44800000000004</v>
      </c>
      <c r="K4" s="48">
        <v>15.541</v>
      </c>
      <c r="L4" s="48">
        <v>31.289160000000006</v>
      </c>
      <c r="M4" s="48">
        <v>0</v>
      </c>
      <c r="N4" s="48">
        <v>101.589</v>
      </c>
      <c r="O4" s="48">
        <v>1.8409999999999997</v>
      </c>
      <c r="P4" s="48">
        <v>598.9921599999999</v>
      </c>
    </row>
    <row r="5" spans="1:16" x14ac:dyDescent="0.3">
      <c r="A5" s="49" t="s">
        <v>349</v>
      </c>
      <c r="B5" s="49" t="s">
        <v>349</v>
      </c>
      <c r="C5" s="49" t="s">
        <v>349</v>
      </c>
      <c r="D5" s="50">
        <v>31.177</v>
      </c>
      <c r="E5" s="50">
        <v>1.0720000000000001</v>
      </c>
      <c r="F5" s="50">
        <v>17.859000000000002</v>
      </c>
      <c r="G5" s="50">
        <v>14.853</v>
      </c>
      <c r="H5" s="50">
        <v>9.5820000000000007</v>
      </c>
      <c r="I5" s="50">
        <v>3.9710000000000005</v>
      </c>
      <c r="J5" s="50">
        <v>44.994000000000007</v>
      </c>
      <c r="K5" s="50">
        <v>1.7999999999999999E-2</v>
      </c>
      <c r="L5" s="50">
        <v>21.072160000000004</v>
      </c>
      <c r="M5" s="50">
        <v>0</v>
      </c>
      <c r="N5" s="50">
        <v>34.950999999999986</v>
      </c>
      <c r="O5" s="50">
        <v>0.43099999999999999</v>
      </c>
      <c r="P5" s="50">
        <v>196.07916000000003</v>
      </c>
    </row>
    <row r="6" spans="1:16" x14ac:dyDescent="0.3">
      <c r="A6" s="51" t="s">
        <v>350</v>
      </c>
      <c r="B6" s="51" t="s">
        <v>350</v>
      </c>
      <c r="C6" s="51" t="s">
        <v>350</v>
      </c>
      <c r="D6" s="52">
        <v>25.740000000000002</v>
      </c>
      <c r="E6" s="52">
        <v>0.98399999999999999</v>
      </c>
      <c r="F6" s="52">
        <v>2.9000000000000004</v>
      </c>
      <c r="G6" s="52">
        <v>0.93300000000000005</v>
      </c>
      <c r="H6" s="52">
        <v>4.4009999999999998</v>
      </c>
      <c r="I6" s="52">
        <v>2.3030000000000004</v>
      </c>
      <c r="J6" s="52">
        <v>32.526000000000003</v>
      </c>
      <c r="K6" s="52">
        <v>1.7999999999999999E-2</v>
      </c>
      <c r="L6" s="52">
        <v>15.272160000000001</v>
      </c>
      <c r="M6" s="52">
        <v>0</v>
      </c>
      <c r="N6" s="52">
        <v>29.063999999999997</v>
      </c>
      <c r="O6" s="52">
        <v>0.43099999999999999</v>
      </c>
      <c r="P6" s="52">
        <v>128.27115999999998</v>
      </c>
    </row>
    <row r="7" spans="1:16" x14ac:dyDescent="0.3">
      <c r="A7" s="3" t="s">
        <v>144</v>
      </c>
      <c r="B7" s="3" t="s">
        <v>351</v>
      </c>
      <c r="C7" s="3" t="s">
        <v>352</v>
      </c>
      <c r="D7" s="53">
        <v>6.4000000000000001E-2</v>
      </c>
      <c r="E7" s="53">
        <v>0</v>
      </c>
      <c r="F7" s="53">
        <v>0</v>
      </c>
      <c r="G7" s="53">
        <v>0</v>
      </c>
      <c r="H7" s="53">
        <v>0</v>
      </c>
      <c r="I7" s="53">
        <v>0</v>
      </c>
      <c r="J7" s="53">
        <v>0</v>
      </c>
      <c r="K7" s="53">
        <v>0</v>
      </c>
      <c r="L7" s="53">
        <v>0</v>
      </c>
      <c r="M7" s="53">
        <v>0</v>
      </c>
      <c r="N7" s="53">
        <v>0</v>
      </c>
      <c r="O7" s="53">
        <v>0</v>
      </c>
      <c r="P7" s="138">
        <v>6.4000000000000001E-2</v>
      </c>
    </row>
    <row r="8" spans="1:16" x14ac:dyDescent="0.3">
      <c r="A8" s="3" t="s">
        <v>144</v>
      </c>
      <c r="B8" s="3" t="s">
        <v>351</v>
      </c>
      <c r="C8" s="3" t="s">
        <v>145</v>
      </c>
      <c r="D8" s="53">
        <v>0</v>
      </c>
      <c r="E8" s="53">
        <v>0.67800000000000005</v>
      </c>
      <c r="F8" s="53">
        <v>0.23299999999999998</v>
      </c>
      <c r="G8" s="53">
        <v>0</v>
      </c>
      <c r="H8" s="53">
        <v>0</v>
      </c>
      <c r="I8" s="53">
        <v>0</v>
      </c>
      <c r="J8" s="53">
        <v>3.802</v>
      </c>
      <c r="K8" s="53">
        <v>0</v>
      </c>
      <c r="L8" s="53">
        <v>4.9000000000000004</v>
      </c>
      <c r="M8" s="53">
        <v>0</v>
      </c>
      <c r="N8" s="53">
        <v>0</v>
      </c>
      <c r="O8" s="53">
        <v>0</v>
      </c>
      <c r="P8" s="138">
        <v>9.6129999999999995</v>
      </c>
    </row>
    <row r="9" spans="1:16" x14ac:dyDescent="0.3">
      <c r="A9" s="3" t="s">
        <v>144</v>
      </c>
      <c r="B9" s="3" t="s">
        <v>351</v>
      </c>
      <c r="C9" s="3" t="s">
        <v>353</v>
      </c>
      <c r="D9" s="53">
        <v>2.5000000000000001E-2</v>
      </c>
      <c r="E9" s="53">
        <v>0</v>
      </c>
      <c r="F9" s="53">
        <v>0</v>
      </c>
      <c r="G9" s="53">
        <v>0</v>
      </c>
      <c r="H9" s="53">
        <v>2.4E-2</v>
      </c>
      <c r="I9" s="53">
        <v>0</v>
      </c>
      <c r="J9" s="53">
        <v>2.4E-2</v>
      </c>
      <c r="K9" s="53">
        <v>0</v>
      </c>
      <c r="L9" s="53">
        <v>0</v>
      </c>
      <c r="M9" s="53">
        <v>0</v>
      </c>
      <c r="N9" s="53">
        <v>0</v>
      </c>
      <c r="O9" s="53">
        <v>0</v>
      </c>
      <c r="P9" s="138">
        <v>7.3000000000000009E-2</v>
      </c>
    </row>
    <row r="10" spans="1:16" x14ac:dyDescent="0.3">
      <c r="A10" s="3" t="s">
        <v>144</v>
      </c>
      <c r="B10" s="3" t="s">
        <v>351</v>
      </c>
      <c r="C10" s="3" t="s">
        <v>354</v>
      </c>
      <c r="D10" s="53">
        <v>0</v>
      </c>
      <c r="E10" s="53">
        <v>0.19799999999999998</v>
      </c>
      <c r="F10" s="53">
        <v>0.08</v>
      </c>
      <c r="G10" s="53">
        <v>0</v>
      </c>
      <c r="H10" s="53">
        <v>0</v>
      </c>
      <c r="I10" s="53">
        <v>2.3E-2</v>
      </c>
      <c r="J10" s="53">
        <v>0</v>
      </c>
      <c r="K10" s="53">
        <v>0</v>
      </c>
      <c r="L10" s="53">
        <v>0</v>
      </c>
      <c r="M10" s="53">
        <v>0</v>
      </c>
      <c r="N10" s="53">
        <v>0</v>
      </c>
      <c r="O10" s="53">
        <v>0</v>
      </c>
      <c r="P10" s="138">
        <v>3.266</v>
      </c>
    </row>
    <row r="11" spans="1:16" x14ac:dyDescent="0.3">
      <c r="A11" s="3" t="s">
        <v>144</v>
      </c>
      <c r="B11" s="3" t="s">
        <v>351</v>
      </c>
      <c r="C11" s="3" t="s">
        <v>355</v>
      </c>
      <c r="D11" s="53">
        <v>0</v>
      </c>
      <c r="E11" s="53">
        <v>0</v>
      </c>
      <c r="F11" s="53">
        <v>2.4E-2</v>
      </c>
      <c r="G11" s="53">
        <v>0</v>
      </c>
      <c r="H11" s="53">
        <v>0</v>
      </c>
      <c r="I11" s="53">
        <v>9.6000000000000002E-2</v>
      </c>
      <c r="J11" s="53">
        <v>0</v>
      </c>
      <c r="K11" s="53">
        <v>0</v>
      </c>
      <c r="L11" s="53">
        <v>0</v>
      </c>
      <c r="M11" s="53">
        <v>0</v>
      </c>
      <c r="N11" s="53">
        <v>0</v>
      </c>
      <c r="O11" s="53">
        <v>0</v>
      </c>
      <c r="P11" s="138">
        <v>0.12</v>
      </c>
    </row>
    <row r="12" spans="1:16" x14ac:dyDescent="0.3">
      <c r="A12" s="3" t="s">
        <v>144</v>
      </c>
      <c r="B12" s="3" t="s">
        <v>351</v>
      </c>
      <c r="C12" s="3" t="s">
        <v>356</v>
      </c>
      <c r="D12" s="53">
        <v>4.3340000000000005</v>
      </c>
      <c r="E12" s="53">
        <v>0</v>
      </c>
      <c r="F12" s="53">
        <v>0.18</v>
      </c>
      <c r="G12" s="53">
        <v>0.09</v>
      </c>
      <c r="H12" s="53">
        <v>2.3E-2</v>
      </c>
      <c r="I12" s="53">
        <v>0.46700000000000003</v>
      </c>
      <c r="J12" s="53">
        <v>9.6000000000000002E-2</v>
      </c>
      <c r="K12" s="53">
        <v>0</v>
      </c>
      <c r="L12" s="53">
        <v>1.96716</v>
      </c>
      <c r="M12" s="53">
        <v>0</v>
      </c>
      <c r="N12" s="53">
        <v>0</v>
      </c>
      <c r="O12" s="53">
        <v>0</v>
      </c>
      <c r="P12" s="138">
        <v>10.112159999999999</v>
      </c>
    </row>
    <row r="13" spans="1:16" x14ac:dyDescent="0.3">
      <c r="A13" s="3" t="s">
        <v>144</v>
      </c>
      <c r="B13" s="3" t="s">
        <v>351</v>
      </c>
      <c r="C13" s="3" t="s">
        <v>151</v>
      </c>
      <c r="D13" s="53">
        <v>4.9540000000000015</v>
      </c>
      <c r="E13" s="53">
        <v>0</v>
      </c>
      <c r="F13" s="53">
        <v>0</v>
      </c>
      <c r="G13" s="53">
        <v>1.2999999999999999E-2</v>
      </c>
      <c r="H13" s="53">
        <v>2.238</v>
      </c>
      <c r="I13" s="53">
        <v>0.06</v>
      </c>
      <c r="J13" s="53">
        <v>0.35199999999999998</v>
      </c>
      <c r="K13" s="53">
        <v>0</v>
      </c>
      <c r="L13" s="53">
        <v>0.8</v>
      </c>
      <c r="M13" s="53">
        <v>0</v>
      </c>
      <c r="N13" s="53">
        <v>7.2519999999999998</v>
      </c>
      <c r="O13" s="53">
        <v>0</v>
      </c>
      <c r="P13" s="138">
        <v>15.669</v>
      </c>
    </row>
    <row r="14" spans="1:16" x14ac:dyDescent="0.3">
      <c r="A14" s="3" t="s">
        <v>144</v>
      </c>
      <c r="B14" s="3" t="s">
        <v>351</v>
      </c>
      <c r="C14" s="3" t="s">
        <v>357</v>
      </c>
      <c r="D14" s="53">
        <v>0.20100000000000001</v>
      </c>
      <c r="E14" s="53">
        <v>0</v>
      </c>
      <c r="F14" s="53">
        <v>0</v>
      </c>
      <c r="G14" s="53">
        <v>0</v>
      </c>
      <c r="H14" s="53">
        <v>0.14000000000000001</v>
      </c>
      <c r="I14" s="53">
        <v>0.30600000000000005</v>
      </c>
      <c r="J14" s="53">
        <v>2.4420000000000006</v>
      </c>
      <c r="K14" s="53">
        <v>0</v>
      </c>
      <c r="L14" s="53">
        <v>0</v>
      </c>
      <c r="M14" s="53">
        <v>0</v>
      </c>
      <c r="N14" s="53">
        <v>0.66900000000000004</v>
      </c>
      <c r="O14" s="53">
        <v>0</v>
      </c>
      <c r="P14" s="138">
        <v>11.536999999999999</v>
      </c>
    </row>
    <row r="15" spans="1:16"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138">
        <v>0</v>
      </c>
    </row>
    <row r="16" spans="1:16" x14ac:dyDescent="0.3">
      <c r="A16" s="3" t="s">
        <v>144</v>
      </c>
      <c r="B16" s="3" t="s">
        <v>351</v>
      </c>
      <c r="C16" s="3" t="s">
        <v>359</v>
      </c>
      <c r="D16" s="53">
        <v>0</v>
      </c>
      <c r="E16" s="53">
        <v>0</v>
      </c>
      <c r="F16" s="53">
        <v>2.1999999999999999E-2</v>
      </c>
      <c r="G16" s="53">
        <v>0</v>
      </c>
      <c r="H16" s="53">
        <v>0</v>
      </c>
      <c r="I16" s="53">
        <v>0</v>
      </c>
      <c r="J16" s="53">
        <v>0</v>
      </c>
      <c r="K16" s="53">
        <v>0</v>
      </c>
      <c r="L16" s="53">
        <v>0</v>
      </c>
      <c r="M16" s="53">
        <v>0</v>
      </c>
      <c r="N16" s="53">
        <v>0</v>
      </c>
      <c r="O16" s="53">
        <v>0</v>
      </c>
      <c r="P16" s="138">
        <v>2.1999999999999999E-2</v>
      </c>
    </row>
    <row r="17" spans="1:16" x14ac:dyDescent="0.3">
      <c r="A17" s="3" t="s">
        <v>144</v>
      </c>
      <c r="B17" s="3" t="s">
        <v>351</v>
      </c>
      <c r="C17" s="3" t="s">
        <v>360</v>
      </c>
      <c r="D17" s="53">
        <v>1.782</v>
      </c>
      <c r="E17" s="53">
        <v>0</v>
      </c>
      <c r="F17" s="53">
        <v>0</v>
      </c>
      <c r="G17" s="53">
        <v>0.71500000000000008</v>
      </c>
      <c r="H17" s="53">
        <v>0.47900000000000009</v>
      </c>
      <c r="I17" s="53">
        <v>1.0740000000000001</v>
      </c>
      <c r="J17" s="53">
        <v>6.7870000000000017</v>
      </c>
      <c r="K17" s="53">
        <v>0</v>
      </c>
      <c r="L17" s="53">
        <v>3.4000000000000004</v>
      </c>
      <c r="M17" s="53">
        <v>0</v>
      </c>
      <c r="N17" s="53">
        <v>0.63700000000000001</v>
      </c>
      <c r="O17" s="53">
        <v>0.35099999999999998</v>
      </c>
      <c r="P17" s="138">
        <v>15.225000000000001</v>
      </c>
    </row>
    <row r="18" spans="1:16"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138">
        <v>0</v>
      </c>
    </row>
    <row r="19" spans="1:16" x14ac:dyDescent="0.3">
      <c r="A19" s="3" t="s">
        <v>144</v>
      </c>
      <c r="B19" s="3" t="s">
        <v>351</v>
      </c>
      <c r="C19" s="3" t="s">
        <v>155</v>
      </c>
      <c r="D19" s="53">
        <v>4.6129999999999987</v>
      </c>
      <c r="E19" s="53">
        <v>9.8000000000000004E-2</v>
      </c>
      <c r="F19" s="53">
        <v>0.161</v>
      </c>
      <c r="G19" s="53">
        <v>0</v>
      </c>
      <c r="H19" s="53">
        <v>0.86799999999999999</v>
      </c>
      <c r="I19" s="53">
        <v>0.02</v>
      </c>
      <c r="J19" s="53">
        <v>5.0019999999999998</v>
      </c>
      <c r="K19" s="53">
        <v>0</v>
      </c>
      <c r="L19" s="53">
        <v>0</v>
      </c>
      <c r="M19" s="53">
        <v>0</v>
      </c>
      <c r="N19" s="53">
        <v>6.0009999999999994</v>
      </c>
      <c r="O19" s="53">
        <v>0</v>
      </c>
      <c r="P19" s="138">
        <v>16.762999999999998</v>
      </c>
    </row>
    <row r="20" spans="1:16" x14ac:dyDescent="0.3">
      <c r="A20" s="3" t="s">
        <v>144</v>
      </c>
      <c r="B20" s="3" t="s">
        <v>351</v>
      </c>
      <c r="C20" s="3" t="s">
        <v>362</v>
      </c>
      <c r="D20" s="53">
        <v>4.4999999999999998E-2</v>
      </c>
      <c r="E20" s="53">
        <v>0</v>
      </c>
      <c r="F20" s="53">
        <v>0</v>
      </c>
      <c r="G20" s="53">
        <v>0</v>
      </c>
      <c r="H20" s="53">
        <v>0</v>
      </c>
      <c r="I20" s="53">
        <v>0</v>
      </c>
      <c r="J20" s="53">
        <v>0</v>
      </c>
      <c r="K20" s="53">
        <v>1.7999999999999999E-2</v>
      </c>
      <c r="L20" s="53">
        <v>0</v>
      </c>
      <c r="M20" s="53">
        <v>0</v>
      </c>
      <c r="N20" s="53">
        <v>0</v>
      </c>
      <c r="O20" s="53">
        <v>0</v>
      </c>
      <c r="P20" s="138">
        <v>6.3E-2</v>
      </c>
    </row>
    <row r="21" spans="1:16" x14ac:dyDescent="0.3">
      <c r="A21" s="3" t="s">
        <v>144</v>
      </c>
      <c r="B21" s="3" t="s">
        <v>351</v>
      </c>
      <c r="C21" s="3" t="s">
        <v>363</v>
      </c>
      <c r="D21" s="53">
        <v>0</v>
      </c>
      <c r="E21" s="53">
        <v>0</v>
      </c>
      <c r="F21" s="53">
        <v>0</v>
      </c>
      <c r="G21" s="53">
        <v>2.3E-2</v>
      </c>
      <c r="H21" s="53">
        <v>0</v>
      </c>
      <c r="I21" s="53">
        <v>0</v>
      </c>
      <c r="J21" s="53">
        <v>0</v>
      </c>
      <c r="K21" s="53">
        <v>0</v>
      </c>
      <c r="L21" s="53">
        <v>0</v>
      </c>
      <c r="M21" s="53">
        <v>0</v>
      </c>
      <c r="N21" s="53">
        <v>0</v>
      </c>
      <c r="O21" s="53">
        <v>0</v>
      </c>
      <c r="P21" s="138">
        <v>2.3E-2</v>
      </c>
    </row>
    <row r="22" spans="1:16" x14ac:dyDescent="0.3">
      <c r="A22" s="3" t="s">
        <v>144</v>
      </c>
      <c r="B22" s="3" t="s">
        <v>351</v>
      </c>
      <c r="C22" s="3" t="s">
        <v>159</v>
      </c>
      <c r="D22" s="53">
        <v>7.3209999999999988</v>
      </c>
      <c r="E22" s="53">
        <v>0.01</v>
      </c>
      <c r="F22" s="53">
        <v>0</v>
      </c>
      <c r="G22" s="53">
        <v>9.1999999999999998E-2</v>
      </c>
      <c r="H22" s="53">
        <v>0.629</v>
      </c>
      <c r="I22" s="53">
        <v>0.14400000000000002</v>
      </c>
      <c r="J22" s="53">
        <v>8.7580000000000009</v>
      </c>
      <c r="K22" s="53">
        <v>0</v>
      </c>
      <c r="L22" s="53">
        <v>0.4</v>
      </c>
      <c r="M22" s="53">
        <v>0</v>
      </c>
      <c r="N22" s="53">
        <v>14.195999999999998</v>
      </c>
      <c r="O22" s="53">
        <v>0.08</v>
      </c>
      <c r="P22" s="138">
        <v>31.629999999999995</v>
      </c>
    </row>
    <row r="23" spans="1:16" x14ac:dyDescent="0.3">
      <c r="A23" s="3" t="s">
        <v>144</v>
      </c>
      <c r="B23" s="3" t="s">
        <v>351</v>
      </c>
      <c r="C23" s="3" t="s">
        <v>364</v>
      </c>
      <c r="D23" s="53">
        <v>5.1000000000000004E-2</v>
      </c>
      <c r="E23" s="53">
        <v>0</v>
      </c>
      <c r="F23" s="53">
        <v>2.2000000000000002</v>
      </c>
      <c r="G23" s="53">
        <v>0</v>
      </c>
      <c r="H23" s="53">
        <v>0</v>
      </c>
      <c r="I23" s="53">
        <v>0</v>
      </c>
      <c r="J23" s="53">
        <v>2.1000000000000001E-2</v>
      </c>
      <c r="K23" s="53">
        <v>0</v>
      </c>
      <c r="L23" s="53">
        <v>3.8049999999999997</v>
      </c>
      <c r="M23" s="53">
        <v>0</v>
      </c>
      <c r="N23" s="53">
        <v>0</v>
      </c>
      <c r="O23" s="53">
        <v>0</v>
      </c>
      <c r="P23" s="138">
        <v>6.077</v>
      </c>
    </row>
    <row r="24" spans="1:16" x14ac:dyDescent="0.3">
      <c r="A24" s="3" t="s">
        <v>144</v>
      </c>
      <c r="B24" s="3" t="s">
        <v>351</v>
      </c>
      <c r="C24" s="3" t="s">
        <v>365</v>
      </c>
      <c r="D24" s="53">
        <v>1.1520000000000001</v>
      </c>
      <c r="E24" s="53">
        <v>0</v>
      </c>
      <c r="F24" s="53">
        <v>0</v>
      </c>
      <c r="G24" s="53">
        <v>0</v>
      </c>
      <c r="H24" s="53">
        <v>0</v>
      </c>
      <c r="I24" s="53">
        <v>0</v>
      </c>
      <c r="J24" s="53">
        <v>0</v>
      </c>
      <c r="K24" s="53">
        <v>0</v>
      </c>
      <c r="L24" s="53">
        <v>0</v>
      </c>
      <c r="M24" s="53">
        <v>0</v>
      </c>
      <c r="N24" s="53">
        <v>0.309</v>
      </c>
      <c r="O24" s="53">
        <v>0</v>
      </c>
      <c r="P24" s="138">
        <v>1.4610000000000001</v>
      </c>
    </row>
    <row r="25" spans="1:16" x14ac:dyDescent="0.3">
      <c r="A25" s="3" t="s">
        <v>144</v>
      </c>
      <c r="B25" s="3" t="s">
        <v>351</v>
      </c>
      <c r="C25" s="3" t="s">
        <v>162</v>
      </c>
      <c r="D25" s="53">
        <v>1.198</v>
      </c>
      <c r="E25" s="53">
        <v>0</v>
      </c>
      <c r="F25" s="53">
        <v>0</v>
      </c>
      <c r="G25" s="53">
        <v>0</v>
      </c>
      <c r="H25" s="53">
        <v>0</v>
      </c>
      <c r="I25" s="53">
        <v>0.113</v>
      </c>
      <c r="J25" s="53">
        <v>5.242</v>
      </c>
      <c r="K25" s="53">
        <v>0</v>
      </c>
      <c r="L25" s="53">
        <v>0</v>
      </c>
      <c r="M25" s="53">
        <v>0</v>
      </c>
      <c r="N25" s="53">
        <v>0</v>
      </c>
      <c r="O25" s="53">
        <v>0</v>
      </c>
      <c r="P25" s="138">
        <v>6.5529999999999999</v>
      </c>
    </row>
    <row r="26" spans="1:16" x14ac:dyDescent="0.3">
      <c r="A26" s="51" t="s">
        <v>366</v>
      </c>
      <c r="B26" s="51" t="s">
        <v>366</v>
      </c>
      <c r="C26" s="51" t="s">
        <v>366</v>
      </c>
      <c r="D26" s="52">
        <v>5.4370000000000003</v>
      </c>
      <c r="E26" s="52">
        <v>8.8000000000000009E-2</v>
      </c>
      <c r="F26" s="52">
        <v>14.959000000000001</v>
      </c>
      <c r="G26" s="52">
        <v>13.919999999999998</v>
      </c>
      <c r="H26" s="52">
        <v>5.1580000000000004</v>
      </c>
      <c r="I26" s="52">
        <v>1.6479999999999999</v>
      </c>
      <c r="J26" s="52">
        <v>12.320000000000002</v>
      </c>
      <c r="K26" s="52">
        <v>0</v>
      </c>
      <c r="L26" s="52">
        <v>5.8000000000000007</v>
      </c>
      <c r="M26" s="52">
        <v>0</v>
      </c>
      <c r="N26" s="52">
        <v>3.5139999999999998</v>
      </c>
      <c r="O26" s="52">
        <v>0</v>
      </c>
      <c r="P26" s="52">
        <v>65.244</v>
      </c>
    </row>
    <row r="27" spans="1:16" x14ac:dyDescent="0.3">
      <c r="A27" s="3" t="s">
        <v>144</v>
      </c>
      <c r="B27" s="3" t="s">
        <v>367</v>
      </c>
      <c r="C27" s="3" t="s">
        <v>368</v>
      </c>
      <c r="D27" s="53">
        <v>0</v>
      </c>
      <c r="E27" s="53">
        <v>0</v>
      </c>
      <c r="F27" s="53">
        <v>0</v>
      </c>
      <c r="G27" s="53">
        <v>0</v>
      </c>
      <c r="H27" s="53">
        <v>0</v>
      </c>
      <c r="I27" s="53">
        <v>0</v>
      </c>
      <c r="J27" s="53">
        <v>0.29600000000000004</v>
      </c>
      <c r="K27" s="53">
        <v>0</v>
      </c>
      <c r="L27" s="53">
        <v>0</v>
      </c>
      <c r="M27" s="53">
        <v>0</v>
      </c>
      <c r="N27" s="53">
        <v>0</v>
      </c>
      <c r="O27" s="53">
        <v>0</v>
      </c>
      <c r="P27" s="138">
        <v>0.29600000000000004</v>
      </c>
    </row>
    <row r="28" spans="1:16"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138">
        <v>0</v>
      </c>
    </row>
    <row r="29" spans="1:16" x14ac:dyDescent="0.3">
      <c r="A29" s="3" t="s">
        <v>144</v>
      </c>
      <c r="B29" s="3" t="s">
        <v>367</v>
      </c>
      <c r="C29" s="3" t="s">
        <v>370</v>
      </c>
      <c r="D29" s="53">
        <v>0</v>
      </c>
      <c r="E29" s="53">
        <v>0</v>
      </c>
      <c r="F29" s="53">
        <v>0</v>
      </c>
      <c r="G29" s="53">
        <v>0</v>
      </c>
      <c r="H29" s="53">
        <v>0</v>
      </c>
      <c r="I29" s="53">
        <v>0</v>
      </c>
      <c r="J29" s="53">
        <v>0.39200000000000002</v>
      </c>
      <c r="K29" s="53">
        <v>0</v>
      </c>
      <c r="L29" s="53">
        <v>0</v>
      </c>
      <c r="M29" s="53">
        <v>0</v>
      </c>
      <c r="N29" s="53">
        <v>4.8000000000000001E-2</v>
      </c>
      <c r="O29" s="53">
        <v>0</v>
      </c>
      <c r="P29" s="138">
        <v>0.44</v>
      </c>
    </row>
    <row r="30" spans="1:16" x14ac:dyDescent="0.3">
      <c r="A30" s="3" t="s">
        <v>144</v>
      </c>
      <c r="B30" s="3" t="s">
        <v>367</v>
      </c>
      <c r="C30" s="3" t="s">
        <v>371</v>
      </c>
      <c r="D30" s="53">
        <v>0</v>
      </c>
      <c r="E30" s="53">
        <v>0</v>
      </c>
      <c r="F30" s="53">
        <v>0</v>
      </c>
      <c r="G30" s="53">
        <v>2.3039999999999998</v>
      </c>
      <c r="H30" s="53">
        <v>0</v>
      </c>
      <c r="I30" s="53">
        <v>0</v>
      </c>
      <c r="J30" s="53">
        <v>0</v>
      </c>
      <c r="K30" s="53">
        <v>0</v>
      </c>
      <c r="L30" s="53">
        <v>0</v>
      </c>
      <c r="M30" s="53">
        <v>0</v>
      </c>
      <c r="N30" s="53">
        <v>0</v>
      </c>
      <c r="O30" s="53">
        <v>0</v>
      </c>
      <c r="P30" s="138">
        <v>2.3039999999999998</v>
      </c>
    </row>
    <row r="31" spans="1:16" x14ac:dyDescent="0.3">
      <c r="A31" s="3" t="s">
        <v>144</v>
      </c>
      <c r="B31" s="3" t="s">
        <v>367</v>
      </c>
      <c r="C31" s="3" t="s">
        <v>165</v>
      </c>
      <c r="D31" s="53">
        <v>2.532</v>
      </c>
      <c r="E31" s="53">
        <v>0</v>
      </c>
      <c r="F31" s="53">
        <v>12.315000000000001</v>
      </c>
      <c r="G31" s="53">
        <v>0.20100000000000001</v>
      </c>
      <c r="H31" s="53">
        <v>1.175</v>
      </c>
      <c r="I31" s="53">
        <v>0</v>
      </c>
      <c r="J31" s="53">
        <v>0</v>
      </c>
      <c r="K31" s="53">
        <v>0</v>
      </c>
      <c r="L31" s="53">
        <v>0</v>
      </c>
      <c r="M31" s="53">
        <v>0</v>
      </c>
      <c r="N31" s="53">
        <v>0</v>
      </c>
      <c r="O31" s="53">
        <v>0</v>
      </c>
      <c r="P31" s="138">
        <v>16.223000000000003</v>
      </c>
    </row>
    <row r="32" spans="1:16" x14ac:dyDescent="0.3">
      <c r="A32" s="3" t="s">
        <v>144</v>
      </c>
      <c r="B32" s="3" t="s">
        <v>367</v>
      </c>
      <c r="C32" s="3" t="s">
        <v>372</v>
      </c>
      <c r="D32" s="53">
        <v>0</v>
      </c>
      <c r="E32" s="53">
        <v>0</v>
      </c>
      <c r="F32" s="53">
        <v>0</v>
      </c>
      <c r="G32" s="53">
        <v>0</v>
      </c>
      <c r="H32" s="53">
        <v>0.48</v>
      </c>
      <c r="I32" s="53">
        <v>0</v>
      </c>
      <c r="J32" s="53">
        <v>7.1999999999999995E-2</v>
      </c>
      <c r="K32" s="53">
        <v>0</v>
      </c>
      <c r="L32" s="53">
        <v>0</v>
      </c>
      <c r="M32" s="53">
        <v>0</v>
      </c>
      <c r="N32" s="53">
        <v>0</v>
      </c>
      <c r="O32" s="53">
        <v>0</v>
      </c>
      <c r="P32" s="138">
        <v>0.55199999999999994</v>
      </c>
    </row>
    <row r="33" spans="1:16" x14ac:dyDescent="0.3">
      <c r="A33" s="3" t="s">
        <v>144</v>
      </c>
      <c r="B33" s="3" t="s">
        <v>367</v>
      </c>
      <c r="C33" s="3" t="s">
        <v>373</v>
      </c>
      <c r="D33" s="53">
        <v>0</v>
      </c>
      <c r="E33" s="53">
        <v>0</v>
      </c>
      <c r="F33" s="53">
        <v>0</v>
      </c>
      <c r="G33" s="53">
        <v>0</v>
      </c>
      <c r="H33" s="53">
        <v>0</v>
      </c>
      <c r="I33" s="53">
        <v>2.3E-2</v>
      </c>
      <c r="J33" s="53">
        <v>0.54</v>
      </c>
      <c r="K33" s="53">
        <v>0</v>
      </c>
      <c r="L33" s="53">
        <v>0</v>
      </c>
      <c r="M33" s="53">
        <v>0</v>
      </c>
      <c r="N33" s="53">
        <v>0.90799999999999992</v>
      </c>
      <c r="O33" s="53">
        <v>0</v>
      </c>
      <c r="P33" s="138">
        <v>1.4710000000000001</v>
      </c>
    </row>
    <row r="34" spans="1:16" x14ac:dyDescent="0.3">
      <c r="A34" s="3" t="s">
        <v>144</v>
      </c>
      <c r="B34" s="3" t="s">
        <v>367</v>
      </c>
      <c r="C34" s="3" t="s">
        <v>167</v>
      </c>
      <c r="D34" s="53">
        <v>0</v>
      </c>
      <c r="E34" s="53">
        <v>0</v>
      </c>
      <c r="F34" s="53">
        <v>0</v>
      </c>
      <c r="G34" s="53">
        <v>9.2989999999999995</v>
      </c>
      <c r="H34" s="53">
        <v>0</v>
      </c>
      <c r="I34" s="53">
        <v>0</v>
      </c>
      <c r="J34" s="53">
        <v>0</v>
      </c>
      <c r="K34" s="53">
        <v>0</v>
      </c>
      <c r="L34" s="53">
        <v>0</v>
      </c>
      <c r="M34" s="53">
        <v>0</v>
      </c>
      <c r="N34" s="53">
        <v>0</v>
      </c>
      <c r="O34" s="53">
        <v>0</v>
      </c>
      <c r="P34" s="138">
        <v>9.2989999999999995</v>
      </c>
    </row>
    <row r="35" spans="1:16" x14ac:dyDescent="0.3">
      <c r="A35" s="3" t="s">
        <v>144</v>
      </c>
      <c r="B35" s="3" t="s">
        <v>367</v>
      </c>
      <c r="C35" s="3" t="s">
        <v>374</v>
      </c>
      <c r="D35" s="53">
        <v>0</v>
      </c>
      <c r="E35" s="53">
        <v>0</v>
      </c>
      <c r="F35" s="53">
        <v>0</v>
      </c>
      <c r="G35" s="53">
        <v>0</v>
      </c>
      <c r="H35" s="53">
        <v>0.16199999999999992</v>
      </c>
      <c r="I35" s="53">
        <v>0</v>
      </c>
      <c r="J35" s="53">
        <v>0</v>
      </c>
      <c r="K35" s="53">
        <v>0</v>
      </c>
      <c r="L35" s="53">
        <v>0</v>
      </c>
      <c r="M35" s="53">
        <v>0</v>
      </c>
      <c r="N35" s="53">
        <v>0</v>
      </c>
      <c r="O35" s="53">
        <v>0</v>
      </c>
      <c r="P35" s="138">
        <v>0.16199999999999992</v>
      </c>
    </row>
    <row r="36" spans="1:16" x14ac:dyDescent="0.3">
      <c r="A36" s="3" t="s">
        <v>144</v>
      </c>
      <c r="B36" s="3" t="s">
        <v>367</v>
      </c>
      <c r="C36" s="3" t="s">
        <v>375</v>
      </c>
      <c r="D36" s="53">
        <v>0.371</v>
      </c>
      <c r="E36" s="53">
        <v>0</v>
      </c>
      <c r="F36" s="53">
        <v>0</v>
      </c>
      <c r="G36" s="53">
        <v>0</v>
      </c>
      <c r="H36" s="53">
        <v>0</v>
      </c>
      <c r="I36" s="53">
        <v>0</v>
      </c>
      <c r="J36" s="53">
        <v>9.6000000000000002E-2</v>
      </c>
      <c r="K36" s="53">
        <v>0</v>
      </c>
      <c r="L36" s="53">
        <v>0</v>
      </c>
      <c r="M36" s="53">
        <v>0</v>
      </c>
      <c r="N36" s="53">
        <v>0.17200000000000001</v>
      </c>
      <c r="O36" s="53">
        <v>0</v>
      </c>
      <c r="P36" s="138">
        <v>0.63900000000000001</v>
      </c>
    </row>
    <row r="37" spans="1:16" x14ac:dyDescent="0.3">
      <c r="A37" s="3" t="s">
        <v>144</v>
      </c>
      <c r="B37" s="3" t="s">
        <v>367</v>
      </c>
      <c r="C37" s="3" t="s">
        <v>376</v>
      </c>
      <c r="D37" s="53">
        <v>0</v>
      </c>
      <c r="E37" s="53">
        <v>0</v>
      </c>
      <c r="F37" s="53">
        <v>0</v>
      </c>
      <c r="G37" s="53">
        <v>0</v>
      </c>
      <c r="H37" s="53">
        <v>0</v>
      </c>
      <c r="I37" s="53">
        <v>1E-3</v>
      </c>
      <c r="J37" s="53">
        <v>0</v>
      </c>
      <c r="K37" s="53">
        <v>0</v>
      </c>
      <c r="L37" s="53">
        <v>0</v>
      </c>
      <c r="M37" s="53">
        <v>0</v>
      </c>
      <c r="N37" s="53">
        <v>0.47000000000000003</v>
      </c>
      <c r="O37" s="53">
        <v>0</v>
      </c>
      <c r="P37" s="138">
        <v>0.47100000000000003</v>
      </c>
    </row>
    <row r="38" spans="1:16" x14ac:dyDescent="0.3">
      <c r="A38" s="3" t="s">
        <v>144</v>
      </c>
      <c r="B38" s="3" t="s">
        <v>367</v>
      </c>
      <c r="C38" s="3" t="s">
        <v>377</v>
      </c>
      <c r="D38" s="53">
        <v>0</v>
      </c>
      <c r="E38" s="53">
        <v>0</v>
      </c>
      <c r="F38" s="53">
        <v>0</v>
      </c>
      <c r="G38" s="53">
        <v>0</v>
      </c>
      <c r="H38" s="53">
        <v>6.6000000000000003E-2</v>
      </c>
      <c r="I38" s="53">
        <v>0</v>
      </c>
      <c r="J38" s="53">
        <v>0</v>
      </c>
      <c r="K38" s="53">
        <v>0</v>
      </c>
      <c r="L38" s="53">
        <v>0</v>
      </c>
      <c r="M38" s="53">
        <v>0</v>
      </c>
      <c r="N38" s="53">
        <v>1.355</v>
      </c>
      <c r="O38" s="53">
        <v>0</v>
      </c>
      <c r="P38" s="138">
        <v>1.421</v>
      </c>
    </row>
    <row r="39" spans="1:16"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138">
        <v>0</v>
      </c>
    </row>
    <row r="40" spans="1:16" x14ac:dyDescent="0.3">
      <c r="A40" s="3" t="s">
        <v>144</v>
      </c>
      <c r="B40" s="3" t="s">
        <v>367</v>
      </c>
      <c r="C40" s="3" t="s">
        <v>170</v>
      </c>
      <c r="D40" s="53">
        <v>2.093</v>
      </c>
      <c r="E40" s="53">
        <v>0</v>
      </c>
      <c r="F40" s="53">
        <v>0.02</v>
      </c>
      <c r="G40" s="53">
        <v>4.5999999999999999E-2</v>
      </c>
      <c r="H40" s="53">
        <v>2.3350000000000009</v>
      </c>
      <c r="I40" s="53">
        <v>0.11299999999999999</v>
      </c>
      <c r="J40" s="53">
        <v>7.6460000000000008</v>
      </c>
      <c r="K40" s="53">
        <v>0</v>
      </c>
      <c r="L40" s="53">
        <v>1.4</v>
      </c>
      <c r="M40" s="53">
        <v>0</v>
      </c>
      <c r="N40" s="53">
        <v>0.114</v>
      </c>
      <c r="O40" s="53">
        <v>0</v>
      </c>
      <c r="P40" s="138">
        <v>13.767000000000003</v>
      </c>
    </row>
    <row r="41" spans="1:16" x14ac:dyDescent="0.3">
      <c r="A41" s="3" t="s">
        <v>144</v>
      </c>
      <c r="B41" s="3" t="s">
        <v>367</v>
      </c>
      <c r="C41" s="3" t="s">
        <v>379</v>
      </c>
      <c r="D41" s="53">
        <v>0</v>
      </c>
      <c r="E41" s="53">
        <v>0</v>
      </c>
      <c r="F41" s="53">
        <v>0</v>
      </c>
      <c r="G41" s="53">
        <v>0</v>
      </c>
      <c r="H41" s="53">
        <v>6.4000000000000001E-2</v>
      </c>
      <c r="I41" s="53">
        <v>0</v>
      </c>
      <c r="J41" s="53">
        <v>0.84800000000000009</v>
      </c>
      <c r="K41" s="53">
        <v>0</v>
      </c>
      <c r="L41" s="53">
        <v>0</v>
      </c>
      <c r="M41" s="53">
        <v>0</v>
      </c>
      <c r="N41" s="53">
        <v>0</v>
      </c>
      <c r="O41" s="53">
        <v>0</v>
      </c>
      <c r="P41" s="138">
        <v>3.3120000000000003</v>
      </c>
    </row>
    <row r="42" spans="1:16" x14ac:dyDescent="0.3">
      <c r="A42" s="3" t="s">
        <v>144</v>
      </c>
      <c r="B42" s="3" t="s">
        <v>367</v>
      </c>
      <c r="C42" s="3" t="s">
        <v>173</v>
      </c>
      <c r="D42" s="53">
        <v>0</v>
      </c>
      <c r="E42" s="53">
        <v>0</v>
      </c>
      <c r="F42" s="53">
        <v>0</v>
      </c>
      <c r="G42" s="53">
        <v>0</v>
      </c>
      <c r="H42" s="53">
        <v>0</v>
      </c>
      <c r="I42" s="53">
        <v>0</v>
      </c>
      <c r="J42" s="53">
        <v>0.14399999999999999</v>
      </c>
      <c r="K42" s="53">
        <v>0</v>
      </c>
      <c r="L42" s="53">
        <v>0</v>
      </c>
      <c r="M42" s="53">
        <v>0</v>
      </c>
      <c r="N42" s="53">
        <v>0.44700000000000001</v>
      </c>
      <c r="O42" s="53">
        <v>0</v>
      </c>
      <c r="P42" s="138">
        <v>0.59099999999999997</v>
      </c>
    </row>
    <row r="43" spans="1:16" x14ac:dyDescent="0.3">
      <c r="A43" s="3" t="s">
        <v>144</v>
      </c>
      <c r="B43" s="3" t="s">
        <v>367</v>
      </c>
      <c r="C43" s="3" t="s">
        <v>380</v>
      </c>
      <c r="D43" s="53">
        <v>0.441</v>
      </c>
      <c r="E43" s="53">
        <v>0</v>
      </c>
      <c r="F43" s="53">
        <v>2.6240000000000001</v>
      </c>
      <c r="G43" s="53">
        <v>2.0700000000000003</v>
      </c>
      <c r="H43" s="53">
        <v>0.57599999999999996</v>
      </c>
      <c r="I43" s="53">
        <v>0</v>
      </c>
      <c r="J43" s="53">
        <v>0</v>
      </c>
      <c r="K43" s="53">
        <v>0</v>
      </c>
      <c r="L43" s="53">
        <v>0</v>
      </c>
      <c r="M43" s="53">
        <v>0</v>
      </c>
      <c r="N43" s="53">
        <v>0</v>
      </c>
      <c r="O43" s="53">
        <v>0</v>
      </c>
      <c r="P43" s="138">
        <v>5.7109999999999994</v>
      </c>
    </row>
    <row r="44" spans="1:16" x14ac:dyDescent="0.3">
      <c r="A44" s="3" t="s">
        <v>144</v>
      </c>
      <c r="B44" s="3" t="s">
        <v>367</v>
      </c>
      <c r="C44" s="3" t="s">
        <v>177</v>
      </c>
      <c r="D44" s="53">
        <v>0</v>
      </c>
      <c r="E44" s="53">
        <v>0</v>
      </c>
      <c r="F44" s="53">
        <v>0</v>
      </c>
      <c r="G44" s="53">
        <v>0</v>
      </c>
      <c r="H44" s="53">
        <v>0</v>
      </c>
      <c r="I44" s="53">
        <v>0</v>
      </c>
      <c r="J44" s="53">
        <v>1.7000000000000001E-2</v>
      </c>
      <c r="K44" s="53">
        <v>0</v>
      </c>
      <c r="L44" s="53">
        <v>4.4000000000000004</v>
      </c>
      <c r="M44" s="53">
        <v>0</v>
      </c>
      <c r="N44" s="53">
        <v>0</v>
      </c>
      <c r="O44" s="53">
        <v>0</v>
      </c>
      <c r="P44" s="138">
        <v>4.4170000000000007</v>
      </c>
    </row>
    <row r="45" spans="1:16" x14ac:dyDescent="0.3">
      <c r="A45" s="3" t="s">
        <v>144</v>
      </c>
      <c r="B45" s="3" t="s">
        <v>367</v>
      </c>
      <c r="C45" s="3" t="s">
        <v>180</v>
      </c>
      <c r="D45" s="53">
        <v>0</v>
      </c>
      <c r="E45" s="53">
        <v>8.8000000000000009E-2</v>
      </c>
      <c r="F45" s="53">
        <v>0</v>
      </c>
      <c r="G45" s="53">
        <v>0</v>
      </c>
      <c r="H45" s="53">
        <v>0.3</v>
      </c>
      <c r="I45" s="53">
        <v>1.5109999999999999</v>
      </c>
      <c r="J45" s="53">
        <v>2.2689999999999997</v>
      </c>
      <c r="K45" s="53">
        <v>0</v>
      </c>
      <c r="L45" s="53">
        <v>0</v>
      </c>
      <c r="M45" s="53">
        <v>0</v>
      </c>
      <c r="N45" s="53">
        <v>0</v>
      </c>
      <c r="O45" s="53">
        <v>0</v>
      </c>
      <c r="P45" s="138">
        <v>4.1679999999999993</v>
      </c>
    </row>
    <row r="46" spans="1:16" x14ac:dyDescent="0.3">
      <c r="A46" s="51" t="s">
        <v>381</v>
      </c>
      <c r="B46" s="51" t="s">
        <v>381</v>
      </c>
      <c r="C46" s="51" t="s">
        <v>381</v>
      </c>
      <c r="D46" s="52">
        <v>0</v>
      </c>
      <c r="E46" s="52">
        <v>0</v>
      </c>
      <c r="F46" s="52">
        <v>0</v>
      </c>
      <c r="G46" s="52">
        <v>0</v>
      </c>
      <c r="H46" s="52">
        <v>2.3E-2</v>
      </c>
      <c r="I46" s="52">
        <v>0.02</v>
      </c>
      <c r="J46" s="52">
        <v>0.14799999999999999</v>
      </c>
      <c r="K46" s="52">
        <v>0</v>
      </c>
      <c r="L46" s="52">
        <v>0</v>
      </c>
      <c r="M46" s="52">
        <v>0</v>
      </c>
      <c r="N46" s="52">
        <v>2.3730000000000002</v>
      </c>
      <c r="O46" s="52">
        <v>0</v>
      </c>
      <c r="P46" s="52">
        <v>2.5640000000000001</v>
      </c>
    </row>
    <row r="47" spans="1:16" x14ac:dyDescent="0.3">
      <c r="A47" s="3" t="s">
        <v>144</v>
      </c>
      <c r="B47" s="3" t="s">
        <v>382</v>
      </c>
      <c r="C47" s="3" t="s">
        <v>383</v>
      </c>
      <c r="D47" s="53">
        <v>0</v>
      </c>
      <c r="E47" s="53">
        <v>0</v>
      </c>
      <c r="F47" s="53">
        <v>0</v>
      </c>
      <c r="G47" s="53">
        <v>0</v>
      </c>
      <c r="H47" s="53">
        <v>0</v>
      </c>
      <c r="I47" s="53">
        <v>0</v>
      </c>
      <c r="J47" s="53">
        <v>0</v>
      </c>
      <c r="K47" s="53">
        <v>0</v>
      </c>
      <c r="L47" s="53">
        <v>0</v>
      </c>
      <c r="M47" s="53">
        <v>0</v>
      </c>
      <c r="N47" s="53">
        <v>0.24199999999999999</v>
      </c>
      <c r="O47" s="53">
        <v>0</v>
      </c>
      <c r="P47" s="138">
        <v>0.24199999999999999</v>
      </c>
    </row>
    <row r="48" spans="1:16" x14ac:dyDescent="0.3">
      <c r="A48" s="3" t="s">
        <v>144</v>
      </c>
      <c r="B48" s="3" t="s">
        <v>382</v>
      </c>
      <c r="C48" s="3" t="s">
        <v>384</v>
      </c>
      <c r="D48" s="53">
        <v>0</v>
      </c>
      <c r="E48" s="53">
        <v>0</v>
      </c>
      <c r="F48" s="53">
        <v>0</v>
      </c>
      <c r="G48" s="53">
        <v>0</v>
      </c>
      <c r="H48" s="53">
        <v>0</v>
      </c>
      <c r="I48" s="53">
        <v>0</v>
      </c>
      <c r="J48" s="53">
        <v>0</v>
      </c>
      <c r="K48" s="53">
        <v>0</v>
      </c>
      <c r="L48" s="53">
        <v>0</v>
      </c>
      <c r="M48" s="53">
        <v>0</v>
      </c>
      <c r="N48" s="53">
        <v>1.016</v>
      </c>
      <c r="O48" s="53">
        <v>0</v>
      </c>
      <c r="P48" s="138">
        <v>1.016</v>
      </c>
    </row>
    <row r="49" spans="1:16"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138">
        <v>0</v>
      </c>
    </row>
    <row r="50" spans="1:16"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138">
        <v>0</v>
      </c>
    </row>
    <row r="51" spans="1:16" x14ac:dyDescent="0.3">
      <c r="A51" s="3" t="s">
        <v>144</v>
      </c>
      <c r="B51" s="3" t="s">
        <v>382</v>
      </c>
      <c r="C51" s="3" t="s">
        <v>386</v>
      </c>
      <c r="D51" s="53">
        <v>0</v>
      </c>
      <c r="E51" s="53">
        <v>0</v>
      </c>
      <c r="F51" s="53">
        <v>0</v>
      </c>
      <c r="G51" s="53">
        <v>0</v>
      </c>
      <c r="H51" s="53">
        <v>0</v>
      </c>
      <c r="I51" s="53">
        <v>0</v>
      </c>
      <c r="J51" s="53">
        <v>0</v>
      </c>
      <c r="K51" s="53">
        <v>0</v>
      </c>
      <c r="L51" s="53">
        <v>0</v>
      </c>
      <c r="M51" s="53">
        <v>0</v>
      </c>
      <c r="N51" s="53">
        <v>0.72100000000000009</v>
      </c>
      <c r="O51" s="53">
        <v>0</v>
      </c>
      <c r="P51" s="138">
        <v>0.72100000000000009</v>
      </c>
    </row>
    <row r="52" spans="1:16" x14ac:dyDescent="0.3">
      <c r="A52" s="3" t="s">
        <v>144</v>
      </c>
      <c r="B52" s="3" t="s">
        <v>382</v>
      </c>
      <c r="C52" s="3" t="s">
        <v>187</v>
      </c>
      <c r="D52" s="53">
        <v>0</v>
      </c>
      <c r="E52" s="53">
        <v>0</v>
      </c>
      <c r="F52" s="53">
        <v>0</v>
      </c>
      <c r="G52" s="53">
        <v>0</v>
      </c>
      <c r="H52" s="53">
        <v>0</v>
      </c>
      <c r="I52" s="53">
        <v>0</v>
      </c>
      <c r="J52" s="53">
        <v>2.3E-2</v>
      </c>
      <c r="K52" s="53">
        <v>0</v>
      </c>
      <c r="L52" s="53">
        <v>0</v>
      </c>
      <c r="M52" s="53">
        <v>0</v>
      </c>
      <c r="N52" s="53">
        <v>0</v>
      </c>
      <c r="O52" s="53">
        <v>0</v>
      </c>
      <c r="P52" s="138">
        <v>2.3E-2</v>
      </c>
    </row>
    <row r="53" spans="1:16" x14ac:dyDescent="0.3">
      <c r="A53" s="3" t="s">
        <v>144</v>
      </c>
      <c r="B53" s="3" t="s">
        <v>382</v>
      </c>
      <c r="C53" s="3" t="s">
        <v>387</v>
      </c>
      <c r="D53" s="53">
        <v>0</v>
      </c>
      <c r="E53" s="53">
        <v>0</v>
      </c>
      <c r="F53" s="53">
        <v>0</v>
      </c>
      <c r="G53" s="53">
        <v>0</v>
      </c>
      <c r="H53" s="53">
        <v>0</v>
      </c>
      <c r="I53" s="53">
        <v>0</v>
      </c>
      <c r="J53" s="53">
        <v>0.1</v>
      </c>
      <c r="K53" s="53">
        <v>0</v>
      </c>
      <c r="L53" s="53">
        <v>0</v>
      </c>
      <c r="M53" s="53">
        <v>0</v>
      </c>
      <c r="N53" s="53">
        <v>0</v>
      </c>
      <c r="O53" s="53">
        <v>0</v>
      </c>
      <c r="P53" s="138">
        <v>0.1</v>
      </c>
    </row>
    <row r="54" spans="1:16"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138">
        <v>0</v>
      </c>
    </row>
    <row r="55" spans="1:16" x14ac:dyDescent="0.3">
      <c r="A55" s="3" t="s">
        <v>144</v>
      </c>
      <c r="B55" s="3" t="s">
        <v>382</v>
      </c>
      <c r="C55" s="3" t="s">
        <v>389</v>
      </c>
      <c r="D55" s="53">
        <v>0</v>
      </c>
      <c r="E55" s="53">
        <v>0</v>
      </c>
      <c r="F55" s="53">
        <v>0</v>
      </c>
      <c r="G55" s="53">
        <v>0</v>
      </c>
      <c r="H55" s="53">
        <v>2.3E-2</v>
      </c>
      <c r="I55" s="53">
        <v>0.02</v>
      </c>
      <c r="J55" s="53">
        <v>2.5000000000000001E-2</v>
      </c>
      <c r="K55" s="53">
        <v>0</v>
      </c>
      <c r="L55" s="53">
        <v>0</v>
      </c>
      <c r="M55" s="53">
        <v>0</v>
      </c>
      <c r="N55" s="53">
        <v>0.39400000000000007</v>
      </c>
      <c r="O55" s="53">
        <v>0</v>
      </c>
      <c r="P55" s="138">
        <v>0.46200000000000008</v>
      </c>
    </row>
    <row r="56" spans="1:16" x14ac:dyDescent="0.3">
      <c r="A56" s="49" t="s">
        <v>390</v>
      </c>
      <c r="B56" s="49" t="s">
        <v>390</v>
      </c>
      <c r="C56" s="49" t="s">
        <v>390</v>
      </c>
      <c r="D56" s="50">
        <v>2.4220000000000002</v>
      </c>
      <c r="E56" s="50">
        <v>0</v>
      </c>
      <c r="F56" s="50">
        <v>4.3999999999999997E-2</v>
      </c>
      <c r="G56" s="50">
        <v>0</v>
      </c>
      <c r="H56" s="50">
        <v>0</v>
      </c>
      <c r="I56" s="50">
        <v>0.25600000000000001</v>
      </c>
      <c r="J56" s="50">
        <v>35.057000000000002</v>
      </c>
      <c r="K56" s="50">
        <v>0</v>
      </c>
      <c r="L56" s="50">
        <v>0.36699999999999999</v>
      </c>
      <c r="M56" s="50">
        <v>0</v>
      </c>
      <c r="N56" s="50">
        <v>2.427</v>
      </c>
      <c r="O56" s="50">
        <v>1.7000000000000001E-2</v>
      </c>
      <c r="P56" s="50">
        <v>40.590000000000003</v>
      </c>
    </row>
    <row r="57" spans="1:16" x14ac:dyDescent="0.3">
      <c r="A57" s="51" t="s">
        <v>391</v>
      </c>
      <c r="B57" s="51" t="s">
        <v>391</v>
      </c>
      <c r="C57" s="51" t="s">
        <v>391</v>
      </c>
      <c r="D57" s="52">
        <v>2.1640000000000001</v>
      </c>
      <c r="E57" s="52">
        <v>0</v>
      </c>
      <c r="F57" s="52">
        <v>4.3999999999999997E-2</v>
      </c>
      <c r="G57" s="52">
        <v>0</v>
      </c>
      <c r="H57" s="52">
        <v>0</v>
      </c>
      <c r="I57" s="52">
        <v>0</v>
      </c>
      <c r="J57" s="52">
        <v>22.675000000000001</v>
      </c>
      <c r="K57" s="52">
        <v>0</v>
      </c>
      <c r="L57" s="52">
        <v>0</v>
      </c>
      <c r="M57" s="52">
        <v>0</v>
      </c>
      <c r="N57" s="52">
        <v>1.8720000000000001</v>
      </c>
      <c r="O57" s="52">
        <v>1.7000000000000001E-2</v>
      </c>
      <c r="P57" s="52">
        <v>26.772000000000002</v>
      </c>
    </row>
    <row r="58" spans="1:16" x14ac:dyDescent="0.3">
      <c r="A58" s="3" t="s">
        <v>196</v>
      </c>
      <c r="B58" s="3" t="s">
        <v>392</v>
      </c>
      <c r="C58" s="3" t="s">
        <v>393</v>
      </c>
      <c r="D58" s="53">
        <v>1.4440000000000002</v>
      </c>
      <c r="E58" s="53">
        <v>0</v>
      </c>
      <c r="F58" s="53">
        <v>0</v>
      </c>
      <c r="G58" s="53">
        <v>0</v>
      </c>
      <c r="H58" s="53">
        <v>0</v>
      </c>
      <c r="I58" s="53">
        <v>0</v>
      </c>
      <c r="J58" s="53">
        <v>2.3750000000000004</v>
      </c>
      <c r="K58" s="53">
        <v>0</v>
      </c>
      <c r="L58" s="53">
        <v>0</v>
      </c>
      <c r="M58" s="53">
        <v>0</v>
      </c>
      <c r="N58" s="53">
        <v>0</v>
      </c>
      <c r="O58" s="53">
        <v>0</v>
      </c>
      <c r="P58" s="138">
        <v>3.8190000000000008</v>
      </c>
    </row>
    <row r="59" spans="1:16" x14ac:dyDescent="0.3">
      <c r="A59" s="3" t="s">
        <v>196</v>
      </c>
      <c r="B59" s="3" t="s">
        <v>392</v>
      </c>
      <c r="C59" s="3" t="s">
        <v>197</v>
      </c>
      <c r="D59" s="53">
        <v>0.48</v>
      </c>
      <c r="E59" s="53">
        <v>0</v>
      </c>
      <c r="F59" s="53">
        <v>4.3999999999999997E-2</v>
      </c>
      <c r="G59" s="53">
        <v>0</v>
      </c>
      <c r="H59" s="53">
        <v>0</v>
      </c>
      <c r="I59" s="53">
        <v>0</v>
      </c>
      <c r="J59" s="53">
        <v>19.905000000000001</v>
      </c>
      <c r="K59" s="53">
        <v>0</v>
      </c>
      <c r="L59" s="53">
        <v>0</v>
      </c>
      <c r="M59" s="53">
        <v>0</v>
      </c>
      <c r="N59" s="53">
        <v>1.8720000000000001</v>
      </c>
      <c r="O59" s="53">
        <v>1.7000000000000001E-2</v>
      </c>
      <c r="P59" s="138">
        <v>22.318000000000001</v>
      </c>
    </row>
    <row r="60" spans="1:16"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138">
        <v>0</v>
      </c>
    </row>
    <row r="61" spans="1:16"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138">
        <v>0</v>
      </c>
    </row>
    <row r="62" spans="1:16"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138">
        <v>0</v>
      </c>
    </row>
    <row r="63" spans="1:16" x14ac:dyDescent="0.3">
      <c r="A63" s="3" t="s">
        <v>196</v>
      </c>
      <c r="B63" s="3" t="s">
        <v>392</v>
      </c>
      <c r="C63" s="3" t="s">
        <v>206</v>
      </c>
      <c r="D63" s="53">
        <v>0.24</v>
      </c>
      <c r="E63" s="53">
        <v>0</v>
      </c>
      <c r="F63" s="53">
        <v>0</v>
      </c>
      <c r="G63" s="53">
        <v>0</v>
      </c>
      <c r="H63" s="53">
        <v>0</v>
      </c>
      <c r="I63" s="53">
        <v>0</v>
      </c>
      <c r="J63" s="53">
        <v>0.39500000000000002</v>
      </c>
      <c r="K63" s="53">
        <v>0</v>
      </c>
      <c r="L63" s="53">
        <v>0</v>
      </c>
      <c r="M63" s="53">
        <v>0</v>
      </c>
      <c r="N63" s="53">
        <v>0</v>
      </c>
      <c r="O63" s="53">
        <v>0</v>
      </c>
      <c r="P63" s="138">
        <v>0.63500000000000001</v>
      </c>
    </row>
    <row r="64" spans="1:16" x14ac:dyDescent="0.3">
      <c r="A64" s="51" t="s">
        <v>396</v>
      </c>
      <c r="B64" s="51" t="s">
        <v>396</v>
      </c>
      <c r="C64" s="51" t="s">
        <v>396</v>
      </c>
      <c r="D64" s="52">
        <v>9.6000000000000002E-2</v>
      </c>
      <c r="E64" s="52">
        <v>0</v>
      </c>
      <c r="F64" s="52">
        <v>0</v>
      </c>
      <c r="G64" s="52">
        <v>0</v>
      </c>
      <c r="H64" s="52">
        <v>0</v>
      </c>
      <c r="I64" s="52">
        <v>0</v>
      </c>
      <c r="J64" s="52">
        <v>1.7080000000000002</v>
      </c>
      <c r="K64" s="52">
        <v>0</v>
      </c>
      <c r="L64" s="52">
        <v>7.4999999999999997E-2</v>
      </c>
      <c r="M64" s="52">
        <v>0</v>
      </c>
      <c r="N64" s="52">
        <v>0</v>
      </c>
      <c r="O64" s="52">
        <v>0</v>
      </c>
      <c r="P64" s="52">
        <v>1.8790000000000002</v>
      </c>
    </row>
    <row r="65" spans="1:16"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138">
        <v>0</v>
      </c>
    </row>
    <row r="66" spans="1:16"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138">
        <v>0</v>
      </c>
    </row>
    <row r="67" spans="1:16" x14ac:dyDescent="0.3">
      <c r="A67" s="3" t="s">
        <v>196</v>
      </c>
      <c r="B67" s="3" t="s">
        <v>397</v>
      </c>
      <c r="C67" s="3" t="s">
        <v>400</v>
      </c>
      <c r="D67" s="53">
        <v>0</v>
      </c>
      <c r="E67" s="53">
        <v>0</v>
      </c>
      <c r="F67" s="53">
        <v>0</v>
      </c>
      <c r="G67" s="53">
        <v>0</v>
      </c>
      <c r="H67" s="53">
        <v>0</v>
      </c>
      <c r="I67" s="53">
        <v>0</v>
      </c>
      <c r="J67" s="53">
        <v>0.17299999999999999</v>
      </c>
      <c r="K67" s="53">
        <v>0</v>
      </c>
      <c r="L67" s="53">
        <v>0</v>
      </c>
      <c r="M67" s="53">
        <v>0</v>
      </c>
      <c r="N67" s="53">
        <v>0</v>
      </c>
      <c r="O67" s="53">
        <v>0</v>
      </c>
      <c r="P67" s="138">
        <v>0.17299999999999999</v>
      </c>
    </row>
    <row r="68" spans="1:16"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138">
        <v>0</v>
      </c>
    </row>
    <row r="69" spans="1:16" x14ac:dyDescent="0.3">
      <c r="A69" s="3" t="s">
        <v>196</v>
      </c>
      <c r="B69" s="3" t="s">
        <v>397</v>
      </c>
      <c r="C69" s="3" t="s">
        <v>402</v>
      </c>
      <c r="D69" s="53">
        <v>0</v>
      </c>
      <c r="E69" s="53">
        <v>0</v>
      </c>
      <c r="F69" s="53">
        <v>0</v>
      </c>
      <c r="G69" s="53">
        <v>0</v>
      </c>
      <c r="H69" s="53">
        <v>0</v>
      </c>
      <c r="I69" s="53">
        <v>0</v>
      </c>
      <c r="J69" s="53">
        <v>0.10100000000000001</v>
      </c>
      <c r="K69" s="53">
        <v>0</v>
      </c>
      <c r="L69" s="53">
        <v>0</v>
      </c>
      <c r="M69" s="53">
        <v>0</v>
      </c>
      <c r="N69" s="53">
        <v>0</v>
      </c>
      <c r="O69" s="53">
        <v>0</v>
      </c>
      <c r="P69" s="138">
        <v>0.10100000000000001</v>
      </c>
    </row>
    <row r="70" spans="1:16" x14ac:dyDescent="0.3">
      <c r="A70" s="3" t="s">
        <v>196</v>
      </c>
      <c r="B70" s="3" t="s">
        <v>397</v>
      </c>
      <c r="C70" s="3" t="s">
        <v>403</v>
      </c>
      <c r="D70" s="53">
        <v>0</v>
      </c>
      <c r="E70" s="53">
        <v>0</v>
      </c>
      <c r="F70" s="53">
        <v>0</v>
      </c>
      <c r="G70" s="53">
        <v>0</v>
      </c>
      <c r="H70" s="53">
        <v>0</v>
      </c>
      <c r="I70" s="53">
        <v>0</v>
      </c>
      <c r="J70" s="53">
        <v>1.2060000000000002</v>
      </c>
      <c r="K70" s="53">
        <v>0</v>
      </c>
      <c r="L70" s="53">
        <v>0</v>
      </c>
      <c r="M70" s="53">
        <v>0</v>
      </c>
      <c r="N70" s="53">
        <v>0</v>
      </c>
      <c r="O70" s="53">
        <v>0</v>
      </c>
      <c r="P70" s="138">
        <v>1.2060000000000002</v>
      </c>
    </row>
    <row r="71" spans="1:16"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138">
        <v>0</v>
      </c>
    </row>
    <row r="72" spans="1:16"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138">
        <v>0</v>
      </c>
    </row>
    <row r="73" spans="1:16" x14ac:dyDescent="0.3">
      <c r="A73" s="3" t="s">
        <v>196</v>
      </c>
      <c r="B73" s="3" t="s">
        <v>397</v>
      </c>
      <c r="C73" s="3" t="s">
        <v>406</v>
      </c>
      <c r="D73" s="53">
        <v>0</v>
      </c>
      <c r="E73" s="53">
        <v>0</v>
      </c>
      <c r="F73" s="53">
        <v>0</v>
      </c>
      <c r="G73" s="53">
        <v>0</v>
      </c>
      <c r="H73" s="53">
        <v>0</v>
      </c>
      <c r="I73" s="53">
        <v>0</v>
      </c>
      <c r="J73" s="53">
        <v>0</v>
      </c>
      <c r="K73" s="53">
        <v>0</v>
      </c>
      <c r="L73" s="53">
        <v>7.4999999999999997E-2</v>
      </c>
      <c r="M73" s="53">
        <v>0</v>
      </c>
      <c r="N73" s="53">
        <v>0</v>
      </c>
      <c r="O73" s="53">
        <v>0</v>
      </c>
      <c r="P73" s="138">
        <v>7.4999999999999997E-2</v>
      </c>
    </row>
    <row r="74" spans="1:16" x14ac:dyDescent="0.3">
      <c r="A74" s="3" t="s">
        <v>196</v>
      </c>
      <c r="B74" s="3" t="s">
        <v>397</v>
      </c>
      <c r="C74" s="3" t="s">
        <v>407</v>
      </c>
      <c r="D74" s="53">
        <v>0</v>
      </c>
      <c r="E74" s="53">
        <v>0</v>
      </c>
      <c r="F74" s="53">
        <v>0</v>
      </c>
      <c r="G74" s="53">
        <v>0</v>
      </c>
      <c r="H74" s="53">
        <v>0</v>
      </c>
      <c r="I74" s="53">
        <v>0</v>
      </c>
      <c r="J74" s="53">
        <v>0.22800000000000001</v>
      </c>
      <c r="K74" s="53">
        <v>0</v>
      </c>
      <c r="L74" s="53">
        <v>0</v>
      </c>
      <c r="M74" s="53">
        <v>0</v>
      </c>
      <c r="N74" s="53">
        <v>0</v>
      </c>
      <c r="O74" s="53">
        <v>0</v>
      </c>
      <c r="P74" s="138">
        <v>0.22800000000000001</v>
      </c>
    </row>
    <row r="75" spans="1:16"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138">
        <v>0</v>
      </c>
    </row>
    <row r="76" spans="1:16"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138">
        <v>0</v>
      </c>
    </row>
    <row r="77" spans="1:16"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138">
        <v>0</v>
      </c>
    </row>
    <row r="78" spans="1:16"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138">
        <v>0</v>
      </c>
    </row>
    <row r="79" spans="1:16" x14ac:dyDescent="0.3">
      <c r="A79" s="3" t="s">
        <v>196</v>
      </c>
      <c r="B79" s="3" t="s">
        <v>397</v>
      </c>
      <c r="C79" s="3" t="s">
        <v>412</v>
      </c>
      <c r="D79" s="53">
        <v>9.6000000000000002E-2</v>
      </c>
      <c r="E79" s="53">
        <v>0</v>
      </c>
      <c r="F79" s="53">
        <v>0</v>
      </c>
      <c r="G79" s="53">
        <v>0</v>
      </c>
      <c r="H79" s="53">
        <v>0</v>
      </c>
      <c r="I79" s="53">
        <v>0</v>
      </c>
      <c r="J79" s="53">
        <v>0</v>
      </c>
      <c r="K79" s="53">
        <v>0</v>
      </c>
      <c r="L79" s="53">
        <v>0</v>
      </c>
      <c r="M79" s="53">
        <v>0</v>
      </c>
      <c r="N79" s="53">
        <v>0</v>
      </c>
      <c r="O79" s="53">
        <v>0</v>
      </c>
      <c r="P79" s="138">
        <v>9.6000000000000002E-2</v>
      </c>
    </row>
    <row r="80" spans="1:16"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138">
        <v>0</v>
      </c>
    </row>
    <row r="81" spans="1:16"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138">
        <v>0</v>
      </c>
    </row>
    <row r="82" spans="1:16"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138">
        <v>0</v>
      </c>
    </row>
    <row r="83" spans="1:16" x14ac:dyDescent="0.3">
      <c r="A83" s="51" t="s">
        <v>416</v>
      </c>
      <c r="B83" s="51" t="s">
        <v>416</v>
      </c>
      <c r="C83" s="51" t="s">
        <v>416</v>
      </c>
      <c r="D83" s="52">
        <v>0.114</v>
      </c>
      <c r="E83" s="52">
        <v>0</v>
      </c>
      <c r="F83" s="52">
        <v>0</v>
      </c>
      <c r="G83" s="52">
        <v>0</v>
      </c>
      <c r="H83" s="52">
        <v>0</v>
      </c>
      <c r="I83" s="52">
        <v>0</v>
      </c>
      <c r="J83" s="52">
        <v>1.0590000000000002</v>
      </c>
      <c r="K83" s="52">
        <v>0</v>
      </c>
      <c r="L83" s="52">
        <v>0.29199999999999998</v>
      </c>
      <c r="M83" s="52">
        <v>0</v>
      </c>
      <c r="N83" s="52">
        <v>4.2000000000000003E-2</v>
      </c>
      <c r="O83" s="52">
        <v>0</v>
      </c>
      <c r="P83" s="52">
        <v>1.5070000000000003</v>
      </c>
    </row>
    <row r="84" spans="1:16"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138">
        <v>0</v>
      </c>
    </row>
    <row r="85" spans="1:16"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138">
        <v>0</v>
      </c>
    </row>
    <row r="86" spans="1:16"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138">
        <v>0</v>
      </c>
    </row>
    <row r="87" spans="1:16" x14ac:dyDescent="0.3">
      <c r="A87" s="3" t="s">
        <v>196</v>
      </c>
      <c r="B87" s="3" t="s">
        <v>417</v>
      </c>
      <c r="C87" s="3" t="s">
        <v>421</v>
      </c>
      <c r="D87" s="53">
        <v>0</v>
      </c>
      <c r="E87" s="53">
        <v>0</v>
      </c>
      <c r="F87" s="53">
        <v>0</v>
      </c>
      <c r="G87" s="53">
        <v>0</v>
      </c>
      <c r="H87" s="53">
        <v>0</v>
      </c>
      <c r="I87" s="53">
        <v>0</v>
      </c>
      <c r="J87" s="53">
        <v>0.19699999999999998</v>
      </c>
      <c r="K87" s="53">
        <v>0</v>
      </c>
      <c r="L87" s="53">
        <v>0</v>
      </c>
      <c r="M87" s="53">
        <v>0</v>
      </c>
      <c r="N87" s="53">
        <v>0</v>
      </c>
      <c r="O87" s="53">
        <v>0</v>
      </c>
      <c r="P87" s="138">
        <v>0.19699999999999998</v>
      </c>
    </row>
    <row r="88" spans="1:16"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138">
        <v>0</v>
      </c>
    </row>
    <row r="89" spans="1:16" x14ac:dyDescent="0.3">
      <c r="A89" s="3" t="s">
        <v>196</v>
      </c>
      <c r="B89" s="3" t="s">
        <v>417</v>
      </c>
      <c r="C89" s="3" t="s">
        <v>423</v>
      </c>
      <c r="D89" s="53">
        <v>4.4999999999999998E-2</v>
      </c>
      <c r="E89" s="53">
        <v>0</v>
      </c>
      <c r="F89" s="53">
        <v>0</v>
      </c>
      <c r="G89" s="53">
        <v>0</v>
      </c>
      <c r="H89" s="53">
        <v>0</v>
      </c>
      <c r="I89" s="53">
        <v>0</v>
      </c>
      <c r="J89" s="53">
        <v>0.19500000000000001</v>
      </c>
      <c r="K89" s="53">
        <v>0</v>
      </c>
      <c r="L89" s="53">
        <v>0</v>
      </c>
      <c r="M89" s="53">
        <v>0</v>
      </c>
      <c r="N89" s="53">
        <v>0</v>
      </c>
      <c r="O89" s="53">
        <v>0</v>
      </c>
      <c r="P89" s="138">
        <v>0.24</v>
      </c>
    </row>
    <row r="90" spans="1:16"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138">
        <v>0</v>
      </c>
    </row>
    <row r="91" spans="1:16"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138">
        <v>0</v>
      </c>
    </row>
    <row r="92" spans="1:16"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138">
        <v>0</v>
      </c>
    </row>
    <row r="93" spans="1:16"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138">
        <v>0</v>
      </c>
    </row>
    <row r="94" spans="1:16" x14ac:dyDescent="0.3">
      <c r="A94" s="3" t="s">
        <v>196</v>
      </c>
      <c r="B94" s="3" t="s">
        <v>417</v>
      </c>
      <c r="C94" s="3" t="s">
        <v>428</v>
      </c>
      <c r="D94" s="53">
        <v>0</v>
      </c>
      <c r="E94" s="53">
        <v>0</v>
      </c>
      <c r="F94" s="53">
        <v>0</v>
      </c>
      <c r="G94" s="53">
        <v>0</v>
      </c>
      <c r="H94" s="53">
        <v>0</v>
      </c>
      <c r="I94" s="53">
        <v>0</v>
      </c>
      <c r="J94" s="53">
        <v>0</v>
      </c>
      <c r="K94" s="53">
        <v>0</v>
      </c>
      <c r="L94" s="53">
        <v>0.251</v>
      </c>
      <c r="M94" s="53">
        <v>0</v>
      </c>
      <c r="N94" s="53">
        <v>0</v>
      </c>
      <c r="O94" s="53">
        <v>0</v>
      </c>
      <c r="P94" s="138">
        <v>0.251</v>
      </c>
    </row>
    <row r="95" spans="1:16"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138">
        <v>0</v>
      </c>
    </row>
    <row r="96" spans="1:16"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138">
        <v>0</v>
      </c>
    </row>
    <row r="97" spans="1:16" x14ac:dyDescent="0.3">
      <c r="A97" s="3" t="s">
        <v>196</v>
      </c>
      <c r="B97" s="3" t="s">
        <v>417</v>
      </c>
      <c r="C97" s="3" t="s">
        <v>431</v>
      </c>
      <c r="D97" s="53">
        <v>6.9000000000000006E-2</v>
      </c>
      <c r="E97" s="53">
        <v>0</v>
      </c>
      <c r="F97" s="53">
        <v>0</v>
      </c>
      <c r="G97" s="53">
        <v>0</v>
      </c>
      <c r="H97" s="53">
        <v>0</v>
      </c>
      <c r="I97" s="53">
        <v>0</v>
      </c>
      <c r="J97" s="53">
        <v>0.66700000000000004</v>
      </c>
      <c r="K97" s="53">
        <v>0</v>
      </c>
      <c r="L97" s="53">
        <v>4.1000000000000002E-2</v>
      </c>
      <c r="M97" s="53">
        <v>0</v>
      </c>
      <c r="N97" s="53">
        <v>4.2000000000000003E-2</v>
      </c>
      <c r="O97" s="53">
        <v>0</v>
      </c>
      <c r="P97" s="138">
        <v>0.81900000000000006</v>
      </c>
    </row>
    <row r="98" spans="1:16"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138">
        <v>0</v>
      </c>
    </row>
    <row r="99" spans="1:16"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138">
        <v>0</v>
      </c>
    </row>
    <row r="100" spans="1:16" x14ac:dyDescent="0.3">
      <c r="A100" s="51" t="s">
        <v>434</v>
      </c>
      <c r="B100" s="51" t="s">
        <v>434</v>
      </c>
      <c r="C100" s="51" t="s">
        <v>434</v>
      </c>
      <c r="D100" s="52">
        <v>4.8000000000000001E-2</v>
      </c>
      <c r="E100" s="52">
        <v>0</v>
      </c>
      <c r="F100" s="52">
        <v>0</v>
      </c>
      <c r="G100" s="52">
        <v>0</v>
      </c>
      <c r="H100" s="52">
        <v>0</v>
      </c>
      <c r="I100" s="52">
        <v>0</v>
      </c>
      <c r="J100" s="52">
        <v>7.4999999999999997E-2</v>
      </c>
      <c r="K100" s="52">
        <v>0</v>
      </c>
      <c r="L100" s="52">
        <v>0</v>
      </c>
      <c r="M100" s="52">
        <v>0</v>
      </c>
      <c r="N100" s="52">
        <v>0</v>
      </c>
      <c r="O100" s="52">
        <v>0</v>
      </c>
      <c r="P100" s="52">
        <v>0.123</v>
      </c>
    </row>
    <row r="101" spans="1:16" x14ac:dyDescent="0.3">
      <c r="A101" s="3" t="s">
        <v>196</v>
      </c>
      <c r="B101" s="3" t="s">
        <v>435</v>
      </c>
      <c r="C101" s="3" t="s">
        <v>436</v>
      </c>
      <c r="D101" s="53">
        <v>0</v>
      </c>
      <c r="E101" s="53">
        <v>0</v>
      </c>
      <c r="F101" s="53">
        <v>0</v>
      </c>
      <c r="G101" s="53">
        <v>0</v>
      </c>
      <c r="H101" s="53">
        <v>0</v>
      </c>
      <c r="I101" s="53">
        <v>0</v>
      </c>
      <c r="J101" s="53">
        <v>7.4999999999999997E-2</v>
      </c>
      <c r="K101" s="53">
        <v>0</v>
      </c>
      <c r="L101" s="53">
        <v>0</v>
      </c>
      <c r="M101" s="53">
        <v>0</v>
      </c>
      <c r="N101" s="53">
        <v>0</v>
      </c>
      <c r="O101" s="53">
        <v>0</v>
      </c>
      <c r="P101" s="138">
        <v>7.4999999999999997E-2</v>
      </c>
    </row>
    <row r="102" spans="1:16"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138">
        <v>0</v>
      </c>
    </row>
    <row r="103" spans="1:16"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138">
        <v>0</v>
      </c>
    </row>
    <row r="104" spans="1:16"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138">
        <v>0</v>
      </c>
    </row>
    <row r="105" spans="1:16"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138">
        <v>0</v>
      </c>
    </row>
    <row r="106" spans="1:16"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138">
        <v>0</v>
      </c>
    </row>
    <row r="107" spans="1:16"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138">
        <v>0</v>
      </c>
    </row>
    <row r="108" spans="1:16" x14ac:dyDescent="0.3">
      <c r="A108" s="3" t="s">
        <v>196</v>
      </c>
      <c r="B108" s="3" t="s">
        <v>435</v>
      </c>
      <c r="C108" s="3" t="s">
        <v>443</v>
      </c>
      <c r="D108" s="53">
        <v>4.8000000000000001E-2</v>
      </c>
      <c r="E108" s="53">
        <v>0</v>
      </c>
      <c r="F108" s="53">
        <v>0</v>
      </c>
      <c r="G108" s="53">
        <v>0</v>
      </c>
      <c r="H108" s="53">
        <v>0</v>
      </c>
      <c r="I108" s="53">
        <v>0</v>
      </c>
      <c r="J108" s="53">
        <v>0</v>
      </c>
      <c r="K108" s="53">
        <v>0</v>
      </c>
      <c r="L108" s="53">
        <v>0</v>
      </c>
      <c r="M108" s="53">
        <v>0</v>
      </c>
      <c r="N108" s="53">
        <v>0</v>
      </c>
      <c r="O108" s="53">
        <v>0</v>
      </c>
      <c r="P108" s="138">
        <v>4.8000000000000001E-2</v>
      </c>
    </row>
    <row r="109" spans="1:16"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138">
        <v>0</v>
      </c>
    </row>
    <row r="110" spans="1:16" x14ac:dyDescent="0.3">
      <c r="A110" s="51" t="s">
        <v>445</v>
      </c>
      <c r="B110" s="51" t="s">
        <v>445</v>
      </c>
      <c r="C110" s="51" t="s">
        <v>445</v>
      </c>
      <c r="D110" s="52">
        <v>0</v>
      </c>
      <c r="E110" s="52">
        <v>0</v>
      </c>
      <c r="F110" s="52">
        <v>0</v>
      </c>
      <c r="G110" s="52">
        <v>0</v>
      </c>
      <c r="H110" s="52">
        <v>0</v>
      </c>
      <c r="I110" s="52">
        <v>0.25600000000000001</v>
      </c>
      <c r="J110" s="52">
        <v>9.5399999999999991</v>
      </c>
      <c r="K110" s="52">
        <v>0</v>
      </c>
      <c r="L110" s="52">
        <v>0</v>
      </c>
      <c r="M110" s="52">
        <v>0</v>
      </c>
      <c r="N110" s="52">
        <v>0.51300000000000001</v>
      </c>
      <c r="O110" s="52">
        <v>0</v>
      </c>
      <c r="P110" s="52">
        <v>10.308999999999999</v>
      </c>
    </row>
    <row r="111" spans="1:16"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138">
        <v>0</v>
      </c>
    </row>
    <row r="112" spans="1:16"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138">
        <v>0</v>
      </c>
    </row>
    <row r="113" spans="1:16"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138">
        <v>0</v>
      </c>
    </row>
    <row r="114" spans="1:16" x14ac:dyDescent="0.3">
      <c r="A114" s="3" t="s">
        <v>196</v>
      </c>
      <c r="B114" s="3" t="s">
        <v>446</v>
      </c>
      <c r="C114" s="3" t="s">
        <v>450</v>
      </c>
      <c r="D114" s="53">
        <v>0</v>
      </c>
      <c r="E114" s="53">
        <v>0</v>
      </c>
      <c r="F114" s="53">
        <v>0</v>
      </c>
      <c r="G114" s="53">
        <v>0</v>
      </c>
      <c r="H114" s="53">
        <v>0</v>
      </c>
      <c r="I114" s="53">
        <v>0.25600000000000001</v>
      </c>
      <c r="J114" s="53">
        <v>9.5399999999999991</v>
      </c>
      <c r="K114" s="53">
        <v>0</v>
      </c>
      <c r="L114" s="53">
        <v>0</v>
      </c>
      <c r="M114" s="53">
        <v>0</v>
      </c>
      <c r="N114" s="53">
        <v>0.51300000000000001</v>
      </c>
      <c r="O114" s="53">
        <v>0</v>
      </c>
      <c r="P114" s="138">
        <v>10.308999999999999</v>
      </c>
    </row>
    <row r="115" spans="1:16"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138">
        <v>0</v>
      </c>
    </row>
    <row r="116" spans="1:16" x14ac:dyDescent="0.3">
      <c r="A116" s="49" t="s">
        <v>452</v>
      </c>
      <c r="B116" s="49" t="s">
        <v>452</v>
      </c>
      <c r="C116" s="49" t="s">
        <v>452</v>
      </c>
      <c r="D116" s="50">
        <v>1.2150000000000001</v>
      </c>
      <c r="E116" s="50">
        <v>0</v>
      </c>
      <c r="F116" s="50">
        <v>0</v>
      </c>
      <c r="G116" s="50">
        <v>0</v>
      </c>
      <c r="H116" s="50">
        <v>0</v>
      </c>
      <c r="I116" s="50">
        <v>4.7809999999999988</v>
      </c>
      <c r="J116" s="50">
        <v>4.4960000000000004</v>
      </c>
      <c r="K116" s="50">
        <v>7.2</v>
      </c>
      <c r="L116" s="50">
        <v>2.57</v>
      </c>
      <c r="M116" s="50">
        <v>0</v>
      </c>
      <c r="N116" s="50">
        <v>6.48</v>
      </c>
      <c r="O116" s="50">
        <v>1.0929999999999997</v>
      </c>
      <c r="P116" s="50">
        <v>27.835000000000001</v>
      </c>
    </row>
    <row r="117" spans="1:16" x14ac:dyDescent="0.3">
      <c r="A117" s="51" t="s">
        <v>452</v>
      </c>
      <c r="B117" s="51" t="s">
        <v>452</v>
      </c>
      <c r="C117" s="51" t="s">
        <v>452</v>
      </c>
      <c r="D117" s="52">
        <v>1.2150000000000001</v>
      </c>
      <c r="E117" s="52">
        <v>0</v>
      </c>
      <c r="F117" s="52">
        <v>0</v>
      </c>
      <c r="G117" s="52">
        <v>0</v>
      </c>
      <c r="H117" s="52">
        <v>0</v>
      </c>
      <c r="I117" s="52">
        <v>4.7809999999999988</v>
      </c>
      <c r="J117" s="52">
        <v>4.4960000000000004</v>
      </c>
      <c r="K117" s="52">
        <v>7.2</v>
      </c>
      <c r="L117" s="52">
        <v>2.57</v>
      </c>
      <c r="M117" s="52">
        <v>0</v>
      </c>
      <c r="N117" s="52">
        <v>6.48</v>
      </c>
      <c r="O117" s="52">
        <v>1.0929999999999997</v>
      </c>
      <c r="P117" s="52">
        <v>27.835000000000001</v>
      </c>
    </row>
    <row r="118" spans="1:16" x14ac:dyDescent="0.3">
      <c r="A118" s="3" t="s">
        <v>209</v>
      </c>
      <c r="B118" s="3" t="s">
        <v>209</v>
      </c>
      <c r="C118" s="3" t="s">
        <v>210</v>
      </c>
      <c r="D118" s="53">
        <v>0</v>
      </c>
      <c r="E118" s="53">
        <v>0</v>
      </c>
      <c r="F118" s="53">
        <v>0</v>
      </c>
      <c r="G118" s="53">
        <v>0</v>
      </c>
      <c r="H118" s="53">
        <v>0</v>
      </c>
      <c r="I118" s="53">
        <v>0.38200000000000001</v>
      </c>
      <c r="J118" s="53">
        <v>1.496</v>
      </c>
      <c r="K118" s="53">
        <v>4</v>
      </c>
      <c r="L118" s="53">
        <v>0</v>
      </c>
      <c r="M118" s="53">
        <v>0</v>
      </c>
      <c r="N118" s="53">
        <v>0</v>
      </c>
      <c r="O118" s="53">
        <v>1.0739999999999998</v>
      </c>
      <c r="P118" s="138">
        <v>6.952</v>
      </c>
    </row>
    <row r="119" spans="1:16" x14ac:dyDescent="0.3">
      <c r="A119" s="3" t="s">
        <v>209</v>
      </c>
      <c r="B119" s="3" t="s">
        <v>209</v>
      </c>
      <c r="C119" s="3" t="s">
        <v>213</v>
      </c>
      <c r="D119" s="53">
        <v>1.2150000000000001</v>
      </c>
      <c r="E119" s="53">
        <v>0</v>
      </c>
      <c r="F119" s="53">
        <v>0</v>
      </c>
      <c r="G119" s="53">
        <v>0</v>
      </c>
      <c r="H119" s="53">
        <v>0</v>
      </c>
      <c r="I119" s="53">
        <v>4.3989999999999991</v>
      </c>
      <c r="J119" s="53">
        <v>3</v>
      </c>
      <c r="K119" s="53">
        <v>3.2</v>
      </c>
      <c r="L119" s="53">
        <v>2.57</v>
      </c>
      <c r="M119" s="53">
        <v>0</v>
      </c>
      <c r="N119" s="53">
        <v>6.48</v>
      </c>
      <c r="O119" s="53">
        <v>1.9E-2</v>
      </c>
      <c r="P119" s="138">
        <v>20.882999999999999</v>
      </c>
    </row>
    <row r="120" spans="1:16" x14ac:dyDescent="0.3">
      <c r="A120" s="49" t="s">
        <v>453</v>
      </c>
      <c r="B120" s="49" t="s">
        <v>453</v>
      </c>
      <c r="C120" s="49" t="s">
        <v>453</v>
      </c>
      <c r="D120" s="50">
        <v>0.437</v>
      </c>
      <c r="E120" s="50">
        <v>0</v>
      </c>
      <c r="F120" s="50">
        <v>0</v>
      </c>
      <c r="G120" s="50">
        <v>0</v>
      </c>
      <c r="H120" s="50">
        <v>0</v>
      </c>
      <c r="I120" s="50">
        <v>1.1239999999999999</v>
      </c>
      <c r="J120" s="50">
        <v>117.739</v>
      </c>
      <c r="K120" s="50">
        <v>6.3229999999999995</v>
      </c>
      <c r="L120" s="50">
        <v>6.4479999999999995</v>
      </c>
      <c r="M120" s="50">
        <v>0</v>
      </c>
      <c r="N120" s="50">
        <v>49.238000000000007</v>
      </c>
      <c r="O120" s="50">
        <v>0.3</v>
      </c>
      <c r="P120" s="50">
        <v>181.60900000000001</v>
      </c>
    </row>
    <row r="121" spans="1:16" x14ac:dyDescent="0.3">
      <c r="A121" s="51" t="s">
        <v>454</v>
      </c>
      <c r="B121" s="51" t="s">
        <v>454</v>
      </c>
      <c r="C121" s="51" t="s">
        <v>454</v>
      </c>
      <c r="D121" s="52">
        <v>0</v>
      </c>
      <c r="E121" s="52">
        <v>0</v>
      </c>
      <c r="F121" s="52">
        <v>0</v>
      </c>
      <c r="G121" s="52">
        <v>0</v>
      </c>
      <c r="H121" s="52">
        <v>0</v>
      </c>
      <c r="I121" s="52">
        <v>0</v>
      </c>
      <c r="J121" s="52">
        <v>1.0349999999999999</v>
      </c>
      <c r="K121" s="52">
        <v>0</v>
      </c>
      <c r="L121" s="52">
        <v>0.16899999999999998</v>
      </c>
      <c r="M121" s="52">
        <v>0</v>
      </c>
      <c r="N121" s="52">
        <v>0</v>
      </c>
      <c r="O121" s="52">
        <v>0</v>
      </c>
      <c r="P121" s="52">
        <v>1.204</v>
      </c>
    </row>
    <row r="122" spans="1:16"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138">
        <v>0</v>
      </c>
    </row>
    <row r="123" spans="1:16"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138">
        <v>0</v>
      </c>
    </row>
    <row r="124" spans="1:16" x14ac:dyDescent="0.3">
      <c r="A124" s="3" t="s">
        <v>224</v>
      </c>
      <c r="B124" s="3" t="s">
        <v>455</v>
      </c>
      <c r="C124" s="3" t="s">
        <v>458</v>
      </c>
      <c r="D124" s="53">
        <v>0</v>
      </c>
      <c r="E124" s="53">
        <v>0</v>
      </c>
      <c r="F124" s="53">
        <v>0</v>
      </c>
      <c r="G124" s="53">
        <v>0</v>
      </c>
      <c r="H124" s="53">
        <v>0</v>
      </c>
      <c r="I124" s="53">
        <v>0</v>
      </c>
      <c r="J124" s="53">
        <v>1.0349999999999999</v>
      </c>
      <c r="K124" s="53">
        <v>0</v>
      </c>
      <c r="L124" s="53">
        <v>0.16899999999999998</v>
      </c>
      <c r="M124" s="53">
        <v>0</v>
      </c>
      <c r="N124" s="53">
        <v>0</v>
      </c>
      <c r="O124" s="53">
        <v>0</v>
      </c>
      <c r="P124" s="138">
        <v>1.204</v>
      </c>
    </row>
    <row r="125" spans="1:16"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138">
        <v>0</v>
      </c>
    </row>
    <row r="126" spans="1:16"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138">
        <v>0</v>
      </c>
    </row>
    <row r="127" spans="1:16"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138">
        <v>0</v>
      </c>
    </row>
    <row r="128" spans="1:16"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138">
        <v>0</v>
      </c>
    </row>
    <row r="129" spans="1:16"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138">
        <v>0</v>
      </c>
    </row>
    <row r="130" spans="1:16" x14ac:dyDescent="0.3">
      <c r="A130" s="51" t="s">
        <v>464</v>
      </c>
      <c r="B130" s="51" t="s">
        <v>464</v>
      </c>
      <c r="C130" s="51" t="s">
        <v>464</v>
      </c>
      <c r="D130" s="52">
        <v>0.371</v>
      </c>
      <c r="E130" s="52">
        <v>0</v>
      </c>
      <c r="F130" s="52">
        <v>0</v>
      </c>
      <c r="G130" s="52">
        <v>0</v>
      </c>
      <c r="H130" s="52">
        <v>0</v>
      </c>
      <c r="I130" s="52">
        <v>2.4E-2</v>
      </c>
      <c r="J130" s="52">
        <v>31.765999999999998</v>
      </c>
      <c r="K130" s="52">
        <v>0</v>
      </c>
      <c r="L130" s="52">
        <v>6.2789999999999999</v>
      </c>
      <c r="M130" s="52">
        <v>0</v>
      </c>
      <c r="N130" s="52">
        <v>0.318</v>
      </c>
      <c r="O130" s="52">
        <v>0</v>
      </c>
      <c r="P130" s="52">
        <v>38.757999999999996</v>
      </c>
    </row>
    <row r="131" spans="1:16" x14ac:dyDescent="0.3">
      <c r="A131" s="3" t="s">
        <v>224</v>
      </c>
      <c r="B131" s="3" t="s">
        <v>465</v>
      </c>
      <c r="C131" s="3" t="s">
        <v>466</v>
      </c>
      <c r="D131" s="53">
        <v>0</v>
      </c>
      <c r="E131" s="53">
        <v>0</v>
      </c>
      <c r="F131" s="53">
        <v>0</v>
      </c>
      <c r="G131" s="53">
        <v>0</v>
      </c>
      <c r="H131" s="53">
        <v>0</v>
      </c>
      <c r="I131" s="53">
        <v>0</v>
      </c>
      <c r="J131" s="53">
        <v>2.5999999999999999E-2</v>
      </c>
      <c r="K131" s="53">
        <v>0</v>
      </c>
      <c r="L131" s="53">
        <v>0</v>
      </c>
      <c r="M131" s="53">
        <v>0</v>
      </c>
      <c r="N131" s="53">
        <v>0</v>
      </c>
      <c r="O131" s="53">
        <v>0</v>
      </c>
      <c r="P131" s="138">
        <v>2.5999999999999999E-2</v>
      </c>
    </row>
    <row r="132" spans="1:16" x14ac:dyDescent="0.3">
      <c r="A132" s="3" t="s">
        <v>224</v>
      </c>
      <c r="B132" s="3" t="s">
        <v>465</v>
      </c>
      <c r="C132" s="3" t="s">
        <v>467</v>
      </c>
      <c r="D132" s="53">
        <v>0</v>
      </c>
      <c r="E132" s="53">
        <v>0</v>
      </c>
      <c r="F132" s="53">
        <v>0</v>
      </c>
      <c r="G132" s="53">
        <v>0</v>
      </c>
      <c r="H132" s="53">
        <v>0</v>
      </c>
      <c r="I132" s="53">
        <v>0</v>
      </c>
      <c r="J132" s="53">
        <v>1.9340000000000004</v>
      </c>
      <c r="K132" s="53">
        <v>0</v>
      </c>
      <c r="L132" s="53">
        <v>0</v>
      </c>
      <c r="M132" s="53">
        <v>0</v>
      </c>
      <c r="N132" s="53">
        <v>0</v>
      </c>
      <c r="O132" s="53">
        <v>0</v>
      </c>
      <c r="P132" s="138">
        <v>1.9340000000000004</v>
      </c>
    </row>
    <row r="133" spans="1:16" x14ac:dyDescent="0.3">
      <c r="A133" s="3" t="s">
        <v>224</v>
      </c>
      <c r="B133" s="3" t="s">
        <v>465</v>
      </c>
      <c r="C133" s="3" t="s">
        <v>468</v>
      </c>
      <c r="D133" s="53">
        <v>0</v>
      </c>
      <c r="E133" s="53">
        <v>0</v>
      </c>
      <c r="F133" s="53">
        <v>0</v>
      </c>
      <c r="G133" s="53">
        <v>0</v>
      </c>
      <c r="H133" s="53">
        <v>0</v>
      </c>
      <c r="I133" s="53">
        <v>0</v>
      </c>
      <c r="J133" s="53">
        <v>0.52400000000000002</v>
      </c>
      <c r="K133" s="53">
        <v>0</v>
      </c>
      <c r="L133" s="53">
        <v>0</v>
      </c>
      <c r="M133" s="53">
        <v>0</v>
      </c>
      <c r="N133" s="53">
        <v>0</v>
      </c>
      <c r="O133" s="53">
        <v>0</v>
      </c>
      <c r="P133" s="138">
        <v>0.52400000000000002</v>
      </c>
    </row>
    <row r="134" spans="1:16" x14ac:dyDescent="0.3">
      <c r="A134" s="3" t="s">
        <v>224</v>
      </c>
      <c r="B134" s="3" t="s">
        <v>465</v>
      </c>
      <c r="C134" s="3" t="s">
        <v>469</v>
      </c>
      <c r="D134" s="53">
        <v>0</v>
      </c>
      <c r="E134" s="53">
        <v>0</v>
      </c>
      <c r="F134" s="53">
        <v>0</v>
      </c>
      <c r="G134" s="53">
        <v>0</v>
      </c>
      <c r="H134" s="53">
        <v>0</v>
      </c>
      <c r="I134" s="53">
        <v>0</v>
      </c>
      <c r="J134" s="53">
        <v>3.4569999999999994</v>
      </c>
      <c r="K134" s="53">
        <v>0</v>
      </c>
      <c r="L134" s="53">
        <v>0</v>
      </c>
      <c r="M134" s="53">
        <v>0</v>
      </c>
      <c r="N134" s="53">
        <v>0.12</v>
      </c>
      <c r="O134" s="53">
        <v>0</v>
      </c>
      <c r="P134" s="138">
        <v>3.5769999999999995</v>
      </c>
    </row>
    <row r="135" spans="1:16" x14ac:dyDescent="0.3">
      <c r="A135" s="3" t="s">
        <v>224</v>
      </c>
      <c r="B135" s="3" t="s">
        <v>465</v>
      </c>
      <c r="C135" s="3" t="s">
        <v>470</v>
      </c>
      <c r="D135" s="53">
        <v>0</v>
      </c>
      <c r="E135" s="53">
        <v>0</v>
      </c>
      <c r="F135" s="53">
        <v>0</v>
      </c>
      <c r="G135" s="53">
        <v>0</v>
      </c>
      <c r="H135" s="53">
        <v>0</v>
      </c>
      <c r="I135" s="53">
        <v>0</v>
      </c>
      <c r="J135" s="53">
        <v>3.0259999999999998</v>
      </c>
      <c r="K135" s="53">
        <v>0</v>
      </c>
      <c r="L135" s="53">
        <v>0</v>
      </c>
      <c r="M135" s="53">
        <v>0</v>
      </c>
      <c r="N135" s="53">
        <v>0</v>
      </c>
      <c r="O135" s="53">
        <v>0</v>
      </c>
      <c r="P135" s="138">
        <v>3.0259999999999998</v>
      </c>
    </row>
    <row r="136" spans="1:16" x14ac:dyDescent="0.3">
      <c r="A136" s="3" t="s">
        <v>224</v>
      </c>
      <c r="B136" s="3" t="s">
        <v>465</v>
      </c>
      <c r="C136" s="3" t="s">
        <v>225</v>
      </c>
      <c r="D136" s="53">
        <v>0.371</v>
      </c>
      <c r="E136" s="53">
        <v>0</v>
      </c>
      <c r="F136" s="53">
        <v>0</v>
      </c>
      <c r="G136" s="53">
        <v>0</v>
      </c>
      <c r="H136" s="53">
        <v>0</v>
      </c>
      <c r="I136" s="53">
        <v>0</v>
      </c>
      <c r="J136" s="53">
        <v>21.898</v>
      </c>
      <c r="K136" s="53">
        <v>0</v>
      </c>
      <c r="L136" s="53">
        <v>6.2789999999999999</v>
      </c>
      <c r="M136" s="53">
        <v>0</v>
      </c>
      <c r="N136" s="53">
        <v>0</v>
      </c>
      <c r="O136" s="53">
        <v>0</v>
      </c>
      <c r="P136" s="138">
        <v>28.547999999999998</v>
      </c>
    </row>
    <row r="137" spans="1:16" x14ac:dyDescent="0.3">
      <c r="A137" s="3" t="s">
        <v>224</v>
      </c>
      <c r="B137" s="3" t="s">
        <v>465</v>
      </c>
      <c r="C137" s="3" t="s">
        <v>471</v>
      </c>
      <c r="D137" s="53">
        <v>0</v>
      </c>
      <c r="E137" s="53">
        <v>0</v>
      </c>
      <c r="F137" s="53">
        <v>0</v>
      </c>
      <c r="G137" s="53">
        <v>0</v>
      </c>
      <c r="H137" s="53">
        <v>0</v>
      </c>
      <c r="I137" s="53">
        <v>2.4E-2</v>
      </c>
      <c r="J137" s="53">
        <v>0.55100000000000005</v>
      </c>
      <c r="K137" s="53">
        <v>0</v>
      </c>
      <c r="L137" s="53">
        <v>0</v>
      </c>
      <c r="M137" s="53">
        <v>0</v>
      </c>
      <c r="N137" s="53">
        <v>0.19800000000000001</v>
      </c>
      <c r="O137" s="53">
        <v>0</v>
      </c>
      <c r="P137" s="138">
        <v>0.77300000000000013</v>
      </c>
    </row>
    <row r="138" spans="1:16" x14ac:dyDescent="0.3">
      <c r="A138" s="3" t="s">
        <v>224</v>
      </c>
      <c r="B138" s="3" t="s">
        <v>465</v>
      </c>
      <c r="C138" s="3" t="s">
        <v>472</v>
      </c>
      <c r="D138" s="53">
        <v>0</v>
      </c>
      <c r="E138" s="53">
        <v>0</v>
      </c>
      <c r="F138" s="53">
        <v>0</v>
      </c>
      <c r="G138" s="53">
        <v>0</v>
      </c>
      <c r="H138" s="53">
        <v>0</v>
      </c>
      <c r="I138" s="53">
        <v>0</v>
      </c>
      <c r="J138" s="53">
        <v>0.35</v>
      </c>
      <c r="K138" s="53">
        <v>0</v>
      </c>
      <c r="L138" s="53">
        <v>0</v>
      </c>
      <c r="M138" s="53">
        <v>0</v>
      </c>
      <c r="N138" s="53">
        <v>0</v>
      </c>
      <c r="O138" s="53">
        <v>0</v>
      </c>
      <c r="P138" s="138">
        <v>0.35</v>
      </c>
    </row>
    <row r="139" spans="1:16" x14ac:dyDescent="0.3">
      <c r="A139" s="51" t="s">
        <v>473</v>
      </c>
      <c r="B139" s="51" t="s">
        <v>473</v>
      </c>
      <c r="C139" s="51" t="s">
        <v>473</v>
      </c>
      <c r="D139" s="52">
        <v>6.6000000000000003E-2</v>
      </c>
      <c r="E139" s="52">
        <v>0</v>
      </c>
      <c r="F139" s="52">
        <v>0</v>
      </c>
      <c r="G139" s="52">
        <v>0</v>
      </c>
      <c r="H139" s="52">
        <v>0</v>
      </c>
      <c r="I139" s="52">
        <v>1.0999999999999999</v>
      </c>
      <c r="J139" s="52">
        <v>84.938000000000002</v>
      </c>
      <c r="K139" s="52">
        <v>6.3229999999999995</v>
      </c>
      <c r="L139" s="52">
        <v>0</v>
      </c>
      <c r="M139" s="52">
        <v>0</v>
      </c>
      <c r="N139" s="52">
        <v>48.920000000000009</v>
      </c>
      <c r="O139" s="52">
        <v>0.3</v>
      </c>
      <c r="P139" s="52">
        <v>141.64700000000002</v>
      </c>
    </row>
    <row r="140" spans="1:16" x14ac:dyDescent="0.3">
      <c r="A140" s="3" t="s">
        <v>224</v>
      </c>
      <c r="B140" s="3" t="s">
        <v>474</v>
      </c>
      <c r="C140" s="3" t="s">
        <v>229</v>
      </c>
      <c r="D140" s="53">
        <v>0</v>
      </c>
      <c r="E140" s="53">
        <v>0</v>
      </c>
      <c r="F140" s="53">
        <v>0</v>
      </c>
      <c r="G140" s="53">
        <v>0</v>
      </c>
      <c r="H140" s="53">
        <v>0</v>
      </c>
      <c r="I140" s="53">
        <v>0</v>
      </c>
      <c r="J140" s="53">
        <v>0.43200000000000005</v>
      </c>
      <c r="K140" s="53">
        <v>0</v>
      </c>
      <c r="L140" s="53">
        <v>0</v>
      </c>
      <c r="M140" s="53">
        <v>0</v>
      </c>
      <c r="N140" s="53">
        <v>0</v>
      </c>
      <c r="O140" s="53">
        <v>0.3</v>
      </c>
      <c r="P140" s="138">
        <v>0.73199999999999998</v>
      </c>
    </row>
    <row r="141" spans="1:16" x14ac:dyDescent="0.3">
      <c r="A141" s="3" t="s">
        <v>224</v>
      </c>
      <c r="B141" s="3" t="s">
        <v>474</v>
      </c>
      <c r="C141" s="3" t="s">
        <v>475</v>
      </c>
      <c r="D141" s="53">
        <v>0</v>
      </c>
      <c r="E141" s="53">
        <v>0</v>
      </c>
      <c r="F141" s="53">
        <v>0</v>
      </c>
      <c r="G141" s="53">
        <v>0</v>
      </c>
      <c r="H141" s="53">
        <v>0</v>
      </c>
      <c r="I141" s="53">
        <v>0</v>
      </c>
      <c r="J141" s="53">
        <v>0</v>
      </c>
      <c r="K141" s="53">
        <v>0.86699999999999999</v>
      </c>
      <c r="L141" s="53">
        <v>0</v>
      </c>
      <c r="M141" s="53">
        <v>0</v>
      </c>
      <c r="N141" s="53">
        <v>2.13</v>
      </c>
      <c r="O141" s="53">
        <v>0</v>
      </c>
      <c r="P141" s="138">
        <v>2.9969999999999999</v>
      </c>
    </row>
    <row r="142" spans="1:16" x14ac:dyDescent="0.3">
      <c r="A142" s="3" t="s">
        <v>224</v>
      </c>
      <c r="B142" s="3" t="s">
        <v>474</v>
      </c>
      <c r="C142" s="3" t="s">
        <v>232</v>
      </c>
      <c r="D142" s="53">
        <v>4.8000000000000001E-2</v>
      </c>
      <c r="E142" s="53">
        <v>0</v>
      </c>
      <c r="F142" s="53">
        <v>0</v>
      </c>
      <c r="G142" s="53">
        <v>0</v>
      </c>
      <c r="H142" s="53">
        <v>0</v>
      </c>
      <c r="I142" s="53">
        <v>0.86199999999999999</v>
      </c>
      <c r="J142" s="53">
        <v>69.468999999999994</v>
      </c>
      <c r="K142" s="53">
        <v>0</v>
      </c>
      <c r="L142" s="53">
        <v>0</v>
      </c>
      <c r="M142" s="53">
        <v>0</v>
      </c>
      <c r="N142" s="53">
        <v>46.538000000000004</v>
      </c>
      <c r="O142" s="53">
        <v>0</v>
      </c>
      <c r="P142" s="138">
        <v>116.917</v>
      </c>
    </row>
    <row r="143" spans="1:16" x14ac:dyDescent="0.3">
      <c r="A143" s="3" t="s">
        <v>224</v>
      </c>
      <c r="B143" s="3" t="s">
        <v>474</v>
      </c>
      <c r="C143" s="3" t="s">
        <v>476</v>
      </c>
      <c r="D143" s="53">
        <v>0</v>
      </c>
      <c r="E143" s="53">
        <v>0</v>
      </c>
      <c r="F143" s="53">
        <v>0</v>
      </c>
      <c r="G143" s="53">
        <v>0</v>
      </c>
      <c r="H143" s="53">
        <v>0</v>
      </c>
      <c r="I143" s="53">
        <v>0</v>
      </c>
      <c r="J143" s="53">
        <v>8.4659999999999975</v>
      </c>
      <c r="K143" s="53">
        <v>0</v>
      </c>
      <c r="L143" s="53">
        <v>0</v>
      </c>
      <c r="M143" s="53">
        <v>0</v>
      </c>
      <c r="N143" s="53">
        <v>0</v>
      </c>
      <c r="O143" s="53">
        <v>0</v>
      </c>
      <c r="P143" s="138">
        <v>8.4659999999999975</v>
      </c>
    </row>
    <row r="144" spans="1:16" x14ac:dyDescent="0.3">
      <c r="A144" s="3" t="s">
        <v>224</v>
      </c>
      <c r="B144" s="3" t="s">
        <v>474</v>
      </c>
      <c r="C144" s="3" t="s">
        <v>234</v>
      </c>
      <c r="D144" s="53">
        <v>0</v>
      </c>
      <c r="E144" s="53">
        <v>0</v>
      </c>
      <c r="F144" s="53">
        <v>0</v>
      </c>
      <c r="G144" s="53">
        <v>0</v>
      </c>
      <c r="H144" s="53">
        <v>0</v>
      </c>
      <c r="I144" s="53">
        <v>0.14400000000000002</v>
      </c>
      <c r="J144" s="53">
        <v>1.1019999999999999</v>
      </c>
      <c r="K144" s="53">
        <v>0</v>
      </c>
      <c r="L144" s="53">
        <v>0</v>
      </c>
      <c r="M144" s="53">
        <v>0</v>
      </c>
      <c r="N144" s="53">
        <v>2.5000000000000001E-2</v>
      </c>
      <c r="O144" s="53">
        <v>0</v>
      </c>
      <c r="P144" s="138">
        <v>1.2709999999999999</v>
      </c>
    </row>
    <row r="145" spans="1:16" x14ac:dyDescent="0.3">
      <c r="A145" s="3" t="s">
        <v>224</v>
      </c>
      <c r="B145" s="3" t="s">
        <v>474</v>
      </c>
      <c r="C145" s="3" t="s">
        <v>477</v>
      </c>
      <c r="D145" s="53">
        <v>0</v>
      </c>
      <c r="E145" s="53">
        <v>0</v>
      </c>
      <c r="F145" s="53">
        <v>0</v>
      </c>
      <c r="G145" s="53">
        <v>0</v>
      </c>
      <c r="H145" s="53">
        <v>0</v>
      </c>
      <c r="I145" s="53">
        <v>7.1000000000000008E-2</v>
      </c>
      <c r="J145" s="53">
        <v>2.78</v>
      </c>
      <c r="K145" s="53">
        <v>0</v>
      </c>
      <c r="L145" s="53">
        <v>0</v>
      </c>
      <c r="M145" s="53">
        <v>0</v>
      </c>
      <c r="N145" s="53">
        <v>0.22199999999999998</v>
      </c>
      <c r="O145" s="53">
        <v>0</v>
      </c>
      <c r="P145" s="138">
        <v>3.073</v>
      </c>
    </row>
    <row r="146" spans="1:16"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138">
        <v>0</v>
      </c>
    </row>
    <row r="147" spans="1:16"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138">
        <v>0</v>
      </c>
    </row>
    <row r="148" spans="1:16" x14ac:dyDescent="0.3">
      <c r="A148" s="3" t="s">
        <v>224</v>
      </c>
      <c r="B148" s="3" t="s">
        <v>474</v>
      </c>
      <c r="C148" s="3" t="s">
        <v>480</v>
      </c>
      <c r="D148" s="53">
        <v>0</v>
      </c>
      <c r="E148" s="53">
        <v>0</v>
      </c>
      <c r="F148" s="53">
        <v>0</v>
      </c>
      <c r="G148" s="53">
        <v>0</v>
      </c>
      <c r="H148" s="53">
        <v>0</v>
      </c>
      <c r="I148" s="53">
        <v>0</v>
      </c>
      <c r="J148" s="53">
        <v>4.8000000000000001E-2</v>
      </c>
      <c r="K148" s="53">
        <v>5.4559999999999995</v>
      </c>
      <c r="L148" s="53">
        <v>0</v>
      </c>
      <c r="M148" s="53">
        <v>0</v>
      </c>
      <c r="N148" s="53">
        <v>0</v>
      </c>
      <c r="O148" s="53">
        <v>0</v>
      </c>
      <c r="P148" s="138">
        <v>5.5039999999999996</v>
      </c>
    </row>
    <row r="149" spans="1:16" x14ac:dyDescent="0.3">
      <c r="A149" s="3" t="s">
        <v>224</v>
      </c>
      <c r="B149" s="3" t="s">
        <v>474</v>
      </c>
      <c r="C149" s="3" t="s">
        <v>481</v>
      </c>
      <c r="D149" s="53">
        <v>0</v>
      </c>
      <c r="E149" s="53">
        <v>0</v>
      </c>
      <c r="F149" s="53">
        <v>0</v>
      </c>
      <c r="G149" s="53">
        <v>0</v>
      </c>
      <c r="H149" s="53">
        <v>0</v>
      </c>
      <c r="I149" s="53">
        <v>0</v>
      </c>
      <c r="J149" s="53">
        <v>2.5650000000000004</v>
      </c>
      <c r="K149" s="53">
        <v>0</v>
      </c>
      <c r="L149" s="53">
        <v>0</v>
      </c>
      <c r="M149" s="53">
        <v>0</v>
      </c>
      <c r="N149" s="53">
        <v>0</v>
      </c>
      <c r="O149" s="53">
        <v>0</v>
      </c>
      <c r="P149" s="138">
        <v>2.5650000000000004</v>
      </c>
    </row>
    <row r="150" spans="1:16"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138">
        <v>0</v>
      </c>
    </row>
    <row r="151" spans="1:16" x14ac:dyDescent="0.3">
      <c r="A151" s="3" t="s">
        <v>224</v>
      </c>
      <c r="B151" s="3" t="s">
        <v>474</v>
      </c>
      <c r="C151" s="3" t="s">
        <v>483</v>
      </c>
      <c r="D151" s="53">
        <v>1.7999999999999999E-2</v>
      </c>
      <c r="E151" s="53">
        <v>0</v>
      </c>
      <c r="F151" s="53">
        <v>0</v>
      </c>
      <c r="G151" s="53">
        <v>0</v>
      </c>
      <c r="H151" s="53">
        <v>0</v>
      </c>
      <c r="I151" s="53">
        <v>2.3E-2</v>
      </c>
      <c r="J151" s="53">
        <v>2.4E-2</v>
      </c>
      <c r="K151" s="53">
        <v>0</v>
      </c>
      <c r="L151" s="53">
        <v>0</v>
      </c>
      <c r="M151" s="53">
        <v>0</v>
      </c>
      <c r="N151" s="53">
        <v>5.0000000000000001E-3</v>
      </c>
      <c r="O151" s="53">
        <v>0</v>
      </c>
      <c r="P151" s="138">
        <v>7.0000000000000007E-2</v>
      </c>
    </row>
    <row r="152" spans="1:16" x14ac:dyDescent="0.3">
      <c r="A152" s="3" t="s">
        <v>224</v>
      </c>
      <c r="B152" s="3" t="s">
        <v>474</v>
      </c>
      <c r="C152" s="3" t="s">
        <v>237</v>
      </c>
      <c r="D152" s="53">
        <v>0</v>
      </c>
      <c r="E152" s="53">
        <v>0</v>
      </c>
      <c r="F152" s="53">
        <v>0</v>
      </c>
      <c r="G152" s="53">
        <v>0</v>
      </c>
      <c r="H152" s="53">
        <v>0</v>
      </c>
      <c r="I152" s="53">
        <v>0</v>
      </c>
      <c r="J152" s="53">
        <v>5.1999999999999998E-2</v>
      </c>
      <c r="K152" s="53">
        <v>0</v>
      </c>
      <c r="L152" s="53">
        <v>0</v>
      </c>
      <c r="M152" s="53">
        <v>0</v>
      </c>
      <c r="N152" s="53">
        <v>0</v>
      </c>
      <c r="O152" s="53">
        <v>0</v>
      </c>
      <c r="P152" s="138">
        <v>5.1999999999999998E-2</v>
      </c>
    </row>
    <row r="153" spans="1:16" x14ac:dyDescent="0.3">
      <c r="A153" s="49" t="s">
        <v>484</v>
      </c>
      <c r="B153" s="49" t="s">
        <v>484</v>
      </c>
      <c r="C153" s="49" t="s">
        <v>484</v>
      </c>
      <c r="D153" s="50">
        <v>2.665</v>
      </c>
      <c r="E153" s="50">
        <v>0</v>
      </c>
      <c r="F153" s="50">
        <v>6.6000000000000003E-2</v>
      </c>
      <c r="G153" s="50">
        <v>0</v>
      </c>
      <c r="H153" s="50">
        <v>0.72</v>
      </c>
      <c r="I153" s="50">
        <v>2.7489999999999997</v>
      </c>
      <c r="J153" s="50">
        <v>131.91900000000001</v>
      </c>
      <c r="K153" s="50">
        <v>0</v>
      </c>
      <c r="L153" s="50">
        <v>0.83199999999999963</v>
      </c>
      <c r="M153" s="50">
        <v>0</v>
      </c>
      <c r="N153" s="50">
        <v>7.9930000000000021</v>
      </c>
      <c r="O153" s="50">
        <v>0</v>
      </c>
      <c r="P153" s="50">
        <v>146.94399999999999</v>
      </c>
    </row>
    <row r="154" spans="1:16" x14ac:dyDescent="0.3">
      <c r="A154" s="51" t="s">
        <v>485</v>
      </c>
      <c r="B154" s="51" t="s">
        <v>485</v>
      </c>
      <c r="C154" s="51" t="s">
        <v>485</v>
      </c>
      <c r="D154" s="52">
        <v>1.389</v>
      </c>
      <c r="E154" s="52">
        <v>0</v>
      </c>
      <c r="F154" s="52">
        <v>6.6000000000000003E-2</v>
      </c>
      <c r="G154" s="52">
        <v>0</v>
      </c>
      <c r="H154" s="52">
        <v>0.72</v>
      </c>
      <c r="I154" s="52">
        <v>3.5999999999999997E-2</v>
      </c>
      <c r="J154" s="52">
        <v>49.754000000000005</v>
      </c>
      <c r="K154" s="52">
        <v>0</v>
      </c>
      <c r="L154" s="52">
        <v>0.83199999999999963</v>
      </c>
      <c r="M154" s="52">
        <v>0</v>
      </c>
      <c r="N154" s="52">
        <v>5.8930000000000025</v>
      </c>
      <c r="O154" s="52">
        <v>0</v>
      </c>
      <c r="P154" s="52">
        <v>58.690000000000005</v>
      </c>
    </row>
    <row r="155" spans="1:16"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138">
        <v>0</v>
      </c>
    </row>
    <row r="156" spans="1:16" x14ac:dyDescent="0.3">
      <c r="A156" s="3" t="s">
        <v>240</v>
      </c>
      <c r="B156" s="3" t="s">
        <v>486</v>
      </c>
      <c r="C156" s="3" t="s">
        <v>488</v>
      </c>
      <c r="D156" s="53">
        <v>0</v>
      </c>
      <c r="E156" s="53">
        <v>0</v>
      </c>
      <c r="F156" s="53">
        <v>0</v>
      </c>
      <c r="G156" s="53">
        <v>0</v>
      </c>
      <c r="H156" s="53">
        <v>0</v>
      </c>
      <c r="I156" s="53">
        <v>0</v>
      </c>
      <c r="J156" s="53">
        <v>2.4500000000000002</v>
      </c>
      <c r="K156" s="53">
        <v>0</v>
      </c>
      <c r="L156" s="53">
        <v>0</v>
      </c>
      <c r="M156" s="53">
        <v>0</v>
      </c>
      <c r="N156" s="53">
        <v>0.1</v>
      </c>
      <c r="O156" s="53">
        <v>0</v>
      </c>
      <c r="P156" s="138">
        <v>2.5500000000000003</v>
      </c>
    </row>
    <row r="157" spans="1:16" x14ac:dyDescent="0.3">
      <c r="A157" s="3" t="s">
        <v>240</v>
      </c>
      <c r="B157" s="3" t="s">
        <v>486</v>
      </c>
      <c r="C157" s="3" t="s">
        <v>489</v>
      </c>
      <c r="D157" s="53">
        <v>0</v>
      </c>
      <c r="E157" s="53">
        <v>0</v>
      </c>
      <c r="F157" s="53">
        <v>0</v>
      </c>
      <c r="G157" s="53">
        <v>0</v>
      </c>
      <c r="H157" s="53">
        <v>0</v>
      </c>
      <c r="I157" s="53">
        <v>0</v>
      </c>
      <c r="J157" s="53">
        <v>0.15000000000000002</v>
      </c>
      <c r="K157" s="53">
        <v>0</v>
      </c>
      <c r="L157" s="53">
        <v>0</v>
      </c>
      <c r="M157" s="53">
        <v>0</v>
      </c>
      <c r="N157" s="53">
        <v>0</v>
      </c>
      <c r="O157" s="53">
        <v>0</v>
      </c>
      <c r="P157" s="138">
        <v>0.15000000000000002</v>
      </c>
    </row>
    <row r="158" spans="1:16" x14ac:dyDescent="0.3">
      <c r="A158" s="3" t="s">
        <v>240</v>
      </c>
      <c r="B158" s="3" t="s">
        <v>486</v>
      </c>
      <c r="C158" s="3" t="s">
        <v>241</v>
      </c>
      <c r="D158" s="53">
        <v>0</v>
      </c>
      <c r="E158" s="53">
        <v>0</v>
      </c>
      <c r="F158" s="53">
        <v>0</v>
      </c>
      <c r="G158" s="53">
        <v>0</v>
      </c>
      <c r="H158" s="53">
        <v>0</v>
      </c>
      <c r="I158" s="53">
        <v>0</v>
      </c>
      <c r="J158" s="53">
        <v>10.284000000000002</v>
      </c>
      <c r="K158" s="53">
        <v>0</v>
      </c>
      <c r="L158" s="53">
        <v>0</v>
      </c>
      <c r="M158" s="53">
        <v>0</v>
      </c>
      <c r="N158" s="53">
        <v>0</v>
      </c>
      <c r="O158" s="53">
        <v>0</v>
      </c>
      <c r="P158" s="138">
        <v>10.284000000000002</v>
      </c>
    </row>
    <row r="159" spans="1:16" x14ac:dyDescent="0.3">
      <c r="A159" s="3" t="s">
        <v>240</v>
      </c>
      <c r="B159" s="3" t="s">
        <v>486</v>
      </c>
      <c r="C159" s="3" t="s">
        <v>490</v>
      </c>
      <c r="D159" s="53">
        <v>7.1999999999999995E-2</v>
      </c>
      <c r="E159" s="53">
        <v>0</v>
      </c>
      <c r="F159" s="53">
        <v>0</v>
      </c>
      <c r="G159" s="53">
        <v>0</v>
      </c>
      <c r="H159" s="53">
        <v>0</v>
      </c>
      <c r="I159" s="53">
        <v>3.5999999999999997E-2</v>
      </c>
      <c r="J159" s="53">
        <v>6.294999999999999</v>
      </c>
      <c r="K159" s="53">
        <v>0</v>
      </c>
      <c r="L159" s="53">
        <v>4.8000000000000001E-2</v>
      </c>
      <c r="M159" s="53">
        <v>0</v>
      </c>
      <c r="N159" s="53">
        <v>0.17799999999999999</v>
      </c>
      <c r="O159" s="53">
        <v>0</v>
      </c>
      <c r="P159" s="138">
        <v>6.6289999999999987</v>
      </c>
    </row>
    <row r="160" spans="1:16" x14ac:dyDescent="0.3">
      <c r="A160" s="3" t="s">
        <v>240</v>
      </c>
      <c r="B160" s="3" t="s">
        <v>486</v>
      </c>
      <c r="C160" s="3" t="s">
        <v>491</v>
      </c>
      <c r="D160" s="53">
        <v>0</v>
      </c>
      <c r="E160" s="53">
        <v>0</v>
      </c>
      <c r="F160" s="53">
        <v>0</v>
      </c>
      <c r="G160" s="53">
        <v>0</v>
      </c>
      <c r="H160" s="53">
        <v>0</v>
      </c>
      <c r="I160" s="53">
        <v>0</v>
      </c>
      <c r="J160" s="53">
        <v>0.69600000000000006</v>
      </c>
      <c r="K160" s="53">
        <v>0</v>
      </c>
      <c r="L160" s="53">
        <v>0</v>
      </c>
      <c r="M160" s="53">
        <v>0</v>
      </c>
      <c r="N160" s="53">
        <v>0</v>
      </c>
      <c r="O160" s="53">
        <v>0</v>
      </c>
      <c r="P160" s="138">
        <v>0.69600000000000006</v>
      </c>
    </row>
    <row r="161" spans="1:16" x14ac:dyDescent="0.3">
      <c r="A161" s="3" t="s">
        <v>240</v>
      </c>
      <c r="B161" s="3" t="s">
        <v>486</v>
      </c>
      <c r="C161" s="3" t="s">
        <v>492</v>
      </c>
      <c r="D161" s="53">
        <v>0</v>
      </c>
      <c r="E161" s="53">
        <v>0</v>
      </c>
      <c r="F161" s="53">
        <v>0</v>
      </c>
      <c r="G161" s="53">
        <v>0</v>
      </c>
      <c r="H161" s="53">
        <v>0</v>
      </c>
      <c r="I161" s="53">
        <v>0</v>
      </c>
      <c r="J161" s="53">
        <v>0.7340000000000001</v>
      </c>
      <c r="K161" s="53">
        <v>0</v>
      </c>
      <c r="L161" s="53">
        <v>0.14400000000000002</v>
      </c>
      <c r="M161" s="53">
        <v>0</v>
      </c>
      <c r="N161" s="53">
        <v>0</v>
      </c>
      <c r="O161" s="53">
        <v>0</v>
      </c>
      <c r="P161" s="138">
        <v>0.87800000000000011</v>
      </c>
    </row>
    <row r="162" spans="1:16" x14ac:dyDescent="0.3">
      <c r="A162" s="3" t="s">
        <v>240</v>
      </c>
      <c r="B162" s="3" t="s">
        <v>486</v>
      </c>
      <c r="C162" s="3" t="s">
        <v>493</v>
      </c>
      <c r="D162" s="53">
        <v>0</v>
      </c>
      <c r="E162" s="53">
        <v>0</v>
      </c>
      <c r="F162" s="53">
        <v>0</v>
      </c>
      <c r="G162" s="53">
        <v>0</v>
      </c>
      <c r="H162" s="53">
        <v>0</v>
      </c>
      <c r="I162" s="53">
        <v>0</v>
      </c>
      <c r="J162" s="53">
        <v>2.5000000000000001E-2</v>
      </c>
      <c r="K162" s="53">
        <v>0</v>
      </c>
      <c r="L162" s="53">
        <v>0</v>
      </c>
      <c r="M162" s="53">
        <v>0</v>
      </c>
      <c r="N162" s="53">
        <v>0</v>
      </c>
      <c r="O162" s="53">
        <v>0</v>
      </c>
      <c r="P162" s="138">
        <v>2.5000000000000001E-2</v>
      </c>
    </row>
    <row r="163" spans="1:16" x14ac:dyDescent="0.3">
      <c r="A163" s="3" t="s">
        <v>240</v>
      </c>
      <c r="B163" s="3" t="s">
        <v>486</v>
      </c>
      <c r="C163" s="3" t="s">
        <v>494</v>
      </c>
      <c r="D163" s="53">
        <v>0</v>
      </c>
      <c r="E163" s="53">
        <v>0</v>
      </c>
      <c r="F163" s="53">
        <v>0</v>
      </c>
      <c r="G163" s="53">
        <v>0</v>
      </c>
      <c r="H163" s="53">
        <v>0</v>
      </c>
      <c r="I163" s="53">
        <v>0</v>
      </c>
      <c r="J163" s="53">
        <v>2.5999999999999999E-2</v>
      </c>
      <c r="K163" s="53">
        <v>0</v>
      </c>
      <c r="L163" s="53">
        <v>0</v>
      </c>
      <c r="M163" s="53">
        <v>0</v>
      </c>
      <c r="N163" s="53">
        <v>0</v>
      </c>
      <c r="O163" s="53">
        <v>0</v>
      </c>
      <c r="P163" s="138">
        <v>2.5999999999999999E-2</v>
      </c>
    </row>
    <row r="164" spans="1:16" x14ac:dyDescent="0.3">
      <c r="A164" s="3" t="s">
        <v>240</v>
      </c>
      <c r="B164" s="3" t="s">
        <v>486</v>
      </c>
      <c r="C164" s="3" t="s">
        <v>495</v>
      </c>
      <c r="D164" s="53">
        <v>1.032</v>
      </c>
      <c r="E164" s="53">
        <v>0</v>
      </c>
      <c r="F164" s="53">
        <v>6.6000000000000003E-2</v>
      </c>
      <c r="G164" s="53">
        <v>0</v>
      </c>
      <c r="H164" s="53">
        <v>0.72</v>
      </c>
      <c r="I164" s="53">
        <v>0</v>
      </c>
      <c r="J164" s="53">
        <v>9.7080000000000037</v>
      </c>
      <c r="K164" s="53">
        <v>0</v>
      </c>
      <c r="L164" s="53">
        <v>0</v>
      </c>
      <c r="M164" s="53">
        <v>0</v>
      </c>
      <c r="N164" s="53">
        <v>0</v>
      </c>
      <c r="O164" s="53">
        <v>0</v>
      </c>
      <c r="P164" s="138">
        <v>11.526000000000003</v>
      </c>
    </row>
    <row r="165" spans="1:16" x14ac:dyDescent="0.3">
      <c r="A165" s="3" t="s">
        <v>240</v>
      </c>
      <c r="B165" s="3" t="s">
        <v>486</v>
      </c>
      <c r="C165" s="3" t="s">
        <v>496</v>
      </c>
      <c r="D165" s="53">
        <v>0</v>
      </c>
      <c r="E165" s="53">
        <v>0</v>
      </c>
      <c r="F165" s="53">
        <v>0</v>
      </c>
      <c r="G165" s="53">
        <v>0</v>
      </c>
      <c r="H165" s="53">
        <v>0</v>
      </c>
      <c r="I165" s="53">
        <v>0</v>
      </c>
      <c r="J165" s="53">
        <v>0.30599999999999999</v>
      </c>
      <c r="K165" s="53">
        <v>0</v>
      </c>
      <c r="L165" s="53">
        <v>0</v>
      </c>
      <c r="M165" s="53">
        <v>0</v>
      </c>
      <c r="N165" s="53">
        <v>0</v>
      </c>
      <c r="O165" s="53">
        <v>0</v>
      </c>
      <c r="P165" s="138">
        <v>0.30599999999999999</v>
      </c>
    </row>
    <row r="166" spans="1:16" x14ac:dyDescent="0.3">
      <c r="A166" s="3" t="s">
        <v>240</v>
      </c>
      <c r="B166" s="3" t="s">
        <v>486</v>
      </c>
      <c r="C166" s="3" t="s">
        <v>245</v>
      </c>
      <c r="D166" s="53">
        <v>0.28499999999999998</v>
      </c>
      <c r="E166" s="53">
        <v>0</v>
      </c>
      <c r="F166" s="53">
        <v>0</v>
      </c>
      <c r="G166" s="53">
        <v>0</v>
      </c>
      <c r="H166" s="53">
        <v>0</v>
      </c>
      <c r="I166" s="53">
        <v>0</v>
      </c>
      <c r="J166" s="53">
        <v>10</v>
      </c>
      <c r="K166" s="53">
        <v>0</v>
      </c>
      <c r="L166" s="53">
        <v>0.63999999999999968</v>
      </c>
      <c r="M166" s="53">
        <v>0</v>
      </c>
      <c r="N166" s="53">
        <v>5.615000000000002</v>
      </c>
      <c r="O166" s="53">
        <v>0</v>
      </c>
      <c r="P166" s="138">
        <v>16.540000000000003</v>
      </c>
    </row>
    <row r="167" spans="1:16" x14ac:dyDescent="0.3">
      <c r="A167" s="3" t="s">
        <v>240</v>
      </c>
      <c r="B167" s="3" t="s">
        <v>486</v>
      </c>
      <c r="C167" s="3" t="s">
        <v>497</v>
      </c>
      <c r="D167" s="53">
        <v>0</v>
      </c>
      <c r="E167" s="53">
        <v>0</v>
      </c>
      <c r="F167" s="53">
        <v>0</v>
      </c>
      <c r="G167" s="53">
        <v>0</v>
      </c>
      <c r="H167" s="53">
        <v>0</v>
      </c>
      <c r="I167" s="53">
        <v>0</v>
      </c>
      <c r="J167" s="53">
        <v>8.6720000000000006</v>
      </c>
      <c r="K167" s="53">
        <v>0</v>
      </c>
      <c r="L167" s="53">
        <v>0</v>
      </c>
      <c r="M167" s="53">
        <v>0</v>
      </c>
      <c r="N167" s="53">
        <v>0</v>
      </c>
      <c r="O167" s="53">
        <v>0</v>
      </c>
      <c r="P167" s="138">
        <v>8.6720000000000006</v>
      </c>
    </row>
    <row r="168" spans="1:16" x14ac:dyDescent="0.3">
      <c r="A168" s="3" t="s">
        <v>240</v>
      </c>
      <c r="B168" s="3" t="s">
        <v>486</v>
      </c>
      <c r="C168" s="3" t="s">
        <v>498</v>
      </c>
      <c r="D168" s="53">
        <v>0</v>
      </c>
      <c r="E168" s="53">
        <v>0</v>
      </c>
      <c r="F168" s="53">
        <v>0</v>
      </c>
      <c r="G168" s="53">
        <v>0</v>
      </c>
      <c r="H168" s="53">
        <v>0</v>
      </c>
      <c r="I168" s="53">
        <v>0</v>
      </c>
      <c r="J168" s="53">
        <v>0.40800000000000003</v>
      </c>
      <c r="K168" s="53">
        <v>0</v>
      </c>
      <c r="L168" s="53">
        <v>0</v>
      </c>
      <c r="M168" s="53">
        <v>0</v>
      </c>
      <c r="N168" s="53">
        <v>0</v>
      </c>
      <c r="O168" s="53">
        <v>0</v>
      </c>
      <c r="P168" s="138">
        <v>0.40800000000000003</v>
      </c>
    </row>
    <row r="169" spans="1:16" x14ac:dyDescent="0.3">
      <c r="A169" s="51" t="s">
        <v>499</v>
      </c>
      <c r="B169" s="51" t="s">
        <v>499</v>
      </c>
      <c r="C169" s="51" t="s">
        <v>499</v>
      </c>
      <c r="D169" s="52">
        <v>0.96</v>
      </c>
      <c r="E169" s="52">
        <v>0</v>
      </c>
      <c r="F169" s="52">
        <v>0</v>
      </c>
      <c r="G169" s="52">
        <v>0</v>
      </c>
      <c r="H169" s="52">
        <v>0</v>
      </c>
      <c r="I169" s="52">
        <v>1.6080000000000001</v>
      </c>
      <c r="J169" s="52">
        <v>43.047999999999988</v>
      </c>
      <c r="K169" s="52">
        <v>0</v>
      </c>
      <c r="L169" s="52">
        <v>0</v>
      </c>
      <c r="M169" s="52">
        <v>0</v>
      </c>
      <c r="N169" s="52">
        <v>0</v>
      </c>
      <c r="O169" s="52">
        <v>0</v>
      </c>
      <c r="P169" s="52">
        <v>45.615999999999985</v>
      </c>
    </row>
    <row r="170" spans="1:16"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138">
        <v>0</v>
      </c>
    </row>
    <row r="171" spans="1:16"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138">
        <v>0</v>
      </c>
    </row>
    <row r="172" spans="1:16"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138">
        <v>0</v>
      </c>
    </row>
    <row r="173" spans="1:16" x14ac:dyDescent="0.3">
      <c r="A173" s="3" t="s">
        <v>240</v>
      </c>
      <c r="B173" s="3" t="s">
        <v>500</v>
      </c>
      <c r="C173" s="3" t="s">
        <v>248</v>
      </c>
      <c r="D173" s="53">
        <v>0.96</v>
      </c>
      <c r="E173" s="53">
        <v>0</v>
      </c>
      <c r="F173" s="53">
        <v>0</v>
      </c>
      <c r="G173" s="53">
        <v>0</v>
      </c>
      <c r="H173" s="53">
        <v>0</v>
      </c>
      <c r="I173" s="53">
        <v>1.6080000000000001</v>
      </c>
      <c r="J173" s="53">
        <v>38.841999999999992</v>
      </c>
      <c r="K173" s="53">
        <v>0</v>
      </c>
      <c r="L173" s="53">
        <v>0</v>
      </c>
      <c r="M173" s="53">
        <v>0</v>
      </c>
      <c r="N173" s="53">
        <v>0</v>
      </c>
      <c r="O173" s="53">
        <v>0</v>
      </c>
      <c r="P173" s="138">
        <v>41.409999999999989</v>
      </c>
    </row>
    <row r="174" spans="1:16"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138">
        <v>0</v>
      </c>
    </row>
    <row r="175" spans="1:16"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138">
        <v>0</v>
      </c>
    </row>
    <row r="176" spans="1:16" x14ac:dyDescent="0.3">
      <c r="A176" s="3" t="s">
        <v>240</v>
      </c>
      <c r="B176" s="3" t="s">
        <v>500</v>
      </c>
      <c r="C176" s="3" t="s">
        <v>506</v>
      </c>
      <c r="D176" s="53">
        <v>0</v>
      </c>
      <c r="E176" s="53">
        <v>0</v>
      </c>
      <c r="F176" s="53">
        <v>0</v>
      </c>
      <c r="G176" s="53">
        <v>0</v>
      </c>
      <c r="H176" s="53">
        <v>0</v>
      </c>
      <c r="I176" s="53">
        <v>0</v>
      </c>
      <c r="J176" s="53">
        <v>4.2059999999999995</v>
      </c>
      <c r="K176" s="53">
        <v>0</v>
      </c>
      <c r="L176" s="53">
        <v>0</v>
      </c>
      <c r="M176" s="53">
        <v>0</v>
      </c>
      <c r="N176" s="53">
        <v>0</v>
      </c>
      <c r="O176" s="53">
        <v>0</v>
      </c>
      <c r="P176" s="138">
        <v>4.2059999999999995</v>
      </c>
    </row>
    <row r="177" spans="1:16"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138">
        <v>0</v>
      </c>
    </row>
    <row r="178" spans="1:16" x14ac:dyDescent="0.3">
      <c r="A178" s="51" t="s">
        <v>508</v>
      </c>
      <c r="B178" s="51" t="s">
        <v>508</v>
      </c>
      <c r="C178" s="51" t="s">
        <v>508</v>
      </c>
      <c r="D178" s="52">
        <v>2.1999999999999999E-2</v>
      </c>
      <c r="E178" s="52">
        <v>0</v>
      </c>
      <c r="F178" s="52">
        <v>0</v>
      </c>
      <c r="G178" s="52">
        <v>0</v>
      </c>
      <c r="H178" s="52">
        <v>0</v>
      </c>
      <c r="I178" s="52">
        <v>0.77300000000000002</v>
      </c>
      <c r="J178" s="52">
        <v>24.695999999999998</v>
      </c>
      <c r="K178" s="52">
        <v>0</v>
      </c>
      <c r="L178" s="52">
        <v>0</v>
      </c>
      <c r="M178" s="52">
        <v>0</v>
      </c>
      <c r="N178" s="52">
        <v>0</v>
      </c>
      <c r="O178" s="52">
        <v>0</v>
      </c>
      <c r="P178" s="52">
        <v>25.491</v>
      </c>
    </row>
    <row r="179" spans="1:16"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138">
        <v>0</v>
      </c>
    </row>
    <row r="180" spans="1:16"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138">
        <v>0</v>
      </c>
    </row>
    <row r="181" spans="1:16"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138">
        <v>0</v>
      </c>
    </row>
    <row r="182" spans="1:16" x14ac:dyDescent="0.3">
      <c r="A182" s="3" t="s">
        <v>240</v>
      </c>
      <c r="B182" s="3" t="s">
        <v>509</v>
      </c>
      <c r="C182" s="3" t="s">
        <v>258</v>
      </c>
      <c r="D182" s="53">
        <v>0</v>
      </c>
      <c r="E182" s="53">
        <v>0</v>
      </c>
      <c r="F182" s="53">
        <v>0</v>
      </c>
      <c r="G182" s="53">
        <v>0</v>
      </c>
      <c r="H182" s="53">
        <v>0</v>
      </c>
      <c r="I182" s="53">
        <v>0</v>
      </c>
      <c r="J182" s="53">
        <v>5.9519999999999991</v>
      </c>
      <c r="K182" s="53">
        <v>0</v>
      </c>
      <c r="L182" s="53">
        <v>0</v>
      </c>
      <c r="M182" s="53">
        <v>0</v>
      </c>
      <c r="N182" s="53">
        <v>0</v>
      </c>
      <c r="O182" s="53">
        <v>0</v>
      </c>
      <c r="P182" s="138">
        <v>5.9519999999999991</v>
      </c>
    </row>
    <row r="183" spans="1:16"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138">
        <v>0</v>
      </c>
    </row>
    <row r="184" spans="1:16" x14ac:dyDescent="0.3">
      <c r="A184" s="3" t="s">
        <v>240</v>
      </c>
      <c r="B184" s="3" t="s">
        <v>509</v>
      </c>
      <c r="C184" s="3" t="s">
        <v>261</v>
      </c>
      <c r="D184" s="53">
        <v>0</v>
      </c>
      <c r="E184" s="53">
        <v>0</v>
      </c>
      <c r="F184" s="53">
        <v>0</v>
      </c>
      <c r="G184" s="53">
        <v>0</v>
      </c>
      <c r="H184" s="53">
        <v>0</v>
      </c>
      <c r="I184" s="53">
        <v>0</v>
      </c>
      <c r="J184" s="53">
        <v>1.1760000000000002</v>
      </c>
      <c r="K184" s="53">
        <v>0</v>
      </c>
      <c r="L184" s="53">
        <v>0</v>
      </c>
      <c r="M184" s="53">
        <v>0</v>
      </c>
      <c r="N184" s="53">
        <v>0</v>
      </c>
      <c r="O184" s="53">
        <v>0</v>
      </c>
      <c r="P184" s="138">
        <v>1.1760000000000002</v>
      </c>
    </row>
    <row r="185" spans="1:16" x14ac:dyDescent="0.3">
      <c r="A185" s="3" t="s">
        <v>240</v>
      </c>
      <c r="B185" s="3" t="s">
        <v>509</v>
      </c>
      <c r="C185" s="3" t="s">
        <v>514</v>
      </c>
      <c r="D185" s="53">
        <v>0</v>
      </c>
      <c r="E185" s="53">
        <v>0</v>
      </c>
      <c r="F185" s="53">
        <v>0</v>
      </c>
      <c r="G185" s="53">
        <v>0</v>
      </c>
      <c r="H185" s="53">
        <v>0</v>
      </c>
      <c r="I185" s="53">
        <v>0</v>
      </c>
      <c r="J185" s="53">
        <v>6.9000000000000006E-2</v>
      </c>
      <c r="K185" s="53">
        <v>0</v>
      </c>
      <c r="L185" s="53">
        <v>0</v>
      </c>
      <c r="M185" s="53">
        <v>0</v>
      </c>
      <c r="N185" s="53">
        <v>0</v>
      </c>
      <c r="O185" s="53">
        <v>0</v>
      </c>
      <c r="P185" s="138">
        <v>6.9000000000000006E-2</v>
      </c>
    </row>
    <row r="186" spans="1:16" x14ac:dyDescent="0.3">
      <c r="A186" s="3" t="s">
        <v>240</v>
      </c>
      <c r="B186" s="3" t="s">
        <v>509</v>
      </c>
      <c r="C186" s="3" t="s">
        <v>267</v>
      </c>
      <c r="D186" s="53">
        <v>0</v>
      </c>
      <c r="E186" s="53">
        <v>0</v>
      </c>
      <c r="F186" s="53">
        <v>0</v>
      </c>
      <c r="G186" s="53">
        <v>0</v>
      </c>
      <c r="H186" s="53">
        <v>0</v>
      </c>
      <c r="I186" s="53">
        <v>0</v>
      </c>
      <c r="J186" s="53">
        <v>3.7369999999999992</v>
      </c>
      <c r="K186" s="53">
        <v>0</v>
      </c>
      <c r="L186" s="53">
        <v>0</v>
      </c>
      <c r="M186" s="53">
        <v>0</v>
      </c>
      <c r="N186" s="53">
        <v>0</v>
      </c>
      <c r="O186" s="53">
        <v>0</v>
      </c>
      <c r="P186" s="138">
        <v>3.7369999999999992</v>
      </c>
    </row>
    <row r="187" spans="1:16"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138">
        <v>0</v>
      </c>
    </row>
    <row r="188" spans="1:16" x14ac:dyDescent="0.3">
      <c r="A188" s="3" t="s">
        <v>240</v>
      </c>
      <c r="B188" s="3" t="s">
        <v>509</v>
      </c>
      <c r="C188" s="3" t="s">
        <v>516</v>
      </c>
      <c r="D188" s="53">
        <v>2.1999999999999999E-2</v>
      </c>
      <c r="E188" s="53">
        <v>0</v>
      </c>
      <c r="F188" s="53">
        <v>0</v>
      </c>
      <c r="G188" s="53">
        <v>0</v>
      </c>
      <c r="H188" s="53">
        <v>0</v>
      </c>
      <c r="I188" s="53">
        <v>0.52100000000000002</v>
      </c>
      <c r="J188" s="53">
        <v>7.3820000000000006</v>
      </c>
      <c r="K188" s="53">
        <v>0</v>
      </c>
      <c r="L188" s="53">
        <v>0</v>
      </c>
      <c r="M188" s="53">
        <v>0</v>
      </c>
      <c r="N188" s="53">
        <v>0</v>
      </c>
      <c r="O188" s="53">
        <v>0</v>
      </c>
      <c r="P188" s="138">
        <v>7.9250000000000007</v>
      </c>
    </row>
    <row r="189" spans="1:16" x14ac:dyDescent="0.3">
      <c r="A189" s="3" t="s">
        <v>240</v>
      </c>
      <c r="B189" s="3" t="s">
        <v>509</v>
      </c>
      <c r="C189" s="3" t="s">
        <v>270</v>
      </c>
      <c r="D189" s="53">
        <v>0</v>
      </c>
      <c r="E189" s="53">
        <v>0</v>
      </c>
      <c r="F189" s="53">
        <v>0</v>
      </c>
      <c r="G189" s="53">
        <v>0</v>
      </c>
      <c r="H189" s="53">
        <v>0</v>
      </c>
      <c r="I189" s="53">
        <v>0.252</v>
      </c>
      <c r="J189" s="53">
        <v>6.38</v>
      </c>
      <c r="K189" s="53">
        <v>0</v>
      </c>
      <c r="L189" s="53">
        <v>0</v>
      </c>
      <c r="M189" s="53">
        <v>0</v>
      </c>
      <c r="N189" s="53">
        <v>0</v>
      </c>
      <c r="O189" s="53">
        <v>0</v>
      </c>
      <c r="P189" s="138">
        <v>6.6319999999999997</v>
      </c>
    </row>
    <row r="190" spans="1:16" x14ac:dyDescent="0.3">
      <c r="A190" s="51" t="s">
        <v>517</v>
      </c>
      <c r="B190" s="51" t="s">
        <v>517</v>
      </c>
      <c r="C190" s="51" t="s">
        <v>517</v>
      </c>
      <c r="D190" s="52">
        <v>0.29400000000000004</v>
      </c>
      <c r="E190" s="52">
        <v>0</v>
      </c>
      <c r="F190" s="52">
        <v>0</v>
      </c>
      <c r="G190" s="52">
        <v>0</v>
      </c>
      <c r="H190" s="52">
        <v>0</v>
      </c>
      <c r="I190" s="52">
        <v>0.33200000000000007</v>
      </c>
      <c r="J190" s="52">
        <v>14.420999999999996</v>
      </c>
      <c r="K190" s="52">
        <v>0</v>
      </c>
      <c r="L190" s="52">
        <v>0</v>
      </c>
      <c r="M190" s="52">
        <v>0</v>
      </c>
      <c r="N190" s="52">
        <v>2.1</v>
      </c>
      <c r="O190" s="52">
        <v>0</v>
      </c>
      <c r="P190" s="52">
        <v>17.146999999999995</v>
      </c>
    </row>
    <row r="191" spans="1:16" x14ac:dyDescent="0.3">
      <c r="A191" s="3" t="s">
        <v>240</v>
      </c>
      <c r="B191" s="3" t="s">
        <v>518</v>
      </c>
      <c r="C191" s="3" t="s">
        <v>291</v>
      </c>
      <c r="D191" s="53">
        <v>0</v>
      </c>
      <c r="E191" s="53">
        <v>0</v>
      </c>
      <c r="F191" s="53">
        <v>0</v>
      </c>
      <c r="G191" s="53">
        <v>0</v>
      </c>
      <c r="H191" s="53">
        <v>0</v>
      </c>
      <c r="I191" s="53">
        <v>0</v>
      </c>
      <c r="J191" s="53">
        <v>0</v>
      </c>
      <c r="K191" s="53">
        <v>0</v>
      </c>
      <c r="L191" s="53">
        <v>0</v>
      </c>
      <c r="M191" s="53">
        <v>0</v>
      </c>
      <c r="N191" s="53">
        <v>2.1</v>
      </c>
      <c r="O191" s="53">
        <v>0</v>
      </c>
      <c r="P191" s="138">
        <v>2.1</v>
      </c>
    </row>
    <row r="192" spans="1:16" x14ac:dyDescent="0.3">
      <c r="A192" s="3" t="s">
        <v>240</v>
      </c>
      <c r="B192" s="3" t="s">
        <v>518</v>
      </c>
      <c r="C192" s="3" t="s">
        <v>276</v>
      </c>
      <c r="D192" s="53">
        <v>0.252</v>
      </c>
      <c r="E192" s="53">
        <v>0</v>
      </c>
      <c r="F192" s="53">
        <v>0</v>
      </c>
      <c r="G192" s="53">
        <v>0</v>
      </c>
      <c r="H192" s="53">
        <v>0</v>
      </c>
      <c r="I192" s="53">
        <v>0.30000000000000004</v>
      </c>
      <c r="J192" s="53">
        <v>7.9809999999999945</v>
      </c>
      <c r="K192" s="53">
        <v>0</v>
      </c>
      <c r="L192" s="53">
        <v>0</v>
      </c>
      <c r="M192" s="53">
        <v>0</v>
      </c>
      <c r="N192" s="53">
        <v>0</v>
      </c>
      <c r="O192" s="53">
        <v>0</v>
      </c>
      <c r="P192" s="138">
        <v>8.5329999999999941</v>
      </c>
    </row>
    <row r="193" spans="1:16"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138">
        <v>0</v>
      </c>
    </row>
    <row r="194" spans="1:16" x14ac:dyDescent="0.3">
      <c r="A194" s="3" t="s">
        <v>240</v>
      </c>
      <c r="B194" s="3" t="s">
        <v>518</v>
      </c>
      <c r="C194" s="3" t="s">
        <v>520</v>
      </c>
      <c r="D194" s="53">
        <v>0</v>
      </c>
      <c r="E194" s="53">
        <v>0</v>
      </c>
      <c r="F194" s="53">
        <v>0</v>
      </c>
      <c r="G194" s="53">
        <v>0</v>
      </c>
      <c r="H194" s="53">
        <v>0</v>
      </c>
      <c r="I194" s="53">
        <v>0</v>
      </c>
      <c r="J194" s="53">
        <v>1.7050000000000001</v>
      </c>
      <c r="K194" s="53">
        <v>0</v>
      </c>
      <c r="L194" s="53">
        <v>0</v>
      </c>
      <c r="M194" s="53">
        <v>0</v>
      </c>
      <c r="N194" s="53">
        <v>0</v>
      </c>
      <c r="O194" s="53">
        <v>0</v>
      </c>
      <c r="P194" s="138">
        <v>1.7050000000000001</v>
      </c>
    </row>
    <row r="195" spans="1:16" x14ac:dyDescent="0.3">
      <c r="A195" s="3" t="s">
        <v>240</v>
      </c>
      <c r="B195" s="3" t="s">
        <v>518</v>
      </c>
      <c r="C195" s="3" t="s">
        <v>285</v>
      </c>
      <c r="D195" s="53">
        <v>2.4E-2</v>
      </c>
      <c r="E195" s="53">
        <v>0</v>
      </c>
      <c r="F195" s="53">
        <v>0</v>
      </c>
      <c r="G195" s="53">
        <v>0</v>
      </c>
      <c r="H195" s="53">
        <v>0</v>
      </c>
      <c r="I195" s="53">
        <v>2.1000000000000001E-2</v>
      </c>
      <c r="J195" s="53">
        <v>2.7440000000000007</v>
      </c>
      <c r="K195" s="53">
        <v>0</v>
      </c>
      <c r="L195" s="53">
        <v>0</v>
      </c>
      <c r="M195" s="53">
        <v>0</v>
      </c>
      <c r="N195" s="53">
        <v>0</v>
      </c>
      <c r="O195" s="53">
        <v>0</v>
      </c>
      <c r="P195" s="138">
        <v>2.7890000000000006</v>
      </c>
    </row>
    <row r="196" spans="1:16" x14ac:dyDescent="0.3">
      <c r="A196" s="3" t="s">
        <v>240</v>
      </c>
      <c r="B196" s="3" t="s">
        <v>518</v>
      </c>
      <c r="C196" s="3" t="s">
        <v>288</v>
      </c>
      <c r="D196" s="53">
        <v>1.7999999999999999E-2</v>
      </c>
      <c r="E196" s="53">
        <v>0</v>
      </c>
      <c r="F196" s="53">
        <v>0</v>
      </c>
      <c r="G196" s="53">
        <v>0</v>
      </c>
      <c r="H196" s="53">
        <v>0</v>
      </c>
      <c r="I196" s="53">
        <v>1.0999999999999999E-2</v>
      </c>
      <c r="J196" s="53">
        <v>1.9910000000000001</v>
      </c>
      <c r="K196" s="53">
        <v>0</v>
      </c>
      <c r="L196" s="53">
        <v>0</v>
      </c>
      <c r="M196" s="53">
        <v>0</v>
      </c>
      <c r="N196" s="53">
        <v>0</v>
      </c>
      <c r="O196" s="53">
        <v>0</v>
      </c>
      <c r="P196" s="138">
        <v>2.02</v>
      </c>
    </row>
    <row r="197" spans="1:16" x14ac:dyDescent="0.3">
      <c r="A197" s="49" t="s">
        <v>521</v>
      </c>
      <c r="B197" s="49" t="s">
        <v>521</v>
      </c>
      <c r="C197" s="49" t="s">
        <v>521</v>
      </c>
      <c r="D197" s="50">
        <v>0</v>
      </c>
      <c r="E197" s="50">
        <v>0</v>
      </c>
      <c r="F197" s="50">
        <v>0</v>
      </c>
      <c r="G197" s="50">
        <v>0</v>
      </c>
      <c r="H197" s="50">
        <v>0</v>
      </c>
      <c r="I197" s="50">
        <v>0.192</v>
      </c>
      <c r="J197" s="50">
        <v>3.2429999999999999</v>
      </c>
      <c r="K197" s="50">
        <v>2</v>
      </c>
      <c r="L197" s="50">
        <v>0</v>
      </c>
      <c r="M197" s="50">
        <v>0</v>
      </c>
      <c r="N197" s="50">
        <v>0.5</v>
      </c>
      <c r="O197" s="50">
        <v>0</v>
      </c>
      <c r="P197" s="50">
        <v>5.9350000000000005</v>
      </c>
    </row>
    <row r="198" spans="1:16" x14ac:dyDescent="0.3">
      <c r="A198" s="51" t="s">
        <v>521</v>
      </c>
      <c r="B198" s="51" t="s">
        <v>521</v>
      </c>
      <c r="C198" s="51" t="s">
        <v>521</v>
      </c>
      <c r="D198" s="52">
        <v>0</v>
      </c>
      <c r="E198" s="52">
        <v>0</v>
      </c>
      <c r="F198" s="52">
        <v>0</v>
      </c>
      <c r="G198" s="52">
        <v>0</v>
      </c>
      <c r="H198" s="52">
        <v>0</v>
      </c>
      <c r="I198" s="52">
        <v>0.192</v>
      </c>
      <c r="J198" s="52">
        <v>3.2429999999999999</v>
      </c>
      <c r="K198" s="52">
        <v>2</v>
      </c>
      <c r="L198" s="52">
        <v>0</v>
      </c>
      <c r="M198" s="52">
        <v>0</v>
      </c>
      <c r="N198" s="52">
        <v>0.5</v>
      </c>
      <c r="O198" s="52">
        <v>0</v>
      </c>
      <c r="P198" s="52">
        <v>5.9350000000000005</v>
      </c>
    </row>
    <row r="199" spans="1:16" x14ac:dyDescent="0.3">
      <c r="A199" s="3" t="s">
        <v>522</v>
      </c>
      <c r="B199" s="3" t="s">
        <v>522</v>
      </c>
      <c r="C199" s="3" t="s">
        <v>523</v>
      </c>
      <c r="D199" s="53">
        <v>0</v>
      </c>
      <c r="E199" s="53">
        <v>0</v>
      </c>
      <c r="F199" s="53">
        <v>0</v>
      </c>
      <c r="G199" s="53">
        <v>0</v>
      </c>
      <c r="H199" s="53">
        <v>0</v>
      </c>
      <c r="I199" s="53">
        <v>0.192</v>
      </c>
      <c r="J199" s="53">
        <v>3</v>
      </c>
      <c r="K199" s="53">
        <v>2</v>
      </c>
      <c r="L199" s="53">
        <v>0</v>
      </c>
      <c r="M199" s="53">
        <v>0</v>
      </c>
      <c r="N199" s="53">
        <v>0.5</v>
      </c>
      <c r="O199" s="53">
        <v>0</v>
      </c>
      <c r="P199" s="138">
        <v>5.6920000000000002</v>
      </c>
    </row>
    <row r="200" spans="1:16"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138">
        <v>0</v>
      </c>
    </row>
    <row r="201" spans="1:16"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138">
        <v>0</v>
      </c>
    </row>
    <row r="202" spans="1:16"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138">
        <v>0</v>
      </c>
    </row>
    <row r="203" spans="1:16"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138">
        <v>0</v>
      </c>
    </row>
    <row r="204" spans="1:16" x14ac:dyDescent="0.3">
      <c r="A204" s="3" t="s">
        <v>522</v>
      </c>
      <c r="B204" s="3" t="s">
        <v>522</v>
      </c>
      <c r="C204" s="3" t="s">
        <v>528</v>
      </c>
      <c r="D204" s="53">
        <v>0</v>
      </c>
      <c r="E204" s="53">
        <v>0</v>
      </c>
      <c r="F204" s="53">
        <v>0</v>
      </c>
      <c r="G204" s="53">
        <v>0</v>
      </c>
      <c r="H204" s="53">
        <v>0</v>
      </c>
      <c r="I204" s="53">
        <v>0</v>
      </c>
      <c r="J204" s="53">
        <v>0.24300000000000002</v>
      </c>
      <c r="K204" s="53">
        <v>0</v>
      </c>
      <c r="L204" s="53">
        <v>0</v>
      </c>
      <c r="M204" s="53">
        <v>0</v>
      </c>
      <c r="N204" s="53">
        <v>0</v>
      </c>
      <c r="O204" s="53">
        <v>0</v>
      </c>
      <c r="P204" s="138">
        <v>0.24300000000000002</v>
      </c>
    </row>
    <row r="205" spans="1:16"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138">
        <v>0</v>
      </c>
    </row>
    <row r="206" spans="1:16"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138">
        <v>0</v>
      </c>
    </row>
    <row r="207" spans="1:16"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138">
        <v>0</v>
      </c>
    </row>
    <row r="208" spans="1:16"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138">
        <v>0</v>
      </c>
    </row>
    <row r="209" spans="1:16"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row>
    <row r="210" spans="1:16"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row>
    <row r="211" spans="1:16"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138">
        <v>0</v>
      </c>
    </row>
  </sheetData>
  <conditionalFormatting sqref="A4:P6 A26:P26">
    <cfRule type="cellIs" dxfId="34" priority="1" stopIfTrue="1" operator="less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F10-EB4C-4A46-BE77-68CBD1EFAFE8}">
  <sheetPr codeName="Sheet58">
    <tabColor rgb="FF002060"/>
  </sheetPr>
  <dimension ref="A1"/>
  <sheetViews>
    <sheetView showGridLines="0" showRowColHeaders="0" workbookViewId="0">
      <selection sqref="A1:C1"/>
    </sheetView>
  </sheetViews>
  <sheetFormatPr defaultRowHeight="14" x14ac:dyDescent="0.3"/>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5C7C9-8535-4F43-B46B-3EAC5209883F}">
  <sheetPr codeName="Sheet59"/>
  <dimension ref="A1:AA160"/>
  <sheetViews>
    <sheetView showGridLines="0" zoomScaleNormal="100" workbookViewId="0">
      <pane xSplit="7" ySplit="5" topLeftCell="H6" activePane="bottomRight" state="frozen"/>
      <selection pane="topRight" sqref="A1:C1"/>
      <selection pane="bottomLeft" sqref="A1:C1"/>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620</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6"/>
      <c r="I2" s="6"/>
      <c r="J2" s="6"/>
      <c r="K2" s="6"/>
      <c r="L2" s="6"/>
      <c r="M2" s="6"/>
      <c r="N2" s="6"/>
      <c r="O2" s="6"/>
      <c r="P2" s="6"/>
      <c r="Q2" s="6"/>
      <c r="R2" s="6"/>
      <c r="S2" s="6"/>
      <c r="T2" s="6"/>
      <c r="U2" s="6"/>
      <c r="V2" s="6"/>
      <c r="W2" s="6"/>
      <c r="X2" s="6"/>
      <c r="Y2" s="6"/>
      <c r="Z2" s="6"/>
      <c r="AA2" s="6"/>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Z5" si="0">SUM(H6:H1048576)</f>
        <v>2874</v>
      </c>
      <c r="I5" s="132">
        <f t="shared" si="0"/>
        <v>3158.5</v>
      </c>
      <c r="J5" s="132">
        <f t="shared" si="0"/>
        <v>3244</v>
      </c>
      <c r="K5" s="132">
        <f t="shared" si="0"/>
        <v>3269.5</v>
      </c>
      <c r="L5" s="132">
        <f t="shared" si="0"/>
        <v>3252.5</v>
      </c>
      <c r="M5" s="132">
        <f t="shared" si="0"/>
        <v>2885.5</v>
      </c>
      <c r="N5" s="132">
        <f t="shared" si="0"/>
        <v>2744.5</v>
      </c>
      <c r="O5" s="132">
        <f t="shared" si="0"/>
        <v>2609</v>
      </c>
      <c r="P5" s="132">
        <f t="shared" si="0"/>
        <v>2493.5</v>
      </c>
      <c r="Q5" s="132">
        <f t="shared" si="0"/>
        <v>2556.5</v>
      </c>
      <c r="R5" s="132">
        <f t="shared" si="0"/>
        <v>2776</v>
      </c>
      <c r="S5" s="132">
        <f t="shared" si="0"/>
        <v>2851</v>
      </c>
      <c r="T5" s="132">
        <f t="shared" si="0"/>
        <v>2920.5</v>
      </c>
      <c r="U5" s="132">
        <f t="shared" si="0"/>
        <v>2934.5</v>
      </c>
      <c r="V5" s="132">
        <f t="shared" si="0"/>
        <v>3034.5</v>
      </c>
      <c r="W5" s="132">
        <f t="shared" si="0"/>
        <v>3127.5</v>
      </c>
      <c r="X5" s="132">
        <f t="shared" si="0"/>
        <v>3127.5</v>
      </c>
      <c r="Y5" s="132">
        <f t="shared" si="0"/>
        <v>3127.5</v>
      </c>
      <c r="Z5" s="132">
        <f t="shared" si="0"/>
        <v>3127.5</v>
      </c>
      <c r="AA5" s="132">
        <f t="shared" ref="AA5" si="1">SUM(AA6:AA1048576)</f>
        <v>3127.5</v>
      </c>
    </row>
    <row r="6" spans="1:27" x14ac:dyDescent="0.3">
      <c r="A6" s="10" t="s">
        <v>144</v>
      </c>
      <c r="B6" s="23" t="s">
        <v>184</v>
      </c>
      <c r="C6" s="23" t="s">
        <v>185</v>
      </c>
      <c r="D6" s="23" t="s">
        <v>186</v>
      </c>
      <c r="E6" s="23" t="s">
        <v>18</v>
      </c>
      <c r="F6" s="23" t="s">
        <v>149</v>
      </c>
      <c r="G6" s="10"/>
      <c r="H6" s="24">
        <v>120</v>
      </c>
      <c r="I6" s="24">
        <v>120</v>
      </c>
      <c r="J6" s="24">
        <v>120</v>
      </c>
      <c r="K6" s="24">
        <v>120</v>
      </c>
      <c r="L6" s="24">
        <v>120</v>
      </c>
      <c r="M6" s="24">
        <v>120</v>
      </c>
      <c r="N6" s="24">
        <v>120</v>
      </c>
      <c r="O6" s="24">
        <v>120</v>
      </c>
      <c r="P6" s="24">
        <v>120</v>
      </c>
      <c r="Q6" s="24">
        <v>120</v>
      </c>
      <c r="R6" s="24">
        <v>120</v>
      </c>
      <c r="S6" s="24">
        <v>120</v>
      </c>
      <c r="T6" s="24">
        <v>120</v>
      </c>
      <c r="U6" s="24">
        <v>120</v>
      </c>
      <c r="V6" s="24">
        <v>120</v>
      </c>
      <c r="W6" s="24">
        <v>120</v>
      </c>
      <c r="X6" s="24">
        <v>120</v>
      </c>
      <c r="Y6" s="24">
        <v>120</v>
      </c>
      <c r="Z6" s="24">
        <v>120</v>
      </c>
      <c r="AA6" s="24">
        <v>120</v>
      </c>
    </row>
    <row r="7" spans="1:27" x14ac:dyDescent="0.3">
      <c r="A7" s="10" t="s">
        <v>144</v>
      </c>
      <c r="B7" s="23" t="s">
        <v>155</v>
      </c>
      <c r="C7" s="23" t="s">
        <v>156</v>
      </c>
      <c r="D7" s="22" t="s">
        <v>157</v>
      </c>
      <c r="E7" s="23" t="s">
        <v>18</v>
      </c>
      <c r="F7" s="23" t="s">
        <v>158</v>
      </c>
      <c r="G7" s="10"/>
      <c r="H7" s="24">
        <v>80</v>
      </c>
      <c r="I7" s="24">
        <v>80</v>
      </c>
      <c r="J7" s="24">
        <v>80</v>
      </c>
      <c r="K7" s="24">
        <v>0</v>
      </c>
      <c r="L7" s="24">
        <v>0</v>
      </c>
      <c r="M7" s="24">
        <v>0</v>
      </c>
      <c r="N7" s="24">
        <v>0</v>
      </c>
      <c r="O7" s="24">
        <v>0</v>
      </c>
      <c r="P7" s="24">
        <v>0</v>
      </c>
      <c r="Q7" s="24">
        <v>0</v>
      </c>
      <c r="R7" s="24">
        <v>0</v>
      </c>
      <c r="S7" s="24">
        <v>0</v>
      </c>
      <c r="T7" s="24">
        <v>0</v>
      </c>
      <c r="U7" s="24">
        <v>0</v>
      </c>
      <c r="V7" s="24">
        <v>0</v>
      </c>
      <c r="W7" s="24">
        <v>0</v>
      </c>
      <c r="X7" s="24">
        <v>0</v>
      </c>
      <c r="Y7" s="24">
        <v>0</v>
      </c>
      <c r="Z7" s="24">
        <v>0</v>
      </c>
      <c r="AA7" s="24">
        <v>0</v>
      </c>
    </row>
    <row r="8" spans="1:27" x14ac:dyDescent="0.3">
      <c r="A8" s="22" t="s">
        <v>209</v>
      </c>
      <c r="B8" s="23" t="s">
        <v>213</v>
      </c>
      <c r="C8" s="23" t="s">
        <v>621</v>
      </c>
      <c r="D8" s="22" t="s">
        <v>622</v>
      </c>
      <c r="E8" s="23" t="s">
        <v>18</v>
      </c>
      <c r="F8" s="23" t="s">
        <v>149</v>
      </c>
      <c r="G8" s="10"/>
      <c r="H8" s="24">
        <v>100</v>
      </c>
      <c r="I8" s="24">
        <v>100</v>
      </c>
      <c r="J8" s="24">
        <v>130</v>
      </c>
      <c r="K8" s="24">
        <v>130</v>
      </c>
      <c r="L8" s="24">
        <v>130</v>
      </c>
      <c r="M8" s="24">
        <v>130</v>
      </c>
      <c r="N8" s="24">
        <v>130</v>
      </c>
      <c r="O8" s="24">
        <v>130</v>
      </c>
      <c r="P8" s="24">
        <v>130</v>
      </c>
      <c r="Q8" s="24">
        <v>130</v>
      </c>
      <c r="R8" s="24">
        <v>130</v>
      </c>
      <c r="S8" s="24">
        <v>130</v>
      </c>
      <c r="T8" s="24">
        <v>130</v>
      </c>
      <c r="U8" s="24">
        <v>130</v>
      </c>
      <c r="V8" s="24">
        <v>130</v>
      </c>
      <c r="W8" s="24">
        <v>130</v>
      </c>
      <c r="X8" s="24">
        <v>130</v>
      </c>
      <c r="Y8" s="24">
        <v>130</v>
      </c>
      <c r="Z8" s="24">
        <v>130</v>
      </c>
      <c r="AA8" s="24">
        <v>130</v>
      </c>
    </row>
    <row r="9" spans="1:27" x14ac:dyDescent="0.3">
      <c r="A9" s="22" t="s">
        <v>240</v>
      </c>
      <c r="B9" s="23" t="s">
        <v>261</v>
      </c>
      <c r="C9" s="23" t="s">
        <v>262</v>
      </c>
      <c r="D9" s="22" t="s">
        <v>623</v>
      </c>
      <c r="E9" s="23" t="s">
        <v>18</v>
      </c>
      <c r="F9" s="23" t="s">
        <v>149</v>
      </c>
      <c r="G9" s="10"/>
      <c r="H9" s="24">
        <v>0</v>
      </c>
      <c r="I9" s="24">
        <v>0</v>
      </c>
      <c r="J9" s="24">
        <v>0</v>
      </c>
      <c r="K9" s="24">
        <v>0</v>
      </c>
      <c r="L9" s="24">
        <v>0</v>
      </c>
      <c r="M9" s="24">
        <v>0</v>
      </c>
      <c r="N9" s="24">
        <v>0</v>
      </c>
      <c r="O9" s="24">
        <v>0</v>
      </c>
      <c r="P9" s="24">
        <v>0</v>
      </c>
      <c r="Q9" s="24">
        <v>0</v>
      </c>
      <c r="R9" s="24">
        <v>0</v>
      </c>
      <c r="S9" s="24">
        <v>0</v>
      </c>
      <c r="T9" s="24">
        <v>48</v>
      </c>
      <c r="U9" s="24">
        <v>48</v>
      </c>
      <c r="V9" s="24">
        <v>48</v>
      </c>
      <c r="W9" s="24">
        <v>48</v>
      </c>
      <c r="X9" s="24">
        <v>48</v>
      </c>
      <c r="Y9" s="24">
        <v>48</v>
      </c>
      <c r="Z9" s="24">
        <v>48</v>
      </c>
      <c r="AA9" s="24">
        <v>48</v>
      </c>
    </row>
    <row r="10" spans="1:27" x14ac:dyDescent="0.3">
      <c r="A10" s="21" t="s">
        <v>240</v>
      </c>
      <c r="B10" s="23" t="s">
        <v>270</v>
      </c>
      <c r="C10" s="23" t="s">
        <v>271</v>
      </c>
      <c r="D10" s="22" t="s">
        <v>272</v>
      </c>
      <c r="E10" s="23" t="s">
        <v>18</v>
      </c>
      <c r="F10" s="23" t="s">
        <v>149</v>
      </c>
      <c r="G10" s="10"/>
      <c r="H10" s="24">
        <v>18</v>
      </c>
      <c r="I10" s="24">
        <v>18</v>
      </c>
      <c r="J10" s="24">
        <v>18</v>
      </c>
      <c r="K10" s="24">
        <v>18</v>
      </c>
      <c r="L10" s="24">
        <v>18</v>
      </c>
      <c r="M10" s="24">
        <v>18</v>
      </c>
      <c r="N10" s="24">
        <v>18</v>
      </c>
      <c r="O10" s="24">
        <v>18</v>
      </c>
      <c r="P10" s="24">
        <v>18</v>
      </c>
      <c r="Q10" s="24">
        <v>18</v>
      </c>
      <c r="R10" s="24">
        <v>18</v>
      </c>
      <c r="S10" s="24">
        <v>18</v>
      </c>
      <c r="T10" s="24">
        <v>18</v>
      </c>
      <c r="U10" s="24">
        <v>18</v>
      </c>
      <c r="V10" s="24">
        <v>18</v>
      </c>
      <c r="W10" s="24">
        <v>18</v>
      </c>
      <c r="X10" s="24">
        <v>18</v>
      </c>
      <c r="Y10" s="24">
        <v>18</v>
      </c>
      <c r="Z10" s="24">
        <v>18</v>
      </c>
      <c r="AA10" s="24">
        <v>18</v>
      </c>
    </row>
    <row r="11" spans="1:27" x14ac:dyDescent="0.3">
      <c r="A11" s="21" t="s">
        <v>240</v>
      </c>
      <c r="B11" s="23" t="s">
        <v>270</v>
      </c>
      <c r="C11" s="23" t="s">
        <v>273</v>
      </c>
      <c r="D11" s="22" t="s">
        <v>272</v>
      </c>
      <c r="E11" s="23" t="s">
        <v>18</v>
      </c>
      <c r="F11" s="23" t="s">
        <v>149</v>
      </c>
      <c r="G11" s="10"/>
      <c r="H11" s="24">
        <v>0</v>
      </c>
      <c r="I11" s="24">
        <v>0</v>
      </c>
      <c r="J11" s="24">
        <v>0</v>
      </c>
      <c r="K11" s="24">
        <v>0</v>
      </c>
      <c r="L11" s="24">
        <v>0</v>
      </c>
      <c r="M11" s="24">
        <v>0</v>
      </c>
      <c r="N11" s="24">
        <v>5</v>
      </c>
      <c r="O11" s="24">
        <v>20</v>
      </c>
      <c r="P11" s="24">
        <v>20</v>
      </c>
      <c r="Q11" s="24">
        <v>20</v>
      </c>
      <c r="R11" s="24">
        <v>30</v>
      </c>
      <c r="S11" s="24">
        <v>30</v>
      </c>
      <c r="T11" s="24">
        <v>30</v>
      </c>
      <c r="U11" s="24">
        <v>30</v>
      </c>
      <c r="V11" s="24">
        <v>30</v>
      </c>
      <c r="W11" s="24">
        <v>30</v>
      </c>
      <c r="X11" s="24">
        <v>30</v>
      </c>
      <c r="Y11" s="24">
        <v>30</v>
      </c>
      <c r="Z11" s="24">
        <v>30</v>
      </c>
      <c r="AA11" s="24">
        <v>30</v>
      </c>
    </row>
    <row r="12" spans="1:27" x14ac:dyDescent="0.3">
      <c r="A12" s="21" t="s">
        <v>240</v>
      </c>
      <c r="B12" s="23" t="s">
        <v>270</v>
      </c>
      <c r="C12" s="23" t="s">
        <v>273</v>
      </c>
      <c r="D12" s="22" t="s">
        <v>272</v>
      </c>
      <c r="E12" s="23" t="s">
        <v>18</v>
      </c>
      <c r="F12" s="23" t="s">
        <v>149</v>
      </c>
      <c r="G12" s="10"/>
      <c r="H12" s="24">
        <v>10</v>
      </c>
      <c r="I12" s="24">
        <v>12</v>
      </c>
      <c r="J12" s="24">
        <v>18</v>
      </c>
      <c r="K12" s="24">
        <v>18</v>
      </c>
      <c r="L12" s="24">
        <v>18</v>
      </c>
      <c r="M12" s="24">
        <v>18</v>
      </c>
      <c r="N12" s="24">
        <v>18</v>
      </c>
      <c r="O12" s="24">
        <v>18</v>
      </c>
      <c r="P12" s="24">
        <v>18</v>
      </c>
      <c r="Q12" s="24">
        <v>18</v>
      </c>
      <c r="R12" s="24">
        <v>28</v>
      </c>
      <c r="S12" s="24">
        <v>28</v>
      </c>
      <c r="T12" s="24">
        <v>28</v>
      </c>
      <c r="U12" s="24">
        <v>28</v>
      </c>
      <c r="V12" s="24">
        <v>28</v>
      </c>
      <c r="W12" s="24">
        <v>28</v>
      </c>
      <c r="X12" s="24">
        <v>28</v>
      </c>
      <c r="Y12" s="24">
        <v>28</v>
      </c>
      <c r="Z12" s="24">
        <v>28</v>
      </c>
      <c r="AA12" s="24">
        <v>28</v>
      </c>
    </row>
    <row r="13" spans="1:27" x14ac:dyDescent="0.3">
      <c r="A13" s="21" t="s">
        <v>240</v>
      </c>
      <c r="B13" s="23" t="s">
        <v>270</v>
      </c>
      <c r="C13" s="23" t="s">
        <v>298</v>
      </c>
      <c r="D13" s="22"/>
      <c r="E13" s="23" t="s">
        <v>18</v>
      </c>
      <c r="F13" s="23" t="s">
        <v>149</v>
      </c>
      <c r="G13" s="10"/>
      <c r="H13" s="24">
        <v>0</v>
      </c>
      <c r="I13" s="24">
        <v>0</v>
      </c>
      <c r="J13" s="24">
        <v>0</v>
      </c>
      <c r="K13" s="24">
        <v>0</v>
      </c>
      <c r="L13" s="24">
        <v>20</v>
      </c>
      <c r="M13" s="24">
        <v>20</v>
      </c>
      <c r="N13" s="24">
        <v>20</v>
      </c>
      <c r="O13" s="24">
        <v>20</v>
      </c>
      <c r="P13" s="24">
        <v>20</v>
      </c>
      <c r="Q13" s="24">
        <v>20</v>
      </c>
      <c r="R13" s="24">
        <v>120</v>
      </c>
      <c r="S13" s="24">
        <v>120</v>
      </c>
      <c r="T13" s="24">
        <v>120</v>
      </c>
      <c r="U13" s="24">
        <v>120</v>
      </c>
      <c r="V13" s="24">
        <v>120</v>
      </c>
      <c r="W13" s="24">
        <v>120</v>
      </c>
      <c r="X13" s="24">
        <v>120</v>
      </c>
      <c r="Y13" s="24">
        <v>120</v>
      </c>
      <c r="Z13" s="24">
        <v>120</v>
      </c>
      <c r="AA13" s="24">
        <v>120</v>
      </c>
    </row>
    <row r="14" spans="1:27" x14ac:dyDescent="0.3">
      <c r="A14" s="21" t="s">
        <v>240</v>
      </c>
      <c r="B14" s="23" t="s">
        <v>270</v>
      </c>
      <c r="C14" s="23" t="s">
        <v>624</v>
      </c>
      <c r="D14" s="22" t="s">
        <v>272</v>
      </c>
      <c r="E14" s="23" t="s">
        <v>18</v>
      </c>
      <c r="F14" s="23" t="s">
        <v>149</v>
      </c>
      <c r="G14" s="10"/>
      <c r="H14" s="24">
        <v>12</v>
      </c>
      <c r="I14" s="24">
        <v>12</v>
      </c>
      <c r="J14" s="24">
        <v>12</v>
      </c>
      <c r="K14" s="24">
        <v>12</v>
      </c>
      <c r="L14" s="24">
        <v>12</v>
      </c>
      <c r="M14" s="24">
        <v>12</v>
      </c>
      <c r="N14" s="24">
        <v>12</v>
      </c>
      <c r="O14" s="24">
        <v>12</v>
      </c>
      <c r="P14" s="24">
        <v>12</v>
      </c>
      <c r="Q14" s="24">
        <v>12</v>
      </c>
      <c r="R14" s="24">
        <v>12</v>
      </c>
      <c r="S14" s="24">
        <v>12</v>
      </c>
      <c r="T14" s="24">
        <v>12</v>
      </c>
      <c r="U14" s="24">
        <v>12</v>
      </c>
      <c r="V14" s="24">
        <v>12</v>
      </c>
      <c r="W14" s="24">
        <v>12</v>
      </c>
      <c r="X14" s="24">
        <v>12</v>
      </c>
      <c r="Y14" s="24">
        <v>12</v>
      </c>
      <c r="Z14" s="24">
        <v>12</v>
      </c>
      <c r="AA14" s="24">
        <v>12</v>
      </c>
    </row>
    <row r="15" spans="1:27" x14ac:dyDescent="0.3">
      <c r="A15" s="21" t="s">
        <v>240</v>
      </c>
      <c r="B15" s="23" t="s">
        <v>270</v>
      </c>
      <c r="C15" s="23" t="s">
        <v>274</v>
      </c>
      <c r="D15" s="22" t="s">
        <v>272</v>
      </c>
      <c r="E15" s="23" t="s">
        <v>18</v>
      </c>
      <c r="F15" s="23" t="s">
        <v>149</v>
      </c>
      <c r="G15" s="10"/>
      <c r="H15" s="24">
        <v>6</v>
      </c>
      <c r="I15" s="24">
        <v>6</v>
      </c>
      <c r="J15" s="24">
        <v>6</v>
      </c>
      <c r="K15" s="24">
        <v>6</v>
      </c>
      <c r="L15" s="24">
        <v>6</v>
      </c>
      <c r="M15" s="24">
        <v>6</v>
      </c>
      <c r="N15" s="24">
        <v>6</v>
      </c>
      <c r="O15" s="24">
        <v>6</v>
      </c>
      <c r="P15" s="24">
        <v>6</v>
      </c>
      <c r="Q15" s="24">
        <v>6</v>
      </c>
      <c r="R15" s="24">
        <v>6</v>
      </c>
      <c r="S15" s="24">
        <v>6</v>
      </c>
      <c r="T15" s="24">
        <v>6</v>
      </c>
      <c r="U15" s="24">
        <v>6</v>
      </c>
      <c r="V15" s="24">
        <v>6</v>
      </c>
      <c r="W15" s="24">
        <v>6</v>
      </c>
      <c r="X15" s="24">
        <v>6</v>
      </c>
      <c r="Y15" s="24">
        <v>6</v>
      </c>
      <c r="Z15" s="24">
        <v>6</v>
      </c>
      <c r="AA15" s="24">
        <v>6</v>
      </c>
    </row>
    <row r="16" spans="1:27" x14ac:dyDescent="0.3">
      <c r="A16" s="21" t="s">
        <v>240</v>
      </c>
      <c r="B16" s="23" t="s">
        <v>270</v>
      </c>
      <c r="C16" s="23" t="s">
        <v>625</v>
      </c>
      <c r="D16" s="22" t="s">
        <v>272</v>
      </c>
      <c r="E16" s="23" t="s">
        <v>18</v>
      </c>
      <c r="F16" s="23" t="s">
        <v>149</v>
      </c>
      <c r="G16" s="10"/>
      <c r="H16" s="24">
        <v>10</v>
      </c>
      <c r="I16" s="24">
        <v>10</v>
      </c>
      <c r="J16" s="24">
        <v>10</v>
      </c>
      <c r="K16" s="24">
        <v>10</v>
      </c>
      <c r="L16" s="24">
        <v>10</v>
      </c>
      <c r="M16" s="24">
        <v>10</v>
      </c>
      <c r="N16" s="24">
        <v>10</v>
      </c>
      <c r="O16" s="24">
        <v>10</v>
      </c>
      <c r="P16" s="24">
        <v>10</v>
      </c>
      <c r="Q16" s="24">
        <v>10</v>
      </c>
      <c r="R16" s="24">
        <v>10</v>
      </c>
      <c r="S16" s="24">
        <v>10</v>
      </c>
      <c r="T16" s="24">
        <v>10</v>
      </c>
      <c r="U16" s="24">
        <v>10</v>
      </c>
      <c r="V16" s="24">
        <v>10</v>
      </c>
      <c r="W16" s="24">
        <v>10</v>
      </c>
      <c r="X16" s="24">
        <v>10</v>
      </c>
      <c r="Y16" s="24">
        <v>10</v>
      </c>
      <c r="Z16" s="24">
        <v>10</v>
      </c>
      <c r="AA16" s="24">
        <v>10</v>
      </c>
    </row>
    <row r="17" spans="1:27" x14ac:dyDescent="0.3">
      <c r="A17" s="21" t="s">
        <v>240</v>
      </c>
      <c r="B17" s="23" t="s">
        <v>291</v>
      </c>
      <c r="C17" s="23" t="s">
        <v>626</v>
      </c>
      <c r="D17" s="22" t="s">
        <v>626</v>
      </c>
      <c r="E17" s="23" t="s">
        <v>18</v>
      </c>
      <c r="F17" s="23" t="s">
        <v>158</v>
      </c>
      <c r="G17" s="10"/>
      <c r="H17" s="24">
        <v>8.5</v>
      </c>
      <c r="I17" s="24">
        <v>6</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row>
    <row r="18" spans="1:27" x14ac:dyDescent="0.3">
      <c r="A18" s="21" t="s">
        <v>240</v>
      </c>
      <c r="B18" s="23" t="s">
        <v>291</v>
      </c>
      <c r="C18" s="23" t="s">
        <v>627</v>
      </c>
      <c r="D18" s="22" t="s">
        <v>627</v>
      </c>
      <c r="E18" s="23" t="s">
        <v>18</v>
      </c>
      <c r="F18" s="23" t="s">
        <v>149</v>
      </c>
      <c r="G18" s="10"/>
      <c r="H18" s="24">
        <v>0</v>
      </c>
      <c r="I18" s="24">
        <v>0</v>
      </c>
      <c r="J18" s="24">
        <v>0</v>
      </c>
      <c r="K18" s="24">
        <v>0</v>
      </c>
      <c r="L18" s="24">
        <v>0</v>
      </c>
      <c r="M18" s="24">
        <v>0</v>
      </c>
      <c r="N18" s="24">
        <v>0</v>
      </c>
      <c r="O18" s="24">
        <v>0</v>
      </c>
      <c r="P18" s="24">
        <v>0</v>
      </c>
      <c r="Q18" s="24">
        <v>0</v>
      </c>
      <c r="R18" s="24">
        <v>0</v>
      </c>
      <c r="S18" s="24">
        <v>70</v>
      </c>
      <c r="T18" s="24">
        <v>70</v>
      </c>
      <c r="U18" s="24">
        <v>70</v>
      </c>
      <c r="V18" s="24">
        <v>70</v>
      </c>
      <c r="W18" s="24">
        <v>70</v>
      </c>
      <c r="X18" s="24">
        <v>70</v>
      </c>
      <c r="Y18" s="24">
        <v>70</v>
      </c>
      <c r="Z18" s="24">
        <v>70</v>
      </c>
      <c r="AA18" s="24">
        <v>70</v>
      </c>
    </row>
    <row r="19" spans="1:27" x14ac:dyDescent="0.3">
      <c r="A19" s="21" t="s">
        <v>240</v>
      </c>
      <c r="B19" s="23" t="s">
        <v>291</v>
      </c>
      <c r="C19" s="23" t="s">
        <v>628</v>
      </c>
      <c r="D19" s="22" t="s">
        <v>628</v>
      </c>
      <c r="E19" s="23" t="s">
        <v>18</v>
      </c>
      <c r="F19" s="23" t="s">
        <v>149</v>
      </c>
      <c r="G19" s="10"/>
      <c r="H19" s="24">
        <v>30</v>
      </c>
      <c r="I19" s="24">
        <v>30</v>
      </c>
      <c r="J19" s="24">
        <v>30</v>
      </c>
      <c r="K19" s="24">
        <v>30</v>
      </c>
      <c r="L19" s="24">
        <v>30</v>
      </c>
      <c r="M19" s="24">
        <v>30</v>
      </c>
      <c r="N19" s="24">
        <v>30</v>
      </c>
      <c r="O19" s="24">
        <v>30</v>
      </c>
      <c r="P19" s="24">
        <v>30</v>
      </c>
      <c r="Q19" s="24">
        <v>30</v>
      </c>
      <c r="R19" s="24">
        <v>30</v>
      </c>
      <c r="S19" s="24">
        <v>30</v>
      </c>
      <c r="T19" s="24">
        <v>30</v>
      </c>
      <c r="U19" s="24">
        <v>30</v>
      </c>
      <c r="V19" s="24">
        <v>30</v>
      </c>
      <c r="W19" s="24">
        <v>30</v>
      </c>
      <c r="X19" s="24">
        <v>30</v>
      </c>
      <c r="Y19" s="24">
        <v>30</v>
      </c>
      <c r="Z19" s="24">
        <v>30</v>
      </c>
      <c r="AA19" s="24">
        <v>30</v>
      </c>
    </row>
    <row r="20" spans="1:27" x14ac:dyDescent="0.3">
      <c r="A20" s="21" t="s">
        <v>240</v>
      </c>
      <c r="B20" s="23" t="s">
        <v>291</v>
      </c>
      <c r="C20" s="23" t="s">
        <v>629</v>
      </c>
      <c r="D20" s="22" t="s">
        <v>629</v>
      </c>
      <c r="E20" s="23" t="s">
        <v>18</v>
      </c>
      <c r="F20" s="23" t="s">
        <v>149</v>
      </c>
      <c r="G20" s="10"/>
      <c r="H20" s="24">
        <v>0</v>
      </c>
      <c r="I20" s="24">
        <v>0</v>
      </c>
      <c r="J20" s="24">
        <v>0</v>
      </c>
      <c r="K20" s="24">
        <v>12</v>
      </c>
      <c r="L20" s="24">
        <v>12</v>
      </c>
      <c r="M20" s="24">
        <v>12</v>
      </c>
      <c r="N20" s="24">
        <v>12</v>
      </c>
      <c r="O20" s="24">
        <v>12</v>
      </c>
      <c r="P20" s="24">
        <v>12</v>
      </c>
      <c r="Q20" s="24">
        <v>12</v>
      </c>
      <c r="R20" s="24">
        <v>12</v>
      </c>
      <c r="S20" s="24">
        <v>25</v>
      </c>
      <c r="T20" s="24">
        <v>25</v>
      </c>
      <c r="U20" s="24">
        <v>25</v>
      </c>
      <c r="V20" s="24">
        <v>25</v>
      </c>
      <c r="W20" s="24">
        <v>25</v>
      </c>
      <c r="X20" s="24">
        <v>25</v>
      </c>
      <c r="Y20" s="24">
        <v>25</v>
      </c>
      <c r="Z20" s="24">
        <v>25</v>
      </c>
      <c r="AA20" s="24">
        <v>25</v>
      </c>
    </row>
    <row r="21" spans="1:27" x14ac:dyDescent="0.3">
      <c r="A21" s="21" t="s">
        <v>240</v>
      </c>
      <c r="B21" s="23" t="s">
        <v>291</v>
      </c>
      <c r="C21" s="23" t="s">
        <v>630</v>
      </c>
      <c r="D21" s="22" t="s">
        <v>630</v>
      </c>
      <c r="E21" s="23" t="s">
        <v>18</v>
      </c>
      <c r="F21" s="23" t="s">
        <v>149</v>
      </c>
      <c r="G21" s="10"/>
      <c r="H21" s="24">
        <v>6</v>
      </c>
      <c r="I21" s="24">
        <v>6</v>
      </c>
      <c r="J21" s="24">
        <v>6</v>
      </c>
      <c r="K21" s="24">
        <v>22</v>
      </c>
      <c r="L21" s="24">
        <v>22</v>
      </c>
      <c r="M21" s="24">
        <v>22</v>
      </c>
      <c r="N21" s="24">
        <v>22</v>
      </c>
      <c r="O21" s="24">
        <v>22</v>
      </c>
      <c r="P21" s="24">
        <v>22</v>
      </c>
      <c r="Q21" s="24">
        <v>22</v>
      </c>
      <c r="R21" s="24">
        <v>22</v>
      </c>
      <c r="S21" s="24">
        <v>22</v>
      </c>
      <c r="T21" s="24">
        <v>22</v>
      </c>
      <c r="U21" s="24">
        <v>22</v>
      </c>
      <c r="V21" s="24">
        <v>22</v>
      </c>
      <c r="W21" s="24">
        <v>22</v>
      </c>
      <c r="X21" s="24">
        <v>22</v>
      </c>
      <c r="Y21" s="24">
        <v>22</v>
      </c>
      <c r="Z21" s="24">
        <v>22</v>
      </c>
      <c r="AA21" s="24">
        <v>22</v>
      </c>
    </row>
    <row r="22" spans="1:27" x14ac:dyDescent="0.3">
      <c r="A22" s="21" t="s">
        <v>240</v>
      </c>
      <c r="B22" s="23" t="s">
        <v>291</v>
      </c>
      <c r="C22" s="23" t="s">
        <v>631</v>
      </c>
      <c r="D22" s="22" t="s">
        <v>632</v>
      </c>
      <c r="E22" s="23" t="s">
        <v>18</v>
      </c>
      <c r="F22" s="23" t="s">
        <v>158</v>
      </c>
      <c r="G22" s="10"/>
      <c r="H22" s="24">
        <v>0</v>
      </c>
      <c r="I22" s="24">
        <v>0</v>
      </c>
      <c r="J22" s="24">
        <v>0</v>
      </c>
      <c r="K22" s="24">
        <v>20</v>
      </c>
      <c r="L22" s="24">
        <v>20</v>
      </c>
      <c r="M22" s="24">
        <v>20</v>
      </c>
      <c r="N22" s="24">
        <v>20</v>
      </c>
      <c r="O22" s="24">
        <v>0</v>
      </c>
      <c r="P22" s="24">
        <v>0</v>
      </c>
      <c r="Q22" s="24">
        <v>0</v>
      </c>
      <c r="R22" s="24">
        <v>0</v>
      </c>
      <c r="S22" s="24">
        <v>0</v>
      </c>
      <c r="T22" s="24">
        <v>0</v>
      </c>
      <c r="U22" s="24">
        <v>0</v>
      </c>
      <c r="V22" s="24">
        <v>0</v>
      </c>
      <c r="W22" s="24">
        <v>0</v>
      </c>
      <c r="X22" s="24">
        <v>0</v>
      </c>
      <c r="Y22" s="24">
        <v>0</v>
      </c>
      <c r="Z22" s="24">
        <v>0</v>
      </c>
      <c r="AA22" s="24">
        <v>0</v>
      </c>
    </row>
    <row r="23" spans="1:27" x14ac:dyDescent="0.3">
      <c r="A23" s="21" t="s">
        <v>240</v>
      </c>
      <c r="B23" s="23" t="s">
        <v>291</v>
      </c>
      <c r="C23" s="23" t="s">
        <v>631</v>
      </c>
      <c r="D23" s="22" t="s">
        <v>633</v>
      </c>
      <c r="E23" s="23" t="s">
        <v>18</v>
      </c>
      <c r="F23" s="23" t="s">
        <v>149</v>
      </c>
      <c r="G23" s="10"/>
      <c r="H23" s="24">
        <v>0</v>
      </c>
      <c r="I23" s="24">
        <v>0</v>
      </c>
      <c r="J23" s="24">
        <v>30</v>
      </c>
      <c r="K23" s="24">
        <v>30</v>
      </c>
      <c r="L23" s="24">
        <v>30</v>
      </c>
      <c r="M23" s="24">
        <v>30</v>
      </c>
      <c r="N23" s="24">
        <v>30</v>
      </c>
      <c r="O23" s="24">
        <v>30</v>
      </c>
      <c r="P23" s="24">
        <v>30</v>
      </c>
      <c r="Q23" s="24">
        <v>30</v>
      </c>
      <c r="R23" s="24">
        <v>30</v>
      </c>
      <c r="S23" s="24">
        <v>10</v>
      </c>
      <c r="T23" s="24">
        <v>10</v>
      </c>
      <c r="U23" s="24">
        <v>10</v>
      </c>
      <c r="V23" s="24">
        <v>10</v>
      </c>
      <c r="W23" s="24">
        <v>10</v>
      </c>
      <c r="X23" s="24">
        <v>10</v>
      </c>
      <c r="Y23" s="24">
        <v>10</v>
      </c>
      <c r="Z23" s="24">
        <v>10</v>
      </c>
      <c r="AA23" s="24">
        <v>10</v>
      </c>
    </row>
    <row r="24" spans="1:27" x14ac:dyDescent="0.3">
      <c r="A24" s="21" t="s">
        <v>240</v>
      </c>
      <c r="B24" s="23" t="s">
        <v>291</v>
      </c>
      <c r="C24" s="23" t="s">
        <v>631</v>
      </c>
      <c r="D24" s="22" t="s">
        <v>634</v>
      </c>
      <c r="E24" s="23" t="s">
        <v>18</v>
      </c>
      <c r="F24" s="23" t="s">
        <v>149</v>
      </c>
      <c r="G24" s="10"/>
      <c r="H24" s="24">
        <v>0</v>
      </c>
      <c r="I24" s="24">
        <v>0</v>
      </c>
      <c r="J24" s="24">
        <v>7.5</v>
      </c>
      <c r="K24" s="24">
        <v>7.5</v>
      </c>
      <c r="L24" s="24">
        <v>7.5</v>
      </c>
      <c r="M24" s="24">
        <v>7.5</v>
      </c>
      <c r="N24" s="24">
        <v>7.5</v>
      </c>
      <c r="O24" s="24">
        <v>7.5</v>
      </c>
      <c r="P24" s="24">
        <v>7.5</v>
      </c>
      <c r="Q24" s="24">
        <v>7.5</v>
      </c>
      <c r="R24" s="24">
        <v>7.5</v>
      </c>
      <c r="S24" s="24">
        <v>7.5</v>
      </c>
      <c r="T24" s="24">
        <v>15</v>
      </c>
      <c r="U24" s="24">
        <v>15</v>
      </c>
      <c r="V24" s="24">
        <v>15</v>
      </c>
      <c r="W24" s="24">
        <v>15</v>
      </c>
      <c r="X24" s="24">
        <v>15</v>
      </c>
      <c r="Y24" s="24">
        <v>15</v>
      </c>
      <c r="Z24" s="24">
        <v>15</v>
      </c>
      <c r="AA24" s="24">
        <v>15</v>
      </c>
    </row>
    <row r="25" spans="1:27" x14ac:dyDescent="0.3">
      <c r="A25" s="21" t="s">
        <v>240</v>
      </c>
      <c r="B25" s="23" t="s">
        <v>291</v>
      </c>
      <c r="C25" s="23" t="s">
        <v>635</v>
      </c>
      <c r="D25" s="22" t="s">
        <v>636</v>
      </c>
      <c r="E25" s="23" t="s">
        <v>18</v>
      </c>
      <c r="F25" s="23" t="s">
        <v>149</v>
      </c>
      <c r="G25" s="10"/>
      <c r="H25" s="24">
        <v>140</v>
      </c>
      <c r="I25" s="24">
        <v>140</v>
      </c>
      <c r="J25" s="24">
        <v>140</v>
      </c>
      <c r="K25" s="24">
        <v>140</v>
      </c>
      <c r="L25" s="24">
        <v>140</v>
      </c>
      <c r="M25" s="24">
        <v>140</v>
      </c>
      <c r="N25" s="24">
        <v>140</v>
      </c>
      <c r="O25" s="24">
        <v>140</v>
      </c>
      <c r="P25" s="24">
        <v>140</v>
      </c>
      <c r="Q25" s="24">
        <v>140</v>
      </c>
      <c r="R25" s="24">
        <v>140</v>
      </c>
      <c r="S25" s="24">
        <v>140</v>
      </c>
      <c r="T25" s="24">
        <v>140</v>
      </c>
      <c r="U25" s="24">
        <v>140</v>
      </c>
      <c r="V25" s="24">
        <v>140</v>
      </c>
      <c r="W25" s="24">
        <v>140</v>
      </c>
      <c r="X25" s="24">
        <v>140</v>
      </c>
      <c r="Y25" s="24">
        <v>140</v>
      </c>
      <c r="Z25" s="24">
        <v>140</v>
      </c>
      <c r="AA25" s="24">
        <v>140</v>
      </c>
    </row>
    <row r="26" spans="1:27" x14ac:dyDescent="0.3">
      <c r="A26" s="21" t="s">
        <v>240</v>
      </c>
      <c r="B26" s="23" t="s">
        <v>291</v>
      </c>
      <c r="C26" s="23" t="s">
        <v>637</v>
      </c>
      <c r="D26" s="22" t="s">
        <v>637</v>
      </c>
      <c r="E26" s="23" t="s">
        <v>18</v>
      </c>
      <c r="F26" s="23" t="s">
        <v>158</v>
      </c>
      <c r="G26" s="10"/>
      <c r="H26" s="24">
        <v>10</v>
      </c>
      <c r="I26" s="24">
        <v>10</v>
      </c>
      <c r="J26" s="24">
        <v>10</v>
      </c>
      <c r="K26" s="24">
        <v>10</v>
      </c>
      <c r="L26" s="24">
        <v>10</v>
      </c>
      <c r="M26" s="24">
        <v>0</v>
      </c>
      <c r="N26" s="24">
        <v>0</v>
      </c>
      <c r="O26" s="24">
        <v>0</v>
      </c>
      <c r="P26" s="24">
        <v>0</v>
      </c>
      <c r="Q26" s="24">
        <v>0</v>
      </c>
      <c r="R26" s="24">
        <v>0</v>
      </c>
      <c r="S26" s="24">
        <v>0</v>
      </c>
      <c r="T26" s="24">
        <v>0</v>
      </c>
      <c r="U26" s="24">
        <v>0</v>
      </c>
      <c r="V26" s="24">
        <v>0</v>
      </c>
      <c r="W26" s="24">
        <v>0</v>
      </c>
      <c r="X26" s="24">
        <v>0</v>
      </c>
      <c r="Y26" s="24">
        <v>0</v>
      </c>
      <c r="Z26" s="24">
        <v>0</v>
      </c>
      <c r="AA26" s="24">
        <v>0</v>
      </c>
    </row>
    <row r="27" spans="1:27" x14ac:dyDescent="0.3">
      <c r="A27" s="21" t="s">
        <v>240</v>
      </c>
      <c r="B27" s="23" t="s">
        <v>291</v>
      </c>
      <c r="C27" s="23" t="s">
        <v>638</v>
      </c>
      <c r="D27" s="22" t="s">
        <v>639</v>
      </c>
      <c r="E27" s="23" t="s">
        <v>18</v>
      </c>
      <c r="F27" s="23" t="s">
        <v>149</v>
      </c>
      <c r="G27" s="10"/>
      <c r="H27" s="24">
        <v>0</v>
      </c>
      <c r="I27" s="24">
        <v>36</v>
      </c>
      <c r="J27" s="24">
        <v>36</v>
      </c>
      <c r="K27" s="24">
        <v>36</v>
      </c>
      <c r="L27" s="24">
        <v>36</v>
      </c>
      <c r="M27" s="24">
        <v>36</v>
      </c>
      <c r="N27" s="24">
        <v>36</v>
      </c>
      <c r="O27" s="24">
        <v>36</v>
      </c>
      <c r="P27" s="24">
        <v>36</v>
      </c>
      <c r="Q27" s="24">
        <v>36</v>
      </c>
      <c r="R27" s="24">
        <v>36</v>
      </c>
      <c r="S27" s="24">
        <v>36</v>
      </c>
      <c r="T27" s="24">
        <v>36</v>
      </c>
      <c r="U27" s="24">
        <v>36</v>
      </c>
      <c r="V27" s="24">
        <v>36</v>
      </c>
      <c r="W27" s="24">
        <v>36</v>
      </c>
      <c r="X27" s="24">
        <v>36</v>
      </c>
      <c r="Y27" s="24">
        <v>36</v>
      </c>
      <c r="Z27" s="24">
        <v>36</v>
      </c>
      <c r="AA27" s="24">
        <v>36</v>
      </c>
    </row>
    <row r="28" spans="1:27" x14ac:dyDescent="0.3">
      <c r="A28" s="21" t="s">
        <v>240</v>
      </c>
      <c r="B28" s="23" t="s">
        <v>291</v>
      </c>
      <c r="C28" s="23" t="s">
        <v>640</v>
      </c>
      <c r="D28" s="22" t="s">
        <v>640</v>
      </c>
      <c r="E28" s="23" t="s">
        <v>18</v>
      </c>
      <c r="F28" s="23" t="s">
        <v>158</v>
      </c>
      <c r="G28" s="10"/>
      <c r="H28" s="24">
        <v>0</v>
      </c>
      <c r="I28" s="24">
        <v>0</v>
      </c>
      <c r="J28" s="24">
        <v>0</v>
      </c>
      <c r="K28" s="24">
        <v>0</v>
      </c>
      <c r="L28" s="24">
        <v>0</v>
      </c>
      <c r="M28" s="24">
        <v>0</v>
      </c>
      <c r="N28" s="24">
        <v>0</v>
      </c>
      <c r="O28" s="24">
        <v>0</v>
      </c>
      <c r="P28" s="24">
        <v>0</v>
      </c>
      <c r="Q28" s="24">
        <v>0</v>
      </c>
      <c r="R28" s="24">
        <v>0</v>
      </c>
      <c r="S28" s="24">
        <v>0</v>
      </c>
      <c r="T28" s="24">
        <v>0</v>
      </c>
      <c r="U28" s="24">
        <v>0</v>
      </c>
      <c r="V28" s="24">
        <v>0</v>
      </c>
      <c r="W28" s="24">
        <v>0</v>
      </c>
      <c r="X28" s="24">
        <v>0</v>
      </c>
      <c r="Y28" s="24">
        <v>0</v>
      </c>
      <c r="Z28" s="24">
        <v>0</v>
      </c>
      <c r="AA28" s="24">
        <v>0</v>
      </c>
    </row>
    <row r="29" spans="1:27" x14ac:dyDescent="0.3">
      <c r="A29" s="21" t="s">
        <v>240</v>
      </c>
      <c r="B29" s="23" t="s">
        <v>291</v>
      </c>
      <c r="C29" s="23" t="s">
        <v>641</v>
      </c>
      <c r="D29" s="22" t="s">
        <v>641</v>
      </c>
      <c r="E29" s="23" t="s">
        <v>18</v>
      </c>
      <c r="F29" s="23" t="s">
        <v>149</v>
      </c>
      <c r="G29" s="10"/>
      <c r="H29" s="24">
        <v>0</v>
      </c>
      <c r="I29" s="24">
        <v>0</v>
      </c>
      <c r="J29" s="24">
        <v>0</v>
      </c>
      <c r="K29" s="24">
        <v>10</v>
      </c>
      <c r="L29" s="24">
        <v>10</v>
      </c>
      <c r="M29" s="24">
        <v>10</v>
      </c>
      <c r="N29" s="24">
        <v>10</v>
      </c>
      <c r="O29" s="24">
        <v>10</v>
      </c>
      <c r="P29" s="24">
        <v>10</v>
      </c>
      <c r="Q29" s="24">
        <v>10</v>
      </c>
      <c r="R29" s="24">
        <v>10</v>
      </c>
      <c r="S29" s="24">
        <v>10</v>
      </c>
      <c r="T29" s="24">
        <v>10</v>
      </c>
      <c r="U29" s="24">
        <v>10</v>
      </c>
      <c r="V29" s="24">
        <v>10</v>
      </c>
      <c r="W29" s="24">
        <v>10</v>
      </c>
      <c r="X29" s="24">
        <v>10</v>
      </c>
      <c r="Y29" s="24">
        <v>10</v>
      </c>
      <c r="Z29" s="24">
        <v>10</v>
      </c>
      <c r="AA29" s="24">
        <v>10</v>
      </c>
    </row>
    <row r="30" spans="1:27" x14ac:dyDescent="0.3">
      <c r="A30" s="21" t="s">
        <v>240</v>
      </c>
      <c r="B30" s="23" t="s">
        <v>291</v>
      </c>
      <c r="C30" s="23" t="s">
        <v>642</v>
      </c>
      <c r="D30" s="22" t="s">
        <v>642</v>
      </c>
      <c r="E30" s="23" t="s">
        <v>18</v>
      </c>
      <c r="F30" s="23" t="s">
        <v>149</v>
      </c>
      <c r="G30" s="10"/>
      <c r="H30" s="24">
        <v>0</v>
      </c>
      <c r="I30" s="24">
        <v>0</v>
      </c>
      <c r="J30" s="24">
        <v>0</v>
      </c>
      <c r="K30" s="24">
        <v>10</v>
      </c>
      <c r="L30" s="24">
        <v>10</v>
      </c>
      <c r="M30" s="24">
        <v>10</v>
      </c>
      <c r="N30" s="24">
        <v>10</v>
      </c>
      <c r="O30" s="24">
        <v>10</v>
      </c>
      <c r="P30" s="24">
        <v>10</v>
      </c>
      <c r="Q30" s="24">
        <v>10</v>
      </c>
      <c r="R30" s="24">
        <v>10</v>
      </c>
      <c r="S30" s="24">
        <v>10</v>
      </c>
      <c r="T30" s="24">
        <v>10</v>
      </c>
      <c r="U30" s="24">
        <v>10</v>
      </c>
      <c r="V30" s="24">
        <v>10</v>
      </c>
      <c r="W30" s="24">
        <v>10</v>
      </c>
      <c r="X30" s="24">
        <v>10</v>
      </c>
      <c r="Y30" s="24">
        <v>10</v>
      </c>
      <c r="Z30" s="24">
        <v>10</v>
      </c>
      <c r="AA30" s="24">
        <v>10</v>
      </c>
    </row>
    <row r="31" spans="1:27" x14ac:dyDescent="0.3">
      <c r="A31" s="21" t="s">
        <v>240</v>
      </c>
      <c r="B31" s="23" t="s">
        <v>291</v>
      </c>
      <c r="C31" s="23" t="s">
        <v>643</v>
      </c>
      <c r="D31" s="22" t="s">
        <v>643</v>
      </c>
      <c r="E31" s="23" t="s">
        <v>18</v>
      </c>
      <c r="F31" s="23" t="s">
        <v>149</v>
      </c>
      <c r="G31" s="10"/>
      <c r="H31" s="24">
        <v>0</v>
      </c>
      <c r="I31" s="24">
        <v>0</v>
      </c>
      <c r="J31" s="24">
        <v>0</v>
      </c>
      <c r="K31" s="24">
        <v>0</v>
      </c>
      <c r="L31" s="24">
        <v>0</v>
      </c>
      <c r="M31" s="24">
        <v>0</v>
      </c>
      <c r="N31" s="24">
        <v>0</v>
      </c>
      <c r="O31" s="24">
        <v>0</v>
      </c>
      <c r="P31" s="24">
        <v>0</v>
      </c>
      <c r="Q31" s="24">
        <v>50</v>
      </c>
      <c r="R31" s="24">
        <v>50</v>
      </c>
      <c r="S31" s="24">
        <v>50</v>
      </c>
      <c r="T31" s="24">
        <v>50</v>
      </c>
      <c r="U31" s="24">
        <v>50</v>
      </c>
      <c r="V31" s="24">
        <v>50</v>
      </c>
      <c r="W31" s="24">
        <v>50</v>
      </c>
      <c r="X31" s="24">
        <v>50</v>
      </c>
      <c r="Y31" s="24">
        <v>50</v>
      </c>
      <c r="Z31" s="24">
        <v>50</v>
      </c>
      <c r="AA31" s="24">
        <v>50</v>
      </c>
    </row>
    <row r="32" spans="1:27" x14ac:dyDescent="0.3">
      <c r="A32" s="21" t="s">
        <v>240</v>
      </c>
      <c r="B32" s="23" t="s">
        <v>291</v>
      </c>
      <c r="C32" s="23" t="s">
        <v>644</v>
      </c>
      <c r="D32" s="22" t="s">
        <v>644</v>
      </c>
      <c r="E32" s="23" t="s">
        <v>18</v>
      </c>
      <c r="F32" s="23" t="s">
        <v>149</v>
      </c>
      <c r="G32" s="10"/>
      <c r="H32" s="24">
        <v>0</v>
      </c>
      <c r="I32" s="24">
        <v>0</v>
      </c>
      <c r="J32" s="24">
        <v>0</v>
      </c>
      <c r="K32" s="24">
        <v>16.5</v>
      </c>
      <c r="L32" s="24">
        <v>16.5</v>
      </c>
      <c r="M32" s="24">
        <v>16.5</v>
      </c>
      <c r="N32" s="24">
        <v>16.5</v>
      </c>
      <c r="O32" s="24">
        <v>16.5</v>
      </c>
      <c r="P32" s="24">
        <v>16.5</v>
      </c>
      <c r="Q32" s="24">
        <v>16.5</v>
      </c>
      <c r="R32" s="24">
        <v>16.5</v>
      </c>
      <c r="S32" s="24">
        <v>16.5</v>
      </c>
      <c r="T32" s="24">
        <v>16.5</v>
      </c>
      <c r="U32" s="24">
        <v>16.5</v>
      </c>
      <c r="V32" s="24">
        <v>16.5</v>
      </c>
      <c r="W32" s="24">
        <v>16.5</v>
      </c>
      <c r="X32" s="24">
        <v>16.5</v>
      </c>
      <c r="Y32" s="24">
        <v>16.5</v>
      </c>
      <c r="Z32" s="24">
        <v>16.5</v>
      </c>
      <c r="AA32" s="24">
        <v>16.5</v>
      </c>
    </row>
    <row r="33" spans="1:27" x14ac:dyDescent="0.3">
      <c r="A33" s="21" t="s">
        <v>240</v>
      </c>
      <c r="B33" s="23" t="s">
        <v>291</v>
      </c>
      <c r="C33" s="23" t="s">
        <v>645</v>
      </c>
      <c r="D33" s="22" t="s">
        <v>646</v>
      </c>
      <c r="E33" s="23" t="s">
        <v>18</v>
      </c>
      <c r="F33" s="23" t="s">
        <v>158</v>
      </c>
      <c r="G33" s="10"/>
      <c r="H33" s="24">
        <v>0</v>
      </c>
      <c r="I33" s="24">
        <v>0</v>
      </c>
      <c r="J33" s="24">
        <v>0</v>
      </c>
      <c r="K33" s="24">
        <v>0</v>
      </c>
      <c r="L33" s="24">
        <v>0</v>
      </c>
      <c r="M33" s="24">
        <v>0</v>
      </c>
      <c r="N33" s="24">
        <v>0</v>
      </c>
      <c r="O33" s="24">
        <v>0</v>
      </c>
      <c r="P33" s="24">
        <v>0</v>
      </c>
      <c r="Q33" s="24">
        <v>0</v>
      </c>
      <c r="R33" s="24">
        <v>0</v>
      </c>
      <c r="S33" s="24">
        <v>0</v>
      </c>
      <c r="T33" s="24">
        <v>0</v>
      </c>
      <c r="U33" s="24">
        <v>0</v>
      </c>
      <c r="V33" s="24">
        <v>0</v>
      </c>
      <c r="W33" s="24">
        <v>0</v>
      </c>
      <c r="X33" s="24">
        <v>0</v>
      </c>
      <c r="Y33" s="24">
        <v>0</v>
      </c>
      <c r="Z33" s="24">
        <v>0</v>
      </c>
      <c r="AA33" s="24">
        <v>0</v>
      </c>
    </row>
    <row r="34" spans="1:27" x14ac:dyDescent="0.3">
      <c r="A34" s="21" t="s">
        <v>240</v>
      </c>
      <c r="B34" s="23" t="s">
        <v>291</v>
      </c>
      <c r="C34" s="23" t="s">
        <v>647</v>
      </c>
      <c r="D34" s="22" t="s">
        <v>647</v>
      </c>
      <c r="E34" s="23" t="s">
        <v>18</v>
      </c>
      <c r="F34" s="23" t="s">
        <v>149</v>
      </c>
      <c r="G34" s="10"/>
      <c r="H34" s="24">
        <v>0</v>
      </c>
      <c r="I34" s="24">
        <v>0</v>
      </c>
      <c r="J34" s="24">
        <v>0</v>
      </c>
      <c r="K34" s="24">
        <v>10</v>
      </c>
      <c r="L34" s="24">
        <v>10</v>
      </c>
      <c r="M34" s="24">
        <v>10</v>
      </c>
      <c r="N34" s="24">
        <v>10</v>
      </c>
      <c r="O34" s="24">
        <v>10</v>
      </c>
      <c r="P34" s="24">
        <v>10</v>
      </c>
      <c r="Q34" s="24">
        <v>10</v>
      </c>
      <c r="R34" s="24">
        <v>10</v>
      </c>
      <c r="S34" s="24">
        <v>10</v>
      </c>
      <c r="T34" s="24">
        <v>10</v>
      </c>
      <c r="U34" s="24">
        <v>10</v>
      </c>
      <c r="V34" s="24">
        <v>10</v>
      </c>
      <c r="W34" s="24">
        <v>10</v>
      </c>
      <c r="X34" s="24">
        <v>10</v>
      </c>
      <c r="Y34" s="24">
        <v>10</v>
      </c>
      <c r="Z34" s="24">
        <v>10</v>
      </c>
      <c r="AA34" s="24">
        <v>10</v>
      </c>
    </row>
    <row r="35" spans="1:27" x14ac:dyDescent="0.3">
      <c r="A35" s="21" t="s">
        <v>240</v>
      </c>
      <c r="B35" s="23" t="s">
        <v>291</v>
      </c>
      <c r="C35" s="23" t="s">
        <v>648</v>
      </c>
      <c r="D35" s="22" t="s">
        <v>648</v>
      </c>
      <c r="E35" s="23" t="s">
        <v>18</v>
      </c>
      <c r="F35" s="23" t="s">
        <v>149</v>
      </c>
      <c r="G35" s="10"/>
      <c r="H35" s="24">
        <v>0</v>
      </c>
      <c r="I35" s="24">
        <v>0</v>
      </c>
      <c r="J35" s="24">
        <v>0</v>
      </c>
      <c r="K35" s="24">
        <v>6</v>
      </c>
      <c r="L35" s="24">
        <v>6</v>
      </c>
      <c r="M35" s="24">
        <v>6</v>
      </c>
      <c r="N35" s="24">
        <v>6</v>
      </c>
      <c r="O35" s="24">
        <v>6</v>
      </c>
      <c r="P35" s="24">
        <v>6</v>
      </c>
      <c r="Q35" s="24">
        <v>6</v>
      </c>
      <c r="R35" s="24">
        <v>6</v>
      </c>
      <c r="S35" s="24">
        <v>6</v>
      </c>
      <c r="T35" s="24">
        <v>6</v>
      </c>
      <c r="U35" s="24">
        <v>6</v>
      </c>
      <c r="V35" s="24">
        <v>6</v>
      </c>
      <c r="W35" s="24">
        <v>6</v>
      </c>
      <c r="X35" s="24">
        <v>6</v>
      </c>
      <c r="Y35" s="24">
        <v>6</v>
      </c>
      <c r="Z35" s="24">
        <v>6</v>
      </c>
      <c r="AA35" s="24">
        <v>6</v>
      </c>
    </row>
    <row r="36" spans="1:27" x14ac:dyDescent="0.3">
      <c r="A36" s="21" t="s">
        <v>240</v>
      </c>
      <c r="B36" s="23" t="s">
        <v>291</v>
      </c>
      <c r="C36" s="23" t="s">
        <v>649</v>
      </c>
      <c r="D36" s="22" t="s">
        <v>649</v>
      </c>
      <c r="E36" s="23" t="s">
        <v>18</v>
      </c>
      <c r="F36" s="23" t="s">
        <v>149</v>
      </c>
      <c r="G36" s="10"/>
      <c r="H36" s="24">
        <v>24</v>
      </c>
      <c r="I36" s="24">
        <v>24</v>
      </c>
      <c r="J36" s="24">
        <v>24</v>
      </c>
      <c r="K36" s="24">
        <v>24</v>
      </c>
      <c r="L36" s="24">
        <v>24</v>
      </c>
      <c r="M36" s="24">
        <v>24</v>
      </c>
      <c r="N36" s="24">
        <v>24</v>
      </c>
      <c r="O36" s="24">
        <v>24</v>
      </c>
      <c r="P36" s="24">
        <v>24</v>
      </c>
      <c r="Q36" s="24">
        <v>24</v>
      </c>
      <c r="R36" s="24">
        <v>24</v>
      </c>
      <c r="S36" s="24">
        <v>24</v>
      </c>
      <c r="T36" s="24">
        <v>24</v>
      </c>
      <c r="U36" s="24">
        <v>24</v>
      </c>
      <c r="V36" s="24">
        <v>24</v>
      </c>
      <c r="W36" s="24">
        <v>24</v>
      </c>
      <c r="X36" s="24">
        <v>24</v>
      </c>
      <c r="Y36" s="24">
        <v>24</v>
      </c>
      <c r="Z36" s="24">
        <v>24</v>
      </c>
      <c r="AA36" s="24">
        <v>24</v>
      </c>
    </row>
    <row r="37" spans="1:27" x14ac:dyDescent="0.3">
      <c r="A37" s="21" t="s">
        <v>240</v>
      </c>
      <c r="B37" s="23" t="s">
        <v>291</v>
      </c>
      <c r="C37" s="23" t="s">
        <v>650</v>
      </c>
      <c r="D37" s="22" t="s">
        <v>650</v>
      </c>
      <c r="E37" s="23" t="s">
        <v>18</v>
      </c>
      <c r="F37" s="23" t="s">
        <v>158</v>
      </c>
      <c r="G37" s="10"/>
      <c r="H37" s="24">
        <v>200</v>
      </c>
      <c r="I37" s="24">
        <v>300</v>
      </c>
      <c r="J37" s="24">
        <v>300</v>
      </c>
      <c r="K37" s="24">
        <v>100</v>
      </c>
      <c r="L37" s="24">
        <v>100</v>
      </c>
      <c r="M37" s="24">
        <v>50</v>
      </c>
      <c r="N37" s="24">
        <v>0</v>
      </c>
      <c r="O37" s="24">
        <v>0</v>
      </c>
      <c r="P37" s="24">
        <v>0</v>
      </c>
      <c r="Q37" s="24">
        <v>0</v>
      </c>
      <c r="R37" s="24">
        <v>0</v>
      </c>
      <c r="S37" s="24">
        <v>0</v>
      </c>
      <c r="T37" s="24">
        <v>0</v>
      </c>
      <c r="U37" s="24">
        <v>0</v>
      </c>
      <c r="V37" s="24">
        <v>0</v>
      </c>
      <c r="W37" s="24">
        <v>0</v>
      </c>
      <c r="X37" s="24">
        <v>0</v>
      </c>
      <c r="Y37" s="24">
        <v>0</v>
      </c>
      <c r="Z37" s="24">
        <v>0</v>
      </c>
      <c r="AA37" s="24">
        <v>0</v>
      </c>
    </row>
    <row r="38" spans="1:27" x14ac:dyDescent="0.3">
      <c r="A38" s="21" t="s">
        <v>240</v>
      </c>
      <c r="B38" s="23" t="s">
        <v>291</v>
      </c>
      <c r="C38" s="23" t="s">
        <v>651</v>
      </c>
      <c r="D38" s="22" t="s">
        <v>651</v>
      </c>
      <c r="E38" s="23" t="s">
        <v>652</v>
      </c>
      <c r="F38" s="23" t="s">
        <v>149</v>
      </c>
      <c r="G38" s="10"/>
      <c r="H38" s="24">
        <v>14</v>
      </c>
      <c r="I38" s="24">
        <v>14</v>
      </c>
      <c r="J38" s="24">
        <v>14</v>
      </c>
      <c r="K38" s="24">
        <v>14</v>
      </c>
      <c r="L38" s="24">
        <v>14</v>
      </c>
      <c r="M38" s="24">
        <v>14</v>
      </c>
      <c r="N38" s="24">
        <v>14</v>
      </c>
      <c r="O38" s="24">
        <v>14</v>
      </c>
      <c r="P38" s="24">
        <v>14</v>
      </c>
      <c r="Q38" s="24">
        <v>14</v>
      </c>
      <c r="R38" s="24">
        <v>14</v>
      </c>
      <c r="S38" s="24">
        <v>14</v>
      </c>
      <c r="T38" s="24">
        <v>14</v>
      </c>
      <c r="U38" s="24">
        <v>14</v>
      </c>
      <c r="V38" s="24">
        <v>14</v>
      </c>
      <c r="W38" s="24">
        <v>14</v>
      </c>
      <c r="X38" s="24">
        <v>14</v>
      </c>
      <c r="Y38" s="24">
        <v>14</v>
      </c>
      <c r="Z38" s="24">
        <v>14</v>
      </c>
      <c r="AA38" s="24">
        <v>14</v>
      </c>
    </row>
    <row r="39" spans="1:27" x14ac:dyDescent="0.3">
      <c r="A39" s="21" t="s">
        <v>240</v>
      </c>
      <c r="B39" s="23" t="s">
        <v>291</v>
      </c>
      <c r="C39" s="23" t="s">
        <v>653</v>
      </c>
      <c r="D39" s="22" t="s">
        <v>653</v>
      </c>
      <c r="E39" s="23" t="s">
        <v>18</v>
      </c>
      <c r="F39" s="23" t="s">
        <v>158</v>
      </c>
      <c r="G39" s="10"/>
      <c r="H39" s="24">
        <v>0</v>
      </c>
      <c r="I39" s="24">
        <v>0</v>
      </c>
      <c r="J39" s="24">
        <v>0</v>
      </c>
      <c r="K39" s="24">
        <v>0</v>
      </c>
      <c r="L39" s="24">
        <v>0</v>
      </c>
      <c r="M39" s="24">
        <v>0</v>
      </c>
      <c r="N39" s="24">
        <v>0</v>
      </c>
      <c r="O39" s="24">
        <v>0</v>
      </c>
      <c r="P39" s="24">
        <v>0</v>
      </c>
      <c r="Q39" s="24">
        <v>0</v>
      </c>
      <c r="R39" s="24">
        <v>0</v>
      </c>
      <c r="S39" s="24">
        <v>0</v>
      </c>
      <c r="T39" s="24">
        <v>0</v>
      </c>
      <c r="U39" s="24">
        <v>0</v>
      </c>
      <c r="V39" s="24">
        <v>0</v>
      </c>
      <c r="W39" s="24">
        <v>0</v>
      </c>
      <c r="X39" s="24">
        <v>0</v>
      </c>
      <c r="Y39" s="24">
        <v>0</v>
      </c>
      <c r="Z39" s="24">
        <v>0</v>
      </c>
      <c r="AA39" s="24">
        <v>0</v>
      </c>
    </row>
    <row r="40" spans="1:27" x14ac:dyDescent="0.3">
      <c r="A40" s="21" t="s">
        <v>240</v>
      </c>
      <c r="B40" s="23" t="s">
        <v>291</v>
      </c>
      <c r="C40" s="23" t="s">
        <v>654</v>
      </c>
      <c r="D40" s="22" t="s">
        <v>654</v>
      </c>
      <c r="E40" s="23" t="s">
        <v>18</v>
      </c>
      <c r="F40" s="23" t="s">
        <v>149</v>
      </c>
      <c r="G40" s="10"/>
      <c r="H40" s="24">
        <v>50</v>
      </c>
      <c r="I40" s="24">
        <v>50</v>
      </c>
      <c r="J40" s="24">
        <v>50</v>
      </c>
      <c r="K40" s="24">
        <v>50</v>
      </c>
      <c r="L40" s="24">
        <v>50</v>
      </c>
      <c r="M40" s="24">
        <v>50</v>
      </c>
      <c r="N40" s="24">
        <v>50</v>
      </c>
      <c r="O40" s="24">
        <v>50</v>
      </c>
      <c r="P40" s="24">
        <v>50</v>
      </c>
      <c r="Q40" s="24">
        <v>50</v>
      </c>
      <c r="R40" s="24">
        <v>50</v>
      </c>
      <c r="S40" s="24">
        <v>50</v>
      </c>
      <c r="T40" s="24">
        <v>50</v>
      </c>
      <c r="U40" s="24">
        <v>50</v>
      </c>
      <c r="V40" s="24">
        <v>50</v>
      </c>
      <c r="W40" s="24">
        <v>50</v>
      </c>
      <c r="X40" s="24">
        <v>50</v>
      </c>
      <c r="Y40" s="24">
        <v>50</v>
      </c>
      <c r="Z40" s="24">
        <v>50</v>
      </c>
      <c r="AA40" s="24">
        <v>50</v>
      </c>
    </row>
    <row r="41" spans="1:27" x14ac:dyDescent="0.3">
      <c r="A41" s="21" t="s">
        <v>240</v>
      </c>
      <c r="B41" s="23" t="s">
        <v>291</v>
      </c>
      <c r="C41" s="23" t="s">
        <v>655</v>
      </c>
      <c r="D41" s="22" t="s">
        <v>655</v>
      </c>
      <c r="E41" s="23" t="s">
        <v>18</v>
      </c>
      <c r="F41" s="23" t="s">
        <v>149</v>
      </c>
      <c r="G41" s="10"/>
      <c r="H41" s="24">
        <v>14</v>
      </c>
      <c r="I41" s="24">
        <v>14</v>
      </c>
      <c r="J41" s="24">
        <v>14</v>
      </c>
      <c r="K41" s="24">
        <v>14</v>
      </c>
      <c r="L41" s="24">
        <v>14</v>
      </c>
      <c r="M41" s="24">
        <v>14</v>
      </c>
      <c r="N41" s="24">
        <v>14</v>
      </c>
      <c r="O41" s="24">
        <v>14</v>
      </c>
      <c r="P41" s="24">
        <v>14</v>
      </c>
      <c r="Q41" s="24">
        <v>14</v>
      </c>
      <c r="R41" s="24">
        <v>18</v>
      </c>
      <c r="S41" s="24">
        <v>18</v>
      </c>
      <c r="T41" s="24">
        <v>18</v>
      </c>
      <c r="U41" s="24">
        <v>18</v>
      </c>
      <c r="V41" s="24">
        <v>18</v>
      </c>
      <c r="W41" s="24">
        <v>18</v>
      </c>
      <c r="X41" s="24">
        <v>18</v>
      </c>
      <c r="Y41" s="24">
        <v>18</v>
      </c>
      <c r="Z41" s="24">
        <v>18</v>
      </c>
      <c r="AA41" s="24">
        <v>18</v>
      </c>
    </row>
    <row r="42" spans="1:27" x14ac:dyDescent="0.3">
      <c r="A42" s="21" t="s">
        <v>240</v>
      </c>
      <c r="B42" s="23" t="s">
        <v>291</v>
      </c>
      <c r="C42" s="23" t="s">
        <v>656</v>
      </c>
      <c r="D42" s="22" t="s">
        <v>656</v>
      </c>
      <c r="E42" s="23" t="s">
        <v>18</v>
      </c>
      <c r="F42" s="23" t="s">
        <v>158</v>
      </c>
      <c r="G42" s="10"/>
      <c r="H42" s="24">
        <v>0</v>
      </c>
      <c r="I42" s="24">
        <v>22</v>
      </c>
      <c r="J42" s="24">
        <v>22</v>
      </c>
      <c r="K42" s="24">
        <v>22</v>
      </c>
      <c r="L42" s="24">
        <v>22</v>
      </c>
      <c r="M42" s="24">
        <v>0</v>
      </c>
      <c r="N42" s="24">
        <v>0</v>
      </c>
      <c r="O42" s="24">
        <v>0</v>
      </c>
      <c r="P42" s="24">
        <v>0</v>
      </c>
      <c r="Q42" s="24">
        <v>0</v>
      </c>
      <c r="R42" s="24">
        <v>0</v>
      </c>
      <c r="S42" s="24">
        <v>0</v>
      </c>
      <c r="T42" s="24">
        <v>0</v>
      </c>
      <c r="U42" s="24">
        <v>0</v>
      </c>
      <c r="V42" s="24">
        <v>0</v>
      </c>
      <c r="W42" s="24">
        <v>0</v>
      </c>
      <c r="X42" s="24">
        <v>0</v>
      </c>
      <c r="Y42" s="24">
        <v>0</v>
      </c>
      <c r="Z42" s="24">
        <v>0</v>
      </c>
      <c r="AA42" s="24">
        <v>0</v>
      </c>
    </row>
    <row r="43" spans="1:27" x14ac:dyDescent="0.3">
      <c r="A43" s="21" t="s">
        <v>240</v>
      </c>
      <c r="B43" s="23" t="s">
        <v>291</v>
      </c>
      <c r="C43" s="23" t="s">
        <v>657</v>
      </c>
      <c r="D43" s="22" t="s">
        <v>657</v>
      </c>
      <c r="E43" s="23" t="s">
        <v>18</v>
      </c>
      <c r="F43" s="23" t="s">
        <v>149</v>
      </c>
      <c r="G43" s="10"/>
      <c r="H43" s="24">
        <v>0</v>
      </c>
      <c r="I43" s="24">
        <v>0</v>
      </c>
      <c r="J43" s="24">
        <v>0</v>
      </c>
      <c r="K43" s="24">
        <v>0</v>
      </c>
      <c r="L43" s="24">
        <v>0</v>
      </c>
      <c r="M43" s="24">
        <v>0</v>
      </c>
      <c r="N43" s="24">
        <v>0</v>
      </c>
      <c r="O43" s="24">
        <v>0</v>
      </c>
      <c r="P43" s="24">
        <v>0</v>
      </c>
      <c r="Q43" s="24">
        <v>0</v>
      </c>
      <c r="R43" s="24">
        <v>0</v>
      </c>
      <c r="S43" s="24">
        <v>15</v>
      </c>
      <c r="T43" s="24">
        <v>15</v>
      </c>
      <c r="U43" s="24">
        <v>15</v>
      </c>
      <c r="V43" s="24">
        <v>15</v>
      </c>
      <c r="W43" s="24">
        <v>15</v>
      </c>
      <c r="X43" s="24">
        <v>15</v>
      </c>
      <c r="Y43" s="24">
        <v>15</v>
      </c>
      <c r="Z43" s="24">
        <v>15</v>
      </c>
      <c r="AA43" s="24">
        <v>15</v>
      </c>
    </row>
    <row r="44" spans="1:27" x14ac:dyDescent="0.3">
      <c r="A44" s="21" t="s">
        <v>240</v>
      </c>
      <c r="B44" s="23" t="s">
        <v>291</v>
      </c>
      <c r="C44" s="23" t="s">
        <v>658</v>
      </c>
      <c r="D44" s="22" t="s">
        <v>658</v>
      </c>
      <c r="E44" s="23" t="s">
        <v>18</v>
      </c>
      <c r="F44" s="23" t="s">
        <v>149</v>
      </c>
      <c r="G44" s="10"/>
      <c r="H44" s="24">
        <v>15</v>
      </c>
      <c r="I44" s="24">
        <v>15</v>
      </c>
      <c r="J44" s="24">
        <v>15</v>
      </c>
      <c r="K44" s="24">
        <v>15</v>
      </c>
      <c r="L44" s="24">
        <v>15</v>
      </c>
      <c r="M44" s="24">
        <v>15</v>
      </c>
      <c r="N44" s="24">
        <v>15</v>
      </c>
      <c r="O44" s="24">
        <v>15</v>
      </c>
      <c r="P44" s="24">
        <v>15</v>
      </c>
      <c r="Q44" s="24">
        <v>15</v>
      </c>
      <c r="R44" s="24">
        <v>15</v>
      </c>
      <c r="S44" s="24">
        <v>20</v>
      </c>
      <c r="T44" s="24">
        <v>20</v>
      </c>
      <c r="U44" s="24">
        <v>20</v>
      </c>
      <c r="V44" s="24">
        <v>20</v>
      </c>
      <c r="W44" s="24">
        <v>20</v>
      </c>
      <c r="X44" s="24">
        <v>20</v>
      </c>
      <c r="Y44" s="24">
        <v>20</v>
      </c>
      <c r="Z44" s="24">
        <v>20</v>
      </c>
      <c r="AA44" s="24">
        <v>20</v>
      </c>
    </row>
    <row r="45" spans="1:27" x14ac:dyDescent="0.3">
      <c r="A45" s="21" t="s">
        <v>240</v>
      </c>
      <c r="B45" s="23" t="s">
        <v>291</v>
      </c>
      <c r="C45" s="23" t="s">
        <v>659</v>
      </c>
      <c r="D45" s="22" t="s">
        <v>659</v>
      </c>
      <c r="E45" s="23" t="s">
        <v>18</v>
      </c>
      <c r="F45" s="23" t="s">
        <v>149</v>
      </c>
      <c r="G45" s="10" t="s">
        <v>205</v>
      </c>
      <c r="H45" s="24">
        <v>70</v>
      </c>
      <c r="I45" s="24">
        <v>70</v>
      </c>
      <c r="J45" s="24">
        <v>70</v>
      </c>
      <c r="K45" s="24">
        <v>70</v>
      </c>
      <c r="L45" s="24">
        <v>70</v>
      </c>
      <c r="M45" s="24">
        <v>70</v>
      </c>
      <c r="N45" s="24">
        <v>70</v>
      </c>
      <c r="O45" s="24">
        <v>70</v>
      </c>
      <c r="P45" s="24">
        <v>70</v>
      </c>
      <c r="Q45" s="24">
        <v>70</v>
      </c>
      <c r="R45" s="24">
        <v>70</v>
      </c>
      <c r="S45" s="24">
        <v>70</v>
      </c>
      <c r="T45" s="24">
        <v>70</v>
      </c>
      <c r="U45" s="24">
        <v>70</v>
      </c>
      <c r="V45" s="24">
        <v>70</v>
      </c>
      <c r="W45" s="24">
        <v>118</v>
      </c>
      <c r="X45" s="24">
        <v>118</v>
      </c>
      <c r="Y45" s="24">
        <v>118</v>
      </c>
      <c r="Z45" s="24">
        <v>118</v>
      </c>
      <c r="AA45" s="24">
        <v>118</v>
      </c>
    </row>
    <row r="46" spans="1:27" x14ac:dyDescent="0.3">
      <c r="A46" s="21" t="s">
        <v>240</v>
      </c>
      <c r="B46" s="23" t="s">
        <v>291</v>
      </c>
      <c r="C46" s="23" t="s">
        <v>660</v>
      </c>
      <c r="D46" s="22" t="s">
        <v>660</v>
      </c>
      <c r="E46" s="23" t="s">
        <v>18</v>
      </c>
      <c r="F46" s="23" t="s">
        <v>204</v>
      </c>
      <c r="G46" s="10" t="s">
        <v>205</v>
      </c>
      <c r="H46" s="24">
        <v>0</v>
      </c>
      <c r="I46" s="24">
        <v>0</v>
      </c>
      <c r="J46" s="24">
        <v>0</v>
      </c>
      <c r="K46" s="24">
        <v>0</v>
      </c>
      <c r="L46" s="24">
        <v>0</v>
      </c>
      <c r="M46" s="24">
        <v>0</v>
      </c>
      <c r="N46" s="24">
        <v>0</v>
      </c>
      <c r="O46" s="24">
        <v>0</v>
      </c>
      <c r="P46" s="24">
        <v>0</v>
      </c>
      <c r="Q46" s="24">
        <v>0</v>
      </c>
      <c r="R46" s="24">
        <v>0</v>
      </c>
      <c r="S46" s="24">
        <v>0</v>
      </c>
      <c r="T46" s="24">
        <v>0</v>
      </c>
      <c r="U46" s="24">
        <v>0</v>
      </c>
      <c r="V46" s="24">
        <v>0</v>
      </c>
      <c r="W46" s="24">
        <v>25</v>
      </c>
      <c r="X46" s="24">
        <v>25</v>
      </c>
      <c r="Y46" s="24">
        <v>25</v>
      </c>
      <c r="Z46" s="24">
        <v>25</v>
      </c>
      <c r="AA46" s="24">
        <v>25</v>
      </c>
    </row>
    <row r="47" spans="1:27" x14ac:dyDescent="0.3">
      <c r="A47" s="21" t="s">
        <v>240</v>
      </c>
      <c r="B47" s="23" t="s">
        <v>291</v>
      </c>
      <c r="C47" s="23" t="s">
        <v>661</v>
      </c>
      <c r="D47" s="22" t="s">
        <v>661</v>
      </c>
      <c r="E47" s="23" t="s">
        <v>18</v>
      </c>
      <c r="F47" s="23" t="s">
        <v>158</v>
      </c>
      <c r="G47" s="10"/>
      <c r="H47" s="24">
        <v>20</v>
      </c>
      <c r="I47" s="24">
        <v>20</v>
      </c>
      <c r="J47" s="24">
        <v>20</v>
      </c>
      <c r="K47" s="24">
        <v>20</v>
      </c>
      <c r="L47" s="24">
        <v>20</v>
      </c>
      <c r="M47" s="24">
        <v>0</v>
      </c>
      <c r="N47" s="24">
        <v>0</v>
      </c>
      <c r="O47" s="24">
        <v>0</v>
      </c>
      <c r="P47" s="24">
        <v>0</v>
      </c>
      <c r="Q47" s="24">
        <v>0</v>
      </c>
      <c r="R47" s="24">
        <v>0</v>
      </c>
      <c r="S47" s="24">
        <v>0</v>
      </c>
      <c r="T47" s="24">
        <v>0</v>
      </c>
      <c r="U47" s="24">
        <v>0</v>
      </c>
      <c r="V47" s="24">
        <v>0</v>
      </c>
      <c r="W47" s="24">
        <v>0</v>
      </c>
      <c r="X47" s="24">
        <v>0</v>
      </c>
      <c r="Y47" s="24">
        <v>0</v>
      </c>
      <c r="Z47" s="24">
        <v>0</v>
      </c>
      <c r="AA47" s="24">
        <v>0</v>
      </c>
    </row>
    <row r="48" spans="1:27" x14ac:dyDescent="0.3">
      <c r="A48" s="21" t="s">
        <v>240</v>
      </c>
      <c r="B48" s="23" t="s">
        <v>291</v>
      </c>
      <c r="C48" s="23" t="s">
        <v>662</v>
      </c>
      <c r="D48" s="22" t="s">
        <v>662</v>
      </c>
      <c r="E48" s="23" t="s">
        <v>18</v>
      </c>
      <c r="F48" s="23" t="s">
        <v>149</v>
      </c>
      <c r="G48" s="10"/>
      <c r="H48" s="24">
        <v>0</v>
      </c>
      <c r="I48" s="24">
        <v>0</v>
      </c>
      <c r="J48" s="24">
        <v>0</v>
      </c>
      <c r="K48" s="24">
        <v>2</v>
      </c>
      <c r="L48" s="24">
        <v>2</v>
      </c>
      <c r="M48" s="24">
        <v>2</v>
      </c>
      <c r="N48" s="24">
        <v>2</v>
      </c>
      <c r="O48" s="24">
        <v>2</v>
      </c>
      <c r="P48" s="24">
        <v>2</v>
      </c>
      <c r="Q48" s="24">
        <v>2</v>
      </c>
      <c r="R48" s="24">
        <v>2</v>
      </c>
      <c r="S48" s="24">
        <v>2</v>
      </c>
      <c r="T48" s="24">
        <v>2</v>
      </c>
      <c r="U48" s="24">
        <v>2</v>
      </c>
      <c r="V48" s="24">
        <v>2</v>
      </c>
      <c r="W48" s="24">
        <v>2</v>
      </c>
      <c r="X48" s="24">
        <v>2</v>
      </c>
      <c r="Y48" s="24">
        <v>2</v>
      </c>
      <c r="Z48" s="24">
        <v>2</v>
      </c>
      <c r="AA48" s="24">
        <v>2</v>
      </c>
    </row>
    <row r="49" spans="1:27" x14ac:dyDescent="0.3">
      <c r="A49" s="21" t="s">
        <v>240</v>
      </c>
      <c r="B49" s="23" t="s">
        <v>291</v>
      </c>
      <c r="C49" s="23" t="s">
        <v>663</v>
      </c>
      <c r="D49" s="22" t="s">
        <v>663</v>
      </c>
      <c r="E49" s="23" t="s">
        <v>18</v>
      </c>
      <c r="F49" s="23" t="s">
        <v>158</v>
      </c>
      <c r="G49" s="10"/>
      <c r="H49" s="24">
        <v>18</v>
      </c>
      <c r="I49" s="24">
        <v>18</v>
      </c>
      <c r="J49" s="24">
        <v>18</v>
      </c>
      <c r="K49" s="24">
        <v>18</v>
      </c>
      <c r="L49" s="24">
        <v>0</v>
      </c>
      <c r="M49" s="24">
        <v>0</v>
      </c>
      <c r="N49" s="24">
        <v>0</v>
      </c>
      <c r="O49" s="24">
        <v>0</v>
      </c>
      <c r="P49" s="24">
        <v>0</v>
      </c>
      <c r="Q49" s="24">
        <v>0</v>
      </c>
      <c r="R49" s="24">
        <v>0</v>
      </c>
      <c r="S49" s="24">
        <v>0</v>
      </c>
      <c r="T49" s="24">
        <v>0</v>
      </c>
      <c r="U49" s="24">
        <v>0</v>
      </c>
      <c r="V49" s="24">
        <v>0</v>
      </c>
      <c r="W49" s="24">
        <v>0</v>
      </c>
      <c r="X49" s="24">
        <v>0</v>
      </c>
      <c r="Y49" s="24">
        <v>0</v>
      </c>
      <c r="Z49" s="24">
        <v>0</v>
      </c>
      <c r="AA49" s="24">
        <v>0</v>
      </c>
    </row>
    <row r="50" spans="1:27" x14ac:dyDescent="0.3">
      <c r="A50" s="21" t="s">
        <v>240</v>
      </c>
      <c r="B50" s="23" t="s">
        <v>291</v>
      </c>
      <c r="C50" s="23" t="s">
        <v>664</v>
      </c>
      <c r="D50" s="22" t="s">
        <v>664</v>
      </c>
      <c r="E50" s="23" t="s">
        <v>18</v>
      </c>
      <c r="F50" s="23" t="s">
        <v>158</v>
      </c>
      <c r="G50" s="10"/>
      <c r="H50" s="24">
        <v>18</v>
      </c>
      <c r="I50" s="24">
        <v>18</v>
      </c>
      <c r="J50" s="24">
        <v>18</v>
      </c>
      <c r="K50" s="24">
        <v>18</v>
      </c>
      <c r="L50" s="24">
        <v>18</v>
      </c>
      <c r="M50" s="24">
        <v>0</v>
      </c>
      <c r="N50" s="24">
        <v>0</v>
      </c>
      <c r="O50" s="24">
        <v>0</v>
      </c>
      <c r="P50" s="24">
        <v>0</v>
      </c>
      <c r="Q50" s="24">
        <v>0</v>
      </c>
      <c r="R50" s="24">
        <v>0</v>
      </c>
      <c r="S50" s="24">
        <v>0</v>
      </c>
      <c r="T50" s="24">
        <v>0</v>
      </c>
      <c r="U50" s="24">
        <v>0</v>
      </c>
      <c r="V50" s="24">
        <v>0</v>
      </c>
      <c r="W50" s="24">
        <v>0</v>
      </c>
      <c r="X50" s="24">
        <v>0</v>
      </c>
      <c r="Y50" s="24">
        <v>0</v>
      </c>
      <c r="Z50" s="24">
        <v>0</v>
      </c>
      <c r="AA50" s="24">
        <v>0</v>
      </c>
    </row>
    <row r="51" spans="1:27" x14ac:dyDescent="0.3">
      <c r="A51" s="21" t="s">
        <v>240</v>
      </c>
      <c r="B51" s="23" t="s">
        <v>291</v>
      </c>
      <c r="C51" s="23" t="s">
        <v>665</v>
      </c>
      <c r="D51" s="22" t="s">
        <v>665</v>
      </c>
      <c r="E51" s="23" t="s">
        <v>18</v>
      </c>
      <c r="F51" s="23" t="s">
        <v>158</v>
      </c>
      <c r="G51" s="10"/>
      <c r="H51" s="24">
        <v>12</v>
      </c>
      <c r="I51" s="24">
        <v>12</v>
      </c>
      <c r="J51" s="24">
        <v>12</v>
      </c>
      <c r="K51" s="24">
        <v>12</v>
      </c>
      <c r="L51" s="24">
        <v>12</v>
      </c>
      <c r="M51" s="24">
        <v>0</v>
      </c>
      <c r="N51" s="24">
        <v>0</v>
      </c>
      <c r="O51" s="24">
        <v>0</v>
      </c>
      <c r="P51" s="24">
        <v>0</v>
      </c>
      <c r="Q51" s="24">
        <v>0</v>
      </c>
      <c r="R51" s="24">
        <v>0</v>
      </c>
      <c r="S51" s="24">
        <v>0</v>
      </c>
      <c r="T51" s="24">
        <v>0</v>
      </c>
      <c r="U51" s="24">
        <v>0</v>
      </c>
      <c r="V51" s="24">
        <v>0</v>
      </c>
      <c r="W51" s="24">
        <v>0</v>
      </c>
      <c r="X51" s="24">
        <v>0</v>
      </c>
      <c r="Y51" s="24">
        <v>0</v>
      </c>
      <c r="Z51" s="24">
        <v>0</v>
      </c>
      <c r="AA51" s="24">
        <v>0</v>
      </c>
    </row>
    <row r="52" spans="1:27" x14ac:dyDescent="0.3">
      <c r="A52" s="21" t="s">
        <v>240</v>
      </c>
      <c r="B52" s="23" t="s">
        <v>291</v>
      </c>
      <c r="C52" s="23" t="s">
        <v>666</v>
      </c>
      <c r="D52" s="22" t="s">
        <v>666</v>
      </c>
      <c r="E52" s="23" t="s">
        <v>18</v>
      </c>
      <c r="F52" s="23" t="s">
        <v>158</v>
      </c>
      <c r="G52" s="10"/>
      <c r="H52" s="24">
        <v>100</v>
      </c>
      <c r="I52" s="24">
        <v>150</v>
      </c>
      <c r="J52" s="24">
        <v>150</v>
      </c>
      <c r="K52" s="24">
        <v>100</v>
      </c>
      <c r="L52" s="24">
        <v>50</v>
      </c>
      <c r="M52" s="24">
        <v>50</v>
      </c>
      <c r="N52" s="24">
        <v>50</v>
      </c>
      <c r="O52" s="24">
        <v>0</v>
      </c>
      <c r="P52" s="24">
        <v>0</v>
      </c>
      <c r="Q52" s="24">
        <v>0</v>
      </c>
      <c r="R52" s="24">
        <v>0</v>
      </c>
      <c r="S52" s="24">
        <v>0</v>
      </c>
      <c r="T52" s="24">
        <v>0</v>
      </c>
      <c r="U52" s="24">
        <v>0</v>
      </c>
      <c r="V52" s="24">
        <v>0</v>
      </c>
      <c r="W52" s="24">
        <v>0</v>
      </c>
      <c r="X52" s="24">
        <v>0</v>
      </c>
      <c r="Y52" s="24">
        <v>0</v>
      </c>
      <c r="Z52" s="24">
        <v>0</v>
      </c>
      <c r="AA52" s="24">
        <v>0</v>
      </c>
    </row>
    <row r="53" spans="1:27" x14ac:dyDescent="0.3">
      <c r="A53" s="21" t="s">
        <v>240</v>
      </c>
      <c r="B53" s="23" t="s">
        <v>291</v>
      </c>
      <c r="C53" s="23" t="s">
        <v>667</v>
      </c>
      <c r="D53" s="22" t="s">
        <v>667</v>
      </c>
      <c r="E53" s="23" t="s">
        <v>18</v>
      </c>
      <c r="F53" s="23" t="s">
        <v>149</v>
      </c>
      <c r="G53" s="10"/>
      <c r="H53" s="24">
        <v>8</v>
      </c>
      <c r="I53" s="24">
        <v>8</v>
      </c>
      <c r="J53" s="24">
        <v>8</v>
      </c>
      <c r="K53" s="24">
        <v>8</v>
      </c>
      <c r="L53" s="24">
        <v>8</v>
      </c>
      <c r="M53" s="24">
        <v>8</v>
      </c>
      <c r="N53" s="24">
        <v>8</v>
      </c>
      <c r="O53" s="24">
        <v>8</v>
      </c>
      <c r="P53" s="24">
        <v>8</v>
      </c>
      <c r="Q53" s="24">
        <v>8</v>
      </c>
      <c r="R53" s="24">
        <v>8</v>
      </c>
      <c r="S53" s="24">
        <v>8</v>
      </c>
      <c r="T53" s="24">
        <v>8</v>
      </c>
      <c r="U53" s="24">
        <v>8</v>
      </c>
      <c r="V53" s="24">
        <v>8</v>
      </c>
      <c r="W53" s="24">
        <v>8</v>
      </c>
      <c r="X53" s="24">
        <v>8</v>
      </c>
      <c r="Y53" s="24">
        <v>8</v>
      </c>
      <c r="Z53" s="24">
        <v>8</v>
      </c>
      <c r="AA53" s="24">
        <v>8</v>
      </c>
    </row>
    <row r="54" spans="1:27" x14ac:dyDescent="0.3">
      <c r="A54" s="21" t="s">
        <v>240</v>
      </c>
      <c r="B54" s="23" t="s">
        <v>291</v>
      </c>
      <c r="C54" s="23" t="s">
        <v>668</v>
      </c>
      <c r="D54" s="22" t="s">
        <v>669</v>
      </c>
      <c r="E54" s="23" t="s">
        <v>18</v>
      </c>
      <c r="F54" s="23" t="s">
        <v>158</v>
      </c>
      <c r="G54" s="10"/>
      <c r="H54" s="24">
        <v>12</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row>
    <row r="55" spans="1:27" x14ac:dyDescent="0.3">
      <c r="A55" s="21" t="s">
        <v>240</v>
      </c>
      <c r="B55" s="23" t="s">
        <v>291</v>
      </c>
      <c r="C55" s="23" t="s">
        <v>668</v>
      </c>
      <c r="D55" s="22" t="s">
        <v>670</v>
      </c>
      <c r="E55" s="23" t="s">
        <v>18</v>
      </c>
      <c r="F55" s="23" t="s">
        <v>149</v>
      </c>
      <c r="G55" s="10"/>
      <c r="H55" s="24">
        <v>0</v>
      </c>
      <c r="I55" s="24">
        <v>0</v>
      </c>
      <c r="J55" s="24">
        <v>0</v>
      </c>
      <c r="K55" s="24">
        <v>0</v>
      </c>
      <c r="L55" s="24">
        <v>0</v>
      </c>
      <c r="M55" s="24">
        <v>0</v>
      </c>
      <c r="N55" s="24">
        <v>0</v>
      </c>
      <c r="O55" s="24">
        <v>0</v>
      </c>
      <c r="P55" s="24">
        <v>0</v>
      </c>
      <c r="Q55" s="24">
        <v>0</v>
      </c>
      <c r="R55" s="24">
        <v>0</v>
      </c>
      <c r="S55" s="24">
        <v>0</v>
      </c>
      <c r="T55" s="24">
        <v>0</v>
      </c>
      <c r="U55" s="24">
        <v>0</v>
      </c>
      <c r="V55" s="24">
        <v>40</v>
      </c>
      <c r="W55" s="24">
        <v>40</v>
      </c>
      <c r="X55" s="24">
        <v>40</v>
      </c>
      <c r="Y55" s="24">
        <v>40</v>
      </c>
      <c r="Z55" s="24">
        <v>40</v>
      </c>
      <c r="AA55" s="24">
        <v>40</v>
      </c>
    </row>
    <row r="56" spans="1:27" x14ac:dyDescent="0.3">
      <c r="A56" s="21" t="s">
        <v>240</v>
      </c>
      <c r="B56" s="23" t="s">
        <v>291</v>
      </c>
      <c r="C56" s="23" t="s">
        <v>668</v>
      </c>
      <c r="D56" s="22" t="s">
        <v>671</v>
      </c>
      <c r="E56" s="23" t="s">
        <v>18</v>
      </c>
      <c r="F56" s="23" t="s">
        <v>149</v>
      </c>
      <c r="G56" s="10"/>
      <c r="H56" s="24">
        <v>0</v>
      </c>
      <c r="I56" s="24">
        <v>0</v>
      </c>
      <c r="J56" s="24">
        <v>0</v>
      </c>
      <c r="K56" s="24">
        <v>0</v>
      </c>
      <c r="L56" s="24">
        <v>0</v>
      </c>
      <c r="M56" s="24">
        <v>0</v>
      </c>
      <c r="N56" s="24">
        <v>0</v>
      </c>
      <c r="O56" s="24">
        <v>0</v>
      </c>
      <c r="P56" s="24">
        <v>0</v>
      </c>
      <c r="Q56" s="24">
        <v>0</v>
      </c>
      <c r="R56" s="24">
        <v>0</v>
      </c>
      <c r="S56" s="24">
        <v>0</v>
      </c>
      <c r="T56" s="24">
        <v>0</v>
      </c>
      <c r="U56" s="24">
        <v>0</v>
      </c>
      <c r="V56" s="24">
        <v>40</v>
      </c>
      <c r="W56" s="24">
        <v>40</v>
      </c>
      <c r="X56" s="24">
        <v>40</v>
      </c>
      <c r="Y56" s="24">
        <v>40</v>
      </c>
      <c r="Z56" s="24">
        <v>40</v>
      </c>
      <c r="AA56" s="24">
        <v>40</v>
      </c>
    </row>
    <row r="57" spans="1:27" x14ac:dyDescent="0.3">
      <c r="A57" s="21" t="s">
        <v>240</v>
      </c>
      <c r="B57" s="23" t="s">
        <v>291</v>
      </c>
      <c r="C57" s="23" t="s">
        <v>668</v>
      </c>
      <c r="D57" s="22" t="s">
        <v>672</v>
      </c>
      <c r="E57" s="23" t="s">
        <v>18</v>
      </c>
      <c r="F57" s="23" t="s">
        <v>149</v>
      </c>
      <c r="G57" s="10"/>
      <c r="H57" s="24">
        <v>60</v>
      </c>
      <c r="I57" s="24">
        <v>60</v>
      </c>
      <c r="J57" s="24">
        <v>60</v>
      </c>
      <c r="K57" s="24">
        <v>80</v>
      </c>
      <c r="L57" s="24">
        <v>80</v>
      </c>
      <c r="M57" s="24">
        <v>80</v>
      </c>
      <c r="N57" s="24">
        <v>80</v>
      </c>
      <c r="O57" s="24">
        <v>80</v>
      </c>
      <c r="P57" s="24">
        <v>80</v>
      </c>
      <c r="Q57" s="24">
        <v>80</v>
      </c>
      <c r="R57" s="24">
        <v>80</v>
      </c>
      <c r="S57" s="24">
        <v>80</v>
      </c>
      <c r="T57" s="24">
        <v>80</v>
      </c>
      <c r="U57" s="24">
        <v>80</v>
      </c>
      <c r="V57" s="24">
        <v>80</v>
      </c>
      <c r="W57" s="24">
        <v>80</v>
      </c>
      <c r="X57" s="24">
        <v>80</v>
      </c>
      <c r="Y57" s="24">
        <v>80</v>
      </c>
      <c r="Z57" s="24">
        <v>80</v>
      </c>
      <c r="AA57" s="24">
        <v>80</v>
      </c>
    </row>
    <row r="58" spans="1:27" x14ac:dyDescent="0.3">
      <c r="A58" s="21" t="s">
        <v>240</v>
      </c>
      <c r="B58" s="23" t="s">
        <v>291</v>
      </c>
      <c r="C58" s="23" t="s">
        <v>668</v>
      </c>
      <c r="D58" s="22" t="s">
        <v>673</v>
      </c>
      <c r="E58" s="23" t="s">
        <v>18</v>
      </c>
      <c r="F58" s="23" t="s">
        <v>149</v>
      </c>
      <c r="G58" s="10"/>
      <c r="H58" s="24">
        <v>80</v>
      </c>
      <c r="I58" s="24">
        <v>80</v>
      </c>
      <c r="J58" s="24">
        <v>80</v>
      </c>
      <c r="K58" s="24">
        <v>80</v>
      </c>
      <c r="L58" s="24">
        <v>80</v>
      </c>
      <c r="M58" s="24">
        <v>80</v>
      </c>
      <c r="N58" s="24">
        <v>80</v>
      </c>
      <c r="O58" s="24">
        <v>80</v>
      </c>
      <c r="P58" s="24">
        <v>80</v>
      </c>
      <c r="Q58" s="24">
        <v>80</v>
      </c>
      <c r="R58" s="24">
        <v>80</v>
      </c>
      <c r="S58" s="24">
        <v>80</v>
      </c>
      <c r="T58" s="24">
        <v>80</v>
      </c>
      <c r="U58" s="24">
        <v>80</v>
      </c>
      <c r="V58" s="24">
        <v>80</v>
      </c>
      <c r="W58" s="24">
        <v>80</v>
      </c>
      <c r="X58" s="24">
        <v>80</v>
      </c>
      <c r="Y58" s="24">
        <v>80</v>
      </c>
      <c r="Z58" s="24">
        <v>80</v>
      </c>
      <c r="AA58" s="24">
        <v>80</v>
      </c>
    </row>
    <row r="59" spans="1:27" x14ac:dyDescent="0.3">
      <c r="A59" s="21" t="s">
        <v>240</v>
      </c>
      <c r="B59" s="23" t="s">
        <v>291</v>
      </c>
      <c r="C59" s="23" t="s">
        <v>674</v>
      </c>
      <c r="D59" s="22" t="s">
        <v>674</v>
      </c>
      <c r="E59" s="23" t="s">
        <v>18</v>
      </c>
      <c r="F59" s="23" t="s">
        <v>149</v>
      </c>
      <c r="G59" s="10"/>
      <c r="H59" s="24">
        <v>0</v>
      </c>
      <c r="I59" s="24">
        <v>0</v>
      </c>
      <c r="J59" s="24">
        <v>0</v>
      </c>
      <c r="K59" s="24">
        <v>12</v>
      </c>
      <c r="L59" s="24">
        <v>12</v>
      </c>
      <c r="M59" s="24">
        <v>12</v>
      </c>
      <c r="N59" s="24">
        <v>12</v>
      </c>
      <c r="O59" s="24">
        <v>12</v>
      </c>
      <c r="P59" s="24">
        <v>12</v>
      </c>
      <c r="Q59" s="24">
        <v>12</v>
      </c>
      <c r="R59" s="24">
        <v>12</v>
      </c>
      <c r="S59" s="24">
        <v>12</v>
      </c>
      <c r="T59" s="24">
        <v>12</v>
      </c>
      <c r="U59" s="24">
        <v>12</v>
      </c>
      <c r="V59" s="24">
        <v>12</v>
      </c>
      <c r="W59" s="24">
        <v>12</v>
      </c>
      <c r="X59" s="24">
        <v>12</v>
      </c>
      <c r="Y59" s="24">
        <v>12</v>
      </c>
      <c r="Z59" s="24">
        <v>12</v>
      </c>
      <c r="AA59" s="24">
        <v>12</v>
      </c>
    </row>
    <row r="60" spans="1:27" x14ac:dyDescent="0.3">
      <c r="A60" s="21" t="s">
        <v>240</v>
      </c>
      <c r="B60" s="23" t="s">
        <v>291</v>
      </c>
      <c r="C60" s="23" t="s">
        <v>675</v>
      </c>
      <c r="D60" s="22" t="s">
        <v>676</v>
      </c>
      <c r="E60" s="23" t="s">
        <v>18</v>
      </c>
      <c r="F60" s="23" t="s">
        <v>149</v>
      </c>
      <c r="G60" s="10"/>
      <c r="H60" s="24">
        <v>40</v>
      </c>
      <c r="I60" s="24">
        <v>40</v>
      </c>
      <c r="J60" s="24">
        <v>40</v>
      </c>
      <c r="K60" s="24">
        <v>40</v>
      </c>
      <c r="L60" s="24">
        <v>40</v>
      </c>
      <c r="M60" s="24">
        <v>20</v>
      </c>
      <c r="N60" s="24">
        <v>20</v>
      </c>
      <c r="O60" s="24">
        <v>20</v>
      </c>
      <c r="P60" s="24">
        <v>20</v>
      </c>
      <c r="Q60" s="24">
        <v>20</v>
      </c>
      <c r="R60" s="24">
        <v>20</v>
      </c>
      <c r="S60" s="24">
        <v>20</v>
      </c>
      <c r="T60" s="24">
        <v>20</v>
      </c>
      <c r="U60" s="24">
        <v>20</v>
      </c>
      <c r="V60" s="24">
        <v>20</v>
      </c>
      <c r="W60" s="24">
        <v>20</v>
      </c>
      <c r="X60" s="24">
        <v>20</v>
      </c>
      <c r="Y60" s="24">
        <v>20</v>
      </c>
      <c r="Z60" s="24">
        <v>20</v>
      </c>
      <c r="AA60" s="24">
        <v>20</v>
      </c>
    </row>
    <row r="61" spans="1:27" x14ac:dyDescent="0.3">
      <c r="A61" s="21" t="s">
        <v>240</v>
      </c>
      <c r="B61" s="23" t="s">
        <v>291</v>
      </c>
      <c r="C61" s="23" t="s">
        <v>677</v>
      </c>
      <c r="D61" s="22" t="s">
        <v>677</v>
      </c>
      <c r="E61" s="23" t="s">
        <v>18</v>
      </c>
      <c r="F61" s="23" t="s">
        <v>149</v>
      </c>
      <c r="G61" s="10"/>
      <c r="H61" s="24">
        <v>0</v>
      </c>
      <c r="I61" s="24">
        <v>0</v>
      </c>
      <c r="J61" s="24">
        <v>0</v>
      </c>
      <c r="K61" s="24">
        <v>14</v>
      </c>
      <c r="L61" s="24">
        <v>14</v>
      </c>
      <c r="M61" s="24">
        <v>14</v>
      </c>
      <c r="N61" s="24">
        <v>14</v>
      </c>
      <c r="O61" s="24">
        <v>14</v>
      </c>
      <c r="P61" s="24">
        <v>14</v>
      </c>
      <c r="Q61" s="24">
        <v>14</v>
      </c>
      <c r="R61" s="24">
        <v>14</v>
      </c>
      <c r="S61" s="24">
        <v>14</v>
      </c>
      <c r="T61" s="24">
        <v>14</v>
      </c>
      <c r="U61" s="24">
        <v>14</v>
      </c>
      <c r="V61" s="24">
        <v>14</v>
      </c>
      <c r="W61" s="24">
        <v>14</v>
      </c>
      <c r="X61" s="24">
        <v>14</v>
      </c>
      <c r="Y61" s="24">
        <v>14</v>
      </c>
      <c r="Z61" s="24">
        <v>14</v>
      </c>
      <c r="AA61" s="24">
        <v>14</v>
      </c>
    </row>
    <row r="62" spans="1:27" x14ac:dyDescent="0.3">
      <c r="A62" s="21" t="s">
        <v>240</v>
      </c>
      <c r="B62" s="23" t="s">
        <v>291</v>
      </c>
      <c r="C62" s="23" t="s">
        <v>678</v>
      </c>
      <c r="D62" s="22" t="s">
        <v>678</v>
      </c>
      <c r="E62" s="23" t="s">
        <v>18</v>
      </c>
      <c r="F62" s="23" t="s">
        <v>149</v>
      </c>
      <c r="G62" s="10"/>
      <c r="H62" s="24">
        <v>0</v>
      </c>
      <c r="I62" s="24">
        <v>0</v>
      </c>
      <c r="J62" s="24">
        <v>0</v>
      </c>
      <c r="K62" s="24">
        <v>20</v>
      </c>
      <c r="L62" s="24">
        <v>20</v>
      </c>
      <c r="M62" s="24">
        <v>20</v>
      </c>
      <c r="N62" s="24">
        <v>20</v>
      </c>
      <c r="O62" s="24">
        <v>20</v>
      </c>
      <c r="P62" s="24">
        <v>20</v>
      </c>
      <c r="Q62" s="24">
        <v>20</v>
      </c>
      <c r="R62" s="24">
        <v>20</v>
      </c>
      <c r="S62" s="24">
        <v>20</v>
      </c>
      <c r="T62" s="24">
        <v>20</v>
      </c>
      <c r="U62" s="24">
        <v>20</v>
      </c>
      <c r="V62" s="24">
        <v>20</v>
      </c>
      <c r="W62" s="24">
        <v>20</v>
      </c>
      <c r="X62" s="24">
        <v>20</v>
      </c>
      <c r="Y62" s="24">
        <v>20</v>
      </c>
      <c r="Z62" s="24">
        <v>20</v>
      </c>
      <c r="AA62" s="24">
        <v>20</v>
      </c>
    </row>
    <row r="63" spans="1:27" x14ac:dyDescent="0.3">
      <c r="A63" s="21" t="s">
        <v>240</v>
      </c>
      <c r="B63" s="23" t="s">
        <v>291</v>
      </c>
      <c r="C63" s="23" t="s">
        <v>679</v>
      </c>
      <c r="D63" s="22" t="s">
        <v>679</v>
      </c>
      <c r="E63" s="23" t="s">
        <v>18</v>
      </c>
      <c r="F63" s="23" t="s">
        <v>158</v>
      </c>
      <c r="G63" s="10"/>
      <c r="H63" s="24">
        <v>10</v>
      </c>
      <c r="I63" s="24">
        <v>10</v>
      </c>
      <c r="J63" s="24">
        <v>10</v>
      </c>
      <c r="K63" s="24">
        <v>10</v>
      </c>
      <c r="L63" s="24">
        <v>10</v>
      </c>
      <c r="M63" s="24">
        <v>10</v>
      </c>
      <c r="N63" s="24">
        <v>0</v>
      </c>
      <c r="O63" s="24">
        <v>0</v>
      </c>
      <c r="P63" s="24">
        <v>0</v>
      </c>
      <c r="Q63" s="24">
        <v>0</v>
      </c>
      <c r="R63" s="24">
        <v>0</v>
      </c>
      <c r="S63" s="24">
        <v>0</v>
      </c>
      <c r="T63" s="24">
        <v>0</v>
      </c>
      <c r="U63" s="24">
        <v>0</v>
      </c>
      <c r="V63" s="24">
        <v>0</v>
      </c>
      <c r="W63" s="24">
        <v>0</v>
      </c>
      <c r="X63" s="24">
        <v>0</v>
      </c>
      <c r="Y63" s="24">
        <v>0</v>
      </c>
      <c r="Z63" s="24">
        <v>0</v>
      </c>
      <c r="AA63" s="24">
        <v>0</v>
      </c>
    </row>
    <row r="64" spans="1:27" x14ac:dyDescent="0.3">
      <c r="A64" s="21" t="s">
        <v>240</v>
      </c>
      <c r="B64" s="23" t="s">
        <v>291</v>
      </c>
      <c r="C64" s="23" t="s">
        <v>680</v>
      </c>
      <c r="D64" s="22" t="s">
        <v>680</v>
      </c>
      <c r="E64" s="23" t="s">
        <v>18</v>
      </c>
      <c r="F64" s="23" t="s">
        <v>149</v>
      </c>
      <c r="G64" s="10"/>
      <c r="H64" s="24">
        <v>14</v>
      </c>
      <c r="I64" s="24">
        <v>14</v>
      </c>
      <c r="J64" s="24">
        <v>14</v>
      </c>
      <c r="K64" s="24">
        <v>14</v>
      </c>
      <c r="L64" s="24">
        <v>14</v>
      </c>
      <c r="M64" s="24">
        <v>14</v>
      </c>
      <c r="N64" s="24">
        <v>14</v>
      </c>
      <c r="O64" s="24">
        <v>14</v>
      </c>
      <c r="P64" s="24">
        <v>14</v>
      </c>
      <c r="Q64" s="24">
        <v>14</v>
      </c>
      <c r="R64" s="24">
        <v>14</v>
      </c>
      <c r="S64" s="24">
        <v>14</v>
      </c>
      <c r="T64" s="24">
        <v>14</v>
      </c>
      <c r="U64" s="24">
        <v>14</v>
      </c>
      <c r="V64" s="24">
        <v>14</v>
      </c>
      <c r="W64" s="24">
        <v>14</v>
      </c>
      <c r="X64" s="24">
        <v>14</v>
      </c>
      <c r="Y64" s="24">
        <v>14</v>
      </c>
      <c r="Z64" s="24">
        <v>14</v>
      </c>
      <c r="AA64" s="24">
        <v>14</v>
      </c>
    </row>
    <row r="65" spans="1:27" x14ac:dyDescent="0.3">
      <c r="A65" s="21" t="s">
        <v>240</v>
      </c>
      <c r="B65" s="23" t="s">
        <v>291</v>
      </c>
      <c r="C65" s="23" t="s">
        <v>681</v>
      </c>
      <c r="D65" s="22" t="s">
        <v>681</v>
      </c>
      <c r="E65" s="23" t="s">
        <v>18</v>
      </c>
      <c r="F65" s="23" t="s">
        <v>158</v>
      </c>
      <c r="G65" s="10"/>
      <c r="H65" s="24">
        <v>10</v>
      </c>
      <c r="I65" s="24">
        <v>10</v>
      </c>
      <c r="J65" s="24">
        <v>10</v>
      </c>
      <c r="K65" s="24">
        <v>10</v>
      </c>
      <c r="L65" s="24">
        <v>10</v>
      </c>
      <c r="M65" s="24">
        <v>0</v>
      </c>
      <c r="N65" s="24">
        <v>0</v>
      </c>
      <c r="O65" s="24">
        <v>0</v>
      </c>
      <c r="P65" s="24">
        <v>0</v>
      </c>
      <c r="Q65" s="24">
        <v>0</v>
      </c>
      <c r="R65" s="24">
        <v>0</v>
      </c>
      <c r="S65" s="24">
        <v>0</v>
      </c>
      <c r="T65" s="24">
        <v>0</v>
      </c>
      <c r="U65" s="24">
        <v>0</v>
      </c>
      <c r="V65" s="24">
        <v>0</v>
      </c>
      <c r="W65" s="24">
        <v>0</v>
      </c>
      <c r="X65" s="24">
        <v>0</v>
      </c>
      <c r="Y65" s="24">
        <v>0</v>
      </c>
      <c r="Z65" s="24">
        <v>0</v>
      </c>
      <c r="AA65" s="24">
        <v>0</v>
      </c>
    </row>
    <row r="66" spans="1:27" x14ac:dyDescent="0.3">
      <c r="A66" s="21" t="s">
        <v>240</v>
      </c>
      <c r="B66" s="23" t="s">
        <v>291</v>
      </c>
      <c r="C66" s="23" t="s">
        <v>682</v>
      </c>
      <c r="D66" s="22" t="s">
        <v>682</v>
      </c>
      <c r="E66" s="23" t="s">
        <v>18</v>
      </c>
      <c r="F66" s="23" t="s">
        <v>158</v>
      </c>
      <c r="G66" s="10"/>
      <c r="H66" s="24">
        <v>20</v>
      </c>
      <c r="I66" s="24">
        <v>20</v>
      </c>
      <c r="J66" s="24">
        <v>20</v>
      </c>
      <c r="K66" s="24">
        <v>20</v>
      </c>
      <c r="L66" s="24">
        <v>20</v>
      </c>
      <c r="M66" s="24">
        <v>0</v>
      </c>
      <c r="N66" s="24">
        <v>0</v>
      </c>
      <c r="O66" s="24">
        <v>0</v>
      </c>
      <c r="P66" s="24">
        <v>0</v>
      </c>
      <c r="Q66" s="24">
        <v>0</v>
      </c>
      <c r="R66" s="24">
        <v>0</v>
      </c>
      <c r="S66" s="24">
        <v>0</v>
      </c>
      <c r="T66" s="24">
        <v>0</v>
      </c>
      <c r="U66" s="24">
        <v>0</v>
      </c>
      <c r="V66" s="24">
        <v>0</v>
      </c>
      <c r="W66" s="24">
        <v>0</v>
      </c>
      <c r="X66" s="24">
        <v>0</v>
      </c>
      <c r="Y66" s="24">
        <v>0</v>
      </c>
      <c r="Z66" s="24">
        <v>0</v>
      </c>
      <c r="AA66" s="24">
        <v>0</v>
      </c>
    </row>
    <row r="67" spans="1:27" x14ac:dyDescent="0.3">
      <c r="A67" s="21" t="s">
        <v>240</v>
      </c>
      <c r="B67" s="23" t="s">
        <v>291</v>
      </c>
      <c r="C67" s="23" t="s">
        <v>683</v>
      </c>
      <c r="D67" s="22" t="s">
        <v>683</v>
      </c>
      <c r="E67" s="23" t="s">
        <v>18</v>
      </c>
      <c r="F67" s="23" t="s">
        <v>149</v>
      </c>
      <c r="G67" s="10"/>
      <c r="H67" s="24">
        <v>0</v>
      </c>
      <c r="I67" s="24">
        <v>0</v>
      </c>
      <c r="J67" s="24">
        <v>0</v>
      </c>
      <c r="K67" s="24">
        <v>20</v>
      </c>
      <c r="L67" s="24">
        <v>20</v>
      </c>
      <c r="M67" s="24">
        <v>20</v>
      </c>
      <c r="N67" s="24">
        <v>20</v>
      </c>
      <c r="O67" s="24">
        <v>20</v>
      </c>
      <c r="P67" s="24">
        <v>20</v>
      </c>
      <c r="Q67" s="24">
        <v>20</v>
      </c>
      <c r="R67" s="24">
        <v>20</v>
      </c>
      <c r="S67" s="24">
        <v>20</v>
      </c>
      <c r="T67" s="24">
        <v>20</v>
      </c>
      <c r="U67" s="24">
        <v>20</v>
      </c>
      <c r="V67" s="24">
        <v>20</v>
      </c>
      <c r="W67" s="24">
        <v>20</v>
      </c>
      <c r="X67" s="24">
        <v>20</v>
      </c>
      <c r="Y67" s="24">
        <v>20</v>
      </c>
      <c r="Z67" s="24">
        <v>20</v>
      </c>
      <c r="AA67" s="24">
        <v>20</v>
      </c>
    </row>
    <row r="68" spans="1:27" x14ac:dyDescent="0.3">
      <c r="A68" s="21" t="s">
        <v>240</v>
      </c>
      <c r="B68" s="23" t="s">
        <v>291</v>
      </c>
      <c r="C68" s="23" t="s">
        <v>684</v>
      </c>
      <c r="D68" s="22" t="s">
        <v>684</v>
      </c>
      <c r="E68" s="23" t="s">
        <v>18</v>
      </c>
      <c r="F68" s="23" t="s">
        <v>149</v>
      </c>
      <c r="G68" s="10"/>
      <c r="H68" s="24">
        <v>0</v>
      </c>
      <c r="I68" s="24">
        <v>0</v>
      </c>
      <c r="J68" s="24">
        <v>0</v>
      </c>
      <c r="K68" s="24">
        <v>14</v>
      </c>
      <c r="L68" s="24">
        <v>14</v>
      </c>
      <c r="M68" s="24">
        <v>14</v>
      </c>
      <c r="N68" s="24">
        <v>14</v>
      </c>
      <c r="O68" s="24">
        <v>14</v>
      </c>
      <c r="P68" s="24">
        <v>14</v>
      </c>
      <c r="Q68" s="24">
        <v>14</v>
      </c>
      <c r="R68" s="24">
        <v>14</v>
      </c>
      <c r="S68" s="24">
        <v>14</v>
      </c>
      <c r="T68" s="24">
        <v>14</v>
      </c>
      <c r="U68" s="24">
        <v>14</v>
      </c>
      <c r="V68" s="24">
        <v>14</v>
      </c>
      <c r="W68" s="24">
        <v>14</v>
      </c>
      <c r="X68" s="24">
        <v>14</v>
      </c>
      <c r="Y68" s="24">
        <v>14</v>
      </c>
      <c r="Z68" s="24">
        <v>14</v>
      </c>
      <c r="AA68" s="24">
        <v>14</v>
      </c>
    </row>
    <row r="69" spans="1:27" x14ac:dyDescent="0.3">
      <c r="A69" s="21" t="s">
        <v>240</v>
      </c>
      <c r="B69" s="23" t="s">
        <v>291</v>
      </c>
      <c r="C69" s="23" t="s">
        <v>685</v>
      </c>
      <c r="D69" s="22" t="s">
        <v>685</v>
      </c>
      <c r="E69" s="23" t="s">
        <v>18</v>
      </c>
      <c r="F69" s="23" t="s">
        <v>158</v>
      </c>
      <c r="G69" s="10"/>
      <c r="H69" s="24">
        <v>12</v>
      </c>
      <c r="I69" s="24">
        <v>12</v>
      </c>
      <c r="J69" s="24">
        <v>12</v>
      </c>
      <c r="K69" s="24">
        <v>12</v>
      </c>
      <c r="L69" s="24">
        <v>12</v>
      </c>
      <c r="M69" s="24">
        <v>0</v>
      </c>
      <c r="N69" s="24">
        <v>0</v>
      </c>
      <c r="O69" s="24">
        <v>0</v>
      </c>
      <c r="P69" s="24">
        <v>0</v>
      </c>
      <c r="Q69" s="24">
        <v>0</v>
      </c>
      <c r="R69" s="24">
        <v>0</v>
      </c>
      <c r="S69" s="24">
        <v>0</v>
      </c>
      <c r="T69" s="24">
        <v>0</v>
      </c>
      <c r="U69" s="24">
        <v>0</v>
      </c>
      <c r="V69" s="24">
        <v>0</v>
      </c>
      <c r="W69" s="24">
        <v>0</v>
      </c>
      <c r="X69" s="24">
        <v>0</v>
      </c>
      <c r="Y69" s="24">
        <v>0</v>
      </c>
      <c r="Z69" s="24">
        <v>0</v>
      </c>
      <c r="AA69" s="24">
        <v>0</v>
      </c>
    </row>
    <row r="70" spans="1:27" x14ac:dyDescent="0.3">
      <c r="A70" s="21" t="s">
        <v>240</v>
      </c>
      <c r="B70" s="23" t="s">
        <v>291</v>
      </c>
      <c r="C70" s="23" t="s">
        <v>686</v>
      </c>
      <c r="D70" s="22" t="s">
        <v>686</v>
      </c>
      <c r="E70" s="23" t="s">
        <v>18</v>
      </c>
      <c r="F70" s="23" t="s">
        <v>158</v>
      </c>
      <c r="G70" s="10"/>
      <c r="H70" s="24">
        <v>14</v>
      </c>
      <c r="I70" s="24">
        <v>14</v>
      </c>
      <c r="J70" s="24">
        <v>14</v>
      </c>
      <c r="K70" s="24">
        <v>14</v>
      </c>
      <c r="L70" s="24">
        <v>14</v>
      </c>
      <c r="M70" s="24">
        <v>0</v>
      </c>
      <c r="N70" s="24">
        <v>0</v>
      </c>
      <c r="O70" s="24">
        <v>0</v>
      </c>
      <c r="P70" s="24">
        <v>0</v>
      </c>
      <c r="Q70" s="24">
        <v>0</v>
      </c>
      <c r="R70" s="24">
        <v>0</v>
      </c>
      <c r="S70" s="24">
        <v>0</v>
      </c>
      <c r="T70" s="24">
        <v>0</v>
      </c>
      <c r="U70" s="24">
        <v>0</v>
      </c>
      <c r="V70" s="24">
        <v>0</v>
      </c>
      <c r="W70" s="24">
        <v>0</v>
      </c>
      <c r="X70" s="24">
        <v>0</v>
      </c>
      <c r="Y70" s="24">
        <v>0</v>
      </c>
      <c r="Z70" s="24">
        <v>0</v>
      </c>
      <c r="AA70" s="24">
        <v>0</v>
      </c>
    </row>
    <row r="71" spans="1:27" x14ac:dyDescent="0.3">
      <c r="A71" s="21" t="s">
        <v>240</v>
      </c>
      <c r="B71" s="23" t="s">
        <v>291</v>
      </c>
      <c r="C71" s="23" t="s">
        <v>687</v>
      </c>
      <c r="D71" s="22" t="s">
        <v>687</v>
      </c>
      <c r="E71" s="23" t="s">
        <v>18</v>
      </c>
      <c r="F71" s="23" t="s">
        <v>158</v>
      </c>
      <c r="G71" s="10"/>
      <c r="H71" s="24">
        <v>0</v>
      </c>
      <c r="I71" s="24">
        <v>0</v>
      </c>
      <c r="J71" s="24">
        <v>0</v>
      </c>
      <c r="K71" s="24">
        <v>10</v>
      </c>
      <c r="L71" s="24">
        <v>10</v>
      </c>
      <c r="M71" s="24">
        <v>10</v>
      </c>
      <c r="N71" s="24">
        <v>0</v>
      </c>
      <c r="O71" s="24">
        <v>0</v>
      </c>
      <c r="P71" s="24">
        <v>0</v>
      </c>
      <c r="Q71" s="24">
        <v>0</v>
      </c>
      <c r="R71" s="24">
        <v>0</v>
      </c>
      <c r="S71" s="24">
        <v>0</v>
      </c>
      <c r="T71" s="24">
        <v>0</v>
      </c>
      <c r="U71" s="24">
        <v>0</v>
      </c>
      <c r="V71" s="24">
        <v>0</v>
      </c>
      <c r="W71" s="24">
        <v>0</v>
      </c>
      <c r="X71" s="24">
        <v>0</v>
      </c>
      <c r="Y71" s="24">
        <v>0</v>
      </c>
      <c r="Z71" s="24">
        <v>0</v>
      </c>
      <c r="AA71" s="24">
        <v>0</v>
      </c>
    </row>
    <row r="72" spans="1:27" x14ac:dyDescent="0.3">
      <c r="A72" s="21" t="s">
        <v>240</v>
      </c>
      <c r="B72" s="23" t="s">
        <v>291</v>
      </c>
      <c r="C72" s="23" t="s">
        <v>688</v>
      </c>
      <c r="D72" s="22" t="s">
        <v>688</v>
      </c>
      <c r="E72" s="23" t="s">
        <v>18</v>
      </c>
      <c r="F72" s="23" t="s">
        <v>149</v>
      </c>
      <c r="G72" s="10"/>
      <c r="H72" s="24">
        <v>10</v>
      </c>
      <c r="I72" s="24">
        <v>10</v>
      </c>
      <c r="J72" s="24">
        <v>10</v>
      </c>
      <c r="K72" s="24">
        <v>10</v>
      </c>
      <c r="L72" s="24">
        <v>10</v>
      </c>
      <c r="M72" s="24">
        <v>10</v>
      </c>
      <c r="N72" s="24">
        <v>10</v>
      </c>
      <c r="O72" s="24">
        <v>10</v>
      </c>
      <c r="P72" s="24">
        <v>10</v>
      </c>
      <c r="Q72" s="24">
        <v>10</v>
      </c>
      <c r="R72" s="24">
        <v>10</v>
      </c>
      <c r="S72" s="24">
        <v>10</v>
      </c>
      <c r="T72" s="24">
        <v>10</v>
      </c>
      <c r="U72" s="24">
        <v>10</v>
      </c>
      <c r="V72" s="24">
        <v>10</v>
      </c>
      <c r="W72" s="24">
        <v>10</v>
      </c>
      <c r="X72" s="24">
        <v>10</v>
      </c>
      <c r="Y72" s="24">
        <v>10</v>
      </c>
      <c r="Z72" s="24">
        <v>10</v>
      </c>
      <c r="AA72" s="24">
        <v>10</v>
      </c>
    </row>
    <row r="73" spans="1:27" x14ac:dyDescent="0.3">
      <c r="A73" s="21" t="s">
        <v>240</v>
      </c>
      <c r="B73" s="23" t="s">
        <v>291</v>
      </c>
      <c r="C73" s="23" t="s">
        <v>689</v>
      </c>
      <c r="D73" s="22" t="s">
        <v>689</v>
      </c>
      <c r="E73" s="23" t="s">
        <v>18</v>
      </c>
      <c r="F73" s="23" t="s">
        <v>158</v>
      </c>
      <c r="G73" s="10"/>
      <c r="H73" s="24">
        <v>0</v>
      </c>
      <c r="I73" s="24">
        <v>0</v>
      </c>
      <c r="J73" s="24">
        <v>0</v>
      </c>
      <c r="K73" s="24">
        <v>0</v>
      </c>
      <c r="L73" s="24">
        <v>0</v>
      </c>
      <c r="M73" s="24">
        <v>0</v>
      </c>
      <c r="N73" s="24">
        <v>0</v>
      </c>
      <c r="O73" s="24">
        <v>0</v>
      </c>
      <c r="P73" s="24">
        <v>0</v>
      </c>
      <c r="Q73" s="24">
        <v>0</v>
      </c>
      <c r="R73" s="24">
        <v>0</v>
      </c>
      <c r="S73" s="24">
        <v>0</v>
      </c>
      <c r="T73" s="24">
        <v>0</v>
      </c>
      <c r="U73" s="24">
        <v>0</v>
      </c>
      <c r="V73" s="24">
        <v>0</v>
      </c>
      <c r="W73" s="24">
        <v>0</v>
      </c>
      <c r="X73" s="24">
        <v>0</v>
      </c>
      <c r="Y73" s="24">
        <v>0</v>
      </c>
      <c r="Z73" s="24">
        <v>0</v>
      </c>
      <c r="AA73" s="24">
        <v>0</v>
      </c>
    </row>
    <row r="74" spans="1:27" x14ac:dyDescent="0.3">
      <c r="A74" s="21" t="s">
        <v>240</v>
      </c>
      <c r="B74" s="23" t="s">
        <v>291</v>
      </c>
      <c r="C74" s="23" t="s">
        <v>690</v>
      </c>
      <c r="D74" s="22" t="s">
        <v>690</v>
      </c>
      <c r="E74" s="23" t="s">
        <v>18</v>
      </c>
      <c r="F74" s="23" t="s">
        <v>149</v>
      </c>
      <c r="G74" s="10"/>
      <c r="H74" s="24">
        <v>3</v>
      </c>
      <c r="I74" s="24">
        <v>3</v>
      </c>
      <c r="J74" s="24">
        <v>10</v>
      </c>
      <c r="K74" s="24">
        <v>10</v>
      </c>
      <c r="L74" s="24">
        <v>10</v>
      </c>
      <c r="M74" s="24">
        <v>10</v>
      </c>
      <c r="N74" s="24">
        <v>10</v>
      </c>
      <c r="O74" s="24">
        <v>10</v>
      </c>
      <c r="P74" s="24">
        <v>10</v>
      </c>
      <c r="Q74" s="24">
        <v>10</v>
      </c>
      <c r="R74" s="24">
        <v>10</v>
      </c>
      <c r="S74" s="24">
        <v>10</v>
      </c>
      <c r="T74" s="24">
        <v>10</v>
      </c>
      <c r="U74" s="24">
        <v>10</v>
      </c>
      <c r="V74" s="24">
        <v>10</v>
      </c>
      <c r="W74" s="24">
        <v>10</v>
      </c>
      <c r="X74" s="24">
        <v>10</v>
      </c>
      <c r="Y74" s="24">
        <v>10</v>
      </c>
      <c r="Z74" s="24">
        <v>10</v>
      </c>
      <c r="AA74" s="24">
        <v>10</v>
      </c>
    </row>
    <row r="75" spans="1:27" x14ac:dyDescent="0.3">
      <c r="A75" s="21" t="s">
        <v>240</v>
      </c>
      <c r="B75" s="23" t="s">
        <v>291</v>
      </c>
      <c r="C75" s="23" t="s">
        <v>691</v>
      </c>
      <c r="D75" s="22" t="s">
        <v>691</v>
      </c>
      <c r="E75" s="23" t="s">
        <v>18</v>
      </c>
      <c r="F75" s="23" t="s">
        <v>149</v>
      </c>
      <c r="G75" s="10"/>
      <c r="H75" s="24">
        <v>0</v>
      </c>
      <c r="I75" s="24">
        <v>0</v>
      </c>
      <c r="J75" s="24">
        <v>0</v>
      </c>
      <c r="K75" s="24">
        <v>31</v>
      </c>
      <c r="L75" s="24">
        <v>31</v>
      </c>
      <c r="M75" s="24">
        <v>31</v>
      </c>
      <c r="N75" s="24">
        <v>31</v>
      </c>
      <c r="O75" s="24">
        <v>31</v>
      </c>
      <c r="P75" s="24">
        <v>31</v>
      </c>
      <c r="Q75" s="24">
        <v>31</v>
      </c>
      <c r="R75" s="24">
        <v>31</v>
      </c>
      <c r="S75" s="24">
        <v>31</v>
      </c>
      <c r="T75" s="24">
        <v>31</v>
      </c>
      <c r="U75" s="24">
        <v>31</v>
      </c>
      <c r="V75" s="24">
        <v>31</v>
      </c>
      <c r="W75" s="24">
        <v>31</v>
      </c>
      <c r="X75" s="24">
        <v>31</v>
      </c>
      <c r="Y75" s="24">
        <v>31</v>
      </c>
      <c r="Z75" s="24">
        <v>31</v>
      </c>
      <c r="AA75" s="24">
        <v>31</v>
      </c>
    </row>
    <row r="76" spans="1:27" x14ac:dyDescent="0.3">
      <c r="A76" s="21" t="s">
        <v>240</v>
      </c>
      <c r="B76" s="23" t="s">
        <v>291</v>
      </c>
      <c r="C76" s="23" t="s">
        <v>692</v>
      </c>
      <c r="D76" s="22" t="s">
        <v>692</v>
      </c>
      <c r="E76" s="23" t="s">
        <v>18</v>
      </c>
      <c r="F76" s="23" t="s">
        <v>158</v>
      </c>
      <c r="G76" s="10"/>
      <c r="H76" s="24">
        <v>7.5</v>
      </c>
      <c r="I76" s="24">
        <v>7.5</v>
      </c>
      <c r="J76" s="24">
        <v>7.5</v>
      </c>
      <c r="K76" s="24">
        <v>10</v>
      </c>
      <c r="L76" s="24">
        <v>10</v>
      </c>
      <c r="M76" s="24">
        <v>10</v>
      </c>
      <c r="N76" s="24">
        <v>0</v>
      </c>
      <c r="O76" s="24">
        <v>0</v>
      </c>
      <c r="P76" s="24">
        <v>0</v>
      </c>
      <c r="Q76" s="24">
        <v>0</v>
      </c>
      <c r="R76" s="24">
        <v>0</v>
      </c>
      <c r="S76" s="24">
        <v>0</v>
      </c>
      <c r="T76" s="24">
        <v>0</v>
      </c>
      <c r="U76" s="24">
        <v>0</v>
      </c>
      <c r="V76" s="24">
        <v>0</v>
      </c>
      <c r="W76" s="24">
        <v>0</v>
      </c>
      <c r="X76" s="24">
        <v>0</v>
      </c>
      <c r="Y76" s="24">
        <v>0</v>
      </c>
      <c r="Z76" s="24">
        <v>0</v>
      </c>
      <c r="AA76" s="24">
        <v>0</v>
      </c>
    </row>
    <row r="77" spans="1:27" x14ac:dyDescent="0.3">
      <c r="A77" s="21" t="s">
        <v>240</v>
      </c>
      <c r="B77" s="23" t="s">
        <v>291</v>
      </c>
      <c r="C77" s="23" t="s">
        <v>693</v>
      </c>
      <c r="D77" s="22" t="s">
        <v>693</v>
      </c>
      <c r="E77" s="23" t="s">
        <v>18</v>
      </c>
      <c r="F77" s="23" t="s">
        <v>158</v>
      </c>
      <c r="G77" s="10"/>
      <c r="H77" s="24">
        <v>0</v>
      </c>
      <c r="I77" s="24">
        <v>20</v>
      </c>
      <c r="J77" s="24">
        <v>20</v>
      </c>
      <c r="K77" s="24">
        <v>20</v>
      </c>
      <c r="L77" s="24">
        <v>20</v>
      </c>
      <c r="M77" s="24">
        <v>20</v>
      </c>
      <c r="N77" s="24">
        <v>20</v>
      </c>
      <c r="O77" s="24">
        <v>20</v>
      </c>
      <c r="P77" s="24">
        <v>0</v>
      </c>
      <c r="Q77" s="24">
        <v>0</v>
      </c>
      <c r="R77" s="24">
        <v>0</v>
      </c>
      <c r="S77" s="24">
        <v>0</v>
      </c>
      <c r="T77" s="24">
        <v>0</v>
      </c>
      <c r="U77" s="24">
        <v>0</v>
      </c>
      <c r="V77" s="24">
        <v>0</v>
      </c>
      <c r="W77" s="24">
        <v>0</v>
      </c>
      <c r="X77" s="24">
        <v>0</v>
      </c>
      <c r="Y77" s="24">
        <v>0</v>
      </c>
      <c r="Z77" s="24">
        <v>0</v>
      </c>
      <c r="AA77" s="24">
        <v>0</v>
      </c>
    </row>
    <row r="78" spans="1:27" x14ac:dyDescent="0.3">
      <c r="A78" s="21" t="s">
        <v>240</v>
      </c>
      <c r="B78" s="23" t="s">
        <v>291</v>
      </c>
      <c r="C78" s="23" t="s">
        <v>694</v>
      </c>
      <c r="D78" s="22" t="s">
        <v>694</v>
      </c>
      <c r="E78" s="23" t="s">
        <v>18</v>
      </c>
      <c r="F78" s="23" t="s">
        <v>149</v>
      </c>
      <c r="G78" s="10"/>
      <c r="H78" s="24">
        <v>20</v>
      </c>
      <c r="I78" s="24">
        <v>20</v>
      </c>
      <c r="J78" s="24">
        <v>20</v>
      </c>
      <c r="K78" s="24">
        <v>20</v>
      </c>
      <c r="L78" s="24">
        <v>20</v>
      </c>
      <c r="M78" s="24">
        <v>20</v>
      </c>
      <c r="N78" s="24">
        <v>20</v>
      </c>
      <c r="O78" s="24">
        <v>20</v>
      </c>
      <c r="P78" s="24">
        <v>20</v>
      </c>
      <c r="Q78" s="24">
        <v>20</v>
      </c>
      <c r="R78" s="24">
        <v>20</v>
      </c>
      <c r="S78" s="24">
        <v>20</v>
      </c>
      <c r="T78" s="24">
        <v>20</v>
      </c>
      <c r="U78" s="24">
        <v>20</v>
      </c>
      <c r="V78" s="24">
        <v>20</v>
      </c>
      <c r="W78" s="24">
        <v>20</v>
      </c>
      <c r="X78" s="24">
        <v>20</v>
      </c>
      <c r="Y78" s="24">
        <v>20</v>
      </c>
      <c r="Z78" s="24">
        <v>20</v>
      </c>
      <c r="AA78" s="24">
        <v>20</v>
      </c>
    </row>
    <row r="79" spans="1:27" x14ac:dyDescent="0.3">
      <c r="A79" s="21" t="s">
        <v>240</v>
      </c>
      <c r="B79" s="23" t="s">
        <v>291</v>
      </c>
      <c r="C79" s="23" t="s">
        <v>695</v>
      </c>
      <c r="D79" s="22" t="s">
        <v>695</v>
      </c>
      <c r="E79" s="23" t="s">
        <v>18</v>
      </c>
      <c r="F79" s="23" t="s">
        <v>149</v>
      </c>
      <c r="G79" s="10"/>
      <c r="H79" s="24">
        <v>2</v>
      </c>
      <c r="I79" s="24">
        <v>2</v>
      </c>
      <c r="J79" s="24">
        <v>2</v>
      </c>
      <c r="K79" s="24">
        <v>2</v>
      </c>
      <c r="L79" s="24">
        <v>2</v>
      </c>
      <c r="M79" s="24">
        <v>2</v>
      </c>
      <c r="N79" s="24">
        <v>2</v>
      </c>
      <c r="O79" s="24">
        <v>2</v>
      </c>
      <c r="P79" s="24">
        <v>2</v>
      </c>
      <c r="Q79" s="24">
        <v>2</v>
      </c>
      <c r="R79" s="24">
        <v>2</v>
      </c>
      <c r="S79" s="24">
        <v>2</v>
      </c>
      <c r="T79" s="24">
        <v>2</v>
      </c>
      <c r="U79" s="24">
        <v>2</v>
      </c>
      <c r="V79" s="24">
        <v>2</v>
      </c>
      <c r="W79" s="24">
        <v>2</v>
      </c>
      <c r="X79" s="24">
        <v>2</v>
      </c>
      <c r="Y79" s="24">
        <v>2</v>
      </c>
      <c r="Z79" s="24">
        <v>2</v>
      </c>
      <c r="AA79" s="24">
        <v>2</v>
      </c>
    </row>
    <row r="80" spans="1:27" x14ac:dyDescent="0.3">
      <c r="A80" s="21" t="s">
        <v>240</v>
      </c>
      <c r="B80" s="23" t="s">
        <v>291</v>
      </c>
      <c r="C80" s="23" t="s">
        <v>696</v>
      </c>
      <c r="D80" s="22" t="s">
        <v>697</v>
      </c>
      <c r="E80" s="23" t="s">
        <v>18</v>
      </c>
      <c r="F80" s="23" t="s">
        <v>149</v>
      </c>
      <c r="G80" s="10"/>
      <c r="H80" s="24">
        <v>20</v>
      </c>
      <c r="I80" s="24">
        <v>20</v>
      </c>
      <c r="J80" s="24">
        <v>20</v>
      </c>
      <c r="K80" s="24">
        <v>20</v>
      </c>
      <c r="L80" s="24">
        <v>20</v>
      </c>
      <c r="M80" s="24">
        <v>20</v>
      </c>
      <c r="N80" s="24">
        <v>50</v>
      </c>
      <c r="O80" s="24">
        <v>50</v>
      </c>
      <c r="P80" s="24">
        <v>50</v>
      </c>
      <c r="Q80" s="24">
        <v>50</v>
      </c>
      <c r="R80" s="24">
        <v>40</v>
      </c>
      <c r="S80" s="24">
        <v>40</v>
      </c>
      <c r="T80" s="24">
        <v>40</v>
      </c>
      <c r="U80" s="24">
        <v>40</v>
      </c>
      <c r="V80" s="24">
        <v>40</v>
      </c>
      <c r="W80" s="24">
        <v>40</v>
      </c>
      <c r="X80" s="24">
        <v>40</v>
      </c>
      <c r="Y80" s="24">
        <v>40</v>
      </c>
      <c r="Z80" s="24">
        <v>40</v>
      </c>
      <c r="AA80" s="24">
        <v>40</v>
      </c>
    </row>
    <row r="81" spans="1:27" x14ac:dyDescent="0.3">
      <c r="A81" s="21" t="s">
        <v>240</v>
      </c>
      <c r="B81" s="23" t="s">
        <v>291</v>
      </c>
      <c r="C81" s="23" t="s">
        <v>696</v>
      </c>
      <c r="D81" s="22" t="s">
        <v>696</v>
      </c>
      <c r="E81" s="23" t="s">
        <v>18</v>
      </c>
      <c r="F81" s="23" t="s">
        <v>149</v>
      </c>
      <c r="G81" s="10"/>
      <c r="H81" s="24">
        <v>15</v>
      </c>
      <c r="I81" s="24">
        <v>15</v>
      </c>
      <c r="J81" s="24">
        <v>15</v>
      </c>
      <c r="K81" s="24">
        <v>15</v>
      </c>
      <c r="L81" s="24">
        <v>15</v>
      </c>
      <c r="M81" s="24">
        <v>15</v>
      </c>
      <c r="N81" s="24">
        <v>15</v>
      </c>
      <c r="O81" s="24">
        <v>15</v>
      </c>
      <c r="P81" s="24">
        <v>15</v>
      </c>
      <c r="Q81" s="24">
        <v>15</v>
      </c>
      <c r="R81" s="24">
        <v>15</v>
      </c>
      <c r="S81" s="24">
        <v>15</v>
      </c>
      <c r="T81" s="24">
        <v>15</v>
      </c>
      <c r="U81" s="24">
        <v>15</v>
      </c>
      <c r="V81" s="24">
        <v>15</v>
      </c>
      <c r="W81" s="24">
        <v>15</v>
      </c>
      <c r="X81" s="24">
        <v>15</v>
      </c>
      <c r="Y81" s="24">
        <v>15</v>
      </c>
      <c r="Z81" s="24">
        <v>15</v>
      </c>
      <c r="AA81" s="24">
        <v>15</v>
      </c>
    </row>
    <row r="82" spans="1:27" x14ac:dyDescent="0.3">
      <c r="A82" s="21" t="s">
        <v>240</v>
      </c>
      <c r="B82" s="23" t="s">
        <v>291</v>
      </c>
      <c r="C82" s="23" t="s">
        <v>698</v>
      </c>
      <c r="D82" s="22" t="s">
        <v>698</v>
      </c>
      <c r="E82" s="23" t="s">
        <v>18</v>
      </c>
      <c r="F82" s="23" t="s">
        <v>149</v>
      </c>
      <c r="G82" s="10"/>
      <c r="H82" s="24">
        <v>0</v>
      </c>
      <c r="I82" s="24">
        <v>0</v>
      </c>
      <c r="J82" s="24">
        <v>0</v>
      </c>
      <c r="K82" s="24">
        <v>0</v>
      </c>
      <c r="L82" s="24">
        <v>0</v>
      </c>
      <c r="M82" s="24">
        <v>0</v>
      </c>
      <c r="N82" s="24">
        <v>0</v>
      </c>
      <c r="O82" s="24">
        <v>0</v>
      </c>
      <c r="P82" s="24">
        <v>0</v>
      </c>
      <c r="Q82" s="24">
        <v>0</v>
      </c>
      <c r="R82" s="24">
        <v>80</v>
      </c>
      <c r="S82" s="24">
        <v>80</v>
      </c>
      <c r="T82" s="24">
        <v>80</v>
      </c>
      <c r="U82" s="24">
        <v>80</v>
      </c>
      <c r="V82" s="24">
        <v>80</v>
      </c>
      <c r="W82" s="24">
        <v>80</v>
      </c>
      <c r="X82" s="24">
        <v>80</v>
      </c>
      <c r="Y82" s="24">
        <v>80</v>
      </c>
      <c r="Z82" s="24">
        <v>80</v>
      </c>
      <c r="AA82" s="24">
        <v>80</v>
      </c>
    </row>
    <row r="83" spans="1:27" x14ac:dyDescent="0.3">
      <c r="A83" s="21" t="s">
        <v>240</v>
      </c>
      <c r="B83" s="23" t="s">
        <v>291</v>
      </c>
      <c r="C83" s="23" t="s">
        <v>699</v>
      </c>
      <c r="D83" s="22" t="s">
        <v>699</v>
      </c>
      <c r="E83" s="23" t="s">
        <v>18</v>
      </c>
      <c r="F83" s="23" t="s">
        <v>158</v>
      </c>
      <c r="G83" s="10"/>
      <c r="H83" s="24">
        <v>5</v>
      </c>
      <c r="I83" s="24">
        <v>5</v>
      </c>
      <c r="J83" s="24">
        <v>5</v>
      </c>
      <c r="K83" s="24">
        <v>5</v>
      </c>
      <c r="L83" s="24">
        <v>0</v>
      </c>
      <c r="M83" s="24">
        <v>0</v>
      </c>
      <c r="N83" s="24">
        <v>0</v>
      </c>
      <c r="O83" s="24">
        <v>0</v>
      </c>
      <c r="P83" s="24">
        <v>0</v>
      </c>
      <c r="Q83" s="24">
        <v>0</v>
      </c>
      <c r="R83" s="24">
        <v>0</v>
      </c>
      <c r="S83" s="24">
        <v>0</v>
      </c>
      <c r="T83" s="24">
        <v>0</v>
      </c>
      <c r="U83" s="24">
        <v>0</v>
      </c>
      <c r="V83" s="24">
        <v>0</v>
      </c>
      <c r="W83" s="24">
        <v>0</v>
      </c>
      <c r="X83" s="24">
        <v>0</v>
      </c>
      <c r="Y83" s="24">
        <v>0</v>
      </c>
      <c r="Z83" s="24">
        <v>0</v>
      </c>
      <c r="AA83" s="24">
        <v>0</v>
      </c>
    </row>
    <row r="84" spans="1:27" x14ac:dyDescent="0.3">
      <c r="A84" s="21" t="s">
        <v>240</v>
      </c>
      <c r="B84" s="23" t="s">
        <v>291</v>
      </c>
      <c r="C84" s="23" t="s">
        <v>700</v>
      </c>
      <c r="D84" s="22" t="s">
        <v>700</v>
      </c>
      <c r="E84" s="23" t="s">
        <v>18</v>
      </c>
      <c r="F84" s="23" t="s">
        <v>149</v>
      </c>
      <c r="G84" s="10"/>
      <c r="H84" s="24">
        <v>0</v>
      </c>
      <c r="I84" s="24">
        <v>0</v>
      </c>
      <c r="J84" s="24">
        <v>0</v>
      </c>
      <c r="K84" s="24">
        <v>10</v>
      </c>
      <c r="L84" s="24">
        <v>10</v>
      </c>
      <c r="M84" s="24">
        <v>10</v>
      </c>
      <c r="N84" s="24">
        <v>10</v>
      </c>
      <c r="O84" s="24">
        <v>10</v>
      </c>
      <c r="P84" s="24">
        <v>10</v>
      </c>
      <c r="Q84" s="24">
        <v>10</v>
      </c>
      <c r="R84" s="24">
        <v>10</v>
      </c>
      <c r="S84" s="24">
        <v>10</v>
      </c>
      <c r="T84" s="24">
        <v>10</v>
      </c>
      <c r="U84" s="24">
        <v>10</v>
      </c>
      <c r="V84" s="24">
        <v>10</v>
      </c>
      <c r="W84" s="24">
        <v>10</v>
      </c>
      <c r="X84" s="24">
        <v>10</v>
      </c>
      <c r="Y84" s="24">
        <v>10</v>
      </c>
      <c r="Z84" s="24">
        <v>10</v>
      </c>
      <c r="AA84" s="24">
        <v>10</v>
      </c>
    </row>
    <row r="85" spans="1:27" x14ac:dyDescent="0.3">
      <c r="A85" s="21" t="s">
        <v>240</v>
      </c>
      <c r="B85" s="23" t="s">
        <v>291</v>
      </c>
      <c r="C85" s="23" t="s">
        <v>701</v>
      </c>
      <c r="D85" s="22" t="s">
        <v>701</v>
      </c>
      <c r="E85" s="23" t="s">
        <v>18</v>
      </c>
      <c r="F85" s="23" t="s">
        <v>149</v>
      </c>
      <c r="G85" s="10"/>
      <c r="H85" s="24">
        <v>0</v>
      </c>
      <c r="I85" s="24">
        <v>0</v>
      </c>
      <c r="J85" s="24">
        <v>0</v>
      </c>
      <c r="K85" s="24">
        <v>10</v>
      </c>
      <c r="L85" s="24">
        <v>10</v>
      </c>
      <c r="M85" s="24">
        <v>10</v>
      </c>
      <c r="N85" s="24">
        <v>10</v>
      </c>
      <c r="O85" s="24">
        <v>10</v>
      </c>
      <c r="P85" s="24">
        <v>10</v>
      </c>
      <c r="Q85" s="24">
        <v>10</v>
      </c>
      <c r="R85" s="24">
        <v>10</v>
      </c>
      <c r="S85" s="24">
        <v>10</v>
      </c>
      <c r="T85" s="24">
        <v>10</v>
      </c>
      <c r="U85" s="24">
        <v>10</v>
      </c>
      <c r="V85" s="24">
        <v>10</v>
      </c>
      <c r="W85" s="24">
        <v>10</v>
      </c>
      <c r="X85" s="24">
        <v>10</v>
      </c>
      <c r="Y85" s="24">
        <v>10</v>
      </c>
      <c r="Z85" s="24">
        <v>10</v>
      </c>
      <c r="AA85" s="24">
        <v>10</v>
      </c>
    </row>
    <row r="86" spans="1:27" x14ac:dyDescent="0.3">
      <c r="A86" s="21" t="s">
        <v>240</v>
      </c>
      <c r="B86" s="23" t="s">
        <v>291</v>
      </c>
      <c r="C86" s="23" t="s">
        <v>702</v>
      </c>
      <c r="D86" s="22" t="s">
        <v>702</v>
      </c>
      <c r="E86" s="23" t="s">
        <v>18</v>
      </c>
      <c r="F86" s="23" t="s">
        <v>149</v>
      </c>
      <c r="G86" s="10"/>
      <c r="H86" s="24">
        <v>9.5</v>
      </c>
      <c r="I86" s="24">
        <v>9.5</v>
      </c>
      <c r="J86" s="24">
        <v>9.5</v>
      </c>
      <c r="K86" s="24">
        <v>9.5</v>
      </c>
      <c r="L86" s="24">
        <v>9.5</v>
      </c>
      <c r="M86" s="24">
        <v>9.5</v>
      </c>
      <c r="N86" s="24">
        <v>9.5</v>
      </c>
      <c r="O86" s="24">
        <v>16</v>
      </c>
      <c r="P86" s="24">
        <v>16</v>
      </c>
      <c r="Q86" s="24">
        <v>16</v>
      </c>
      <c r="R86" s="24">
        <v>16</v>
      </c>
      <c r="S86" s="24">
        <v>16</v>
      </c>
      <c r="T86" s="24">
        <v>16</v>
      </c>
      <c r="U86" s="24">
        <v>16</v>
      </c>
      <c r="V86" s="24">
        <v>16</v>
      </c>
      <c r="W86" s="24">
        <v>16</v>
      </c>
      <c r="X86" s="24">
        <v>16</v>
      </c>
      <c r="Y86" s="24">
        <v>16</v>
      </c>
      <c r="Z86" s="24">
        <v>16</v>
      </c>
      <c r="AA86" s="24">
        <v>16</v>
      </c>
    </row>
    <row r="87" spans="1:27" x14ac:dyDescent="0.3">
      <c r="A87" s="21" t="s">
        <v>240</v>
      </c>
      <c r="B87" s="23" t="s">
        <v>291</v>
      </c>
      <c r="C87" s="23" t="s">
        <v>703</v>
      </c>
      <c r="D87" s="22" t="s">
        <v>703</v>
      </c>
      <c r="E87" s="23" t="s">
        <v>18</v>
      </c>
      <c r="F87" s="23" t="s">
        <v>158</v>
      </c>
      <c r="G87" s="10"/>
      <c r="H87" s="24">
        <v>12</v>
      </c>
      <c r="I87" s="24">
        <v>12</v>
      </c>
      <c r="J87" s="24">
        <v>12</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row>
    <row r="88" spans="1:27" x14ac:dyDescent="0.3">
      <c r="A88" s="21" t="s">
        <v>240</v>
      </c>
      <c r="B88" s="23" t="s">
        <v>291</v>
      </c>
      <c r="C88" s="23" t="s">
        <v>704</v>
      </c>
      <c r="D88" s="22" t="s">
        <v>704</v>
      </c>
      <c r="E88" s="23" t="s">
        <v>18</v>
      </c>
      <c r="F88" s="23" t="s">
        <v>158</v>
      </c>
      <c r="G88" s="10"/>
      <c r="H88" s="24">
        <v>0</v>
      </c>
      <c r="I88" s="24">
        <v>0</v>
      </c>
      <c r="J88" s="24">
        <v>0</v>
      </c>
      <c r="K88" s="24">
        <v>0</v>
      </c>
      <c r="L88" s="24">
        <v>0</v>
      </c>
      <c r="M88" s="24">
        <v>0</v>
      </c>
      <c r="N88" s="24">
        <v>0</v>
      </c>
      <c r="O88" s="24">
        <v>0</v>
      </c>
      <c r="P88" s="24">
        <v>0</v>
      </c>
      <c r="Q88" s="24">
        <v>0</v>
      </c>
      <c r="R88" s="24">
        <v>0</v>
      </c>
      <c r="S88" s="24">
        <v>0</v>
      </c>
      <c r="T88" s="24">
        <v>0</v>
      </c>
      <c r="U88" s="24">
        <v>0</v>
      </c>
      <c r="V88" s="24">
        <v>0</v>
      </c>
      <c r="W88" s="24">
        <v>0</v>
      </c>
      <c r="X88" s="24">
        <v>0</v>
      </c>
      <c r="Y88" s="24">
        <v>0</v>
      </c>
      <c r="Z88" s="24">
        <v>0</v>
      </c>
      <c r="AA88" s="24">
        <v>0</v>
      </c>
    </row>
    <row r="89" spans="1:27" x14ac:dyDescent="0.3">
      <c r="A89" s="21" t="s">
        <v>240</v>
      </c>
      <c r="B89" s="23" t="s">
        <v>291</v>
      </c>
      <c r="C89" s="23" t="s">
        <v>705</v>
      </c>
      <c r="D89" s="22" t="s">
        <v>705</v>
      </c>
      <c r="E89" s="23" t="s">
        <v>18</v>
      </c>
      <c r="F89" s="23" t="s">
        <v>158</v>
      </c>
      <c r="G89" s="10"/>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row>
    <row r="90" spans="1:27" x14ac:dyDescent="0.3">
      <c r="A90" s="21" t="s">
        <v>240</v>
      </c>
      <c r="B90" s="23" t="s">
        <v>291</v>
      </c>
      <c r="C90" s="23" t="s">
        <v>706</v>
      </c>
      <c r="D90" s="22" t="s">
        <v>706</v>
      </c>
      <c r="E90" s="23" t="s">
        <v>18</v>
      </c>
      <c r="F90" s="23" t="s">
        <v>158</v>
      </c>
      <c r="G90" s="10"/>
      <c r="H90" s="24">
        <v>5</v>
      </c>
      <c r="I90" s="24">
        <v>5</v>
      </c>
      <c r="J90" s="24">
        <v>5</v>
      </c>
      <c r="K90" s="24">
        <v>5</v>
      </c>
      <c r="L90" s="24">
        <v>5</v>
      </c>
      <c r="M90" s="24">
        <v>5</v>
      </c>
      <c r="N90" s="24">
        <v>5</v>
      </c>
      <c r="O90" s="24">
        <v>5</v>
      </c>
      <c r="P90" s="24">
        <v>0</v>
      </c>
      <c r="Q90" s="24">
        <v>0</v>
      </c>
      <c r="R90" s="24">
        <v>0</v>
      </c>
      <c r="S90" s="24">
        <v>0</v>
      </c>
      <c r="T90" s="24">
        <v>0</v>
      </c>
      <c r="U90" s="24">
        <v>0</v>
      </c>
      <c r="V90" s="24">
        <v>0</v>
      </c>
      <c r="W90" s="24">
        <v>0</v>
      </c>
      <c r="X90" s="24">
        <v>0</v>
      </c>
      <c r="Y90" s="24">
        <v>0</v>
      </c>
      <c r="Z90" s="24">
        <v>0</v>
      </c>
      <c r="AA90" s="24">
        <v>0</v>
      </c>
    </row>
    <row r="91" spans="1:27" x14ac:dyDescent="0.3">
      <c r="A91" s="21" t="s">
        <v>240</v>
      </c>
      <c r="B91" s="23" t="s">
        <v>291</v>
      </c>
      <c r="C91" s="23" t="s">
        <v>707</v>
      </c>
      <c r="D91" s="22" t="s">
        <v>707</v>
      </c>
      <c r="E91" s="23" t="s">
        <v>18</v>
      </c>
      <c r="F91" s="23" t="s">
        <v>149</v>
      </c>
      <c r="G91" s="10"/>
      <c r="H91" s="24">
        <v>10</v>
      </c>
      <c r="I91" s="24">
        <v>10</v>
      </c>
      <c r="J91" s="24">
        <v>10</v>
      </c>
      <c r="K91" s="24">
        <v>10</v>
      </c>
      <c r="L91" s="24">
        <v>10</v>
      </c>
      <c r="M91" s="24">
        <v>10</v>
      </c>
      <c r="N91" s="24">
        <v>10</v>
      </c>
      <c r="O91" s="24">
        <v>10</v>
      </c>
      <c r="P91" s="24">
        <v>10</v>
      </c>
      <c r="Q91" s="24">
        <v>10</v>
      </c>
      <c r="R91" s="24">
        <v>10</v>
      </c>
      <c r="S91" s="24">
        <v>10</v>
      </c>
      <c r="T91" s="24">
        <v>10</v>
      </c>
      <c r="U91" s="24">
        <v>10</v>
      </c>
      <c r="V91" s="24">
        <v>10</v>
      </c>
      <c r="W91" s="24">
        <v>10</v>
      </c>
      <c r="X91" s="24">
        <v>10</v>
      </c>
      <c r="Y91" s="24">
        <v>10</v>
      </c>
      <c r="Z91" s="24">
        <v>10</v>
      </c>
      <c r="AA91" s="24">
        <v>10</v>
      </c>
    </row>
    <row r="92" spans="1:27" x14ac:dyDescent="0.3">
      <c r="A92" s="21" t="s">
        <v>240</v>
      </c>
      <c r="B92" s="23" t="s">
        <v>291</v>
      </c>
      <c r="C92" s="23" t="s">
        <v>708</v>
      </c>
      <c r="D92" s="22" t="s">
        <v>708</v>
      </c>
      <c r="E92" s="23" t="s">
        <v>18</v>
      </c>
      <c r="F92" s="23" t="s">
        <v>149</v>
      </c>
      <c r="G92" s="10"/>
      <c r="H92" s="24">
        <v>5</v>
      </c>
      <c r="I92" s="24">
        <v>5</v>
      </c>
      <c r="J92" s="24">
        <v>5</v>
      </c>
      <c r="K92" s="24">
        <v>5</v>
      </c>
      <c r="L92" s="24">
        <v>5</v>
      </c>
      <c r="M92" s="24">
        <v>5</v>
      </c>
      <c r="N92" s="24">
        <v>5</v>
      </c>
      <c r="O92" s="24">
        <v>5</v>
      </c>
      <c r="P92" s="24">
        <v>5</v>
      </c>
      <c r="Q92" s="24">
        <v>5</v>
      </c>
      <c r="R92" s="24">
        <v>5</v>
      </c>
      <c r="S92" s="24">
        <v>5</v>
      </c>
      <c r="T92" s="24">
        <v>5</v>
      </c>
      <c r="U92" s="24">
        <v>5</v>
      </c>
      <c r="V92" s="24">
        <v>5</v>
      </c>
      <c r="W92" s="24">
        <v>5</v>
      </c>
      <c r="X92" s="24">
        <v>5</v>
      </c>
      <c r="Y92" s="24">
        <v>5</v>
      </c>
      <c r="Z92" s="24">
        <v>5</v>
      </c>
      <c r="AA92" s="24">
        <v>5</v>
      </c>
    </row>
    <row r="93" spans="1:27" x14ac:dyDescent="0.3">
      <c r="A93" s="21" t="s">
        <v>240</v>
      </c>
      <c r="B93" s="23" t="s">
        <v>291</v>
      </c>
      <c r="C93" s="23" t="s">
        <v>709</v>
      </c>
      <c r="D93" s="22" t="s">
        <v>709</v>
      </c>
      <c r="E93" s="23" t="s">
        <v>18</v>
      </c>
      <c r="F93" s="23" t="s">
        <v>149</v>
      </c>
      <c r="G93" s="10"/>
      <c r="H93" s="24">
        <v>0</v>
      </c>
      <c r="I93" s="24">
        <v>0</v>
      </c>
      <c r="J93" s="24">
        <v>0</v>
      </c>
      <c r="K93" s="24">
        <v>10</v>
      </c>
      <c r="L93" s="24">
        <v>10</v>
      </c>
      <c r="M93" s="24">
        <v>10</v>
      </c>
      <c r="N93" s="24">
        <v>10</v>
      </c>
      <c r="O93" s="24">
        <v>10</v>
      </c>
      <c r="P93" s="24">
        <v>10</v>
      </c>
      <c r="Q93" s="24">
        <v>10</v>
      </c>
      <c r="R93" s="24">
        <v>10</v>
      </c>
      <c r="S93" s="24">
        <v>10</v>
      </c>
      <c r="T93" s="24">
        <v>10</v>
      </c>
      <c r="U93" s="24">
        <v>10</v>
      </c>
      <c r="V93" s="24">
        <v>10</v>
      </c>
      <c r="W93" s="24">
        <v>10</v>
      </c>
      <c r="X93" s="24">
        <v>10</v>
      </c>
      <c r="Y93" s="24">
        <v>10</v>
      </c>
      <c r="Z93" s="24">
        <v>10</v>
      </c>
      <c r="AA93" s="24">
        <v>10</v>
      </c>
    </row>
    <row r="94" spans="1:27" x14ac:dyDescent="0.3">
      <c r="A94" s="21" t="s">
        <v>240</v>
      </c>
      <c r="B94" s="23" t="s">
        <v>291</v>
      </c>
      <c r="C94" s="23" t="s">
        <v>710</v>
      </c>
      <c r="D94" s="22" t="s">
        <v>710</v>
      </c>
      <c r="E94" s="23" t="s">
        <v>18</v>
      </c>
      <c r="F94" s="23" t="s">
        <v>149</v>
      </c>
      <c r="G94" s="10"/>
      <c r="H94" s="24">
        <v>0</v>
      </c>
      <c r="I94" s="24">
        <v>0</v>
      </c>
      <c r="J94" s="24">
        <v>0</v>
      </c>
      <c r="K94" s="24">
        <v>10</v>
      </c>
      <c r="L94" s="24">
        <v>10</v>
      </c>
      <c r="M94" s="24">
        <v>10</v>
      </c>
      <c r="N94" s="24">
        <v>10</v>
      </c>
      <c r="O94" s="24">
        <v>10</v>
      </c>
      <c r="P94" s="24">
        <v>10</v>
      </c>
      <c r="Q94" s="24">
        <v>10</v>
      </c>
      <c r="R94" s="24">
        <v>10</v>
      </c>
      <c r="S94" s="24">
        <v>10</v>
      </c>
      <c r="T94" s="24">
        <v>10</v>
      </c>
      <c r="U94" s="24">
        <v>10</v>
      </c>
      <c r="V94" s="24">
        <v>10</v>
      </c>
      <c r="W94" s="24">
        <v>10</v>
      </c>
      <c r="X94" s="24">
        <v>10</v>
      </c>
      <c r="Y94" s="24">
        <v>10</v>
      </c>
      <c r="Z94" s="24">
        <v>10</v>
      </c>
      <c r="AA94" s="24">
        <v>10</v>
      </c>
    </row>
    <row r="95" spans="1:27" x14ac:dyDescent="0.3">
      <c r="A95" s="21" t="s">
        <v>240</v>
      </c>
      <c r="B95" s="23" t="s">
        <v>291</v>
      </c>
      <c r="C95" s="23" t="s">
        <v>711</v>
      </c>
      <c r="D95" s="22" t="s">
        <v>711</v>
      </c>
      <c r="E95" s="23" t="s">
        <v>18</v>
      </c>
      <c r="F95" s="23" t="s">
        <v>158</v>
      </c>
      <c r="G95" s="10"/>
      <c r="H95" s="24">
        <v>12</v>
      </c>
      <c r="I95" s="24">
        <v>12</v>
      </c>
      <c r="J95" s="24">
        <v>12</v>
      </c>
      <c r="K95" s="24">
        <v>12</v>
      </c>
      <c r="L95" s="24">
        <v>0</v>
      </c>
      <c r="M95" s="24">
        <v>0</v>
      </c>
      <c r="N95" s="24">
        <v>0</v>
      </c>
      <c r="O95" s="24">
        <v>0</v>
      </c>
      <c r="P95" s="24">
        <v>0</v>
      </c>
      <c r="Q95" s="24">
        <v>0</v>
      </c>
      <c r="R95" s="24">
        <v>0</v>
      </c>
      <c r="S95" s="24">
        <v>0</v>
      </c>
      <c r="T95" s="24">
        <v>0</v>
      </c>
      <c r="U95" s="24">
        <v>0</v>
      </c>
      <c r="V95" s="24">
        <v>0</v>
      </c>
      <c r="W95" s="24">
        <v>0</v>
      </c>
      <c r="X95" s="24">
        <v>0</v>
      </c>
      <c r="Y95" s="24">
        <v>0</v>
      </c>
      <c r="Z95" s="24">
        <v>0</v>
      </c>
      <c r="AA95" s="24">
        <v>0</v>
      </c>
    </row>
    <row r="96" spans="1:27" x14ac:dyDescent="0.3">
      <c r="A96" s="21" t="s">
        <v>240</v>
      </c>
      <c r="B96" s="23" t="s">
        <v>291</v>
      </c>
      <c r="C96" s="23" t="s">
        <v>712</v>
      </c>
      <c r="D96" s="22" t="s">
        <v>713</v>
      </c>
      <c r="E96" s="23" t="s">
        <v>18</v>
      </c>
      <c r="F96" s="23" t="s">
        <v>149</v>
      </c>
      <c r="G96" s="10"/>
      <c r="H96" s="24">
        <v>13.5</v>
      </c>
      <c r="I96" s="24">
        <v>13.5</v>
      </c>
      <c r="J96" s="24">
        <v>13.5</v>
      </c>
      <c r="K96" s="24">
        <v>13.5</v>
      </c>
      <c r="L96" s="24">
        <v>13.5</v>
      </c>
      <c r="M96" s="24">
        <v>13.5</v>
      </c>
      <c r="N96" s="24">
        <v>13.5</v>
      </c>
      <c r="O96" s="24">
        <v>13.5</v>
      </c>
      <c r="P96" s="24">
        <v>13.5</v>
      </c>
      <c r="Q96" s="24">
        <v>13.5</v>
      </c>
      <c r="R96" s="24">
        <v>13.5</v>
      </c>
      <c r="S96" s="24">
        <v>13.5</v>
      </c>
      <c r="T96" s="24">
        <v>13.5</v>
      </c>
      <c r="U96" s="24">
        <v>13.5</v>
      </c>
      <c r="V96" s="24">
        <v>13.5</v>
      </c>
      <c r="W96" s="24">
        <v>13.5</v>
      </c>
      <c r="X96" s="24">
        <v>13.5</v>
      </c>
      <c r="Y96" s="24">
        <v>13.5</v>
      </c>
      <c r="Z96" s="24">
        <v>13.5</v>
      </c>
      <c r="AA96" s="24">
        <v>13.5</v>
      </c>
    </row>
    <row r="97" spans="1:27" x14ac:dyDescent="0.3">
      <c r="A97" s="21" t="s">
        <v>240</v>
      </c>
      <c r="B97" s="23" t="s">
        <v>291</v>
      </c>
      <c r="C97" s="23" t="s">
        <v>714</v>
      </c>
      <c r="D97" s="22" t="s">
        <v>714</v>
      </c>
      <c r="E97" s="23" t="s">
        <v>18</v>
      </c>
      <c r="F97" s="23" t="s">
        <v>149</v>
      </c>
      <c r="G97" s="10"/>
      <c r="H97" s="24">
        <v>20</v>
      </c>
      <c r="I97" s="24">
        <v>20</v>
      </c>
      <c r="J97" s="24">
        <v>20</v>
      </c>
      <c r="K97" s="24">
        <v>20</v>
      </c>
      <c r="L97" s="24">
        <v>20</v>
      </c>
      <c r="M97" s="24">
        <v>20</v>
      </c>
      <c r="N97" s="24">
        <v>20</v>
      </c>
      <c r="O97" s="24">
        <v>20</v>
      </c>
      <c r="P97" s="24">
        <v>20</v>
      </c>
      <c r="Q97" s="24">
        <v>25</v>
      </c>
      <c r="R97" s="24">
        <v>25</v>
      </c>
      <c r="S97" s="24">
        <v>25</v>
      </c>
      <c r="T97" s="24">
        <v>25</v>
      </c>
      <c r="U97" s="24">
        <v>25</v>
      </c>
      <c r="V97" s="24">
        <v>25</v>
      </c>
      <c r="W97" s="24">
        <v>25</v>
      </c>
      <c r="X97" s="24">
        <v>25</v>
      </c>
      <c r="Y97" s="24">
        <v>25</v>
      </c>
      <c r="Z97" s="24">
        <v>25</v>
      </c>
      <c r="AA97" s="24">
        <v>25</v>
      </c>
    </row>
    <row r="98" spans="1:27" x14ac:dyDescent="0.3">
      <c r="A98" s="21" t="s">
        <v>240</v>
      </c>
      <c r="B98" s="23" t="s">
        <v>291</v>
      </c>
      <c r="C98" s="23" t="s">
        <v>715</v>
      </c>
      <c r="D98" s="22" t="s">
        <v>715</v>
      </c>
      <c r="E98" s="23" t="s">
        <v>18</v>
      </c>
      <c r="F98" s="23" t="s">
        <v>158</v>
      </c>
      <c r="G98" s="10"/>
      <c r="H98" s="24">
        <v>0</v>
      </c>
      <c r="I98" s="24">
        <v>0</v>
      </c>
      <c r="J98" s="24">
        <v>0</v>
      </c>
      <c r="K98" s="24">
        <v>25</v>
      </c>
      <c r="L98" s="24">
        <v>25</v>
      </c>
      <c r="M98" s="24">
        <v>25</v>
      </c>
      <c r="N98" s="24">
        <v>25</v>
      </c>
      <c r="O98" s="24">
        <v>25</v>
      </c>
      <c r="P98" s="24">
        <v>0</v>
      </c>
      <c r="Q98" s="24">
        <v>0</v>
      </c>
      <c r="R98" s="24">
        <v>0</v>
      </c>
      <c r="S98" s="24">
        <v>0</v>
      </c>
      <c r="T98" s="24">
        <v>0</v>
      </c>
      <c r="U98" s="24">
        <v>0</v>
      </c>
      <c r="V98" s="24">
        <v>0</v>
      </c>
      <c r="W98" s="24">
        <v>0</v>
      </c>
      <c r="X98" s="24">
        <v>0</v>
      </c>
      <c r="Y98" s="24">
        <v>0</v>
      </c>
      <c r="Z98" s="24">
        <v>0</v>
      </c>
      <c r="AA98" s="24">
        <v>0</v>
      </c>
    </row>
    <row r="99" spans="1:27" x14ac:dyDescent="0.3">
      <c r="A99" s="21" t="s">
        <v>240</v>
      </c>
      <c r="B99" s="23" t="s">
        <v>291</v>
      </c>
      <c r="C99" s="23" t="s">
        <v>716</v>
      </c>
      <c r="D99" s="22" t="s">
        <v>716</v>
      </c>
      <c r="E99" s="23" t="s">
        <v>18</v>
      </c>
      <c r="F99" s="23" t="s">
        <v>158</v>
      </c>
      <c r="G99" s="10"/>
      <c r="H99" s="24">
        <v>10</v>
      </c>
      <c r="I99" s="24">
        <v>10</v>
      </c>
      <c r="J99" s="24">
        <v>0</v>
      </c>
      <c r="K99" s="24">
        <v>0</v>
      </c>
      <c r="L99" s="24">
        <v>0</v>
      </c>
      <c r="M99" s="24">
        <v>0</v>
      </c>
      <c r="N99" s="24">
        <v>0</v>
      </c>
      <c r="O99" s="24">
        <v>0</v>
      </c>
      <c r="P99" s="24">
        <v>0</v>
      </c>
      <c r="Q99" s="24">
        <v>0</v>
      </c>
      <c r="R99" s="24">
        <v>0</v>
      </c>
      <c r="S99" s="24">
        <v>0</v>
      </c>
      <c r="T99" s="24">
        <v>0</v>
      </c>
      <c r="U99" s="24">
        <v>0</v>
      </c>
      <c r="V99" s="24">
        <v>0</v>
      </c>
      <c r="W99" s="24">
        <v>0</v>
      </c>
      <c r="X99" s="24">
        <v>0</v>
      </c>
      <c r="Y99" s="24">
        <v>0</v>
      </c>
      <c r="Z99" s="24">
        <v>0</v>
      </c>
      <c r="AA99" s="24">
        <v>0</v>
      </c>
    </row>
    <row r="100" spans="1:27" x14ac:dyDescent="0.3">
      <c r="A100" s="21" t="s">
        <v>240</v>
      </c>
      <c r="B100" s="23" t="s">
        <v>291</v>
      </c>
      <c r="C100" s="23" t="s">
        <v>717</v>
      </c>
      <c r="D100" s="22" t="s">
        <v>717</v>
      </c>
      <c r="E100" s="23" t="s">
        <v>18</v>
      </c>
      <c r="F100" s="23" t="s">
        <v>149</v>
      </c>
      <c r="G100" s="10"/>
      <c r="H100" s="24">
        <v>0</v>
      </c>
      <c r="I100" s="24">
        <v>0</v>
      </c>
      <c r="J100" s="24">
        <v>0</v>
      </c>
      <c r="K100" s="24">
        <v>10</v>
      </c>
      <c r="L100" s="24">
        <v>10</v>
      </c>
      <c r="M100" s="24">
        <v>10</v>
      </c>
      <c r="N100" s="24">
        <v>10</v>
      </c>
      <c r="O100" s="24">
        <v>10</v>
      </c>
      <c r="P100" s="24">
        <v>10</v>
      </c>
      <c r="Q100" s="24">
        <v>10</v>
      </c>
      <c r="R100" s="24">
        <v>10</v>
      </c>
      <c r="S100" s="24">
        <v>10</v>
      </c>
      <c r="T100" s="24">
        <v>10</v>
      </c>
      <c r="U100" s="24">
        <v>10</v>
      </c>
      <c r="V100" s="24">
        <v>10</v>
      </c>
      <c r="W100" s="24">
        <v>10</v>
      </c>
      <c r="X100" s="24">
        <v>10</v>
      </c>
      <c r="Y100" s="24">
        <v>10</v>
      </c>
      <c r="Z100" s="24">
        <v>10</v>
      </c>
      <c r="AA100" s="24">
        <v>10</v>
      </c>
    </row>
    <row r="101" spans="1:27" x14ac:dyDescent="0.3">
      <c r="A101" s="21" t="s">
        <v>240</v>
      </c>
      <c r="B101" s="23" t="s">
        <v>291</v>
      </c>
      <c r="C101" s="23" t="s">
        <v>718</v>
      </c>
      <c r="D101" s="22" t="s">
        <v>718</v>
      </c>
      <c r="E101" s="23" t="s">
        <v>18</v>
      </c>
      <c r="F101" s="23" t="s">
        <v>149</v>
      </c>
      <c r="G101" s="10"/>
      <c r="H101" s="24">
        <v>60</v>
      </c>
      <c r="I101" s="24">
        <v>60</v>
      </c>
      <c r="J101" s="24">
        <v>60</v>
      </c>
      <c r="K101" s="24">
        <v>60</v>
      </c>
      <c r="L101" s="24">
        <v>60</v>
      </c>
      <c r="M101" s="24">
        <v>60</v>
      </c>
      <c r="N101" s="24">
        <v>60</v>
      </c>
      <c r="O101" s="24">
        <v>60</v>
      </c>
      <c r="P101" s="24">
        <v>60</v>
      </c>
      <c r="Q101" s="24">
        <v>60</v>
      </c>
      <c r="R101" s="24">
        <v>60</v>
      </c>
      <c r="S101" s="24">
        <v>60</v>
      </c>
      <c r="T101" s="24">
        <v>60</v>
      </c>
      <c r="U101" s="24">
        <v>60</v>
      </c>
      <c r="V101" s="24">
        <v>60</v>
      </c>
      <c r="W101" s="24">
        <v>60</v>
      </c>
      <c r="X101" s="24">
        <v>60</v>
      </c>
      <c r="Y101" s="24">
        <v>60</v>
      </c>
      <c r="Z101" s="24">
        <v>60</v>
      </c>
      <c r="AA101" s="24">
        <v>60</v>
      </c>
    </row>
    <row r="102" spans="1:27" x14ac:dyDescent="0.3">
      <c r="A102" s="21" t="s">
        <v>240</v>
      </c>
      <c r="B102" s="23" t="s">
        <v>291</v>
      </c>
      <c r="C102" s="23" t="s">
        <v>719</v>
      </c>
      <c r="D102" s="22" t="s">
        <v>719</v>
      </c>
      <c r="E102" s="23" t="s">
        <v>18</v>
      </c>
      <c r="F102" s="23" t="s">
        <v>158</v>
      </c>
      <c r="G102" s="10"/>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row>
    <row r="103" spans="1:27" x14ac:dyDescent="0.3">
      <c r="A103" s="21" t="s">
        <v>240</v>
      </c>
      <c r="B103" s="23" t="s">
        <v>291</v>
      </c>
      <c r="C103" s="23" t="s">
        <v>720</v>
      </c>
      <c r="D103" s="22" t="s">
        <v>720</v>
      </c>
      <c r="E103" s="23" t="s">
        <v>18</v>
      </c>
      <c r="F103" s="23" t="s">
        <v>158</v>
      </c>
      <c r="G103" s="10"/>
      <c r="H103" s="24">
        <v>250</v>
      </c>
      <c r="I103" s="24">
        <v>250</v>
      </c>
      <c r="J103" s="24">
        <v>250</v>
      </c>
      <c r="K103" s="24">
        <v>100</v>
      </c>
      <c r="L103" s="24">
        <v>50</v>
      </c>
      <c r="M103" s="24">
        <v>0</v>
      </c>
      <c r="N103" s="24">
        <v>0</v>
      </c>
      <c r="O103" s="24">
        <v>0</v>
      </c>
      <c r="P103" s="24">
        <v>0</v>
      </c>
      <c r="Q103" s="24">
        <v>0</v>
      </c>
      <c r="R103" s="24">
        <v>0</v>
      </c>
      <c r="S103" s="24">
        <v>0</v>
      </c>
      <c r="T103" s="24">
        <v>0</v>
      </c>
      <c r="U103" s="24">
        <v>0</v>
      </c>
      <c r="V103" s="24">
        <v>0</v>
      </c>
      <c r="W103" s="24">
        <v>0</v>
      </c>
      <c r="X103" s="24">
        <v>0</v>
      </c>
      <c r="Y103" s="24">
        <v>0</v>
      </c>
      <c r="Z103" s="24">
        <v>0</v>
      </c>
      <c r="AA103" s="24">
        <v>0</v>
      </c>
    </row>
    <row r="104" spans="1:27" x14ac:dyDescent="0.3">
      <c r="A104" s="21" t="s">
        <v>240</v>
      </c>
      <c r="B104" s="23" t="s">
        <v>291</v>
      </c>
      <c r="C104" s="23" t="s">
        <v>721</v>
      </c>
      <c r="D104" s="22" t="s">
        <v>721</v>
      </c>
      <c r="E104" s="23" t="s">
        <v>18</v>
      </c>
      <c r="F104" s="23" t="s">
        <v>149</v>
      </c>
      <c r="G104" s="10"/>
      <c r="H104" s="24">
        <v>50</v>
      </c>
      <c r="I104" s="24">
        <v>50</v>
      </c>
      <c r="J104" s="24">
        <v>50</v>
      </c>
      <c r="K104" s="24">
        <v>50</v>
      </c>
      <c r="L104" s="24">
        <v>50</v>
      </c>
      <c r="M104" s="24">
        <v>50</v>
      </c>
      <c r="N104" s="24">
        <v>50</v>
      </c>
      <c r="O104" s="24">
        <v>50</v>
      </c>
      <c r="P104" s="24">
        <v>50</v>
      </c>
      <c r="Q104" s="24">
        <v>50</v>
      </c>
      <c r="R104" s="24">
        <v>50</v>
      </c>
      <c r="S104" s="24">
        <v>50</v>
      </c>
      <c r="T104" s="24">
        <v>50</v>
      </c>
      <c r="U104" s="24">
        <v>50</v>
      </c>
      <c r="V104" s="24">
        <v>20</v>
      </c>
      <c r="W104" s="24">
        <v>20</v>
      </c>
      <c r="X104" s="24">
        <v>20</v>
      </c>
      <c r="Y104" s="24">
        <v>20</v>
      </c>
      <c r="Z104" s="24">
        <v>20</v>
      </c>
      <c r="AA104" s="24">
        <v>20</v>
      </c>
    </row>
    <row r="105" spans="1:27" x14ac:dyDescent="0.3">
      <c r="A105" s="21" t="s">
        <v>240</v>
      </c>
      <c r="B105" s="23" t="s">
        <v>291</v>
      </c>
      <c r="C105" s="23" t="s">
        <v>722</v>
      </c>
      <c r="D105" s="22" t="s">
        <v>722</v>
      </c>
      <c r="E105" s="23" t="s">
        <v>18</v>
      </c>
      <c r="F105" s="23" t="s">
        <v>158</v>
      </c>
      <c r="G105" s="10"/>
      <c r="H105" s="24">
        <v>52</v>
      </c>
      <c r="I105" s="24">
        <v>52</v>
      </c>
      <c r="J105" s="24">
        <v>52</v>
      </c>
      <c r="K105" s="24">
        <v>52</v>
      </c>
      <c r="L105" s="24">
        <v>52</v>
      </c>
      <c r="M105" s="24">
        <v>0</v>
      </c>
      <c r="N105" s="24">
        <v>0</v>
      </c>
      <c r="O105" s="24">
        <v>0</v>
      </c>
      <c r="P105" s="24">
        <v>0</v>
      </c>
      <c r="Q105" s="24">
        <v>0</v>
      </c>
      <c r="R105" s="24">
        <v>0</v>
      </c>
      <c r="S105" s="24">
        <v>0</v>
      </c>
      <c r="T105" s="24">
        <v>0</v>
      </c>
      <c r="U105" s="24">
        <v>0</v>
      </c>
      <c r="V105" s="24">
        <v>0</v>
      </c>
      <c r="W105" s="24">
        <v>0</v>
      </c>
      <c r="X105" s="24">
        <v>0</v>
      </c>
      <c r="Y105" s="24">
        <v>0</v>
      </c>
      <c r="Z105" s="24">
        <v>0</v>
      </c>
      <c r="AA105" s="24">
        <v>0</v>
      </c>
    </row>
    <row r="106" spans="1:27" x14ac:dyDescent="0.3">
      <c r="A106" s="21" t="s">
        <v>240</v>
      </c>
      <c r="B106" s="23" t="s">
        <v>291</v>
      </c>
      <c r="C106" s="23" t="s">
        <v>723</v>
      </c>
      <c r="D106" s="22" t="s">
        <v>723</v>
      </c>
      <c r="E106" s="23" t="s">
        <v>18</v>
      </c>
      <c r="F106" s="23" t="s">
        <v>149</v>
      </c>
      <c r="G106" s="10"/>
      <c r="H106" s="24">
        <v>10</v>
      </c>
      <c r="I106" s="24">
        <v>10</v>
      </c>
      <c r="J106" s="24">
        <v>10</v>
      </c>
      <c r="K106" s="24">
        <v>10</v>
      </c>
      <c r="L106" s="24">
        <v>10</v>
      </c>
      <c r="M106" s="24">
        <v>10</v>
      </c>
      <c r="N106" s="24">
        <v>10</v>
      </c>
      <c r="O106" s="24">
        <v>10</v>
      </c>
      <c r="P106" s="24">
        <v>10</v>
      </c>
      <c r="Q106" s="24">
        <v>10</v>
      </c>
      <c r="R106" s="24">
        <v>10</v>
      </c>
      <c r="S106" s="24">
        <v>10</v>
      </c>
      <c r="T106" s="24">
        <v>10</v>
      </c>
      <c r="U106" s="24">
        <v>10</v>
      </c>
      <c r="V106" s="24">
        <v>10</v>
      </c>
      <c r="W106" s="24">
        <v>10</v>
      </c>
      <c r="X106" s="24">
        <v>10</v>
      </c>
      <c r="Y106" s="24">
        <v>10</v>
      </c>
      <c r="Z106" s="24">
        <v>10</v>
      </c>
      <c r="AA106" s="24">
        <v>10</v>
      </c>
    </row>
    <row r="107" spans="1:27" x14ac:dyDescent="0.3">
      <c r="A107" s="21" t="s">
        <v>240</v>
      </c>
      <c r="B107" s="23" t="s">
        <v>291</v>
      </c>
      <c r="C107" s="23" t="s">
        <v>724</v>
      </c>
      <c r="D107" s="22" t="s">
        <v>724</v>
      </c>
      <c r="E107" s="23" t="s">
        <v>18</v>
      </c>
      <c r="F107" s="23" t="s">
        <v>158</v>
      </c>
      <c r="G107" s="10"/>
      <c r="H107" s="24">
        <v>0</v>
      </c>
      <c r="I107" s="24">
        <v>0</v>
      </c>
      <c r="J107" s="24">
        <v>0</v>
      </c>
      <c r="K107" s="24">
        <v>25</v>
      </c>
      <c r="L107" s="24">
        <v>25</v>
      </c>
      <c r="M107" s="24">
        <v>25</v>
      </c>
      <c r="N107" s="24">
        <v>25</v>
      </c>
      <c r="O107" s="24">
        <v>0</v>
      </c>
      <c r="P107" s="24">
        <v>0</v>
      </c>
      <c r="Q107" s="24">
        <v>0</v>
      </c>
      <c r="R107" s="24">
        <v>0</v>
      </c>
      <c r="S107" s="24">
        <v>0</v>
      </c>
      <c r="T107" s="24">
        <v>0</v>
      </c>
      <c r="U107" s="24">
        <v>0</v>
      </c>
      <c r="V107" s="24">
        <v>0</v>
      </c>
      <c r="W107" s="24">
        <v>0</v>
      </c>
      <c r="X107" s="24">
        <v>0</v>
      </c>
      <c r="Y107" s="24">
        <v>0</v>
      </c>
      <c r="Z107" s="24">
        <v>0</v>
      </c>
      <c r="AA107" s="24">
        <v>0</v>
      </c>
    </row>
    <row r="108" spans="1:27" x14ac:dyDescent="0.3">
      <c r="A108" s="21" t="s">
        <v>240</v>
      </c>
      <c r="B108" s="23" t="s">
        <v>291</v>
      </c>
      <c r="C108" s="23" t="s">
        <v>725</v>
      </c>
      <c r="D108" s="22" t="s">
        <v>725</v>
      </c>
      <c r="E108" s="23" t="s">
        <v>18</v>
      </c>
      <c r="F108" s="23" t="s">
        <v>158</v>
      </c>
      <c r="G108" s="10"/>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row>
    <row r="109" spans="1:27" x14ac:dyDescent="0.3">
      <c r="A109" s="21" t="s">
        <v>240</v>
      </c>
      <c r="B109" s="23" t="s">
        <v>291</v>
      </c>
      <c r="C109" s="23" t="s">
        <v>726</v>
      </c>
      <c r="D109" s="22" t="s">
        <v>726</v>
      </c>
      <c r="E109" s="23" t="s">
        <v>18</v>
      </c>
      <c r="F109" s="23" t="s">
        <v>149</v>
      </c>
      <c r="G109" s="10"/>
      <c r="H109" s="24">
        <v>10</v>
      </c>
      <c r="I109" s="24">
        <v>10</v>
      </c>
      <c r="J109" s="24">
        <v>10</v>
      </c>
      <c r="K109" s="24">
        <v>10</v>
      </c>
      <c r="L109" s="24">
        <v>10</v>
      </c>
      <c r="M109" s="24">
        <v>10</v>
      </c>
      <c r="N109" s="24">
        <v>10</v>
      </c>
      <c r="O109" s="24">
        <v>10</v>
      </c>
      <c r="P109" s="24">
        <v>10</v>
      </c>
      <c r="Q109" s="24">
        <v>20</v>
      </c>
      <c r="R109" s="24">
        <v>20</v>
      </c>
      <c r="S109" s="24">
        <v>20</v>
      </c>
      <c r="T109" s="24">
        <v>20</v>
      </c>
      <c r="U109" s="24">
        <v>20</v>
      </c>
      <c r="V109" s="24">
        <v>20</v>
      </c>
      <c r="W109" s="24">
        <v>20</v>
      </c>
      <c r="X109" s="24">
        <v>20</v>
      </c>
      <c r="Y109" s="24">
        <v>20</v>
      </c>
      <c r="Z109" s="24">
        <v>20</v>
      </c>
      <c r="AA109" s="24">
        <v>20</v>
      </c>
    </row>
    <row r="110" spans="1:27" x14ac:dyDescent="0.3">
      <c r="A110" s="21" t="s">
        <v>240</v>
      </c>
      <c r="B110" s="23" t="s">
        <v>291</v>
      </c>
      <c r="C110" s="23" t="s">
        <v>727</v>
      </c>
      <c r="D110" s="22" t="s">
        <v>727</v>
      </c>
      <c r="E110" s="23" t="s">
        <v>18</v>
      </c>
      <c r="F110" s="23" t="s">
        <v>158</v>
      </c>
      <c r="G110" s="10"/>
      <c r="H110" s="24">
        <v>11</v>
      </c>
      <c r="I110" s="24">
        <v>11</v>
      </c>
      <c r="J110" s="24">
        <v>11</v>
      </c>
      <c r="K110" s="24">
        <v>11</v>
      </c>
      <c r="L110" s="24">
        <v>11</v>
      </c>
      <c r="M110" s="24">
        <v>11</v>
      </c>
      <c r="N110" s="24">
        <v>11</v>
      </c>
      <c r="O110" s="24">
        <v>0</v>
      </c>
      <c r="P110" s="24">
        <v>0</v>
      </c>
      <c r="Q110" s="24">
        <v>0</v>
      </c>
      <c r="R110" s="24">
        <v>0</v>
      </c>
      <c r="S110" s="24">
        <v>0</v>
      </c>
      <c r="T110" s="24">
        <v>0</v>
      </c>
      <c r="U110" s="24">
        <v>0</v>
      </c>
      <c r="V110" s="24">
        <v>0</v>
      </c>
      <c r="W110" s="24">
        <v>0</v>
      </c>
      <c r="X110" s="24">
        <v>0</v>
      </c>
      <c r="Y110" s="24">
        <v>0</v>
      </c>
      <c r="Z110" s="24">
        <v>0</v>
      </c>
      <c r="AA110" s="24">
        <v>0</v>
      </c>
    </row>
    <row r="111" spans="1:27" x14ac:dyDescent="0.3">
      <c r="A111" s="21" t="s">
        <v>240</v>
      </c>
      <c r="B111" s="23" t="s">
        <v>291</v>
      </c>
      <c r="C111" s="23" t="s">
        <v>728</v>
      </c>
      <c r="D111" s="22" t="s">
        <v>728</v>
      </c>
      <c r="E111" s="23" t="s">
        <v>18</v>
      </c>
      <c r="F111" s="23" t="s">
        <v>204</v>
      </c>
      <c r="G111" s="10" t="s">
        <v>205</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20</v>
      </c>
      <c r="X111" s="24">
        <v>20</v>
      </c>
      <c r="Y111" s="24">
        <v>20</v>
      </c>
      <c r="Z111" s="24">
        <v>20</v>
      </c>
      <c r="AA111" s="24">
        <v>20</v>
      </c>
    </row>
    <row r="112" spans="1:27" x14ac:dyDescent="0.3">
      <c r="A112" s="21" t="s">
        <v>240</v>
      </c>
      <c r="B112" s="23" t="s">
        <v>291</v>
      </c>
      <c r="C112" s="23" t="s">
        <v>729</v>
      </c>
      <c r="D112" s="22" t="s">
        <v>729</v>
      </c>
      <c r="E112" s="23" t="s">
        <v>18</v>
      </c>
      <c r="F112" s="23" t="s">
        <v>149</v>
      </c>
      <c r="G112" s="10"/>
      <c r="H112" s="24">
        <v>0</v>
      </c>
      <c r="I112" s="24">
        <v>0</v>
      </c>
      <c r="J112" s="24">
        <v>0</v>
      </c>
      <c r="K112" s="24">
        <v>25</v>
      </c>
      <c r="L112" s="24">
        <v>25</v>
      </c>
      <c r="M112" s="24">
        <v>50</v>
      </c>
      <c r="N112" s="24">
        <v>50</v>
      </c>
      <c r="O112" s="24">
        <v>50</v>
      </c>
      <c r="P112" s="24">
        <v>50</v>
      </c>
      <c r="Q112" s="24">
        <v>50</v>
      </c>
      <c r="R112" s="24">
        <v>50</v>
      </c>
      <c r="S112" s="24">
        <v>50</v>
      </c>
      <c r="T112" s="24">
        <v>50</v>
      </c>
      <c r="U112" s="24">
        <v>50</v>
      </c>
      <c r="V112" s="24">
        <v>50</v>
      </c>
      <c r="W112" s="24">
        <v>50</v>
      </c>
      <c r="X112" s="24">
        <v>50</v>
      </c>
      <c r="Y112" s="24">
        <v>50</v>
      </c>
      <c r="Z112" s="24">
        <v>50</v>
      </c>
      <c r="AA112" s="24">
        <v>50</v>
      </c>
    </row>
    <row r="113" spans="1:27" x14ac:dyDescent="0.3">
      <c r="A113" s="21" t="s">
        <v>240</v>
      </c>
      <c r="B113" s="23" t="s">
        <v>291</v>
      </c>
      <c r="C113" s="23" t="s">
        <v>730</v>
      </c>
      <c r="D113" s="22" t="s">
        <v>730</v>
      </c>
      <c r="E113" s="23" t="s">
        <v>18</v>
      </c>
      <c r="F113" s="23" t="s">
        <v>158</v>
      </c>
      <c r="G113" s="10"/>
      <c r="H113" s="24">
        <v>17</v>
      </c>
      <c r="I113" s="24">
        <v>17</v>
      </c>
      <c r="J113" s="24">
        <v>3</v>
      </c>
      <c r="K113" s="24">
        <v>3</v>
      </c>
      <c r="L113" s="24">
        <v>3</v>
      </c>
      <c r="M113" s="24">
        <v>3</v>
      </c>
      <c r="N113" s="24">
        <v>3</v>
      </c>
      <c r="O113" s="24">
        <v>3</v>
      </c>
      <c r="P113" s="24">
        <v>0</v>
      </c>
      <c r="Q113" s="24">
        <v>0</v>
      </c>
      <c r="R113" s="24">
        <v>0</v>
      </c>
      <c r="S113" s="24">
        <v>0</v>
      </c>
      <c r="T113" s="24">
        <v>0</v>
      </c>
      <c r="U113" s="24">
        <v>0</v>
      </c>
      <c r="V113" s="24">
        <v>0</v>
      </c>
      <c r="W113" s="24">
        <v>0</v>
      </c>
      <c r="X113" s="24">
        <v>0</v>
      </c>
      <c r="Y113" s="24">
        <v>0</v>
      </c>
      <c r="Z113" s="24">
        <v>0</v>
      </c>
      <c r="AA113" s="24">
        <v>0</v>
      </c>
    </row>
    <row r="114" spans="1:27" x14ac:dyDescent="0.3">
      <c r="A114" s="21" t="s">
        <v>240</v>
      </c>
      <c r="B114" s="23" t="s">
        <v>291</v>
      </c>
      <c r="C114" s="23" t="s">
        <v>731</v>
      </c>
      <c r="D114" s="22" t="s">
        <v>732</v>
      </c>
      <c r="E114" s="23" t="s">
        <v>18</v>
      </c>
      <c r="F114" s="23" t="s">
        <v>149</v>
      </c>
      <c r="G114" s="10"/>
      <c r="H114" s="24">
        <v>12</v>
      </c>
      <c r="I114" s="24">
        <v>15</v>
      </c>
      <c r="J114" s="24">
        <v>15</v>
      </c>
      <c r="K114" s="24">
        <v>15</v>
      </c>
      <c r="L114" s="24">
        <v>15</v>
      </c>
      <c r="M114" s="24">
        <v>15</v>
      </c>
      <c r="N114" s="24">
        <v>15</v>
      </c>
      <c r="O114" s="24">
        <v>50</v>
      </c>
      <c r="P114" s="24">
        <v>50</v>
      </c>
      <c r="Q114" s="24">
        <v>50</v>
      </c>
      <c r="R114" s="24">
        <v>50</v>
      </c>
      <c r="S114" s="24">
        <v>50</v>
      </c>
      <c r="T114" s="24">
        <v>50</v>
      </c>
      <c r="U114" s="24">
        <v>50</v>
      </c>
      <c r="V114" s="24">
        <v>50</v>
      </c>
      <c r="W114" s="24">
        <v>50</v>
      </c>
      <c r="X114" s="24">
        <v>50</v>
      </c>
      <c r="Y114" s="24">
        <v>50</v>
      </c>
      <c r="Z114" s="24">
        <v>50</v>
      </c>
      <c r="AA114" s="24">
        <v>50</v>
      </c>
    </row>
    <row r="115" spans="1:27" x14ac:dyDescent="0.3">
      <c r="A115" s="21" t="s">
        <v>240</v>
      </c>
      <c r="B115" s="23" t="s">
        <v>291</v>
      </c>
      <c r="C115" s="23" t="s">
        <v>334</v>
      </c>
      <c r="D115" s="22" t="s">
        <v>733</v>
      </c>
      <c r="E115" s="23" t="s">
        <v>18</v>
      </c>
      <c r="F115" s="23" t="s">
        <v>149</v>
      </c>
      <c r="G115" s="10"/>
      <c r="H115" s="24">
        <v>0</v>
      </c>
      <c r="I115" s="24">
        <v>0</v>
      </c>
      <c r="J115" s="24">
        <v>0</v>
      </c>
      <c r="K115" s="24">
        <v>0</v>
      </c>
      <c r="L115" s="24">
        <v>60</v>
      </c>
      <c r="M115" s="24">
        <v>60</v>
      </c>
      <c r="N115" s="24">
        <v>60</v>
      </c>
      <c r="O115" s="24">
        <v>60</v>
      </c>
      <c r="P115" s="24">
        <v>60</v>
      </c>
      <c r="Q115" s="24">
        <v>60</v>
      </c>
      <c r="R115" s="24">
        <v>60</v>
      </c>
      <c r="S115" s="24">
        <v>60</v>
      </c>
      <c r="T115" s="24">
        <v>60</v>
      </c>
      <c r="U115" s="24">
        <v>60</v>
      </c>
      <c r="V115" s="24">
        <v>60</v>
      </c>
      <c r="W115" s="24">
        <v>60</v>
      </c>
      <c r="X115" s="24">
        <v>60</v>
      </c>
      <c r="Y115" s="24">
        <v>60</v>
      </c>
      <c r="Z115" s="24">
        <v>60</v>
      </c>
      <c r="AA115" s="24">
        <v>60</v>
      </c>
    </row>
    <row r="116" spans="1:27" x14ac:dyDescent="0.3">
      <c r="A116" s="21" t="s">
        <v>240</v>
      </c>
      <c r="B116" s="23" t="s">
        <v>291</v>
      </c>
      <c r="C116" s="23" t="s">
        <v>734</v>
      </c>
      <c r="D116" s="22" t="s">
        <v>734</v>
      </c>
      <c r="E116" s="23" t="s">
        <v>18</v>
      </c>
      <c r="F116" s="23" t="s">
        <v>158</v>
      </c>
      <c r="G116" s="10"/>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row>
    <row r="117" spans="1:27" x14ac:dyDescent="0.3">
      <c r="A117" s="21" t="s">
        <v>240</v>
      </c>
      <c r="B117" s="23" t="s">
        <v>291</v>
      </c>
      <c r="C117" s="23" t="s">
        <v>735</v>
      </c>
      <c r="D117" s="22" t="s">
        <v>735</v>
      </c>
      <c r="E117" s="23" t="s">
        <v>18</v>
      </c>
      <c r="F117" s="23" t="s">
        <v>158</v>
      </c>
      <c r="G117" s="10"/>
      <c r="H117" s="24">
        <v>5</v>
      </c>
      <c r="I117" s="24">
        <v>5</v>
      </c>
      <c r="J117" s="24">
        <v>5</v>
      </c>
      <c r="K117" s="24">
        <v>5</v>
      </c>
      <c r="L117" s="24">
        <v>5</v>
      </c>
      <c r="M117" s="24">
        <v>5</v>
      </c>
      <c r="N117" s="24">
        <v>5</v>
      </c>
      <c r="O117" s="24">
        <v>5</v>
      </c>
      <c r="P117" s="24">
        <v>0</v>
      </c>
      <c r="Q117" s="24">
        <v>0</v>
      </c>
      <c r="R117" s="24">
        <v>0</v>
      </c>
      <c r="S117" s="24">
        <v>0</v>
      </c>
      <c r="T117" s="24">
        <v>0</v>
      </c>
      <c r="U117" s="24">
        <v>0</v>
      </c>
      <c r="V117" s="24">
        <v>0</v>
      </c>
      <c r="W117" s="24">
        <v>0</v>
      </c>
      <c r="X117" s="24">
        <v>0</v>
      </c>
      <c r="Y117" s="24">
        <v>0</v>
      </c>
      <c r="Z117" s="24">
        <v>0</v>
      </c>
      <c r="AA117" s="24">
        <v>0</v>
      </c>
    </row>
    <row r="118" spans="1:27" x14ac:dyDescent="0.3">
      <c r="A118" s="21" t="s">
        <v>240</v>
      </c>
      <c r="B118" s="23" t="s">
        <v>291</v>
      </c>
      <c r="C118" s="23" t="s">
        <v>736</v>
      </c>
      <c r="D118" s="22" t="s">
        <v>736</v>
      </c>
      <c r="E118" s="23" t="s">
        <v>18</v>
      </c>
      <c r="F118" s="23" t="s">
        <v>158</v>
      </c>
      <c r="G118" s="10"/>
      <c r="H118" s="24">
        <v>10</v>
      </c>
      <c r="I118" s="24">
        <v>10</v>
      </c>
      <c r="J118" s="24">
        <v>10</v>
      </c>
      <c r="K118" s="24">
        <v>10</v>
      </c>
      <c r="L118" s="24">
        <v>10</v>
      </c>
      <c r="M118" s="24">
        <v>10</v>
      </c>
      <c r="N118" s="24">
        <v>10</v>
      </c>
      <c r="O118" s="24">
        <v>10</v>
      </c>
      <c r="P118" s="24">
        <v>0</v>
      </c>
      <c r="Q118" s="24">
        <v>0</v>
      </c>
      <c r="R118" s="24">
        <v>0</v>
      </c>
      <c r="S118" s="24">
        <v>0</v>
      </c>
      <c r="T118" s="24">
        <v>0</v>
      </c>
      <c r="U118" s="24">
        <v>0</v>
      </c>
      <c r="V118" s="24">
        <v>0</v>
      </c>
      <c r="W118" s="24">
        <v>0</v>
      </c>
      <c r="X118" s="24">
        <v>0</v>
      </c>
      <c r="Y118" s="24">
        <v>0</v>
      </c>
      <c r="Z118" s="24">
        <v>0</v>
      </c>
      <c r="AA118" s="24">
        <v>0</v>
      </c>
    </row>
    <row r="119" spans="1:27" x14ac:dyDescent="0.3">
      <c r="A119" s="21" t="s">
        <v>240</v>
      </c>
      <c r="B119" s="23" t="s">
        <v>291</v>
      </c>
      <c r="C119" s="23" t="s">
        <v>737</v>
      </c>
      <c r="D119" s="22" t="s">
        <v>737</v>
      </c>
      <c r="E119" s="23" t="s">
        <v>18</v>
      </c>
      <c r="F119" s="23" t="s">
        <v>149</v>
      </c>
      <c r="G119" s="10"/>
      <c r="H119" s="24">
        <v>5</v>
      </c>
      <c r="I119" s="24">
        <v>10</v>
      </c>
      <c r="J119" s="24">
        <v>10</v>
      </c>
      <c r="K119" s="24">
        <v>10</v>
      </c>
      <c r="L119" s="24">
        <v>10</v>
      </c>
      <c r="M119" s="24">
        <v>10</v>
      </c>
      <c r="N119" s="24">
        <v>10</v>
      </c>
      <c r="O119" s="24">
        <v>10</v>
      </c>
      <c r="P119" s="24">
        <v>10</v>
      </c>
      <c r="Q119" s="24">
        <v>10</v>
      </c>
      <c r="R119" s="24">
        <v>10</v>
      </c>
      <c r="S119" s="24">
        <v>10</v>
      </c>
      <c r="T119" s="24">
        <v>10</v>
      </c>
      <c r="U119" s="24">
        <v>10</v>
      </c>
      <c r="V119" s="24">
        <v>10</v>
      </c>
      <c r="W119" s="24">
        <v>10</v>
      </c>
      <c r="X119" s="24">
        <v>10</v>
      </c>
      <c r="Y119" s="24">
        <v>10</v>
      </c>
      <c r="Z119" s="24">
        <v>10</v>
      </c>
      <c r="AA119" s="24">
        <v>10</v>
      </c>
    </row>
    <row r="120" spans="1:27" x14ac:dyDescent="0.3">
      <c r="A120" s="21" t="s">
        <v>240</v>
      </c>
      <c r="B120" s="23" t="s">
        <v>291</v>
      </c>
      <c r="C120" s="23" t="s">
        <v>337</v>
      </c>
      <c r="D120" s="22" t="s">
        <v>738</v>
      </c>
      <c r="E120" s="23" t="s">
        <v>18</v>
      </c>
      <c r="F120" s="23" t="s">
        <v>158</v>
      </c>
      <c r="G120" s="10"/>
      <c r="H120" s="24">
        <v>12.5</v>
      </c>
      <c r="I120" s="24">
        <v>20</v>
      </c>
      <c r="J120" s="24">
        <v>20</v>
      </c>
      <c r="K120" s="24">
        <v>20</v>
      </c>
      <c r="L120" s="24">
        <v>20</v>
      </c>
      <c r="M120" s="24">
        <v>20</v>
      </c>
      <c r="N120" s="24">
        <v>25</v>
      </c>
      <c r="O120" s="24">
        <v>25</v>
      </c>
      <c r="P120" s="24">
        <v>0</v>
      </c>
      <c r="Q120" s="24">
        <v>0</v>
      </c>
      <c r="R120" s="24">
        <v>0</v>
      </c>
      <c r="S120" s="24">
        <v>0</v>
      </c>
      <c r="T120" s="24">
        <v>0</v>
      </c>
      <c r="U120" s="24">
        <v>0</v>
      </c>
      <c r="V120" s="24">
        <v>0</v>
      </c>
      <c r="W120" s="24">
        <v>0</v>
      </c>
      <c r="X120" s="24">
        <v>0</v>
      </c>
      <c r="Y120" s="24">
        <v>0</v>
      </c>
      <c r="Z120" s="24">
        <v>0</v>
      </c>
      <c r="AA120" s="24">
        <v>0</v>
      </c>
    </row>
    <row r="121" spans="1:27" x14ac:dyDescent="0.3">
      <c r="A121" s="21" t="s">
        <v>240</v>
      </c>
      <c r="B121" s="23" t="s">
        <v>291</v>
      </c>
      <c r="C121" s="23" t="s">
        <v>337</v>
      </c>
      <c r="D121" s="22" t="s">
        <v>739</v>
      </c>
      <c r="E121" s="23" t="s">
        <v>18</v>
      </c>
      <c r="F121" s="23" t="s">
        <v>149</v>
      </c>
      <c r="G121" s="10"/>
      <c r="H121" s="24">
        <v>0</v>
      </c>
      <c r="I121" s="24">
        <v>0</v>
      </c>
      <c r="J121" s="24">
        <v>25</v>
      </c>
      <c r="K121" s="24">
        <v>25</v>
      </c>
      <c r="L121" s="24">
        <v>25</v>
      </c>
      <c r="M121" s="24">
        <v>25</v>
      </c>
      <c r="N121" s="24">
        <v>25</v>
      </c>
      <c r="O121" s="24">
        <v>25</v>
      </c>
      <c r="P121" s="24">
        <v>25</v>
      </c>
      <c r="Q121" s="24">
        <v>30</v>
      </c>
      <c r="R121" s="24">
        <v>55</v>
      </c>
      <c r="S121" s="24">
        <v>55</v>
      </c>
      <c r="T121" s="24">
        <v>55</v>
      </c>
      <c r="U121" s="24">
        <v>55</v>
      </c>
      <c r="V121" s="24">
        <v>55</v>
      </c>
      <c r="W121" s="24">
        <v>55</v>
      </c>
      <c r="X121" s="24">
        <v>55</v>
      </c>
      <c r="Y121" s="24">
        <v>55</v>
      </c>
      <c r="Z121" s="24">
        <v>55</v>
      </c>
      <c r="AA121" s="24">
        <v>55</v>
      </c>
    </row>
    <row r="122" spans="1:27" x14ac:dyDescent="0.3">
      <c r="A122" s="21" t="s">
        <v>240</v>
      </c>
      <c r="B122" s="23" t="s">
        <v>291</v>
      </c>
      <c r="C122" s="23" t="s">
        <v>337</v>
      </c>
      <c r="D122" s="22" t="s">
        <v>740</v>
      </c>
      <c r="E122" s="23" t="s">
        <v>18</v>
      </c>
      <c r="F122" s="23" t="s">
        <v>149</v>
      </c>
      <c r="G122" s="10"/>
      <c r="H122" s="24">
        <v>45</v>
      </c>
      <c r="I122" s="24">
        <v>46.5</v>
      </c>
      <c r="J122" s="24">
        <v>46.5</v>
      </c>
      <c r="K122" s="24">
        <v>46.5</v>
      </c>
      <c r="L122" s="24">
        <v>46.5</v>
      </c>
      <c r="M122" s="24">
        <v>46.5</v>
      </c>
      <c r="N122" s="24">
        <v>46.5</v>
      </c>
      <c r="O122" s="24">
        <v>46.5</v>
      </c>
      <c r="P122" s="24">
        <v>46.5</v>
      </c>
      <c r="Q122" s="24">
        <v>46.5</v>
      </c>
      <c r="R122" s="24">
        <v>46.5</v>
      </c>
      <c r="S122" s="24">
        <v>46.5</v>
      </c>
      <c r="T122" s="24">
        <v>46.5</v>
      </c>
      <c r="U122" s="24">
        <v>46.5</v>
      </c>
      <c r="V122" s="24">
        <v>46.5</v>
      </c>
      <c r="W122" s="24">
        <v>46.5</v>
      </c>
      <c r="X122" s="24">
        <v>46.5</v>
      </c>
      <c r="Y122" s="24">
        <v>46.5</v>
      </c>
      <c r="Z122" s="24">
        <v>46.5</v>
      </c>
      <c r="AA122" s="24">
        <v>46.5</v>
      </c>
    </row>
    <row r="123" spans="1:27" x14ac:dyDescent="0.3">
      <c r="A123" s="21" t="s">
        <v>240</v>
      </c>
      <c r="B123" s="23" t="s">
        <v>291</v>
      </c>
      <c r="C123" s="23" t="s">
        <v>337</v>
      </c>
      <c r="D123" s="22" t="s">
        <v>741</v>
      </c>
      <c r="E123" s="23" t="s">
        <v>18</v>
      </c>
      <c r="F123" s="23" t="s">
        <v>158</v>
      </c>
      <c r="G123" s="10"/>
      <c r="H123" s="24">
        <v>10</v>
      </c>
      <c r="I123" s="24">
        <v>10</v>
      </c>
      <c r="J123" s="24">
        <v>10</v>
      </c>
      <c r="K123" s="24">
        <v>10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row>
    <row r="124" spans="1:27" x14ac:dyDescent="0.3">
      <c r="A124" s="21" t="s">
        <v>240</v>
      </c>
      <c r="B124" s="23" t="s">
        <v>291</v>
      </c>
      <c r="C124" s="23" t="s">
        <v>337</v>
      </c>
      <c r="D124" s="22" t="s">
        <v>742</v>
      </c>
      <c r="E124" s="23" t="s">
        <v>18</v>
      </c>
      <c r="F124" s="23" t="s">
        <v>158</v>
      </c>
      <c r="G124" s="10"/>
      <c r="H124" s="24">
        <v>10</v>
      </c>
      <c r="I124" s="24">
        <v>10</v>
      </c>
      <c r="J124" s="24">
        <v>10</v>
      </c>
      <c r="K124" s="24">
        <v>10</v>
      </c>
      <c r="L124" s="24">
        <v>10</v>
      </c>
      <c r="M124" s="24">
        <v>10</v>
      </c>
      <c r="N124" s="24">
        <v>10</v>
      </c>
      <c r="O124" s="24">
        <v>0</v>
      </c>
      <c r="P124" s="24">
        <v>0</v>
      </c>
      <c r="Q124" s="24">
        <v>0</v>
      </c>
      <c r="R124" s="24">
        <v>0</v>
      </c>
      <c r="S124" s="24">
        <v>0</v>
      </c>
      <c r="T124" s="24">
        <v>0</v>
      </c>
      <c r="U124" s="24">
        <v>0</v>
      </c>
      <c r="V124" s="24">
        <v>0</v>
      </c>
      <c r="W124" s="24">
        <v>0</v>
      </c>
      <c r="X124" s="24">
        <v>0</v>
      </c>
      <c r="Y124" s="24">
        <v>0</v>
      </c>
      <c r="Z124" s="24">
        <v>0</v>
      </c>
      <c r="AA124" s="24">
        <v>0</v>
      </c>
    </row>
    <row r="125" spans="1:27" x14ac:dyDescent="0.3">
      <c r="A125" s="21" t="s">
        <v>240</v>
      </c>
      <c r="B125" s="23" t="s">
        <v>291</v>
      </c>
      <c r="C125" s="23" t="s">
        <v>337</v>
      </c>
      <c r="D125" s="22" t="s">
        <v>743</v>
      </c>
      <c r="E125" s="23" t="s">
        <v>18</v>
      </c>
      <c r="F125" s="23" t="s">
        <v>149</v>
      </c>
      <c r="G125" s="10"/>
      <c r="H125" s="24">
        <v>0</v>
      </c>
      <c r="I125" s="24">
        <v>0</v>
      </c>
      <c r="J125" s="24">
        <v>0</v>
      </c>
      <c r="K125" s="24">
        <v>0</v>
      </c>
      <c r="L125" s="24">
        <v>0</v>
      </c>
      <c r="M125" s="24">
        <v>25</v>
      </c>
      <c r="N125" s="24">
        <v>25</v>
      </c>
      <c r="O125" s="24">
        <v>25</v>
      </c>
      <c r="P125" s="24">
        <v>25</v>
      </c>
      <c r="Q125" s="24">
        <v>25</v>
      </c>
      <c r="R125" s="24">
        <v>55</v>
      </c>
      <c r="S125" s="24">
        <v>55</v>
      </c>
      <c r="T125" s="24">
        <v>55</v>
      </c>
      <c r="U125" s="24">
        <v>55</v>
      </c>
      <c r="V125" s="24">
        <v>55</v>
      </c>
      <c r="W125" s="24">
        <v>55</v>
      </c>
      <c r="X125" s="24">
        <v>55</v>
      </c>
      <c r="Y125" s="24">
        <v>55</v>
      </c>
      <c r="Z125" s="24">
        <v>55</v>
      </c>
      <c r="AA125" s="24">
        <v>55</v>
      </c>
    </row>
    <row r="126" spans="1:27" x14ac:dyDescent="0.3">
      <c r="A126" s="21" t="s">
        <v>240</v>
      </c>
      <c r="B126" s="23" t="s">
        <v>291</v>
      </c>
      <c r="C126" s="23" t="s">
        <v>744</v>
      </c>
      <c r="D126" s="22" t="s">
        <v>636</v>
      </c>
      <c r="E126" s="23" t="s">
        <v>18</v>
      </c>
      <c r="F126" s="23" t="s">
        <v>149</v>
      </c>
      <c r="G126" s="10"/>
      <c r="H126" s="24">
        <v>14</v>
      </c>
      <c r="I126" s="24">
        <v>14</v>
      </c>
      <c r="J126" s="24">
        <v>14</v>
      </c>
      <c r="K126" s="24">
        <v>14</v>
      </c>
      <c r="L126" s="24">
        <v>14</v>
      </c>
      <c r="M126" s="24">
        <v>14</v>
      </c>
      <c r="N126" s="24">
        <v>14</v>
      </c>
      <c r="O126" s="24">
        <v>14</v>
      </c>
      <c r="P126" s="24">
        <v>14</v>
      </c>
      <c r="Q126" s="24">
        <v>14</v>
      </c>
      <c r="R126" s="24">
        <v>14</v>
      </c>
      <c r="S126" s="24">
        <v>14</v>
      </c>
      <c r="T126" s="24">
        <v>14</v>
      </c>
      <c r="U126" s="24">
        <v>14</v>
      </c>
      <c r="V126" s="24">
        <v>14</v>
      </c>
      <c r="W126" s="24">
        <v>14</v>
      </c>
      <c r="X126" s="24">
        <v>14</v>
      </c>
      <c r="Y126" s="24">
        <v>14</v>
      </c>
      <c r="Z126" s="24">
        <v>14</v>
      </c>
      <c r="AA126" s="24">
        <v>14</v>
      </c>
    </row>
    <row r="127" spans="1:27" x14ac:dyDescent="0.3">
      <c r="A127" s="21" t="s">
        <v>240</v>
      </c>
      <c r="B127" s="23" t="s">
        <v>291</v>
      </c>
      <c r="C127" s="23" t="s">
        <v>744</v>
      </c>
      <c r="D127" s="22" t="s">
        <v>745</v>
      </c>
      <c r="E127" s="23" t="s">
        <v>18</v>
      </c>
      <c r="F127" s="23" t="s">
        <v>158</v>
      </c>
      <c r="G127" s="10"/>
      <c r="H127" s="24">
        <v>19</v>
      </c>
      <c r="I127" s="24">
        <v>19</v>
      </c>
      <c r="J127" s="24">
        <v>19</v>
      </c>
      <c r="K127" s="24">
        <v>14</v>
      </c>
      <c r="L127" s="24">
        <v>14</v>
      </c>
      <c r="M127" s="24">
        <v>14</v>
      </c>
      <c r="N127" s="24">
        <v>14</v>
      </c>
      <c r="O127" s="24">
        <v>0</v>
      </c>
      <c r="P127" s="24">
        <v>0</v>
      </c>
      <c r="Q127" s="24">
        <v>0</v>
      </c>
      <c r="R127" s="24">
        <v>0</v>
      </c>
      <c r="S127" s="24">
        <v>0</v>
      </c>
      <c r="T127" s="24">
        <v>0</v>
      </c>
      <c r="U127" s="24">
        <v>0</v>
      </c>
      <c r="V127" s="24">
        <v>0</v>
      </c>
      <c r="W127" s="24">
        <v>0</v>
      </c>
      <c r="X127" s="24">
        <v>0</v>
      </c>
      <c r="Y127" s="24">
        <v>0</v>
      </c>
      <c r="Z127" s="24">
        <v>0</v>
      </c>
      <c r="AA127" s="24">
        <v>0</v>
      </c>
    </row>
    <row r="128" spans="1:27" x14ac:dyDescent="0.3">
      <c r="A128" s="21" t="s">
        <v>240</v>
      </c>
      <c r="B128" s="23" t="s">
        <v>291</v>
      </c>
      <c r="C128" s="23" t="s">
        <v>744</v>
      </c>
      <c r="D128" s="22" t="s">
        <v>746</v>
      </c>
      <c r="E128" s="23" t="s">
        <v>18</v>
      </c>
      <c r="F128" s="23" t="s">
        <v>149</v>
      </c>
      <c r="G128" s="10"/>
      <c r="H128" s="24">
        <v>42</v>
      </c>
      <c r="I128" s="24">
        <v>42</v>
      </c>
      <c r="J128" s="24">
        <v>42</v>
      </c>
      <c r="K128" s="24">
        <v>42</v>
      </c>
      <c r="L128" s="24">
        <v>42</v>
      </c>
      <c r="M128" s="24">
        <v>42</v>
      </c>
      <c r="N128" s="24">
        <v>42</v>
      </c>
      <c r="O128" s="24">
        <v>42</v>
      </c>
      <c r="P128" s="24">
        <v>42</v>
      </c>
      <c r="Q128" s="24">
        <v>14</v>
      </c>
      <c r="R128" s="24">
        <v>14</v>
      </c>
      <c r="S128" s="24">
        <v>14</v>
      </c>
      <c r="T128" s="24">
        <v>28</v>
      </c>
      <c r="U128" s="24">
        <v>42</v>
      </c>
      <c r="V128" s="24">
        <v>42</v>
      </c>
      <c r="W128" s="24">
        <v>42</v>
      </c>
      <c r="X128" s="24">
        <v>42</v>
      </c>
      <c r="Y128" s="24">
        <v>42</v>
      </c>
      <c r="Z128" s="24">
        <v>42</v>
      </c>
      <c r="AA128" s="24">
        <v>42</v>
      </c>
    </row>
    <row r="129" spans="1:27" x14ac:dyDescent="0.3">
      <c r="A129" s="21" t="s">
        <v>240</v>
      </c>
      <c r="B129" s="23" t="s">
        <v>291</v>
      </c>
      <c r="C129" s="23" t="s">
        <v>747</v>
      </c>
      <c r="D129" s="22" t="s">
        <v>747</v>
      </c>
      <c r="E129" s="23" t="s">
        <v>18</v>
      </c>
      <c r="F129" s="23" t="s">
        <v>158</v>
      </c>
      <c r="G129" s="10"/>
      <c r="H129" s="24">
        <v>6</v>
      </c>
      <c r="I129" s="24">
        <v>6</v>
      </c>
      <c r="J129" s="24">
        <v>6</v>
      </c>
      <c r="K129" s="24">
        <v>6</v>
      </c>
      <c r="L129" s="24">
        <v>6</v>
      </c>
      <c r="M129" s="24">
        <v>6</v>
      </c>
      <c r="N129" s="24">
        <v>0</v>
      </c>
      <c r="O129" s="24">
        <v>0</v>
      </c>
      <c r="P129" s="24">
        <v>0</v>
      </c>
      <c r="Q129" s="24">
        <v>0</v>
      </c>
      <c r="R129" s="24">
        <v>0</v>
      </c>
      <c r="S129" s="24">
        <v>0</v>
      </c>
      <c r="T129" s="24">
        <v>0</v>
      </c>
      <c r="U129" s="24">
        <v>0</v>
      </c>
      <c r="V129" s="24">
        <v>0</v>
      </c>
      <c r="W129" s="24">
        <v>0</v>
      </c>
      <c r="X129" s="24">
        <v>0</v>
      </c>
      <c r="Y129" s="24">
        <v>0</v>
      </c>
      <c r="Z129" s="24">
        <v>0</v>
      </c>
      <c r="AA129" s="24">
        <v>0</v>
      </c>
    </row>
    <row r="130" spans="1:27" x14ac:dyDescent="0.3">
      <c r="A130" s="21" t="s">
        <v>240</v>
      </c>
      <c r="B130" s="23" t="s">
        <v>291</v>
      </c>
      <c r="C130" s="23" t="s">
        <v>748</v>
      </c>
      <c r="D130" s="22" t="s">
        <v>749</v>
      </c>
      <c r="E130" s="23" t="s">
        <v>18</v>
      </c>
      <c r="F130" s="23" t="s">
        <v>149</v>
      </c>
      <c r="G130" s="10"/>
      <c r="H130" s="24">
        <v>8</v>
      </c>
      <c r="I130" s="24">
        <v>10</v>
      </c>
      <c r="J130" s="24">
        <v>20</v>
      </c>
      <c r="K130" s="24">
        <v>20</v>
      </c>
      <c r="L130" s="24">
        <v>20</v>
      </c>
      <c r="M130" s="24">
        <v>20</v>
      </c>
      <c r="N130" s="24">
        <v>25</v>
      </c>
      <c r="O130" s="24">
        <v>25</v>
      </c>
      <c r="P130" s="24">
        <v>25</v>
      </c>
      <c r="Q130" s="24">
        <v>30</v>
      </c>
      <c r="R130" s="24">
        <v>30</v>
      </c>
      <c r="S130" s="24">
        <v>35</v>
      </c>
      <c r="T130" s="24">
        <v>35</v>
      </c>
      <c r="U130" s="24">
        <v>35</v>
      </c>
      <c r="V130" s="24">
        <v>85</v>
      </c>
      <c r="W130" s="24">
        <v>85</v>
      </c>
      <c r="X130" s="24">
        <v>85</v>
      </c>
      <c r="Y130" s="24">
        <v>85</v>
      </c>
      <c r="Z130" s="24">
        <v>85</v>
      </c>
      <c r="AA130" s="24">
        <v>85</v>
      </c>
    </row>
    <row r="131" spans="1:27" x14ac:dyDescent="0.3">
      <c r="A131" s="21" t="s">
        <v>240</v>
      </c>
      <c r="B131" s="23" t="s">
        <v>291</v>
      </c>
      <c r="C131" s="23" t="s">
        <v>750</v>
      </c>
      <c r="D131" s="22" t="s">
        <v>750</v>
      </c>
      <c r="E131" s="23" t="s">
        <v>18</v>
      </c>
      <c r="F131" s="23" t="s">
        <v>158</v>
      </c>
      <c r="G131" s="10"/>
      <c r="H131" s="24">
        <v>25</v>
      </c>
      <c r="I131" s="24">
        <v>25</v>
      </c>
      <c r="J131" s="24">
        <v>25</v>
      </c>
      <c r="K131" s="24">
        <v>25</v>
      </c>
      <c r="L131" s="24">
        <v>25</v>
      </c>
      <c r="M131" s="24">
        <v>0</v>
      </c>
      <c r="N131" s="24">
        <v>0</v>
      </c>
      <c r="O131" s="24">
        <v>0</v>
      </c>
      <c r="P131" s="24">
        <v>0</v>
      </c>
      <c r="Q131" s="24">
        <v>0</v>
      </c>
      <c r="R131" s="24">
        <v>0</v>
      </c>
      <c r="S131" s="24">
        <v>0</v>
      </c>
      <c r="T131" s="24">
        <v>0</v>
      </c>
      <c r="U131" s="24">
        <v>0</v>
      </c>
      <c r="V131" s="24">
        <v>0</v>
      </c>
      <c r="W131" s="24">
        <v>0</v>
      </c>
      <c r="X131" s="24">
        <v>0</v>
      </c>
      <c r="Y131" s="24">
        <v>0</v>
      </c>
      <c r="Z131" s="24">
        <v>0</v>
      </c>
      <c r="AA131" s="24">
        <v>0</v>
      </c>
    </row>
    <row r="132" spans="1:27" x14ac:dyDescent="0.3">
      <c r="A132" s="21" t="s">
        <v>240</v>
      </c>
      <c r="B132" s="23" t="s">
        <v>291</v>
      </c>
      <c r="C132" s="23" t="s">
        <v>751</v>
      </c>
      <c r="D132" s="22" t="s">
        <v>751</v>
      </c>
      <c r="E132" s="23" t="s">
        <v>18</v>
      </c>
      <c r="F132" s="23" t="s">
        <v>158</v>
      </c>
      <c r="G132" s="10"/>
      <c r="H132" s="24">
        <v>0</v>
      </c>
      <c r="I132" s="24">
        <v>0</v>
      </c>
      <c r="J132" s="24">
        <v>0</v>
      </c>
      <c r="K132" s="24">
        <v>10</v>
      </c>
      <c r="L132" s="24">
        <v>10</v>
      </c>
      <c r="M132" s="24">
        <v>10</v>
      </c>
      <c r="N132" s="24">
        <v>10</v>
      </c>
      <c r="O132" s="24">
        <v>0</v>
      </c>
      <c r="P132" s="24">
        <v>0</v>
      </c>
      <c r="Q132" s="24">
        <v>0</v>
      </c>
      <c r="R132" s="24">
        <v>0</v>
      </c>
      <c r="S132" s="24">
        <v>0</v>
      </c>
      <c r="T132" s="24">
        <v>0</v>
      </c>
      <c r="U132" s="24">
        <v>0</v>
      </c>
      <c r="V132" s="24">
        <v>0</v>
      </c>
      <c r="W132" s="24">
        <v>0</v>
      </c>
      <c r="X132" s="24">
        <v>0</v>
      </c>
      <c r="Y132" s="24">
        <v>0</v>
      </c>
      <c r="Z132" s="24">
        <v>0</v>
      </c>
      <c r="AA132" s="24">
        <v>0</v>
      </c>
    </row>
    <row r="133" spans="1:27" x14ac:dyDescent="0.3">
      <c r="A133" s="21" t="s">
        <v>240</v>
      </c>
      <c r="B133" s="23" t="s">
        <v>291</v>
      </c>
      <c r="C133" s="23" t="s">
        <v>752</v>
      </c>
      <c r="D133" s="22" t="s">
        <v>752</v>
      </c>
      <c r="E133" s="23" t="s">
        <v>18</v>
      </c>
      <c r="F133" s="23" t="s">
        <v>158</v>
      </c>
      <c r="G133" s="10"/>
      <c r="H133" s="24">
        <v>24.5</v>
      </c>
      <c r="I133" s="24">
        <v>24.5</v>
      </c>
      <c r="J133" s="24">
        <v>24.5</v>
      </c>
      <c r="K133" s="24">
        <v>24.5</v>
      </c>
      <c r="L133" s="24">
        <v>24.5</v>
      </c>
      <c r="M133" s="24">
        <v>24.5</v>
      </c>
      <c r="N133" s="24">
        <v>24.5</v>
      </c>
      <c r="O133" s="24">
        <v>22.5</v>
      </c>
      <c r="P133" s="24">
        <v>0</v>
      </c>
      <c r="Q133" s="24">
        <v>0</v>
      </c>
      <c r="R133" s="24">
        <v>0</v>
      </c>
      <c r="S133" s="24">
        <v>0</v>
      </c>
      <c r="T133" s="24">
        <v>0</v>
      </c>
      <c r="U133" s="24">
        <v>0</v>
      </c>
      <c r="V133" s="24">
        <v>0</v>
      </c>
      <c r="W133" s="24">
        <v>0</v>
      </c>
      <c r="X133" s="24">
        <v>0</v>
      </c>
      <c r="Y133" s="24">
        <v>0</v>
      </c>
      <c r="Z133" s="24">
        <v>0</v>
      </c>
      <c r="AA133" s="24">
        <v>0</v>
      </c>
    </row>
    <row r="134" spans="1:27" x14ac:dyDescent="0.3">
      <c r="A134" s="21" t="s">
        <v>240</v>
      </c>
      <c r="B134" s="23" t="s">
        <v>291</v>
      </c>
      <c r="C134" s="23" t="s">
        <v>345</v>
      </c>
      <c r="D134" s="22" t="s">
        <v>753</v>
      </c>
      <c r="E134" s="23" t="s">
        <v>18</v>
      </c>
      <c r="F134" s="23" t="s">
        <v>149</v>
      </c>
      <c r="G134" s="10"/>
      <c r="H134" s="24">
        <v>10</v>
      </c>
      <c r="I134" s="24">
        <v>10</v>
      </c>
      <c r="J134" s="24">
        <v>10</v>
      </c>
      <c r="K134" s="24">
        <v>40</v>
      </c>
      <c r="L134" s="24">
        <v>40</v>
      </c>
      <c r="M134" s="24">
        <v>40</v>
      </c>
      <c r="N134" s="24">
        <v>10</v>
      </c>
      <c r="O134" s="24">
        <v>10</v>
      </c>
      <c r="P134" s="24">
        <v>10</v>
      </c>
      <c r="Q134" s="24">
        <v>10</v>
      </c>
      <c r="R134" s="24">
        <v>10</v>
      </c>
      <c r="S134" s="24">
        <v>10</v>
      </c>
      <c r="T134" s="24">
        <v>10</v>
      </c>
      <c r="U134" s="24">
        <v>10</v>
      </c>
      <c r="V134" s="24">
        <v>10</v>
      </c>
      <c r="W134" s="24">
        <v>10</v>
      </c>
      <c r="X134" s="24">
        <v>10</v>
      </c>
      <c r="Y134" s="24">
        <v>10</v>
      </c>
      <c r="Z134" s="24">
        <v>10</v>
      </c>
      <c r="AA134" s="24">
        <v>10</v>
      </c>
    </row>
    <row r="135" spans="1:27" x14ac:dyDescent="0.3">
      <c r="A135" s="21" t="s">
        <v>240</v>
      </c>
      <c r="B135" s="23" t="s">
        <v>291</v>
      </c>
      <c r="C135" s="23" t="s">
        <v>345</v>
      </c>
      <c r="D135" s="22" t="s">
        <v>754</v>
      </c>
      <c r="E135" s="23" t="s">
        <v>18</v>
      </c>
      <c r="F135" s="23" t="s">
        <v>158</v>
      </c>
      <c r="G135" s="10"/>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row>
    <row r="136" spans="1:27" x14ac:dyDescent="0.3">
      <c r="A136" s="21" t="s">
        <v>240</v>
      </c>
      <c r="B136" s="23" t="s">
        <v>291</v>
      </c>
      <c r="C136" s="23" t="s">
        <v>345</v>
      </c>
      <c r="D136" s="22" t="s">
        <v>755</v>
      </c>
      <c r="E136" s="23" t="s">
        <v>18</v>
      </c>
      <c r="F136" s="23" t="s">
        <v>149</v>
      </c>
      <c r="G136" s="10"/>
      <c r="H136" s="24">
        <v>60</v>
      </c>
      <c r="I136" s="24">
        <v>60</v>
      </c>
      <c r="J136" s="24">
        <v>60</v>
      </c>
      <c r="K136" s="24">
        <v>60</v>
      </c>
      <c r="L136" s="24">
        <v>40</v>
      </c>
      <c r="M136" s="24">
        <v>40</v>
      </c>
      <c r="N136" s="24">
        <v>40</v>
      </c>
      <c r="O136" s="24">
        <v>40</v>
      </c>
      <c r="P136" s="24">
        <v>40</v>
      </c>
      <c r="Q136" s="24">
        <v>40</v>
      </c>
      <c r="R136" s="24">
        <v>40</v>
      </c>
      <c r="S136" s="24">
        <v>28</v>
      </c>
      <c r="T136" s="24">
        <v>28</v>
      </c>
      <c r="U136" s="24">
        <v>28</v>
      </c>
      <c r="V136" s="24">
        <v>28</v>
      </c>
      <c r="W136" s="24">
        <v>28</v>
      </c>
      <c r="X136" s="24">
        <v>28</v>
      </c>
      <c r="Y136" s="24">
        <v>28</v>
      </c>
      <c r="Z136" s="24">
        <v>28</v>
      </c>
      <c r="AA136" s="24">
        <v>28</v>
      </c>
    </row>
    <row r="137" spans="1:27" x14ac:dyDescent="0.3">
      <c r="A137" s="21" t="s">
        <v>240</v>
      </c>
      <c r="B137" s="23" t="s">
        <v>291</v>
      </c>
      <c r="C137" s="23" t="s">
        <v>345</v>
      </c>
      <c r="D137" s="22" t="s">
        <v>756</v>
      </c>
      <c r="E137" s="23" t="s">
        <v>18</v>
      </c>
      <c r="F137" s="23" t="s">
        <v>158</v>
      </c>
      <c r="G137" s="10"/>
      <c r="H137" s="24">
        <v>87</v>
      </c>
      <c r="I137" s="24">
        <v>87</v>
      </c>
      <c r="J137" s="24">
        <v>87</v>
      </c>
      <c r="K137" s="24">
        <v>87</v>
      </c>
      <c r="L137" s="24">
        <v>70</v>
      </c>
      <c r="M137" s="24">
        <v>0</v>
      </c>
      <c r="N137" s="24">
        <v>0</v>
      </c>
      <c r="O137" s="24">
        <v>0</v>
      </c>
      <c r="P137" s="24">
        <v>0</v>
      </c>
      <c r="Q137" s="24">
        <v>0</v>
      </c>
      <c r="R137" s="24">
        <v>0</v>
      </c>
      <c r="S137" s="24">
        <v>0</v>
      </c>
      <c r="T137" s="24">
        <v>0</v>
      </c>
      <c r="U137" s="24">
        <v>0</v>
      </c>
      <c r="V137" s="24">
        <v>0</v>
      </c>
      <c r="W137" s="24">
        <v>0</v>
      </c>
      <c r="X137" s="24">
        <v>0</v>
      </c>
      <c r="Y137" s="24">
        <v>0</v>
      </c>
      <c r="Z137" s="24">
        <v>0</v>
      </c>
      <c r="AA137" s="24">
        <v>0</v>
      </c>
    </row>
    <row r="138" spans="1:27" x14ac:dyDescent="0.3">
      <c r="A138" s="21" t="s">
        <v>240</v>
      </c>
      <c r="B138" s="23" t="s">
        <v>291</v>
      </c>
      <c r="C138" s="23" t="s">
        <v>757</v>
      </c>
      <c r="D138" s="22" t="s">
        <v>757</v>
      </c>
      <c r="E138" s="23" t="s">
        <v>18</v>
      </c>
      <c r="F138" s="23" t="s">
        <v>149</v>
      </c>
      <c r="G138" s="10"/>
      <c r="H138" s="24">
        <v>0</v>
      </c>
      <c r="I138" s="24">
        <v>0</v>
      </c>
      <c r="J138" s="24">
        <v>0</v>
      </c>
      <c r="K138" s="24">
        <v>20</v>
      </c>
      <c r="L138" s="24">
        <v>20</v>
      </c>
      <c r="M138" s="24">
        <v>20</v>
      </c>
      <c r="N138" s="24">
        <v>20</v>
      </c>
      <c r="O138" s="24">
        <v>20</v>
      </c>
      <c r="P138" s="24">
        <v>20</v>
      </c>
      <c r="Q138" s="24">
        <v>20</v>
      </c>
      <c r="R138" s="24">
        <v>20</v>
      </c>
      <c r="S138" s="24">
        <v>20</v>
      </c>
      <c r="T138" s="24">
        <v>20</v>
      </c>
      <c r="U138" s="24">
        <v>20</v>
      </c>
      <c r="V138" s="24">
        <v>20</v>
      </c>
      <c r="W138" s="24">
        <v>20</v>
      </c>
      <c r="X138" s="24">
        <v>20</v>
      </c>
      <c r="Y138" s="24">
        <v>20</v>
      </c>
      <c r="Z138" s="24">
        <v>20</v>
      </c>
      <c r="AA138" s="24">
        <v>20</v>
      </c>
    </row>
    <row r="139" spans="1:27" x14ac:dyDescent="0.3">
      <c r="A139" s="21" t="s">
        <v>240</v>
      </c>
      <c r="B139" s="23" t="s">
        <v>291</v>
      </c>
      <c r="C139" s="23" t="s">
        <v>758</v>
      </c>
      <c r="D139" s="22" t="s">
        <v>758</v>
      </c>
      <c r="E139" s="23" t="s">
        <v>18</v>
      </c>
      <c r="F139" s="23" t="s">
        <v>149</v>
      </c>
      <c r="G139" s="10"/>
      <c r="H139" s="24">
        <v>0</v>
      </c>
      <c r="I139" s="24">
        <v>0</v>
      </c>
      <c r="J139" s="24">
        <v>0</v>
      </c>
      <c r="K139" s="24">
        <v>20</v>
      </c>
      <c r="L139" s="24">
        <v>20</v>
      </c>
      <c r="M139" s="24">
        <v>20</v>
      </c>
      <c r="N139" s="24">
        <v>20</v>
      </c>
      <c r="O139" s="24">
        <v>20</v>
      </c>
      <c r="P139" s="24">
        <v>20</v>
      </c>
      <c r="Q139" s="24">
        <v>20</v>
      </c>
      <c r="R139" s="24">
        <v>18</v>
      </c>
      <c r="S139" s="24">
        <v>14</v>
      </c>
      <c r="T139" s="24">
        <v>14</v>
      </c>
      <c r="U139" s="24">
        <v>14</v>
      </c>
      <c r="V139" s="24">
        <v>14</v>
      </c>
      <c r="W139" s="24">
        <v>14</v>
      </c>
      <c r="X139" s="24">
        <v>14</v>
      </c>
      <c r="Y139" s="24">
        <v>14</v>
      </c>
      <c r="Z139" s="24">
        <v>14</v>
      </c>
      <c r="AA139" s="24">
        <v>14</v>
      </c>
    </row>
    <row r="140" spans="1:27" x14ac:dyDescent="0.3">
      <c r="A140" s="21" t="s">
        <v>240</v>
      </c>
      <c r="B140" s="23" t="s">
        <v>291</v>
      </c>
      <c r="C140" s="23" t="s">
        <v>759</v>
      </c>
      <c r="D140" s="22" t="s">
        <v>759</v>
      </c>
      <c r="E140" s="23" t="s">
        <v>18</v>
      </c>
      <c r="F140" s="23" t="s">
        <v>149</v>
      </c>
      <c r="G140" s="10"/>
      <c r="H140" s="24">
        <v>0</v>
      </c>
      <c r="I140" s="24">
        <v>0</v>
      </c>
      <c r="J140" s="24">
        <v>0</v>
      </c>
      <c r="K140" s="24">
        <v>24</v>
      </c>
      <c r="L140" s="24">
        <v>24</v>
      </c>
      <c r="M140" s="24">
        <v>24</v>
      </c>
      <c r="N140" s="24">
        <v>24</v>
      </c>
      <c r="O140" s="24">
        <v>24</v>
      </c>
      <c r="P140" s="24">
        <v>24</v>
      </c>
      <c r="Q140" s="24">
        <v>24</v>
      </c>
      <c r="R140" s="24">
        <v>24</v>
      </c>
      <c r="S140" s="24">
        <v>24</v>
      </c>
      <c r="T140" s="24">
        <v>24</v>
      </c>
      <c r="U140" s="24">
        <v>24</v>
      </c>
      <c r="V140" s="24">
        <v>24</v>
      </c>
      <c r="W140" s="24">
        <v>24</v>
      </c>
      <c r="X140" s="24">
        <v>24</v>
      </c>
      <c r="Y140" s="24">
        <v>24</v>
      </c>
      <c r="Z140" s="24">
        <v>24</v>
      </c>
      <c r="AA140" s="24">
        <v>24</v>
      </c>
    </row>
    <row r="141" spans="1:27" x14ac:dyDescent="0.3">
      <c r="A141" s="21" t="s">
        <v>240</v>
      </c>
      <c r="B141" s="23" t="s">
        <v>291</v>
      </c>
      <c r="C141" s="23" t="s">
        <v>760</v>
      </c>
      <c r="D141" s="22" t="s">
        <v>760</v>
      </c>
      <c r="E141" s="23" t="s">
        <v>18</v>
      </c>
      <c r="F141" s="23" t="s">
        <v>149</v>
      </c>
      <c r="G141" s="10"/>
      <c r="H141" s="24">
        <v>300</v>
      </c>
      <c r="I141" s="24">
        <v>350</v>
      </c>
      <c r="J141" s="24">
        <v>350</v>
      </c>
      <c r="K141" s="24">
        <v>150</v>
      </c>
      <c r="L141" s="24">
        <v>150</v>
      </c>
      <c r="M141" s="24">
        <v>150</v>
      </c>
      <c r="N141" s="24">
        <v>100</v>
      </c>
      <c r="O141" s="24">
        <v>50</v>
      </c>
      <c r="P141" s="24">
        <v>50</v>
      </c>
      <c r="Q141" s="24">
        <v>50</v>
      </c>
      <c r="R141" s="24">
        <v>20</v>
      </c>
      <c r="S141" s="24">
        <v>20</v>
      </c>
      <c r="T141" s="24">
        <v>20</v>
      </c>
      <c r="U141" s="24">
        <v>20</v>
      </c>
      <c r="V141" s="24">
        <v>20</v>
      </c>
      <c r="W141" s="24">
        <v>20</v>
      </c>
      <c r="X141" s="24">
        <v>20</v>
      </c>
      <c r="Y141" s="24">
        <v>20</v>
      </c>
      <c r="Z141" s="24">
        <v>20</v>
      </c>
      <c r="AA141" s="24">
        <v>20</v>
      </c>
    </row>
    <row r="142" spans="1:27" x14ac:dyDescent="0.3">
      <c r="A142" s="21" t="s">
        <v>240</v>
      </c>
      <c r="B142" s="23" t="s">
        <v>291</v>
      </c>
      <c r="C142" s="23" t="s">
        <v>761</v>
      </c>
      <c r="D142" s="22" t="s">
        <v>761</v>
      </c>
      <c r="E142" s="23" t="s">
        <v>18</v>
      </c>
      <c r="F142" s="23" t="s">
        <v>149</v>
      </c>
      <c r="G142" s="10"/>
      <c r="H142" s="24">
        <v>3</v>
      </c>
      <c r="I142" s="24">
        <v>3</v>
      </c>
      <c r="J142" s="24">
        <v>3</v>
      </c>
      <c r="K142" s="24">
        <v>12</v>
      </c>
      <c r="L142" s="24">
        <v>12</v>
      </c>
      <c r="M142" s="24">
        <v>12</v>
      </c>
      <c r="N142" s="24">
        <v>12</v>
      </c>
      <c r="O142" s="24">
        <v>12</v>
      </c>
      <c r="P142" s="24">
        <v>12</v>
      </c>
      <c r="Q142" s="24">
        <v>12</v>
      </c>
      <c r="R142" s="24">
        <v>12</v>
      </c>
      <c r="S142" s="24">
        <v>12</v>
      </c>
      <c r="T142" s="24">
        <v>12</v>
      </c>
      <c r="U142" s="24">
        <v>12</v>
      </c>
      <c r="V142" s="24">
        <v>12</v>
      </c>
      <c r="W142" s="24">
        <v>12</v>
      </c>
      <c r="X142" s="24">
        <v>12</v>
      </c>
      <c r="Y142" s="24">
        <v>12</v>
      </c>
      <c r="Z142" s="24">
        <v>12</v>
      </c>
      <c r="AA142" s="24">
        <v>12</v>
      </c>
    </row>
    <row r="143" spans="1:27" x14ac:dyDescent="0.3">
      <c r="A143" s="21" t="s">
        <v>240</v>
      </c>
      <c r="B143" s="23" t="s">
        <v>291</v>
      </c>
      <c r="C143" s="23" t="s">
        <v>762</v>
      </c>
      <c r="D143" s="22" t="s">
        <v>762</v>
      </c>
      <c r="E143" s="23" t="s">
        <v>18</v>
      </c>
      <c r="F143" s="23" t="s">
        <v>149</v>
      </c>
      <c r="G143" s="10"/>
      <c r="H143" s="24">
        <v>0</v>
      </c>
      <c r="I143" s="24">
        <v>0</v>
      </c>
      <c r="J143" s="24">
        <v>0</v>
      </c>
      <c r="K143" s="24">
        <v>17.5</v>
      </c>
      <c r="L143" s="24">
        <v>17.5</v>
      </c>
      <c r="M143" s="24">
        <v>17.5</v>
      </c>
      <c r="N143" s="24">
        <v>17.5</v>
      </c>
      <c r="O143" s="24">
        <v>17.5</v>
      </c>
      <c r="P143" s="24">
        <v>17.5</v>
      </c>
      <c r="Q143" s="24">
        <v>17.5</v>
      </c>
      <c r="R143" s="24">
        <v>17.5</v>
      </c>
      <c r="S143" s="24">
        <v>17.5</v>
      </c>
      <c r="T143" s="24">
        <v>17.5</v>
      </c>
      <c r="U143" s="24">
        <v>17.5</v>
      </c>
      <c r="V143" s="24">
        <v>17.5</v>
      </c>
      <c r="W143" s="24">
        <v>17.5</v>
      </c>
      <c r="X143" s="24">
        <v>17.5</v>
      </c>
      <c r="Y143" s="24">
        <v>17.5</v>
      </c>
      <c r="Z143" s="24">
        <v>17.5</v>
      </c>
      <c r="AA143" s="24">
        <v>17.5</v>
      </c>
    </row>
    <row r="144" spans="1:27" x14ac:dyDescent="0.3">
      <c r="A144" s="21" t="s">
        <v>240</v>
      </c>
      <c r="B144" s="23" t="s">
        <v>291</v>
      </c>
      <c r="C144" s="23" t="s">
        <v>763</v>
      </c>
      <c r="D144" s="22" t="s">
        <v>763</v>
      </c>
      <c r="E144" s="23" t="s">
        <v>18</v>
      </c>
      <c r="F144" s="23" t="s">
        <v>158</v>
      </c>
      <c r="G144" s="10"/>
      <c r="H144" s="24">
        <v>12</v>
      </c>
      <c r="I144" s="24">
        <v>12</v>
      </c>
      <c r="J144" s="24">
        <v>12</v>
      </c>
      <c r="K144" s="24">
        <v>12</v>
      </c>
      <c r="L144" s="24">
        <v>12</v>
      </c>
      <c r="M144" s="24">
        <v>0</v>
      </c>
      <c r="N144" s="24">
        <v>0</v>
      </c>
      <c r="O144" s="24">
        <v>0</v>
      </c>
      <c r="P144" s="24">
        <v>0</v>
      </c>
      <c r="Q144" s="24">
        <v>0</v>
      </c>
      <c r="R144" s="24">
        <v>0</v>
      </c>
      <c r="S144" s="24">
        <v>0</v>
      </c>
      <c r="T144" s="24">
        <v>0</v>
      </c>
      <c r="U144" s="24">
        <v>0</v>
      </c>
      <c r="V144" s="24">
        <v>0</v>
      </c>
      <c r="W144" s="24">
        <v>0</v>
      </c>
      <c r="X144" s="24">
        <v>0</v>
      </c>
      <c r="Y144" s="24">
        <v>0</v>
      </c>
      <c r="Z144" s="24">
        <v>0</v>
      </c>
      <c r="AA144" s="24">
        <v>0</v>
      </c>
    </row>
    <row r="145" spans="1:27" x14ac:dyDescent="0.3">
      <c r="A145" s="21" t="s">
        <v>240</v>
      </c>
      <c r="B145" s="23" t="s">
        <v>291</v>
      </c>
      <c r="C145" s="23" t="s">
        <v>764</v>
      </c>
      <c r="D145" s="22" t="s">
        <v>764</v>
      </c>
      <c r="E145" s="23" t="s">
        <v>18</v>
      </c>
      <c r="F145" s="23" t="s">
        <v>149</v>
      </c>
      <c r="G145" s="10"/>
      <c r="H145" s="24">
        <v>0</v>
      </c>
      <c r="I145" s="24">
        <v>0</v>
      </c>
      <c r="J145" s="24">
        <v>0</v>
      </c>
      <c r="K145" s="24">
        <v>25</v>
      </c>
      <c r="L145" s="24">
        <v>25</v>
      </c>
      <c r="M145" s="24">
        <v>25</v>
      </c>
      <c r="N145" s="24">
        <v>25</v>
      </c>
      <c r="O145" s="24">
        <v>25</v>
      </c>
      <c r="P145" s="24">
        <v>25</v>
      </c>
      <c r="Q145" s="24">
        <v>25</v>
      </c>
      <c r="R145" s="24">
        <v>25</v>
      </c>
      <c r="S145" s="24">
        <v>25</v>
      </c>
      <c r="T145" s="24">
        <v>25</v>
      </c>
      <c r="U145" s="24">
        <v>25</v>
      </c>
      <c r="V145" s="24">
        <v>25</v>
      </c>
      <c r="W145" s="24">
        <v>25</v>
      </c>
      <c r="X145" s="24">
        <v>25</v>
      </c>
      <c r="Y145" s="24">
        <v>25</v>
      </c>
      <c r="Z145" s="24">
        <v>25</v>
      </c>
      <c r="AA145" s="24">
        <v>25</v>
      </c>
    </row>
    <row r="146" spans="1:27" x14ac:dyDescent="0.3">
      <c r="A146" s="21" t="s">
        <v>240</v>
      </c>
      <c r="B146" s="23" t="s">
        <v>291</v>
      </c>
      <c r="C146" s="23" t="s">
        <v>765</v>
      </c>
      <c r="D146" s="22" t="s">
        <v>765</v>
      </c>
      <c r="E146" s="23" t="s">
        <v>18</v>
      </c>
      <c r="F146" s="23" t="s">
        <v>149</v>
      </c>
      <c r="G146" s="10"/>
      <c r="H146" s="24">
        <v>0</v>
      </c>
      <c r="I146" s="24">
        <v>0</v>
      </c>
      <c r="J146" s="24">
        <v>0</v>
      </c>
      <c r="K146" s="24">
        <v>60</v>
      </c>
      <c r="L146" s="24">
        <v>60</v>
      </c>
      <c r="M146" s="24">
        <v>60</v>
      </c>
      <c r="N146" s="24">
        <v>60</v>
      </c>
      <c r="O146" s="24">
        <v>60</v>
      </c>
      <c r="P146" s="24">
        <v>60</v>
      </c>
      <c r="Q146" s="24">
        <v>70</v>
      </c>
      <c r="R146" s="24">
        <v>70</v>
      </c>
      <c r="S146" s="24">
        <v>70</v>
      </c>
      <c r="T146" s="24">
        <v>70</v>
      </c>
      <c r="U146" s="24">
        <v>70</v>
      </c>
      <c r="V146" s="24">
        <v>70</v>
      </c>
      <c r="W146" s="24">
        <v>70</v>
      </c>
      <c r="X146" s="24">
        <v>70</v>
      </c>
      <c r="Y146" s="24">
        <v>70</v>
      </c>
      <c r="Z146" s="24">
        <v>70</v>
      </c>
      <c r="AA146" s="24">
        <v>70</v>
      </c>
    </row>
    <row r="147" spans="1:27" x14ac:dyDescent="0.3">
      <c r="A147" s="21" t="s">
        <v>240</v>
      </c>
      <c r="B147" s="23" t="s">
        <v>291</v>
      </c>
      <c r="C147" s="23" t="s">
        <v>766</v>
      </c>
      <c r="D147" s="22" t="s">
        <v>766</v>
      </c>
      <c r="E147" s="23" t="s">
        <v>18</v>
      </c>
      <c r="F147" s="23" t="s">
        <v>158</v>
      </c>
      <c r="G147" s="10"/>
      <c r="H147" s="24">
        <v>0</v>
      </c>
      <c r="I147" s="24">
        <v>0</v>
      </c>
      <c r="J147" s="24">
        <v>0</v>
      </c>
      <c r="K147" s="24">
        <v>30</v>
      </c>
      <c r="L147" s="24">
        <v>20</v>
      </c>
      <c r="M147" s="24">
        <v>20</v>
      </c>
      <c r="N147" s="24">
        <v>0</v>
      </c>
      <c r="O147" s="24">
        <v>0</v>
      </c>
      <c r="P147" s="24">
        <v>0</v>
      </c>
      <c r="Q147" s="24">
        <v>0</v>
      </c>
      <c r="R147" s="24">
        <v>0</v>
      </c>
      <c r="S147" s="24">
        <v>0</v>
      </c>
      <c r="T147" s="24">
        <v>0</v>
      </c>
      <c r="U147" s="24">
        <v>0</v>
      </c>
      <c r="V147" s="24">
        <v>0</v>
      </c>
      <c r="W147" s="24">
        <v>0</v>
      </c>
      <c r="X147" s="24">
        <v>0</v>
      </c>
      <c r="Y147" s="24">
        <v>0</v>
      </c>
      <c r="Z147" s="24">
        <v>0</v>
      </c>
      <c r="AA147" s="24">
        <v>0</v>
      </c>
    </row>
    <row r="148" spans="1:27" x14ac:dyDescent="0.3">
      <c r="A148" s="21" t="s">
        <v>240</v>
      </c>
      <c r="B148" s="23" t="s">
        <v>291</v>
      </c>
      <c r="C148" s="23" t="s">
        <v>767</v>
      </c>
      <c r="D148" s="22" t="s">
        <v>767</v>
      </c>
      <c r="E148" s="23" t="s">
        <v>18</v>
      </c>
      <c r="F148" s="23" t="s">
        <v>149</v>
      </c>
      <c r="G148" s="10"/>
      <c r="H148" s="24">
        <v>10</v>
      </c>
      <c r="I148" s="24">
        <v>10</v>
      </c>
      <c r="J148" s="24">
        <v>10</v>
      </c>
      <c r="K148" s="24">
        <v>10</v>
      </c>
      <c r="L148" s="24">
        <v>10</v>
      </c>
      <c r="M148" s="24">
        <v>10</v>
      </c>
      <c r="N148" s="24">
        <v>10</v>
      </c>
      <c r="O148" s="24">
        <v>10</v>
      </c>
      <c r="P148" s="24">
        <v>10</v>
      </c>
      <c r="Q148" s="24">
        <v>10</v>
      </c>
      <c r="R148" s="24">
        <v>10</v>
      </c>
      <c r="S148" s="24">
        <v>10</v>
      </c>
      <c r="T148" s="24">
        <v>10</v>
      </c>
      <c r="U148" s="24">
        <v>10</v>
      </c>
      <c r="V148" s="24">
        <v>10</v>
      </c>
      <c r="W148" s="24">
        <v>10</v>
      </c>
      <c r="X148" s="24">
        <v>10</v>
      </c>
      <c r="Y148" s="24">
        <v>10</v>
      </c>
      <c r="Z148" s="24">
        <v>10</v>
      </c>
      <c r="AA148" s="24">
        <v>10</v>
      </c>
    </row>
    <row r="149" spans="1:27" x14ac:dyDescent="0.3">
      <c r="A149" s="21" t="s">
        <v>240</v>
      </c>
      <c r="B149" s="23" t="s">
        <v>291</v>
      </c>
      <c r="C149" s="23" t="s">
        <v>768</v>
      </c>
      <c r="D149" s="22" t="s">
        <v>768</v>
      </c>
      <c r="E149" s="23" t="s">
        <v>18</v>
      </c>
      <c r="F149" s="23" t="s">
        <v>149</v>
      </c>
      <c r="G149" s="10"/>
      <c r="H149" s="24">
        <v>10</v>
      </c>
      <c r="I149" s="24">
        <v>10</v>
      </c>
      <c r="J149" s="24">
        <v>10</v>
      </c>
      <c r="K149" s="24">
        <v>10</v>
      </c>
      <c r="L149" s="24">
        <v>10</v>
      </c>
      <c r="M149" s="24">
        <v>10</v>
      </c>
      <c r="N149" s="24">
        <v>10</v>
      </c>
      <c r="O149" s="24">
        <v>10</v>
      </c>
      <c r="P149" s="24">
        <v>10</v>
      </c>
      <c r="Q149" s="24">
        <v>10</v>
      </c>
      <c r="R149" s="24">
        <v>10</v>
      </c>
      <c r="S149" s="24">
        <v>10</v>
      </c>
      <c r="T149" s="24">
        <v>10</v>
      </c>
      <c r="U149" s="24">
        <v>10</v>
      </c>
      <c r="V149" s="24">
        <v>10</v>
      </c>
      <c r="W149" s="24">
        <v>10</v>
      </c>
      <c r="X149" s="24">
        <v>10</v>
      </c>
      <c r="Y149" s="24">
        <v>10</v>
      </c>
      <c r="Z149" s="24">
        <v>10</v>
      </c>
      <c r="AA149" s="24">
        <v>10</v>
      </c>
    </row>
    <row r="150" spans="1:27" x14ac:dyDescent="0.3">
      <c r="A150" s="21" t="s">
        <v>240</v>
      </c>
      <c r="B150" s="23" t="s">
        <v>291</v>
      </c>
      <c r="C150" s="23" t="s">
        <v>769</v>
      </c>
      <c r="D150" s="22" t="s">
        <v>769</v>
      </c>
      <c r="E150" s="23" t="s">
        <v>18</v>
      </c>
      <c r="F150" s="23" t="s">
        <v>149</v>
      </c>
      <c r="G150" s="10"/>
      <c r="H150" s="24">
        <v>0</v>
      </c>
      <c r="I150" s="24">
        <v>0</v>
      </c>
      <c r="J150" s="24">
        <v>0</v>
      </c>
      <c r="K150" s="24">
        <v>10</v>
      </c>
      <c r="L150" s="24">
        <v>10</v>
      </c>
      <c r="M150" s="24">
        <v>10</v>
      </c>
      <c r="N150" s="24">
        <v>10</v>
      </c>
      <c r="O150" s="24">
        <v>10</v>
      </c>
      <c r="P150" s="24">
        <v>10</v>
      </c>
      <c r="Q150" s="24">
        <v>10</v>
      </c>
      <c r="R150" s="24">
        <v>10</v>
      </c>
      <c r="S150" s="24">
        <v>10</v>
      </c>
      <c r="T150" s="24">
        <v>10</v>
      </c>
      <c r="U150" s="24">
        <v>10</v>
      </c>
      <c r="V150" s="24">
        <v>10</v>
      </c>
      <c r="W150" s="24">
        <v>10</v>
      </c>
      <c r="X150" s="24">
        <v>10</v>
      </c>
      <c r="Y150" s="24">
        <v>10</v>
      </c>
      <c r="Z150" s="24">
        <v>10</v>
      </c>
      <c r="AA150" s="24">
        <v>10</v>
      </c>
    </row>
    <row r="151" spans="1:27" x14ac:dyDescent="0.3">
      <c r="A151" s="21" t="s">
        <v>240</v>
      </c>
      <c r="B151" s="23" t="s">
        <v>291</v>
      </c>
      <c r="C151" s="23" t="s">
        <v>770</v>
      </c>
      <c r="D151" s="22" t="s">
        <v>770</v>
      </c>
      <c r="E151" s="23" t="s">
        <v>18</v>
      </c>
      <c r="F151" s="23" t="s">
        <v>149</v>
      </c>
      <c r="G151" s="10"/>
      <c r="H151" s="24">
        <v>6</v>
      </c>
      <c r="I151" s="24">
        <v>6</v>
      </c>
      <c r="J151" s="24">
        <v>6</v>
      </c>
      <c r="K151" s="24">
        <v>15</v>
      </c>
      <c r="L151" s="24">
        <v>15</v>
      </c>
      <c r="M151" s="24">
        <v>15</v>
      </c>
      <c r="N151" s="24">
        <v>15</v>
      </c>
      <c r="O151" s="24">
        <v>15</v>
      </c>
      <c r="P151" s="24">
        <v>15</v>
      </c>
      <c r="Q151" s="24">
        <v>21</v>
      </c>
      <c r="R151" s="24">
        <v>21</v>
      </c>
      <c r="S151" s="24">
        <v>21</v>
      </c>
      <c r="T151" s="24">
        <v>21</v>
      </c>
      <c r="U151" s="24">
        <v>21</v>
      </c>
      <c r="V151" s="24">
        <v>21</v>
      </c>
      <c r="W151" s="24">
        <v>21</v>
      </c>
      <c r="X151" s="24">
        <v>21</v>
      </c>
      <c r="Y151" s="24">
        <v>21</v>
      </c>
      <c r="Z151" s="24">
        <v>21</v>
      </c>
      <c r="AA151" s="24">
        <v>21</v>
      </c>
    </row>
    <row r="152" spans="1:27" x14ac:dyDescent="0.3">
      <c r="A152" s="21" t="s">
        <v>240</v>
      </c>
      <c r="B152" s="23" t="s">
        <v>291</v>
      </c>
      <c r="C152" s="23" t="s">
        <v>771</v>
      </c>
      <c r="D152" s="22" t="s">
        <v>771</v>
      </c>
      <c r="E152" s="23" t="s">
        <v>18</v>
      </c>
      <c r="F152" s="23" t="s">
        <v>149</v>
      </c>
      <c r="G152" s="10"/>
      <c r="H152" s="24">
        <v>0</v>
      </c>
      <c r="I152" s="24">
        <v>0</v>
      </c>
      <c r="J152" s="24">
        <v>0</v>
      </c>
      <c r="K152" s="24">
        <v>12</v>
      </c>
      <c r="L152" s="24">
        <v>12</v>
      </c>
      <c r="M152" s="24">
        <v>12</v>
      </c>
      <c r="N152" s="24">
        <v>12</v>
      </c>
      <c r="O152" s="24">
        <v>12</v>
      </c>
      <c r="P152" s="24">
        <v>12</v>
      </c>
      <c r="Q152" s="24">
        <v>12</v>
      </c>
      <c r="R152" s="24">
        <v>12</v>
      </c>
      <c r="S152" s="24">
        <v>15</v>
      </c>
      <c r="T152" s="24">
        <v>15</v>
      </c>
      <c r="U152" s="24">
        <v>15</v>
      </c>
      <c r="V152" s="24">
        <v>15</v>
      </c>
      <c r="W152" s="24">
        <v>15</v>
      </c>
      <c r="X152" s="24">
        <v>15</v>
      </c>
      <c r="Y152" s="24">
        <v>15</v>
      </c>
      <c r="Z152" s="24">
        <v>15</v>
      </c>
      <c r="AA152" s="24">
        <v>15</v>
      </c>
    </row>
    <row r="153" spans="1:27" x14ac:dyDescent="0.3">
      <c r="A153" s="21" t="s">
        <v>240</v>
      </c>
      <c r="B153" s="23" t="s">
        <v>291</v>
      </c>
      <c r="C153" s="23" t="s">
        <v>772</v>
      </c>
      <c r="D153" s="22" t="s">
        <v>772</v>
      </c>
      <c r="E153" s="23" t="s">
        <v>18</v>
      </c>
      <c r="F153" s="23" t="s">
        <v>149</v>
      </c>
      <c r="G153" s="10"/>
      <c r="H153" s="24">
        <v>50</v>
      </c>
      <c r="I153" s="24">
        <v>50</v>
      </c>
      <c r="J153" s="24">
        <v>50</v>
      </c>
      <c r="K153" s="24">
        <v>80</v>
      </c>
      <c r="L153" s="24">
        <v>80</v>
      </c>
      <c r="M153" s="24">
        <v>80</v>
      </c>
      <c r="N153" s="24">
        <v>80</v>
      </c>
      <c r="O153" s="24">
        <v>80</v>
      </c>
      <c r="P153" s="24">
        <v>80</v>
      </c>
      <c r="Q153" s="24">
        <v>80</v>
      </c>
      <c r="R153" s="24">
        <v>80</v>
      </c>
      <c r="S153" s="24">
        <v>80</v>
      </c>
      <c r="T153" s="24">
        <v>80</v>
      </c>
      <c r="U153" s="24">
        <v>80</v>
      </c>
      <c r="V153" s="24">
        <v>80</v>
      </c>
      <c r="W153" s="24">
        <v>80</v>
      </c>
      <c r="X153" s="24">
        <v>80</v>
      </c>
      <c r="Y153" s="24">
        <v>80</v>
      </c>
      <c r="Z153" s="24">
        <v>80</v>
      </c>
      <c r="AA153" s="24">
        <v>80</v>
      </c>
    </row>
    <row r="154" spans="1:27" x14ac:dyDescent="0.3">
      <c r="A154" s="21" t="s">
        <v>240</v>
      </c>
      <c r="B154" s="23" t="s">
        <v>291</v>
      </c>
      <c r="C154" s="23" t="s">
        <v>773</v>
      </c>
      <c r="D154" s="22" t="s">
        <v>773</v>
      </c>
      <c r="E154" s="23" t="s">
        <v>18</v>
      </c>
      <c r="F154" s="23" t="s">
        <v>149</v>
      </c>
      <c r="G154" s="10"/>
      <c r="H154" s="24">
        <v>0</v>
      </c>
      <c r="I154" s="24">
        <v>0</v>
      </c>
      <c r="J154" s="24">
        <v>0</v>
      </c>
      <c r="K154" s="24">
        <v>20</v>
      </c>
      <c r="L154" s="24">
        <v>20</v>
      </c>
      <c r="M154" s="24">
        <v>20</v>
      </c>
      <c r="N154" s="24">
        <v>20</v>
      </c>
      <c r="O154" s="24">
        <v>20</v>
      </c>
      <c r="P154" s="24">
        <v>20</v>
      </c>
      <c r="Q154" s="24">
        <v>20</v>
      </c>
      <c r="R154" s="24">
        <v>22.5</v>
      </c>
      <c r="S154" s="24">
        <v>22.5</v>
      </c>
      <c r="T154" s="24">
        <v>22.5</v>
      </c>
      <c r="U154" s="24">
        <v>22.5</v>
      </c>
      <c r="V154" s="24">
        <v>22.5</v>
      </c>
      <c r="W154" s="24">
        <v>22.5</v>
      </c>
      <c r="X154" s="24">
        <v>22.5</v>
      </c>
      <c r="Y154" s="24">
        <v>22.5</v>
      </c>
      <c r="Z154" s="24">
        <v>22.5</v>
      </c>
      <c r="AA154" s="24">
        <v>22.5</v>
      </c>
    </row>
    <row r="155" spans="1:27" x14ac:dyDescent="0.3">
      <c r="A155" s="21" t="s">
        <v>240</v>
      </c>
      <c r="B155" s="23" t="s">
        <v>291</v>
      </c>
      <c r="C155" s="23" t="s">
        <v>774</v>
      </c>
      <c r="D155" s="22" t="s">
        <v>775</v>
      </c>
      <c r="E155" s="23" t="s">
        <v>18</v>
      </c>
      <c r="F155" s="23" t="s">
        <v>149</v>
      </c>
      <c r="G155" s="10"/>
      <c r="H155" s="24">
        <v>20</v>
      </c>
      <c r="I155" s="24">
        <v>20</v>
      </c>
      <c r="J155" s="24">
        <v>20</v>
      </c>
      <c r="K155" s="24">
        <v>20</v>
      </c>
      <c r="L155" s="24">
        <v>20</v>
      </c>
      <c r="M155" s="24">
        <v>20</v>
      </c>
      <c r="N155" s="24">
        <v>20</v>
      </c>
      <c r="O155" s="24">
        <v>20</v>
      </c>
      <c r="P155" s="24">
        <v>20</v>
      </c>
      <c r="Q155" s="24">
        <v>20</v>
      </c>
      <c r="R155" s="24">
        <v>20</v>
      </c>
      <c r="S155" s="24">
        <v>20</v>
      </c>
      <c r="T155" s="24">
        <v>20</v>
      </c>
      <c r="U155" s="24">
        <v>20</v>
      </c>
      <c r="V155" s="24">
        <v>20</v>
      </c>
      <c r="W155" s="24">
        <v>20</v>
      </c>
      <c r="X155" s="24">
        <v>20</v>
      </c>
      <c r="Y155" s="24">
        <v>20</v>
      </c>
      <c r="Z155" s="24">
        <v>20</v>
      </c>
      <c r="AA155" s="24">
        <v>20</v>
      </c>
    </row>
    <row r="156" spans="1:27" x14ac:dyDescent="0.3">
      <c r="A156" s="21" t="s">
        <v>240</v>
      </c>
      <c r="B156" s="23" t="s">
        <v>291</v>
      </c>
      <c r="C156" s="23" t="s">
        <v>774</v>
      </c>
      <c r="D156" s="22" t="s">
        <v>776</v>
      </c>
      <c r="E156" s="23" t="s">
        <v>18</v>
      </c>
      <c r="F156" s="23" t="s">
        <v>149</v>
      </c>
      <c r="G156" s="10"/>
      <c r="H156" s="24">
        <v>11</v>
      </c>
      <c r="I156" s="24">
        <v>11</v>
      </c>
      <c r="J156" s="24">
        <v>11</v>
      </c>
      <c r="K156" s="24">
        <v>11</v>
      </c>
      <c r="L156" s="24">
        <v>11</v>
      </c>
      <c r="M156" s="24">
        <v>11</v>
      </c>
      <c r="N156" s="24">
        <v>11</v>
      </c>
      <c r="O156" s="24">
        <v>11</v>
      </c>
      <c r="P156" s="24">
        <v>11</v>
      </c>
      <c r="Q156" s="24">
        <v>11</v>
      </c>
      <c r="R156" s="24">
        <v>11</v>
      </c>
      <c r="S156" s="24">
        <v>11</v>
      </c>
      <c r="T156" s="24">
        <v>11</v>
      </c>
      <c r="U156" s="24">
        <v>11</v>
      </c>
      <c r="V156" s="24">
        <v>11</v>
      </c>
      <c r="W156" s="24">
        <v>11</v>
      </c>
      <c r="X156" s="24">
        <v>11</v>
      </c>
      <c r="Y156" s="24">
        <v>11</v>
      </c>
      <c r="Z156" s="24">
        <v>11</v>
      </c>
      <c r="AA156" s="24">
        <v>11</v>
      </c>
    </row>
    <row r="157" spans="1:27" x14ac:dyDescent="0.3">
      <c r="A157" s="21" t="s">
        <v>240</v>
      </c>
      <c r="B157" s="23" t="s">
        <v>291</v>
      </c>
      <c r="C157" s="23" t="s">
        <v>774</v>
      </c>
      <c r="D157" s="22" t="s">
        <v>777</v>
      </c>
      <c r="E157" s="23" t="s">
        <v>18</v>
      </c>
      <c r="F157" s="23" t="s">
        <v>149</v>
      </c>
      <c r="G157" s="10"/>
      <c r="H157" s="24">
        <v>22</v>
      </c>
      <c r="I157" s="24">
        <v>22</v>
      </c>
      <c r="J157" s="24">
        <v>22</v>
      </c>
      <c r="K157" s="24">
        <v>22</v>
      </c>
      <c r="L157" s="24">
        <v>22</v>
      </c>
      <c r="M157" s="24">
        <v>22</v>
      </c>
      <c r="N157" s="24">
        <v>22</v>
      </c>
      <c r="O157" s="24">
        <v>22</v>
      </c>
      <c r="P157" s="24">
        <v>22</v>
      </c>
      <c r="Q157" s="24">
        <v>22</v>
      </c>
      <c r="R157" s="24">
        <v>22</v>
      </c>
      <c r="S157" s="24">
        <v>22</v>
      </c>
      <c r="T157" s="24">
        <v>22</v>
      </c>
      <c r="U157" s="24">
        <v>22</v>
      </c>
      <c r="V157" s="24">
        <v>22</v>
      </c>
      <c r="W157" s="24">
        <v>22</v>
      </c>
      <c r="X157" s="24">
        <v>22</v>
      </c>
      <c r="Y157" s="24">
        <v>22</v>
      </c>
      <c r="Z157" s="24">
        <v>22</v>
      </c>
      <c r="AA157" s="24">
        <v>22</v>
      </c>
    </row>
    <row r="158" spans="1:27" x14ac:dyDescent="0.3">
      <c r="A158" s="21" t="s">
        <v>240</v>
      </c>
      <c r="B158" s="23" t="s">
        <v>291</v>
      </c>
      <c r="C158" s="23" t="s">
        <v>774</v>
      </c>
      <c r="D158" s="22" t="s">
        <v>778</v>
      </c>
      <c r="E158" s="23" t="s">
        <v>18</v>
      </c>
      <c r="F158" s="23" t="s">
        <v>149</v>
      </c>
      <c r="G158" s="10"/>
      <c r="H158" s="24">
        <v>0</v>
      </c>
      <c r="I158" s="24">
        <v>0</v>
      </c>
      <c r="J158" s="24">
        <v>0</v>
      </c>
      <c r="K158" s="24">
        <v>0</v>
      </c>
      <c r="L158" s="24">
        <v>80</v>
      </c>
      <c r="M158" s="24">
        <v>80</v>
      </c>
      <c r="N158" s="24">
        <v>80</v>
      </c>
      <c r="O158" s="24">
        <v>80</v>
      </c>
      <c r="P158" s="24">
        <v>80</v>
      </c>
      <c r="Q158" s="24">
        <v>80</v>
      </c>
      <c r="R158" s="24">
        <v>80</v>
      </c>
      <c r="S158" s="24">
        <v>80</v>
      </c>
      <c r="T158" s="24">
        <v>80</v>
      </c>
      <c r="U158" s="24">
        <v>80</v>
      </c>
      <c r="V158" s="24">
        <v>80</v>
      </c>
      <c r="W158" s="24">
        <v>80</v>
      </c>
      <c r="X158" s="24">
        <v>80</v>
      </c>
      <c r="Y158" s="24">
        <v>80</v>
      </c>
      <c r="Z158" s="24">
        <v>80</v>
      </c>
      <c r="AA158" s="24">
        <v>80</v>
      </c>
    </row>
    <row r="159" spans="1:27" x14ac:dyDescent="0.3">
      <c r="A159" s="21" t="s">
        <v>240</v>
      </c>
      <c r="B159" s="23" t="s">
        <v>291</v>
      </c>
      <c r="C159" s="23" t="s">
        <v>774</v>
      </c>
      <c r="D159" s="22" t="s">
        <v>779</v>
      </c>
      <c r="E159" s="23" t="s">
        <v>18</v>
      </c>
      <c r="F159" s="23" t="s">
        <v>149</v>
      </c>
      <c r="G159" s="10"/>
      <c r="H159" s="24">
        <v>0</v>
      </c>
      <c r="I159" s="24">
        <v>0</v>
      </c>
      <c r="J159" s="24">
        <v>0</v>
      </c>
      <c r="K159" s="24">
        <v>0</v>
      </c>
      <c r="L159" s="24">
        <v>15</v>
      </c>
      <c r="M159" s="24">
        <v>15</v>
      </c>
      <c r="N159" s="24">
        <v>15</v>
      </c>
      <c r="O159" s="24">
        <v>15</v>
      </c>
      <c r="P159" s="24">
        <v>15</v>
      </c>
      <c r="Q159" s="24">
        <v>15</v>
      </c>
      <c r="R159" s="24">
        <v>15</v>
      </c>
      <c r="S159" s="24">
        <v>15</v>
      </c>
      <c r="T159" s="24">
        <v>15</v>
      </c>
      <c r="U159" s="24">
        <v>15</v>
      </c>
      <c r="V159" s="24">
        <v>15</v>
      </c>
      <c r="W159" s="24">
        <v>15</v>
      </c>
      <c r="X159" s="24">
        <v>15</v>
      </c>
      <c r="Y159" s="24">
        <v>15</v>
      </c>
      <c r="Z159" s="24">
        <v>15</v>
      </c>
      <c r="AA159" s="24">
        <v>15</v>
      </c>
    </row>
    <row r="160" spans="1:27" x14ac:dyDescent="0.3">
      <c r="A160" s="21" t="s">
        <v>240</v>
      </c>
      <c r="B160" s="23" t="s">
        <v>291</v>
      </c>
      <c r="C160" s="23" t="s">
        <v>780</v>
      </c>
      <c r="D160" s="22" t="s">
        <v>780</v>
      </c>
      <c r="E160" s="23" t="s">
        <v>18</v>
      </c>
      <c r="F160" s="23" t="s">
        <v>149</v>
      </c>
      <c r="G160" s="10"/>
      <c r="H160" s="24">
        <v>0</v>
      </c>
      <c r="I160" s="24">
        <v>0</v>
      </c>
      <c r="J160" s="24">
        <v>0</v>
      </c>
      <c r="K160" s="24">
        <v>25</v>
      </c>
      <c r="L160" s="24">
        <v>25</v>
      </c>
      <c r="M160" s="24">
        <v>25</v>
      </c>
      <c r="N160" s="24">
        <v>25</v>
      </c>
      <c r="O160" s="24">
        <v>25</v>
      </c>
      <c r="P160" s="24">
        <v>25</v>
      </c>
      <c r="Q160" s="24">
        <v>25</v>
      </c>
      <c r="R160" s="24">
        <v>25</v>
      </c>
      <c r="S160" s="24">
        <v>25</v>
      </c>
      <c r="T160" s="24">
        <v>25</v>
      </c>
      <c r="U160" s="24">
        <v>25</v>
      </c>
      <c r="V160" s="24">
        <v>25</v>
      </c>
      <c r="W160" s="24">
        <v>25</v>
      </c>
      <c r="X160" s="24">
        <v>25</v>
      </c>
      <c r="Y160" s="24">
        <v>25</v>
      </c>
      <c r="Z160" s="24">
        <v>25</v>
      </c>
      <c r="AA160" s="24">
        <v>25</v>
      </c>
    </row>
  </sheetData>
  <phoneticPr fontId="37" type="noConversion"/>
  <conditionalFormatting sqref="C16:C160">
    <cfRule type="cellIs" dxfId="33" priority="3" stopIfTrue="1" operator="lessThan">
      <formula>0</formula>
    </cfRule>
  </conditionalFormatting>
  <conditionalFormatting sqref="D8:D9">
    <cfRule type="cellIs" dxfId="32" priority="5" stopIfTrue="1" operator="lessThan">
      <formula>0</formula>
    </cfRule>
  </conditionalFormatting>
  <conditionalFormatting sqref="H9:AA9">
    <cfRule type="cellIs" dxfId="31" priority="2" stopIfTrue="1" operator="lessThan">
      <formula>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9508D-EC32-4C83-9C55-302A571A3F57}">
  <sheetPr codeName="Sheet60"/>
  <dimension ref="A1:W211"/>
  <sheetViews>
    <sheetView showGridLines="0" zoomScaleNormal="10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42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2874</v>
      </c>
      <c r="E4" s="5">
        <f t="shared" si="0"/>
        <v>3158.5</v>
      </c>
      <c r="F4" s="5">
        <f t="shared" si="0"/>
        <v>3244</v>
      </c>
      <c r="G4" s="5">
        <f t="shared" si="0"/>
        <v>3269.5</v>
      </c>
      <c r="H4" s="5">
        <f t="shared" si="0"/>
        <v>3252.5</v>
      </c>
      <c r="I4" s="5">
        <f t="shared" si="0"/>
        <v>2885.5</v>
      </c>
      <c r="J4" s="5">
        <f t="shared" si="0"/>
        <v>2744.5</v>
      </c>
      <c r="K4" s="5">
        <f t="shared" si="0"/>
        <v>2609</v>
      </c>
      <c r="L4" s="5">
        <f t="shared" si="0"/>
        <v>2493.5</v>
      </c>
      <c r="M4" s="5">
        <f t="shared" si="0"/>
        <v>2556.5</v>
      </c>
      <c r="N4" s="5">
        <f t="shared" si="0"/>
        <v>2776</v>
      </c>
      <c r="O4" s="5">
        <f t="shared" si="0"/>
        <v>2851</v>
      </c>
      <c r="P4" s="5">
        <f t="shared" si="0"/>
        <v>2920.5</v>
      </c>
      <c r="Q4" s="5">
        <f t="shared" si="0"/>
        <v>2934.5</v>
      </c>
      <c r="R4" s="5">
        <f t="shared" si="0"/>
        <v>3034.5</v>
      </c>
      <c r="S4" s="5">
        <f t="shared" si="0"/>
        <v>3127.5</v>
      </c>
      <c r="T4" s="5">
        <f>T5+T56+T116+T120+T153+T197+T209</f>
        <v>3127.5</v>
      </c>
      <c r="U4" s="5">
        <f t="shared" ref="U4:V4" si="1">U5+U56+U116+U120+U153+U197+U209</f>
        <v>3127.5</v>
      </c>
      <c r="V4" s="5">
        <f t="shared" si="1"/>
        <v>3127.5</v>
      </c>
      <c r="W4" s="5">
        <f t="shared" ref="W4" si="2">W5+W56+W116+W120+W153+W197+W209</f>
        <v>3127.5</v>
      </c>
    </row>
    <row r="5" spans="1:23" s="88" customFormat="1" x14ac:dyDescent="0.3">
      <c r="A5" s="122" t="s">
        <v>349</v>
      </c>
      <c r="B5" s="122" t="s">
        <v>349</v>
      </c>
      <c r="C5" s="122" t="s">
        <v>349</v>
      </c>
      <c r="D5" s="123">
        <f>SUMIF($A7:$A$211,LEFT($C5,LEN($C5)-6),D7:D$211)</f>
        <v>200</v>
      </c>
      <c r="E5" s="123">
        <f>SUMIF($A7:$A$211,LEFT($C5,LEN($C5)-6),E7:E$211)</f>
        <v>200</v>
      </c>
      <c r="F5" s="123">
        <f>SUMIF($A7:$A$211,LEFT($C5,LEN($C5)-6),F7:F$211)</f>
        <v>200</v>
      </c>
      <c r="G5" s="123">
        <f>SUMIF($A7:$A$211,LEFT($C5,LEN($C5)-6),G7:G$211)</f>
        <v>120</v>
      </c>
      <c r="H5" s="123">
        <f>SUMIF($A7:$A$211,LEFT($C5,LEN($C5)-6),H7:H$211)</f>
        <v>120</v>
      </c>
      <c r="I5" s="123">
        <f>SUMIF($A7:$A$211,LEFT($C5,LEN($C5)-6),I7:I$211)</f>
        <v>120</v>
      </c>
      <c r="J5" s="123">
        <f>SUMIF($A7:$A$211,LEFT($C5,LEN($C5)-6),J7:J$211)</f>
        <v>120</v>
      </c>
      <c r="K5" s="123">
        <f>SUMIF($A7:$A$211,LEFT($C5,LEN($C5)-6),K7:K$211)</f>
        <v>120</v>
      </c>
      <c r="L5" s="123">
        <f>SUMIF($A7:$A$211,LEFT($C5,LEN($C5)-6),L7:L$211)</f>
        <v>120</v>
      </c>
      <c r="M5" s="123">
        <f>SUMIF($A7:$A$211,LEFT($C5,LEN($C5)-6),M7:M$211)</f>
        <v>120</v>
      </c>
      <c r="N5" s="123">
        <f>SUMIF($A7:$A$211,LEFT($C5,LEN($C5)-6),N7:N$211)</f>
        <v>120</v>
      </c>
      <c r="O5" s="123">
        <f>SUMIF($A7:$A$211,LEFT($C5,LEN($C5)-6),O7:O$211)</f>
        <v>120</v>
      </c>
      <c r="P5" s="123">
        <f>SUMIF($A7:$A$211,LEFT($C5,LEN($C5)-6),P7:P$211)</f>
        <v>120</v>
      </c>
      <c r="Q5" s="123">
        <f>SUMIF($A7:$A$211,LEFT($C5,LEN($C5)-6),Q7:Q$211)</f>
        <v>120</v>
      </c>
      <c r="R5" s="123">
        <f>SUMIF($A7:$A$211,LEFT($C5,LEN($C5)-6),R7:R$211)</f>
        <v>120</v>
      </c>
      <c r="S5" s="123">
        <f>SUMIF($A7:$A$211,LEFT($C5,LEN($C5)-6),S7:S$211)</f>
        <v>120</v>
      </c>
      <c r="T5" s="123">
        <f>SUMIF($A7:$A$211,LEFT($C5,LEN($C5)-6),T7:T$211)</f>
        <v>120</v>
      </c>
      <c r="U5" s="123">
        <f>SUMIF($A7:$A$211,LEFT($C5,LEN($C5)-6),U7:U$211)</f>
        <v>120</v>
      </c>
      <c r="V5" s="123">
        <f>SUMIF($A7:$A$211,LEFT($C5,LEN($C5)-6),V7:V$211)</f>
        <v>120</v>
      </c>
      <c r="W5" s="123">
        <f>SUMIF($A7:$A$211,LEFT($C5,LEN($C5)-6),W7:W$211)</f>
        <v>120</v>
      </c>
    </row>
    <row r="6" spans="1:23" s="88" customFormat="1" x14ac:dyDescent="0.3">
      <c r="A6" s="124" t="s">
        <v>350</v>
      </c>
      <c r="B6" s="124" t="s">
        <v>350</v>
      </c>
      <c r="C6" s="124" t="s">
        <v>350</v>
      </c>
      <c r="D6" s="125">
        <f>SUMIF($B7:$B$211,LEFT($C6,LEN($C6)-6),D7:D$211)</f>
        <v>80</v>
      </c>
      <c r="E6" s="125">
        <f>SUMIF($B7:$B$211,LEFT($C6,LEN($C6)-6),E7:E$211)</f>
        <v>80</v>
      </c>
      <c r="F6" s="125">
        <f>SUMIF($B7:$B$211,LEFT($C6,LEN($C6)-6),F7:F$211)</f>
        <v>80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80</v>
      </c>
      <c r="E19" s="127">
        <v>80</v>
      </c>
      <c r="F19" s="127">
        <v>80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120</v>
      </c>
      <c r="E46" s="125">
        <f>SUMIF($B47:$B$211,LEFT($C46,LEN($C46)-6),E47:E$211)</f>
        <v>120</v>
      </c>
      <c r="F46" s="125">
        <f>SUMIF($B47:$B$211,LEFT($C46,LEN($C46)-6),F47:F$211)</f>
        <v>120</v>
      </c>
      <c r="G46" s="125">
        <f>SUMIF($B47:$B$211,LEFT($C46,LEN($C46)-6),G47:G$211)</f>
        <v>120</v>
      </c>
      <c r="H46" s="125">
        <f>SUMIF($B47:$B$211,LEFT($C46,LEN($C46)-6),H47:H$211)</f>
        <v>120</v>
      </c>
      <c r="I46" s="125">
        <f>SUMIF($B47:$B$211,LEFT($C46,LEN($C46)-6),I47:I$211)</f>
        <v>120</v>
      </c>
      <c r="J46" s="125">
        <f>SUMIF($B47:$B$211,LEFT($C46,LEN($C46)-6),J47:J$211)</f>
        <v>120</v>
      </c>
      <c r="K46" s="125">
        <f>SUMIF($B47:$B$211,LEFT($C46,LEN($C46)-6),K47:K$211)</f>
        <v>120</v>
      </c>
      <c r="L46" s="125">
        <f>SUMIF($B47:$B$211,LEFT($C46,LEN($C46)-6),L47:L$211)</f>
        <v>120</v>
      </c>
      <c r="M46" s="125">
        <f>SUMIF($B47:$B$211,LEFT($C46,LEN($C46)-6),M47:M$211)</f>
        <v>120</v>
      </c>
      <c r="N46" s="125">
        <f>SUMIF($B47:$B$211,LEFT($C46,LEN($C46)-6),N47:N$211)</f>
        <v>120</v>
      </c>
      <c r="O46" s="125">
        <f>SUMIF($B47:$B$211,LEFT($C46,LEN($C46)-6),O47:O$211)</f>
        <v>120</v>
      </c>
      <c r="P46" s="125">
        <f>SUMIF($B47:$B$211,LEFT($C46,LEN($C46)-6),P47:P$211)</f>
        <v>120</v>
      </c>
      <c r="Q46" s="125">
        <f>SUMIF($B47:$B$211,LEFT($C46,LEN($C46)-6),Q47:Q$211)</f>
        <v>120</v>
      </c>
      <c r="R46" s="125">
        <f>SUMIF($B47:$B$211,LEFT($C46,LEN($C46)-6),R47:R$211)</f>
        <v>120</v>
      </c>
      <c r="S46" s="125">
        <f>SUMIF($B47:$B$211,LEFT($C46,LEN($C46)-6),S47:S$211)</f>
        <v>120</v>
      </c>
      <c r="T46" s="125">
        <f>SUMIF($B47:$B$211,LEFT($C46,LEN($C46)-6),T47:T$211)</f>
        <v>120</v>
      </c>
      <c r="U46" s="125">
        <f>SUMIF($B47:$B$211,LEFT($C46,LEN($C46)-6),U47:U$211)</f>
        <v>120</v>
      </c>
      <c r="V46" s="125">
        <f>SUMIF($B47:$B$211,LEFT($C46,LEN($C46)-6),V47:V$211)</f>
        <v>120</v>
      </c>
      <c r="W46" s="125">
        <f>SUMIF($B47:$B$211,LEFT($C46,LEN($C46)-6),W47:W$211)</f>
        <v>120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120</v>
      </c>
      <c r="E50" s="127">
        <v>120</v>
      </c>
      <c r="F50" s="127">
        <v>120</v>
      </c>
      <c r="G50" s="127">
        <v>120</v>
      </c>
      <c r="H50" s="127">
        <v>120</v>
      </c>
      <c r="I50" s="127">
        <v>120</v>
      </c>
      <c r="J50" s="127">
        <v>120</v>
      </c>
      <c r="K50" s="127">
        <v>120</v>
      </c>
      <c r="L50" s="127">
        <v>120</v>
      </c>
      <c r="M50" s="127">
        <v>120</v>
      </c>
      <c r="N50" s="127">
        <v>120</v>
      </c>
      <c r="O50" s="127">
        <v>120</v>
      </c>
      <c r="P50" s="127">
        <v>120</v>
      </c>
      <c r="Q50" s="127">
        <v>120</v>
      </c>
      <c r="R50" s="127">
        <v>120</v>
      </c>
      <c r="S50" s="127">
        <v>120</v>
      </c>
      <c r="T50" s="127">
        <v>120</v>
      </c>
      <c r="U50" s="127">
        <v>120</v>
      </c>
      <c r="V50" s="127">
        <v>120</v>
      </c>
      <c r="W50" s="127">
        <v>120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100</v>
      </c>
      <c r="E116" s="123">
        <f>SUMIF($A118:$A$211,LEFT($C116,LEN($C116)-6),E118:E$211)</f>
        <v>100</v>
      </c>
      <c r="F116" s="123">
        <f>SUMIF($A118:$A$211,LEFT($C116,LEN($C116)-6),F118:F$211)</f>
        <v>130</v>
      </c>
      <c r="G116" s="123">
        <f>SUMIF($A118:$A$211,LEFT($C116,LEN($C116)-6),G118:G$211)</f>
        <v>130</v>
      </c>
      <c r="H116" s="123">
        <f>SUMIF($A118:$A$211,LEFT($C116,LEN($C116)-6),H118:H$211)</f>
        <v>130</v>
      </c>
      <c r="I116" s="123">
        <f>SUMIF($A118:$A$211,LEFT($C116,LEN($C116)-6),I118:I$211)</f>
        <v>130</v>
      </c>
      <c r="J116" s="123">
        <f>SUMIF($A118:$A$211,LEFT($C116,LEN($C116)-6),J118:J$211)</f>
        <v>130</v>
      </c>
      <c r="K116" s="123">
        <f>SUMIF($A118:$A$211,LEFT($C116,LEN($C116)-6),K118:K$211)</f>
        <v>130</v>
      </c>
      <c r="L116" s="123">
        <f>SUMIF($A118:$A$211,LEFT($C116,LEN($C116)-6),L118:L$211)</f>
        <v>130</v>
      </c>
      <c r="M116" s="123">
        <f>SUMIF($A118:$A$211,LEFT($C116,LEN($C116)-6),M118:M$211)</f>
        <v>130</v>
      </c>
      <c r="N116" s="123">
        <f>SUMIF($A118:$A$211,LEFT($C116,LEN($C116)-6),N118:N$211)</f>
        <v>130</v>
      </c>
      <c r="O116" s="123">
        <f>SUMIF($A118:$A$211,LEFT($C116,LEN($C116)-6),O118:O$211)</f>
        <v>130</v>
      </c>
      <c r="P116" s="123">
        <f>SUMIF($A118:$A$211,LEFT($C116,LEN($C116)-6),P118:P$211)</f>
        <v>130</v>
      </c>
      <c r="Q116" s="123">
        <f>SUMIF($A118:$A$211,LEFT($C116,LEN($C116)-6),Q118:Q$211)</f>
        <v>130</v>
      </c>
      <c r="R116" s="123">
        <f>SUMIF($A118:$A$211,LEFT($C116,LEN($C116)-6),R118:R$211)</f>
        <v>130</v>
      </c>
      <c r="S116" s="123">
        <f>SUMIF($A118:$A$211,LEFT($C116,LEN($C116)-6),S118:S$211)</f>
        <v>130</v>
      </c>
      <c r="T116" s="123">
        <f>SUMIF($A118:$A$211,LEFT($C116,LEN($C116)-6),T118:T$211)</f>
        <v>130</v>
      </c>
      <c r="U116" s="123">
        <f>SUMIF($A118:$A$211,LEFT($C116,LEN($C116)-6),U118:U$211)</f>
        <v>130</v>
      </c>
      <c r="V116" s="123">
        <f>SUMIF($A118:$A$211,LEFT($C116,LEN($C116)-6),V118:V$211)</f>
        <v>130</v>
      </c>
      <c r="W116" s="123">
        <f>SUMIF($A118:$A$211,LEFT($C116,LEN($C116)-6),W118:W$211)</f>
        <v>130</v>
      </c>
    </row>
    <row r="117" spans="1:23" s="88" customFormat="1" x14ac:dyDescent="0.3">
      <c r="A117" s="124" t="s">
        <v>452</v>
      </c>
      <c r="B117" s="124" t="s">
        <v>452</v>
      </c>
      <c r="C117" s="124" t="s">
        <v>452</v>
      </c>
      <c r="D117" s="125">
        <f>SUMIF($B118:$B$211,LEFT($C117,LEN($C117)-6),D118:D$211)</f>
        <v>100</v>
      </c>
      <c r="E117" s="125">
        <f>SUMIF($B118:$B$211,LEFT($C117,LEN($C117)-6),E118:E$211)</f>
        <v>100</v>
      </c>
      <c r="F117" s="125">
        <f>SUMIF($B118:$B$211,LEFT($C117,LEN($C117)-6),F118:F$211)</f>
        <v>130</v>
      </c>
      <c r="G117" s="125">
        <f>SUMIF($B118:$B$211,LEFT($C117,LEN($C117)-6),G118:G$211)</f>
        <v>130</v>
      </c>
      <c r="H117" s="125">
        <f>SUMIF($B118:$B$211,LEFT($C117,LEN($C117)-6),H118:H$211)</f>
        <v>130</v>
      </c>
      <c r="I117" s="125">
        <f>SUMIF($B118:$B$211,LEFT($C117,LEN($C117)-6),I118:I$211)</f>
        <v>130</v>
      </c>
      <c r="J117" s="125">
        <f>SUMIF($B118:$B$211,LEFT($C117,LEN($C117)-6),J118:J$211)</f>
        <v>130</v>
      </c>
      <c r="K117" s="125">
        <f>SUMIF($B118:$B$211,LEFT($C117,LEN($C117)-6),K118:K$211)</f>
        <v>130</v>
      </c>
      <c r="L117" s="125">
        <f>SUMIF($B118:$B$211,LEFT($C117,LEN($C117)-6),L118:L$211)</f>
        <v>130</v>
      </c>
      <c r="M117" s="125">
        <f>SUMIF($B118:$B$211,LEFT($C117,LEN($C117)-6),M118:M$211)</f>
        <v>130</v>
      </c>
      <c r="N117" s="125">
        <f>SUMIF($B118:$B$211,LEFT($C117,LEN($C117)-6),N118:N$211)</f>
        <v>130</v>
      </c>
      <c r="O117" s="125">
        <f>SUMIF($B118:$B$211,LEFT($C117,LEN($C117)-6),O118:O$211)</f>
        <v>130</v>
      </c>
      <c r="P117" s="125">
        <f>SUMIF($B118:$B$211,LEFT($C117,LEN($C117)-6),P118:P$211)</f>
        <v>130</v>
      </c>
      <c r="Q117" s="125">
        <f>SUMIF($B118:$B$211,LEFT($C117,LEN($C117)-6),Q118:Q$211)</f>
        <v>130</v>
      </c>
      <c r="R117" s="125">
        <f>SUMIF($B118:$B$211,LEFT($C117,LEN($C117)-6),R118:R$211)</f>
        <v>130</v>
      </c>
      <c r="S117" s="125">
        <f>SUMIF($B118:$B$211,LEFT($C117,LEN($C117)-6),S118:S$211)</f>
        <v>130</v>
      </c>
      <c r="T117" s="125">
        <f>SUMIF($B118:$B$211,LEFT($C117,LEN($C117)-6),T118:T$211)</f>
        <v>130</v>
      </c>
      <c r="U117" s="125">
        <f>SUMIF($B118:$B$211,LEFT($C117,LEN($C117)-6),U118:U$211)</f>
        <v>130</v>
      </c>
      <c r="V117" s="125">
        <f>SUMIF($B118:$B$211,LEFT($C117,LEN($C117)-6),V118:V$211)</f>
        <v>130</v>
      </c>
      <c r="W117" s="125">
        <f>SUMIF($B118:$B$211,LEFT($C117,LEN($C117)-6),W118:W$211)</f>
        <v>130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100</v>
      </c>
      <c r="E119" s="127">
        <v>100</v>
      </c>
      <c r="F119" s="127">
        <v>130</v>
      </c>
      <c r="G119" s="127">
        <v>130</v>
      </c>
      <c r="H119" s="127">
        <v>130</v>
      </c>
      <c r="I119" s="127">
        <v>130</v>
      </c>
      <c r="J119" s="127">
        <v>130</v>
      </c>
      <c r="K119" s="127">
        <v>130</v>
      </c>
      <c r="L119" s="127">
        <v>130</v>
      </c>
      <c r="M119" s="127">
        <v>130</v>
      </c>
      <c r="N119" s="127">
        <v>130</v>
      </c>
      <c r="O119" s="127">
        <v>130</v>
      </c>
      <c r="P119" s="127">
        <v>130</v>
      </c>
      <c r="Q119" s="127">
        <v>130</v>
      </c>
      <c r="R119" s="127">
        <v>130</v>
      </c>
      <c r="S119" s="127">
        <v>130</v>
      </c>
      <c r="T119" s="127">
        <v>130</v>
      </c>
      <c r="U119" s="127">
        <v>130</v>
      </c>
      <c r="V119" s="127">
        <v>130</v>
      </c>
      <c r="W119" s="127">
        <v>130</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2574</v>
      </c>
      <c r="E153" s="123">
        <f>SUMIF($A155:$A$211,LEFT($C153,LEN($C153)-6),E155:E$211)</f>
        <v>2858.5</v>
      </c>
      <c r="F153" s="123">
        <f>SUMIF($A155:$A$211,LEFT($C153,LEN($C153)-6),F155:F$211)</f>
        <v>2914</v>
      </c>
      <c r="G153" s="123">
        <f>SUMIF($A155:$A$211,LEFT($C153,LEN($C153)-6),G155:G$211)</f>
        <v>3019.5</v>
      </c>
      <c r="H153" s="123">
        <f>SUMIF($A155:$A$211,LEFT($C153,LEN($C153)-6),H155:H$211)</f>
        <v>3002.5</v>
      </c>
      <c r="I153" s="123">
        <f>SUMIF($A155:$A$211,LEFT($C153,LEN($C153)-6),I155:I$211)</f>
        <v>2635.5</v>
      </c>
      <c r="J153" s="123">
        <f>SUMIF($A155:$A$211,LEFT($C153,LEN($C153)-6),J155:J$211)</f>
        <v>2494.5</v>
      </c>
      <c r="K153" s="123">
        <f>SUMIF($A155:$A$211,LEFT($C153,LEN($C153)-6),K155:K$211)</f>
        <v>2359</v>
      </c>
      <c r="L153" s="123">
        <f>SUMIF($A155:$A$211,LEFT($C153,LEN($C153)-6),L155:L$211)</f>
        <v>2243.5</v>
      </c>
      <c r="M153" s="123">
        <f>SUMIF($A155:$A$211,LEFT($C153,LEN($C153)-6),M155:M$211)</f>
        <v>2306.5</v>
      </c>
      <c r="N153" s="123">
        <f>SUMIF($A155:$A$211,LEFT($C153,LEN($C153)-6),N155:N$211)</f>
        <v>2526</v>
      </c>
      <c r="O153" s="123">
        <f>SUMIF($A155:$A$211,LEFT($C153,LEN($C153)-6),O155:O$211)</f>
        <v>2601</v>
      </c>
      <c r="P153" s="123">
        <f>SUMIF($A155:$A$211,LEFT($C153,LEN($C153)-6),P155:P$211)</f>
        <v>2670.5</v>
      </c>
      <c r="Q153" s="123">
        <f>SUMIF($A155:$A$211,LEFT($C153,LEN($C153)-6),Q155:Q$211)</f>
        <v>2684.5</v>
      </c>
      <c r="R153" s="123">
        <f>SUMIF($A155:$A$211,LEFT($C153,LEN($C153)-6),R155:R$211)</f>
        <v>2784.5</v>
      </c>
      <c r="S153" s="123">
        <f>SUMIF($A155:$A$211,LEFT($C153,LEN($C153)-6),S155:S$211)</f>
        <v>2877.5</v>
      </c>
      <c r="T153" s="123">
        <f>SUMIF($A155:$A$211,LEFT($C153,LEN($C153)-6),T155:T$211)</f>
        <v>2877.5</v>
      </c>
      <c r="U153" s="123">
        <f>SUMIF($A155:$A$211,LEFT($C153,LEN($C153)-6),U155:U$211)</f>
        <v>2877.5</v>
      </c>
      <c r="V153" s="123">
        <f>SUMIF($A155:$A$211,LEFT($C153,LEN($C153)-6),V155:V$211)</f>
        <v>2877.5</v>
      </c>
      <c r="W153" s="123">
        <f>SUMIF($A155:$A$211,LEFT($C153,LEN($C153)-6),W155:W$211)</f>
        <v>2877.5</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56</v>
      </c>
      <c r="E178" s="125">
        <f>SUMIF($B179:$B$211,LEFT($C178,LEN($C178)-6),E179:E$211)</f>
        <v>58</v>
      </c>
      <c r="F178" s="125">
        <f>SUMIF($B179:$B$211,LEFT($C178,LEN($C178)-6),F179:F$211)</f>
        <v>64</v>
      </c>
      <c r="G178" s="125">
        <f>SUMIF($B179:$B$211,LEFT($C178,LEN($C178)-6),G179:G$211)</f>
        <v>64</v>
      </c>
      <c r="H178" s="125">
        <f>SUMIF($B179:$B$211,LEFT($C178,LEN($C178)-6),H179:H$211)</f>
        <v>84</v>
      </c>
      <c r="I178" s="125">
        <f>SUMIF($B179:$B$211,LEFT($C178,LEN($C178)-6),I179:I$211)</f>
        <v>84</v>
      </c>
      <c r="J178" s="125">
        <f>SUMIF($B179:$B$211,LEFT($C178,LEN($C178)-6),J179:J$211)</f>
        <v>89</v>
      </c>
      <c r="K178" s="125">
        <f>SUMIF($B179:$B$211,LEFT($C178,LEN($C178)-6),K179:K$211)</f>
        <v>104</v>
      </c>
      <c r="L178" s="125">
        <f>SUMIF($B179:$B$211,LEFT($C178,LEN($C178)-6),L179:L$211)</f>
        <v>104</v>
      </c>
      <c r="M178" s="125">
        <f>SUMIF($B179:$B$211,LEFT($C178,LEN($C178)-6),M179:M$211)</f>
        <v>104</v>
      </c>
      <c r="N178" s="125">
        <f>SUMIF($B179:$B$211,LEFT($C178,LEN($C178)-6),N179:N$211)</f>
        <v>224</v>
      </c>
      <c r="O178" s="125">
        <f>SUMIF($B179:$B$211,LEFT($C178,LEN($C178)-6),O179:O$211)</f>
        <v>224</v>
      </c>
      <c r="P178" s="125">
        <f>SUMIF($B179:$B$211,LEFT($C178,LEN($C178)-6),P179:P$211)</f>
        <v>272</v>
      </c>
      <c r="Q178" s="125">
        <f>SUMIF($B179:$B$211,LEFT($C178,LEN($C178)-6),Q179:Q$211)</f>
        <v>272</v>
      </c>
      <c r="R178" s="125">
        <f>SUMIF($B179:$B$211,LEFT($C178,LEN($C178)-6),R179:R$211)</f>
        <v>272</v>
      </c>
      <c r="S178" s="125">
        <f>SUMIF($B179:$B$211,LEFT($C178,LEN($C178)-6),S179:S$211)</f>
        <v>272</v>
      </c>
      <c r="T178" s="125">
        <f>SUMIF($B179:$B$211,LEFT($C178,LEN($C178)-6),T179:T$211)</f>
        <v>272</v>
      </c>
      <c r="U178" s="125">
        <f>SUMIF($B179:$B$211,LEFT($C178,LEN($C178)-6),U179:U$211)</f>
        <v>272</v>
      </c>
      <c r="V178" s="125">
        <f>SUMIF($B179:$B$211,LEFT($C178,LEN($C178)-6),V179:V$211)</f>
        <v>272</v>
      </c>
      <c r="W178" s="125">
        <f>SUMIF($B179:$B$211,LEFT($C178,LEN($C178)-6),W179:W$211)</f>
        <v>272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48</v>
      </c>
      <c r="Q184" s="127">
        <v>48</v>
      </c>
      <c r="R184" s="127">
        <v>48</v>
      </c>
      <c r="S184" s="127">
        <v>48</v>
      </c>
      <c r="T184" s="127">
        <v>48</v>
      </c>
      <c r="U184" s="127">
        <v>48</v>
      </c>
      <c r="V184" s="127">
        <v>48</v>
      </c>
      <c r="W184" s="127">
        <v>48</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56</v>
      </c>
      <c r="E189" s="127">
        <v>58</v>
      </c>
      <c r="F189" s="127">
        <v>64</v>
      </c>
      <c r="G189" s="127">
        <v>64</v>
      </c>
      <c r="H189" s="127">
        <v>84</v>
      </c>
      <c r="I189" s="127">
        <v>84</v>
      </c>
      <c r="J189" s="127">
        <v>89</v>
      </c>
      <c r="K189" s="127">
        <v>104</v>
      </c>
      <c r="L189" s="127">
        <v>104</v>
      </c>
      <c r="M189" s="127">
        <v>104</v>
      </c>
      <c r="N189" s="127">
        <v>224</v>
      </c>
      <c r="O189" s="127">
        <v>224</v>
      </c>
      <c r="P189" s="127">
        <v>224</v>
      </c>
      <c r="Q189" s="127">
        <v>224</v>
      </c>
      <c r="R189" s="127">
        <v>224</v>
      </c>
      <c r="S189" s="127">
        <v>224</v>
      </c>
      <c r="T189" s="127">
        <v>224</v>
      </c>
      <c r="U189" s="127">
        <v>224</v>
      </c>
      <c r="V189" s="127">
        <v>224</v>
      </c>
      <c r="W189" s="127">
        <v>224</v>
      </c>
    </row>
    <row r="190" spans="1:23" s="88" customFormat="1" x14ac:dyDescent="0.3">
      <c r="A190" s="124" t="s">
        <v>517</v>
      </c>
      <c r="B190" s="124" t="s">
        <v>517</v>
      </c>
      <c r="C190" s="124" t="s">
        <v>517</v>
      </c>
      <c r="D190" s="125">
        <f>SUMIF($B191:$B$211,LEFT($C190,LEN($C190)-6),D191:D$211)</f>
        <v>2518</v>
      </c>
      <c r="E190" s="125">
        <f>SUMIF($B191:$B$211,LEFT($C190,LEN($C190)-6),E191:E$211)</f>
        <v>2800.5</v>
      </c>
      <c r="F190" s="125">
        <f>SUMIF($B191:$B$211,LEFT($C190,LEN($C190)-6),F191:F$211)</f>
        <v>2850</v>
      </c>
      <c r="G190" s="125">
        <f>SUMIF($B191:$B$211,LEFT($C190,LEN($C190)-6),G191:G$211)</f>
        <v>2955.5</v>
      </c>
      <c r="H190" s="125">
        <f>SUMIF($B191:$B$211,LEFT($C190,LEN($C190)-6),H191:H$211)</f>
        <v>2918.5</v>
      </c>
      <c r="I190" s="125">
        <f>SUMIF($B191:$B$211,LEFT($C190,LEN($C190)-6),I191:I$211)</f>
        <v>2551.5</v>
      </c>
      <c r="J190" s="125">
        <f>SUMIF($B191:$B$211,LEFT($C190,LEN($C190)-6),J191:J$211)</f>
        <v>2405.5</v>
      </c>
      <c r="K190" s="125">
        <f>SUMIF($B191:$B$211,LEFT($C190,LEN($C190)-6),K191:K$211)</f>
        <v>2255</v>
      </c>
      <c r="L190" s="125">
        <f>SUMIF($B191:$B$211,LEFT($C190,LEN($C190)-6),L191:L$211)</f>
        <v>2139.5</v>
      </c>
      <c r="M190" s="125">
        <f>SUMIF($B191:$B$211,LEFT($C190,LEN($C190)-6),M191:M$211)</f>
        <v>2202.5</v>
      </c>
      <c r="N190" s="125">
        <f>SUMIF($B191:$B$211,LEFT($C190,LEN($C190)-6),N191:N$211)</f>
        <v>2302</v>
      </c>
      <c r="O190" s="125">
        <f>SUMIF($B191:$B$211,LEFT($C190,LEN($C190)-6),O191:O$211)</f>
        <v>2377</v>
      </c>
      <c r="P190" s="125">
        <f>SUMIF($B191:$B$211,LEFT($C190,LEN($C190)-6),P191:P$211)</f>
        <v>2398.5</v>
      </c>
      <c r="Q190" s="125">
        <f>SUMIF($B191:$B$211,LEFT($C190,LEN($C190)-6),Q191:Q$211)</f>
        <v>2412.5</v>
      </c>
      <c r="R190" s="125">
        <f>SUMIF($B191:$B$211,LEFT($C190,LEN($C190)-6),R191:R$211)</f>
        <v>2512.5</v>
      </c>
      <c r="S190" s="125">
        <f>SUMIF($B191:$B$211,LEFT($C190,LEN($C190)-6),S191:S$211)</f>
        <v>2605.5</v>
      </c>
      <c r="T190" s="125">
        <f>SUMIF($B191:$B$211,LEFT($C190,LEN($C190)-6),T191:T$211)</f>
        <v>2605.5</v>
      </c>
      <c r="U190" s="125">
        <f>SUMIF($B191:$B$211,LEFT($C190,LEN($C190)-6),U191:U$211)</f>
        <v>2605.5</v>
      </c>
      <c r="V190" s="125">
        <f>SUMIF($B191:$B$211,LEFT($C190,LEN($C190)-6),V191:V$211)</f>
        <v>2605.5</v>
      </c>
      <c r="W190" s="125">
        <f>SUMIF($B191:$B$211,LEFT($C190,LEN($C190)-6),W191:W$211)</f>
        <v>2605.5</v>
      </c>
    </row>
    <row r="191" spans="1:23" s="88" customFormat="1" x14ac:dyDescent="0.3">
      <c r="A191" s="126" t="s">
        <v>240</v>
      </c>
      <c r="B191" s="126" t="s">
        <v>518</v>
      </c>
      <c r="C191" s="126" t="s">
        <v>291</v>
      </c>
      <c r="D191" s="127">
        <v>2518</v>
      </c>
      <c r="E191" s="127">
        <v>2800.5</v>
      </c>
      <c r="F191" s="127">
        <v>2850</v>
      </c>
      <c r="G191" s="127">
        <v>2955.5</v>
      </c>
      <c r="H191" s="127">
        <v>2918.5</v>
      </c>
      <c r="I191" s="127">
        <v>2551.5</v>
      </c>
      <c r="J191" s="127">
        <v>2405.5</v>
      </c>
      <c r="K191" s="127">
        <v>2255</v>
      </c>
      <c r="L191" s="127">
        <v>2139.5</v>
      </c>
      <c r="M191" s="127">
        <v>2202.5</v>
      </c>
      <c r="N191" s="127">
        <v>2302</v>
      </c>
      <c r="O191" s="127">
        <v>2377</v>
      </c>
      <c r="P191" s="127">
        <v>2398.5</v>
      </c>
      <c r="Q191" s="127">
        <v>2412.5</v>
      </c>
      <c r="R191" s="127">
        <v>2512.5</v>
      </c>
      <c r="S191" s="127">
        <v>2605.5</v>
      </c>
      <c r="T191" s="127">
        <v>2605.5</v>
      </c>
      <c r="U191" s="127">
        <v>2605.5</v>
      </c>
      <c r="V191" s="127">
        <v>2605.5</v>
      </c>
      <c r="W191" s="127">
        <v>2605.5</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A9EB3-E173-40AC-8542-FF13A3275931}">
  <sheetPr codeName="Sheet61"/>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50</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1131.4670000000001</v>
      </c>
      <c r="E4" s="5">
        <f t="shared" si="0"/>
        <v>1188.8789999999999</v>
      </c>
      <c r="F4" s="5">
        <f t="shared" si="0"/>
        <v>1183.82</v>
      </c>
      <c r="G4" s="5">
        <f t="shared" si="0"/>
        <v>1242.414</v>
      </c>
      <c r="H4" s="5">
        <f t="shared" si="0"/>
        <v>1220.0335</v>
      </c>
      <c r="I4" s="5">
        <f t="shared" si="0"/>
        <v>1168.1403350000001</v>
      </c>
      <c r="J4" s="5">
        <f t="shared" si="0"/>
        <v>1177.00342505</v>
      </c>
      <c r="K4" s="5">
        <f t="shared" si="0"/>
        <v>1210.1737778015001</v>
      </c>
      <c r="L4" s="5">
        <f t="shared" si="0"/>
        <v>1189.258491135545</v>
      </c>
      <c r="M4" s="5">
        <f t="shared" si="0"/>
        <v>1194.972</v>
      </c>
      <c r="N4" s="5">
        <f t="shared" si="0"/>
        <v>1198.8557333333333</v>
      </c>
      <c r="O4" s="5">
        <f t="shared" si="0"/>
        <v>1187.9281599999999</v>
      </c>
      <c r="P4" s="5">
        <f t="shared" si="0"/>
        <v>1196.7248</v>
      </c>
      <c r="Q4" s="5">
        <f t="shared" si="0"/>
        <v>1078.8925847999999</v>
      </c>
      <c r="R4" s="5">
        <f t="shared" si="0"/>
        <v>1090.267332724</v>
      </c>
      <c r="S4" s="5">
        <f t="shared" si="0"/>
        <v>1101.85023163762</v>
      </c>
      <c r="T4" s="5">
        <f>T5+T56+T116+T120+T153+T197+T209</f>
        <v>1113.6459277393083</v>
      </c>
      <c r="U4" s="5">
        <f t="shared" ref="U4:V4" si="1">U5+U56+U116+U120+U153+U197+U209</f>
        <v>1125.6592598721795</v>
      </c>
      <c r="V4" s="5">
        <f t="shared" si="1"/>
        <v>1137.8952685733866</v>
      </c>
      <c r="W4" s="5">
        <f t="shared" ref="W4" si="2">W5+W56+W116+W120+W153+W197+W209</f>
        <v>1150.3592056276707</v>
      </c>
    </row>
    <row r="5" spans="1:23" s="88" customFormat="1" x14ac:dyDescent="0.3">
      <c r="A5" s="122" t="s">
        <v>349</v>
      </c>
      <c r="B5" s="122" t="s">
        <v>349</v>
      </c>
      <c r="C5" s="122" t="s">
        <v>349</v>
      </c>
      <c r="D5" s="123">
        <f>SUMIF($A7:$A$211,LEFT($C5,LEN($C5)-6),D7:D$211)</f>
        <v>124.167</v>
      </c>
      <c r="E5" s="123">
        <f>SUMIF($A7:$A$211,LEFT($C5,LEN($C5)-6),E7:E$211)</f>
        <v>136.37900000000002</v>
      </c>
      <c r="F5" s="123">
        <f>SUMIF($A7:$A$211,LEFT($C5,LEN($C5)-6),F7:F$211)</f>
        <v>126.92</v>
      </c>
      <c r="G5" s="123">
        <f>SUMIF($A7:$A$211,LEFT($C5,LEN($C5)-6),G7:G$211)</f>
        <v>90.164000000000001</v>
      </c>
      <c r="H5" s="123">
        <f>SUMIF($A7:$A$211,LEFT($C5,LEN($C5)-6),H7:H$211)</f>
        <v>100.139</v>
      </c>
      <c r="I5" s="123">
        <f>SUMIF($A7:$A$211,LEFT($C5,LEN($C5)-6),I7:I$211)</f>
        <v>84.504000000000005</v>
      </c>
      <c r="J5" s="123">
        <f>SUMIF($A7:$A$211,LEFT($C5,LEN($C5)-6),J7:J$211)</f>
        <v>52.225000000000001</v>
      </c>
      <c r="K5" s="123">
        <f>SUMIF($A7:$A$211,LEFT($C5,LEN($C5)-6),K7:K$211)</f>
        <v>72.75</v>
      </c>
      <c r="L5" s="123">
        <f>SUMIF($A7:$A$211,LEFT($C5,LEN($C5)-6),L7:L$211)</f>
        <v>96.483000000000004</v>
      </c>
      <c r="M5" s="123">
        <f>SUMIF($A7:$A$211,LEFT($C5,LEN($C5)-6),M7:M$211)</f>
        <v>101.672</v>
      </c>
      <c r="N5" s="123">
        <f>SUMIF($A7:$A$211,LEFT($C5,LEN($C5)-6),N7:N$211)</f>
        <v>104.35573333333333</v>
      </c>
      <c r="O5" s="123">
        <f>SUMIF($A7:$A$211,LEFT($C5,LEN($C5)-6),O7:O$211)</f>
        <v>93.92016000000001</v>
      </c>
      <c r="P5" s="123">
        <f>SUMIF($A7:$A$211,LEFT($C5,LEN($C5)-6),P7:P$211)</f>
        <v>88.970640000000003</v>
      </c>
      <c r="Q5" s="123">
        <f>SUMIF($A7:$A$211,LEFT($C5,LEN($C5)-6),Q7:Q$211)</f>
        <v>74.242800000000003</v>
      </c>
      <c r="R5" s="123">
        <f>SUMIF($A7:$A$211,LEFT($C5,LEN($C5)-6),R7:R$211)</f>
        <v>73.330042896288873</v>
      </c>
      <c r="S5" s="123">
        <f>SUMIF($A7:$A$211,LEFT($C5,LEN($C5)-6),S7:S$211)</f>
        <v>71.329219725610841</v>
      </c>
      <c r="T5" s="123">
        <f>SUMIF($A7:$A$211,LEFT($C5,LEN($C5)-6),T7:T$211)</f>
        <v>71.374316165940698</v>
      </c>
      <c r="U5" s="123">
        <f>SUMIF($A7:$A$211,LEFT($C5,LEN($C5)-6),U7:U$211)</f>
        <v>71.466817455964417</v>
      </c>
      <c r="V5" s="123">
        <f>SUMIF($A7:$A$211,LEFT($C5,LEN($C5)-6),V7:V$211)</f>
        <v>71.60828464022778</v>
      </c>
      <c r="W5" s="123">
        <f>SUMIF($A7:$A$211,LEFT($C5,LEN($C5)-6),W7:W$211)</f>
        <v>72.80035836817261</v>
      </c>
    </row>
    <row r="6" spans="1:23" s="88" customFormat="1" x14ac:dyDescent="0.3">
      <c r="A6" s="124" t="s">
        <v>350</v>
      </c>
      <c r="B6" s="124" t="s">
        <v>350</v>
      </c>
      <c r="C6" s="124" t="s">
        <v>350</v>
      </c>
      <c r="D6" s="125">
        <f>SUMIF($B7:$B$211,LEFT($C6,LEN($C6)-6),D7:D$211)</f>
        <v>60</v>
      </c>
      <c r="E6" s="125">
        <f>SUMIF($B7:$B$211,LEFT($C6,LEN($C6)-6),E7:E$211)</f>
        <v>50</v>
      </c>
      <c r="F6" s="125">
        <f>SUMIF($B7:$B$211,LEFT($C6,LEN($C6)-6),F7:F$211)</f>
        <v>40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60</v>
      </c>
      <c r="E19" s="127">
        <v>50</v>
      </c>
      <c r="F19" s="127">
        <v>40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64.167000000000002</v>
      </c>
      <c r="E46" s="125">
        <f>SUMIF($B47:$B$211,LEFT($C46,LEN($C46)-6),E47:E$211)</f>
        <v>86.379000000000005</v>
      </c>
      <c r="F46" s="125">
        <f>SUMIF($B47:$B$211,LEFT($C46,LEN($C46)-6),F47:F$211)</f>
        <v>86.92</v>
      </c>
      <c r="G46" s="125">
        <f>SUMIF($B47:$B$211,LEFT($C46,LEN($C46)-6),G47:G$211)</f>
        <v>90.164000000000001</v>
      </c>
      <c r="H46" s="125">
        <f>SUMIF($B47:$B$211,LEFT($C46,LEN($C46)-6),H47:H$211)</f>
        <v>100.139</v>
      </c>
      <c r="I46" s="125">
        <f>SUMIF($B47:$B$211,LEFT($C46,LEN($C46)-6),I47:I$211)</f>
        <v>84.504000000000005</v>
      </c>
      <c r="J46" s="125">
        <f>SUMIF($B47:$B$211,LEFT($C46,LEN($C46)-6),J47:J$211)</f>
        <v>52.225000000000001</v>
      </c>
      <c r="K46" s="125">
        <f>SUMIF($B47:$B$211,LEFT($C46,LEN($C46)-6),K47:K$211)</f>
        <v>72.75</v>
      </c>
      <c r="L46" s="125">
        <f>SUMIF($B47:$B$211,LEFT($C46,LEN($C46)-6),L47:L$211)</f>
        <v>96.483000000000004</v>
      </c>
      <c r="M46" s="125">
        <f>SUMIF($B47:$B$211,LEFT($C46,LEN($C46)-6),M47:M$211)</f>
        <v>101.672</v>
      </c>
      <c r="N46" s="125">
        <f>SUMIF($B47:$B$211,LEFT($C46,LEN($C46)-6),N47:N$211)</f>
        <v>104.35573333333333</v>
      </c>
      <c r="O46" s="125">
        <f>SUMIF($B47:$B$211,LEFT($C46,LEN($C46)-6),O47:O$211)</f>
        <v>93.92016000000001</v>
      </c>
      <c r="P46" s="125">
        <f>SUMIF($B47:$B$211,LEFT($C46,LEN($C46)-6),P47:P$211)</f>
        <v>88.970640000000003</v>
      </c>
      <c r="Q46" s="125">
        <f>SUMIF($B47:$B$211,LEFT($C46,LEN($C46)-6),Q47:Q$211)</f>
        <v>74.242800000000003</v>
      </c>
      <c r="R46" s="125">
        <f>SUMIF($B47:$B$211,LEFT($C46,LEN($C46)-6),R47:R$211)</f>
        <v>73.330042896288873</v>
      </c>
      <c r="S46" s="125">
        <f>SUMIF($B47:$B$211,LEFT($C46,LEN($C46)-6),S47:S$211)</f>
        <v>71.329219725610841</v>
      </c>
      <c r="T46" s="125">
        <f>SUMIF($B47:$B$211,LEFT($C46,LEN($C46)-6),T47:T$211)</f>
        <v>71.374316165940698</v>
      </c>
      <c r="U46" s="125">
        <f>SUMIF($B47:$B$211,LEFT($C46,LEN($C46)-6),U47:U$211)</f>
        <v>71.466817455964417</v>
      </c>
      <c r="V46" s="125">
        <f>SUMIF($B47:$B$211,LEFT($C46,LEN($C46)-6),V47:V$211)</f>
        <v>71.60828464022778</v>
      </c>
      <c r="W46" s="125">
        <f>SUMIF($B47:$B$211,LEFT($C46,LEN($C46)-6),W47:W$211)</f>
        <v>72.80035836817261</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64.167000000000002</v>
      </c>
      <c r="E50" s="127">
        <v>86.379000000000005</v>
      </c>
      <c r="F50" s="127">
        <v>86.92</v>
      </c>
      <c r="G50" s="127">
        <v>90.164000000000001</v>
      </c>
      <c r="H50" s="127">
        <v>100.139</v>
      </c>
      <c r="I50" s="127">
        <v>84.504000000000005</v>
      </c>
      <c r="J50" s="127">
        <v>52.225000000000001</v>
      </c>
      <c r="K50" s="127">
        <v>72.75</v>
      </c>
      <c r="L50" s="127">
        <v>96.483000000000004</v>
      </c>
      <c r="M50" s="127">
        <v>101.672</v>
      </c>
      <c r="N50" s="127">
        <v>104.35573333333333</v>
      </c>
      <c r="O50" s="127">
        <v>93.92016000000001</v>
      </c>
      <c r="P50" s="127">
        <v>88.970640000000003</v>
      </c>
      <c r="Q50" s="127">
        <v>74.242800000000003</v>
      </c>
      <c r="R50" s="127">
        <v>73.330042896288873</v>
      </c>
      <c r="S50" s="127">
        <v>71.329219725610841</v>
      </c>
      <c r="T50" s="127">
        <v>71.374316165940698</v>
      </c>
      <c r="U50" s="127">
        <v>71.466817455964417</v>
      </c>
      <c r="V50" s="127">
        <v>71.60828464022778</v>
      </c>
      <c r="W50" s="127">
        <v>72.80035836817261</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83.800000000000011</v>
      </c>
      <c r="E116" s="123">
        <f>SUMIF($A118:$A$211,LEFT($C116,LEN($C116)-6),E118:E$211)</f>
        <v>91.200000000000017</v>
      </c>
      <c r="F116" s="123">
        <f>SUMIF($A118:$A$211,LEFT($C116,LEN($C116)-6),F118:F$211)</f>
        <v>105</v>
      </c>
      <c r="G116" s="123">
        <f>SUMIF($A118:$A$211,LEFT($C116,LEN($C116)-6),G118:G$211)</f>
        <v>108.15</v>
      </c>
      <c r="H116" s="123">
        <f>SUMIF($A118:$A$211,LEFT($C116,LEN($C116)-6),H118:H$211)</f>
        <v>111.39450000000001</v>
      </c>
      <c r="I116" s="123">
        <f>SUMIF($A118:$A$211,LEFT($C116,LEN($C116)-6),I118:I$211)</f>
        <v>114.73633500000001</v>
      </c>
      <c r="J116" s="123">
        <f>SUMIF($A118:$A$211,LEFT($C116,LEN($C116)-6),J118:J$211)</f>
        <v>118.17842505000002</v>
      </c>
      <c r="K116" s="123">
        <f>SUMIF($A118:$A$211,LEFT($C116,LEN($C116)-6),K118:K$211)</f>
        <v>121.72377780150002</v>
      </c>
      <c r="L116" s="123">
        <f>SUMIF($A118:$A$211,LEFT($C116,LEN($C116)-6),L118:L$211)</f>
        <v>125.37549113554502</v>
      </c>
      <c r="M116" s="123">
        <f>SUMIF($A118:$A$211,LEFT($C116,LEN($C116)-6),M118:M$211)</f>
        <v>120</v>
      </c>
      <c r="N116" s="123">
        <f>SUMIF($A118:$A$211,LEFT($C116,LEN($C116)-6),N118:N$211)</f>
        <v>123.60000000000001</v>
      </c>
      <c r="O116" s="123">
        <f>SUMIF($A118:$A$211,LEFT($C116,LEN($C116)-6),O118:O$211)</f>
        <v>127.30800000000001</v>
      </c>
      <c r="P116" s="123">
        <f>SUMIF($A118:$A$211,LEFT($C116,LEN($C116)-6),P118:P$211)</f>
        <v>129.85416000000001</v>
      </c>
      <c r="Q116" s="123">
        <f>SUMIF($A118:$A$211,LEFT($C116,LEN($C116)-6),Q118:Q$211)</f>
        <v>133.74978480000001</v>
      </c>
      <c r="R116" s="123">
        <f>SUMIF($A118:$A$211,LEFT($C116,LEN($C116)-6),R118:R$211)</f>
        <v>129.24233430705806</v>
      </c>
      <c r="S116" s="123">
        <f>SUMIF($A118:$A$211,LEFT($C116,LEN($C116)-6),S118:S$211)</f>
        <v>129.96445610336673</v>
      </c>
      <c r="T116" s="123">
        <f>SUMIF($A118:$A$211,LEFT($C116,LEN($C116)-6),T118:T$211)</f>
        <v>130.69619408703051</v>
      </c>
      <c r="U116" s="123">
        <f>SUMIF($A118:$A$211,LEFT($C116,LEN($C116)-6),U118:U$211)</f>
        <v>131.43778125058151</v>
      </c>
      <c r="V116" s="123">
        <f>SUMIF($A118:$A$211,LEFT($C116,LEN($C116)-6),V118:V$211)</f>
        <v>132.18946251561812</v>
      </c>
      <c r="W116" s="123">
        <f>SUMIF($A118:$A$211,LEFT($C116,LEN($C116)-6),W118:W$211)</f>
        <v>132.95149534785915</v>
      </c>
    </row>
    <row r="117" spans="1:23" s="88" customFormat="1" x14ac:dyDescent="0.3">
      <c r="A117" s="124" t="s">
        <v>452</v>
      </c>
      <c r="B117" s="124" t="s">
        <v>452</v>
      </c>
      <c r="C117" s="124" t="s">
        <v>452</v>
      </c>
      <c r="D117" s="125">
        <f>SUMIF($B118:$B$211,LEFT($C117,LEN($C117)-6),D118:D$211)</f>
        <v>83.800000000000011</v>
      </c>
      <c r="E117" s="125">
        <f>SUMIF($B118:$B$211,LEFT($C117,LEN($C117)-6),E118:E$211)</f>
        <v>91.200000000000017</v>
      </c>
      <c r="F117" s="125">
        <f>SUMIF($B118:$B$211,LEFT($C117,LEN($C117)-6),F118:F$211)</f>
        <v>105</v>
      </c>
      <c r="G117" s="125">
        <f>SUMIF($B118:$B$211,LEFT($C117,LEN($C117)-6),G118:G$211)</f>
        <v>108.15</v>
      </c>
      <c r="H117" s="125">
        <f>SUMIF($B118:$B$211,LEFT($C117,LEN($C117)-6),H118:H$211)</f>
        <v>111.39450000000001</v>
      </c>
      <c r="I117" s="125">
        <f>SUMIF($B118:$B$211,LEFT($C117,LEN($C117)-6),I118:I$211)</f>
        <v>114.73633500000001</v>
      </c>
      <c r="J117" s="125">
        <f>SUMIF($B118:$B$211,LEFT($C117,LEN($C117)-6),J118:J$211)</f>
        <v>118.17842505000002</v>
      </c>
      <c r="K117" s="125">
        <f>SUMIF($B118:$B$211,LEFT($C117,LEN($C117)-6),K118:K$211)</f>
        <v>121.72377780150002</v>
      </c>
      <c r="L117" s="125">
        <f>SUMIF($B118:$B$211,LEFT($C117,LEN($C117)-6),L118:L$211)</f>
        <v>125.37549113554502</v>
      </c>
      <c r="M117" s="125">
        <f>SUMIF($B118:$B$211,LEFT($C117,LEN($C117)-6),M118:M$211)</f>
        <v>120</v>
      </c>
      <c r="N117" s="125">
        <f>SUMIF($B118:$B$211,LEFT($C117,LEN($C117)-6),N118:N$211)</f>
        <v>123.60000000000001</v>
      </c>
      <c r="O117" s="125">
        <f>SUMIF($B118:$B$211,LEFT($C117,LEN($C117)-6),O118:O$211)</f>
        <v>127.30800000000001</v>
      </c>
      <c r="P117" s="125">
        <f>SUMIF($B118:$B$211,LEFT($C117,LEN($C117)-6),P118:P$211)</f>
        <v>129.85416000000001</v>
      </c>
      <c r="Q117" s="125">
        <f>SUMIF($B118:$B$211,LEFT($C117,LEN($C117)-6),Q118:Q$211)</f>
        <v>133.74978480000001</v>
      </c>
      <c r="R117" s="125">
        <f>SUMIF($B118:$B$211,LEFT($C117,LEN($C117)-6),R118:R$211)</f>
        <v>129.24233430705806</v>
      </c>
      <c r="S117" s="125">
        <f>SUMIF($B118:$B$211,LEFT($C117,LEN($C117)-6),S118:S$211)</f>
        <v>129.96445610336673</v>
      </c>
      <c r="T117" s="125">
        <f>SUMIF($B118:$B$211,LEFT($C117,LEN($C117)-6),T118:T$211)</f>
        <v>130.69619408703051</v>
      </c>
      <c r="U117" s="125">
        <f>SUMIF($B118:$B$211,LEFT($C117,LEN($C117)-6),U118:U$211)</f>
        <v>131.43778125058151</v>
      </c>
      <c r="V117" s="125">
        <f>SUMIF($B118:$B$211,LEFT($C117,LEN($C117)-6),V118:V$211)</f>
        <v>132.18946251561812</v>
      </c>
      <c r="W117" s="125">
        <f>SUMIF($B118:$B$211,LEFT($C117,LEN($C117)-6),W118:W$211)</f>
        <v>132.95149534785915</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83.800000000000011</v>
      </c>
      <c r="E119" s="127">
        <v>91.200000000000017</v>
      </c>
      <c r="F119" s="127">
        <v>105</v>
      </c>
      <c r="G119" s="127">
        <v>108.15</v>
      </c>
      <c r="H119" s="127">
        <v>111.39450000000001</v>
      </c>
      <c r="I119" s="127">
        <v>114.73633500000001</v>
      </c>
      <c r="J119" s="127">
        <v>118.17842505000002</v>
      </c>
      <c r="K119" s="127">
        <v>121.72377780150002</v>
      </c>
      <c r="L119" s="127">
        <v>125.37549113554502</v>
      </c>
      <c r="M119" s="127">
        <v>120</v>
      </c>
      <c r="N119" s="127">
        <v>123.60000000000001</v>
      </c>
      <c r="O119" s="127">
        <v>127.30800000000001</v>
      </c>
      <c r="P119" s="127">
        <v>129.85416000000001</v>
      </c>
      <c r="Q119" s="127">
        <v>133.74978480000001</v>
      </c>
      <c r="R119" s="127">
        <v>129.24233430705806</v>
      </c>
      <c r="S119" s="127">
        <v>129.96445610336673</v>
      </c>
      <c r="T119" s="127">
        <v>130.69619408703051</v>
      </c>
      <c r="U119" s="127">
        <v>131.43778125058151</v>
      </c>
      <c r="V119" s="127">
        <v>132.18946251561812</v>
      </c>
      <c r="W119" s="127">
        <v>132.95149534785915</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923.5</v>
      </c>
      <c r="E153" s="123">
        <f>SUMIF($A155:$A$211,LEFT($C153,LEN($C153)-6),E155:E$211)</f>
        <v>961.3</v>
      </c>
      <c r="F153" s="123">
        <f>SUMIF($A155:$A$211,LEFT($C153,LEN($C153)-6),F155:F$211)</f>
        <v>951.9</v>
      </c>
      <c r="G153" s="123">
        <f>SUMIF($A155:$A$211,LEFT($C153,LEN($C153)-6),G155:G$211)</f>
        <v>1044.0999999999999</v>
      </c>
      <c r="H153" s="123">
        <f>SUMIF($A155:$A$211,LEFT($C153,LEN($C153)-6),H155:H$211)</f>
        <v>1008.5</v>
      </c>
      <c r="I153" s="123">
        <f>SUMIF($A155:$A$211,LEFT($C153,LEN($C153)-6),I155:I$211)</f>
        <v>968.9</v>
      </c>
      <c r="J153" s="123">
        <f>SUMIF($A155:$A$211,LEFT($C153,LEN($C153)-6),J155:J$211)</f>
        <v>1006.6</v>
      </c>
      <c r="K153" s="123">
        <f>SUMIF($A155:$A$211,LEFT($C153,LEN($C153)-6),K155:K$211)</f>
        <v>1015.7</v>
      </c>
      <c r="L153" s="123">
        <f>SUMIF($A155:$A$211,LEFT($C153,LEN($C153)-6),L155:L$211)</f>
        <v>967.4</v>
      </c>
      <c r="M153" s="123">
        <f>SUMIF($A155:$A$211,LEFT($C153,LEN($C153)-6),M155:M$211)</f>
        <v>973.3</v>
      </c>
      <c r="N153" s="123">
        <f>SUMIF($A155:$A$211,LEFT($C153,LEN($C153)-6),N155:N$211)</f>
        <v>970.9</v>
      </c>
      <c r="O153" s="123">
        <f>SUMIF($A155:$A$211,LEFT($C153,LEN($C153)-6),O155:O$211)</f>
        <v>966.7</v>
      </c>
      <c r="P153" s="123">
        <f>SUMIF($A155:$A$211,LEFT($C153,LEN($C153)-6),P155:P$211)</f>
        <v>977.9</v>
      </c>
      <c r="Q153" s="123">
        <f>SUMIF($A155:$A$211,LEFT($C153,LEN($C153)-6),Q155:Q$211)</f>
        <v>870.9</v>
      </c>
      <c r="R153" s="123">
        <f>SUMIF($A155:$A$211,LEFT($C153,LEN($C153)-6),R155:R$211)</f>
        <v>887.69495552065302</v>
      </c>
      <c r="S153" s="123">
        <f>SUMIF($A155:$A$211,LEFT($C153,LEN($C153)-6),S155:S$211)</f>
        <v>900.55655580864243</v>
      </c>
      <c r="T153" s="123">
        <f>SUMIF($A155:$A$211,LEFT($C153,LEN($C153)-6),T155:T$211)</f>
        <v>911.57541748633696</v>
      </c>
      <c r="U153" s="123">
        <f>SUMIF($A155:$A$211,LEFT($C153,LEN($C153)-6),U155:U$211)</f>
        <v>922.75466116563359</v>
      </c>
      <c r="V153" s="123">
        <f>SUMIF($A155:$A$211,LEFT($C153,LEN($C153)-6),V155:V$211)</f>
        <v>934.09752141754063</v>
      </c>
      <c r="W153" s="123">
        <f>SUMIF($A155:$A$211,LEFT($C153,LEN($C153)-6),W155:W$211)</f>
        <v>944.60735191163894</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24.5</v>
      </c>
      <c r="E178" s="125">
        <f>SUMIF($B179:$B$211,LEFT($C178,LEN($C178)-6),E179:E$211)</f>
        <v>31.3</v>
      </c>
      <c r="F178" s="125">
        <f>SUMIF($B179:$B$211,LEFT($C178,LEN($C178)-6),F179:F$211)</f>
        <v>41.9</v>
      </c>
      <c r="G178" s="125">
        <f>SUMIF($B179:$B$211,LEFT($C178,LEN($C178)-6),G179:G$211)</f>
        <v>42.1</v>
      </c>
      <c r="H178" s="125">
        <f>SUMIF($B179:$B$211,LEFT($C178,LEN($C178)-6),H179:H$211)</f>
        <v>68.5</v>
      </c>
      <c r="I178" s="125">
        <f>SUMIF($B179:$B$211,LEFT($C178,LEN($C178)-6),I179:I$211)</f>
        <v>68.900000000000006</v>
      </c>
      <c r="J178" s="125">
        <f>SUMIF($B179:$B$211,LEFT($C178,LEN($C178)-6),J179:J$211)</f>
        <v>83.6</v>
      </c>
      <c r="K178" s="125">
        <f>SUMIF($B179:$B$211,LEFT($C178,LEN($C178)-6),K179:K$211)</f>
        <v>105.7</v>
      </c>
      <c r="L178" s="125">
        <f>SUMIF($B179:$B$211,LEFT($C178,LEN($C178)-6),L179:L$211)</f>
        <v>107.4</v>
      </c>
      <c r="M178" s="125">
        <f>SUMIF($B179:$B$211,LEFT($C178,LEN($C178)-6),M179:M$211)</f>
        <v>118.3</v>
      </c>
      <c r="N178" s="125">
        <f>SUMIF($B179:$B$211,LEFT($C178,LEN($C178)-6),N179:N$211)</f>
        <v>125.9</v>
      </c>
      <c r="O178" s="125">
        <f>SUMIF($B179:$B$211,LEFT($C178,LEN($C178)-6),O179:O$211)</f>
        <v>146.69999999999999</v>
      </c>
      <c r="P178" s="125">
        <f>SUMIF($B179:$B$211,LEFT($C178,LEN($C178)-6),P179:P$211)</f>
        <v>187.9</v>
      </c>
      <c r="Q178" s="125">
        <f>SUMIF($B179:$B$211,LEFT($C178,LEN($C178)-6),Q179:Q$211)</f>
        <v>150.9</v>
      </c>
      <c r="R178" s="125">
        <f>SUMIF($B179:$B$211,LEFT($C178,LEN($C178)-6),R179:R$211)</f>
        <v>161.59467453724369</v>
      </c>
      <c r="S178" s="125">
        <f>SUMIF($B179:$B$211,LEFT($C178,LEN($C178)-6),S179:S$211)</f>
        <v>167.19233789006839</v>
      </c>
      <c r="T178" s="125">
        <f>SUMIF($B179:$B$211,LEFT($C178,LEN($C178)-6),T179:T$211)</f>
        <v>170.87383638823914</v>
      </c>
      <c r="U178" s="125">
        <f>SUMIF($B179:$B$211,LEFT($C178,LEN($C178)-6),U179:U$211)</f>
        <v>174.64153406989271</v>
      </c>
      <c r="V178" s="125">
        <f>SUMIF($B179:$B$211,LEFT($C178,LEN($C178)-6),V179:V$211)</f>
        <v>178.4978999428273</v>
      </c>
      <c r="W178" s="125">
        <f>SUMIF($B179:$B$211,LEFT($C178,LEN($C178)-6),W179:W$211)</f>
        <v>181.44551296104669</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7</v>
      </c>
      <c r="Q184" s="127">
        <v>11</v>
      </c>
      <c r="R184" s="127">
        <v>5.5893826473859853</v>
      </c>
      <c r="S184" s="127">
        <v>8.7570641268075633</v>
      </c>
      <c r="T184" s="127">
        <v>9.9297760506117925</v>
      </c>
      <c r="U184" s="127">
        <v>11.107669332130147</v>
      </c>
      <c r="V184" s="127">
        <v>12.290899412094051</v>
      </c>
      <c r="W184" s="127">
        <v>12.479626394456872</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24.5</v>
      </c>
      <c r="E189" s="127">
        <v>31.3</v>
      </c>
      <c r="F189" s="127">
        <v>41.9</v>
      </c>
      <c r="G189" s="127">
        <v>42.1</v>
      </c>
      <c r="H189" s="127">
        <v>68.5</v>
      </c>
      <c r="I189" s="127">
        <v>68.900000000000006</v>
      </c>
      <c r="J189" s="127">
        <v>83.6</v>
      </c>
      <c r="K189" s="127">
        <v>105.7</v>
      </c>
      <c r="L189" s="127">
        <v>107.4</v>
      </c>
      <c r="M189" s="127">
        <v>118.3</v>
      </c>
      <c r="N189" s="127">
        <v>125.9</v>
      </c>
      <c r="O189" s="127">
        <v>146.69999999999999</v>
      </c>
      <c r="P189" s="127">
        <v>180.9</v>
      </c>
      <c r="Q189" s="127">
        <v>139.9</v>
      </c>
      <c r="R189" s="127">
        <v>156.00529188985772</v>
      </c>
      <c r="S189" s="127">
        <v>158.43527376326082</v>
      </c>
      <c r="T189" s="127">
        <v>160.94406033762735</v>
      </c>
      <c r="U189" s="127">
        <v>163.53386473776257</v>
      </c>
      <c r="V189" s="127">
        <v>166.20700053073324</v>
      </c>
      <c r="W189" s="127">
        <v>168.96588656658983</v>
      </c>
    </row>
    <row r="190" spans="1:23" s="88" customFormat="1" x14ac:dyDescent="0.3">
      <c r="A190" s="124" t="s">
        <v>517</v>
      </c>
      <c r="B190" s="124" t="s">
        <v>517</v>
      </c>
      <c r="C190" s="124" t="s">
        <v>517</v>
      </c>
      <c r="D190" s="125">
        <f>SUMIF($B191:$B$211,LEFT($C190,LEN($C190)-6),D191:D$211)</f>
        <v>899</v>
      </c>
      <c r="E190" s="125">
        <f>SUMIF($B191:$B$211,LEFT($C190,LEN($C190)-6),E191:E$211)</f>
        <v>930</v>
      </c>
      <c r="F190" s="125">
        <f>SUMIF($B191:$B$211,LEFT($C190,LEN($C190)-6),F191:F$211)</f>
        <v>910</v>
      </c>
      <c r="G190" s="125">
        <f>SUMIF($B191:$B$211,LEFT($C190,LEN($C190)-6),G191:G$211)</f>
        <v>1002</v>
      </c>
      <c r="H190" s="125">
        <f>SUMIF($B191:$B$211,LEFT($C190,LEN($C190)-6),H191:H$211)</f>
        <v>940</v>
      </c>
      <c r="I190" s="125">
        <f>SUMIF($B191:$B$211,LEFT($C190,LEN($C190)-6),I191:I$211)</f>
        <v>900</v>
      </c>
      <c r="J190" s="125">
        <f>SUMIF($B191:$B$211,LEFT($C190,LEN($C190)-6),J191:J$211)</f>
        <v>923</v>
      </c>
      <c r="K190" s="125">
        <f>SUMIF($B191:$B$211,LEFT($C190,LEN($C190)-6),K191:K$211)</f>
        <v>910</v>
      </c>
      <c r="L190" s="125">
        <f>SUMIF($B191:$B$211,LEFT($C190,LEN($C190)-6),L191:L$211)</f>
        <v>860</v>
      </c>
      <c r="M190" s="125">
        <f>SUMIF($B191:$B$211,LEFT($C190,LEN($C190)-6),M191:M$211)</f>
        <v>855</v>
      </c>
      <c r="N190" s="125">
        <f>SUMIF($B191:$B$211,LEFT($C190,LEN($C190)-6),N191:N$211)</f>
        <v>845</v>
      </c>
      <c r="O190" s="125">
        <f>SUMIF($B191:$B$211,LEFT($C190,LEN($C190)-6),O191:O$211)</f>
        <v>820</v>
      </c>
      <c r="P190" s="125">
        <f>SUMIF($B191:$B$211,LEFT($C190,LEN($C190)-6),P191:P$211)</f>
        <v>790</v>
      </c>
      <c r="Q190" s="125">
        <f>SUMIF($B191:$B$211,LEFT($C190,LEN($C190)-6),Q191:Q$211)</f>
        <v>720</v>
      </c>
      <c r="R190" s="125">
        <f>SUMIF($B191:$B$211,LEFT($C190,LEN($C190)-6),R191:R$211)</f>
        <v>726.10028098340933</v>
      </c>
      <c r="S190" s="125">
        <f>SUMIF($B191:$B$211,LEFT($C190,LEN($C190)-6),S191:S$211)</f>
        <v>733.36421791857401</v>
      </c>
      <c r="T190" s="125">
        <f>SUMIF($B191:$B$211,LEFT($C190,LEN($C190)-6),T191:T$211)</f>
        <v>740.70158109809779</v>
      </c>
      <c r="U190" s="125">
        <f>SUMIF($B191:$B$211,LEFT($C190,LEN($C190)-6),U191:U$211)</f>
        <v>748.11312709574088</v>
      </c>
      <c r="V190" s="125">
        <f>SUMIF($B191:$B$211,LEFT($C190,LEN($C190)-6),V191:V$211)</f>
        <v>755.59962147471333</v>
      </c>
      <c r="W190" s="125">
        <f>SUMIF($B191:$B$211,LEFT($C190,LEN($C190)-6),W191:W$211)</f>
        <v>763.16183895059226</v>
      </c>
    </row>
    <row r="191" spans="1:23" s="88" customFormat="1" x14ac:dyDescent="0.3">
      <c r="A191" s="126" t="s">
        <v>240</v>
      </c>
      <c r="B191" s="126" t="s">
        <v>518</v>
      </c>
      <c r="C191" s="126" t="s">
        <v>291</v>
      </c>
      <c r="D191" s="127">
        <v>899</v>
      </c>
      <c r="E191" s="127">
        <v>930</v>
      </c>
      <c r="F191" s="127">
        <v>910</v>
      </c>
      <c r="G191" s="127">
        <v>1002</v>
      </c>
      <c r="H191" s="127">
        <v>940</v>
      </c>
      <c r="I191" s="127">
        <v>900</v>
      </c>
      <c r="J191" s="127">
        <v>923</v>
      </c>
      <c r="K191" s="127">
        <v>910</v>
      </c>
      <c r="L191" s="127">
        <v>860</v>
      </c>
      <c r="M191" s="127">
        <v>855</v>
      </c>
      <c r="N191" s="127">
        <v>845</v>
      </c>
      <c r="O191" s="127">
        <v>820</v>
      </c>
      <c r="P191" s="127">
        <v>790</v>
      </c>
      <c r="Q191" s="127">
        <v>720</v>
      </c>
      <c r="R191" s="127">
        <v>726.10028098340933</v>
      </c>
      <c r="S191" s="127">
        <v>733.36421791857401</v>
      </c>
      <c r="T191" s="127">
        <v>740.70158109809779</v>
      </c>
      <c r="U191" s="127">
        <v>748.11312709574088</v>
      </c>
      <c r="V191" s="127">
        <v>755.59962147471333</v>
      </c>
      <c r="W191" s="127">
        <v>763.16183895059226</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F3A4E-C9CD-49DC-9DB9-796DCCF56C23}">
  <sheetPr codeName="Sheet62"/>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781</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1131.4669999999999</v>
      </c>
      <c r="E4" s="5">
        <f t="shared" si="0"/>
        <v>1188.8789999999999</v>
      </c>
      <c r="F4" s="5">
        <f t="shared" si="0"/>
        <v>1183.82</v>
      </c>
      <c r="G4" s="5">
        <f t="shared" si="0"/>
        <v>1242.414</v>
      </c>
      <c r="H4" s="5">
        <f t="shared" si="0"/>
        <v>1220.0335</v>
      </c>
      <c r="I4" s="5">
        <f t="shared" si="0"/>
        <v>1168.1403350000001</v>
      </c>
      <c r="J4" s="5">
        <f t="shared" si="0"/>
        <v>1177.00342505</v>
      </c>
      <c r="K4" s="5">
        <f t="shared" si="0"/>
        <v>1210.1737778015001</v>
      </c>
      <c r="L4" s="5">
        <f t="shared" si="0"/>
        <v>1189.258491135545</v>
      </c>
      <c r="M4" s="5">
        <f t="shared" si="0"/>
        <v>1194.972</v>
      </c>
      <c r="N4" s="5">
        <f t="shared" si="0"/>
        <v>1198.8557333333333</v>
      </c>
      <c r="O4" s="5">
        <f t="shared" si="0"/>
        <v>1187.9281599999999</v>
      </c>
      <c r="P4" s="5">
        <f t="shared" si="0"/>
        <v>1196.7248</v>
      </c>
      <c r="Q4" s="5">
        <f t="shared" si="0"/>
        <v>1078.8925847999999</v>
      </c>
      <c r="R4" s="5">
        <f t="shared" si="0"/>
        <v>1090.267332724</v>
      </c>
      <c r="S4" s="5">
        <f t="shared" si="0"/>
        <v>1101.85023163762</v>
      </c>
      <c r="T4" s="5">
        <f>T5+T56+T116+T120+T153+T197+T209</f>
        <v>1113.645927739308</v>
      </c>
      <c r="U4" s="5">
        <f t="shared" ref="U4:V4" si="1">U5+U56+U116+U120+U153+U197+U209</f>
        <v>1125.6592598721795</v>
      </c>
      <c r="V4" s="5">
        <f t="shared" si="1"/>
        <v>1137.8952685733866</v>
      </c>
      <c r="W4" s="5">
        <f t="shared" ref="W4" si="2">W5+W56+W116+W120+W153+W197+W209</f>
        <v>1150.3592056276707</v>
      </c>
    </row>
    <row r="5" spans="1:23" s="88" customFormat="1" x14ac:dyDescent="0.3">
      <c r="A5" s="122" t="s">
        <v>349</v>
      </c>
      <c r="B5" s="122" t="s">
        <v>349</v>
      </c>
      <c r="C5" s="122" t="s">
        <v>349</v>
      </c>
      <c r="D5" s="123">
        <f>SUMIF($A7:$A$211,LEFT($C5,LEN($C5)-6),D7:D$211)</f>
        <v>131.48800299999999</v>
      </c>
      <c r="E5" s="123">
        <f>SUMIF($A7:$A$211,LEFT($C5,LEN($C5)-6),E7:E$211)</f>
        <v>140.52244700000003</v>
      </c>
      <c r="F5" s="123">
        <f>SUMIF($A7:$A$211,LEFT($C5,LEN($C5)-6),F7:F$211)</f>
        <v>122.63801599999999</v>
      </c>
      <c r="G5" s="123">
        <f>SUMIF($A7:$A$211,LEFT($C5,LEN($C5)-6),G7:G$211)</f>
        <v>93.941603000000001</v>
      </c>
      <c r="H5" s="123">
        <f>SUMIF($A7:$A$211,LEFT($C5,LEN($C5)-6),H7:H$211)</f>
        <v>110.16954300000002</v>
      </c>
      <c r="I5" s="123">
        <f>SUMIF($A7:$A$211,LEFT($C5,LEN($C5)-6),I7:I$211)</f>
        <v>95.011950000000013</v>
      </c>
      <c r="J5" s="123">
        <f>SUMIF($A7:$A$211,LEFT($C5,LEN($C5)-6),J7:J$211)</f>
        <v>73.665849999999992</v>
      </c>
      <c r="K5" s="123">
        <f>SUMIF($A7:$A$211,LEFT($C5,LEN($C5)-6),K7:K$211)</f>
        <v>91.465566999999993</v>
      </c>
      <c r="L5" s="123">
        <f>SUMIF($A7:$A$211,LEFT($C5,LEN($C5)-6),L7:L$211)</f>
        <v>101.83288999999999</v>
      </c>
      <c r="M5" s="123">
        <f>SUMIF($A7:$A$211,LEFT($C5,LEN($C5)-6),M7:M$211)</f>
        <v>98.782669999999996</v>
      </c>
      <c r="N5" s="123">
        <f>SUMIF($A7:$A$211,LEFT($C5,LEN($C5)-6),N7:N$211)</f>
        <v>104.29154333333334</v>
      </c>
      <c r="O5" s="123">
        <f>SUMIF($A7:$A$211,LEFT($C5,LEN($C5)-6),O7:O$211)</f>
        <v>93.055160000000015</v>
      </c>
      <c r="P5" s="123">
        <f>SUMIF($A7:$A$211,LEFT($C5,LEN($C5)-6),P7:P$211)</f>
        <v>89.208639999999988</v>
      </c>
      <c r="Q5" s="123">
        <f>SUMIF($A7:$A$211,LEFT($C5,LEN($C5)-6),Q7:Q$211)</f>
        <v>48.453800000000001</v>
      </c>
      <c r="R5" s="123">
        <f>SUMIF($A7:$A$211,LEFT($C5,LEN($C5)-6),R7:R$211)</f>
        <v>48.112994000000008</v>
      </c>
      <c r="S5" s="123">
        <f>SUMIF($A7:$A$211,LEFT($C5,LEN($C5)-6),S7:S$211)</f>
        <v>47.794105220000006</v>
      </c>
      <c r="T5" s="123">
        <f>SUMIF($A7:$A$211,LEFT($C5,LEN($C5)-6),T7:T$211)</f>
        <v>47.497105484599999</v>
      </c>
      <c r="U5" s="123">
        <f>SUMIF($A7:$A$211,LEFT($C5,LEN($C5)-6),U7:U$211)</f>
        <v>47.221978629698008</v>
      </c>
      <c r="V5" s="123">
        <f>SUMIF($A7:$A$211,LEFT($C5,LEN($C5)-6),V7:V$211)</f>
        <v>46.968720588552138</v>
      </c>
      <c r="W5" s="123">
        <f>SUMIF($A7:$A$211,LEFT($C5,LEN($C5)-6),W7:W$211)</f>
        <v>46.737339485567333</v>
      </c>
    </row>
    <row r="6" spans="1:23" s="88" customFormat="1" x14ac:dyDescent="0.3">
      <c r="A6" s="124" t="s">
        <v>350</v>
      </c>
      <c r="B6" s="124" t="s">
        <v>350</v>
      </c>
      <c r="C6" s="124" t="s">
        <v>350</v>
      </c>
      <c r="D6" s="125">
        <f>SUMIF($B7:$B$211,LEFT($C6,LEN($C6)-6),D7:D$211)</f>
        <v>83.379216</v>
      </c>
      <c r="E6" s="125">
        <f>SUMIF($B7:$B$211,LEFT($C6,LEN($C6)-6),E7:E$211)</f>
        <v>74.882690000000011</v>
      </c>
      <c r="F6" s="125">
        <f>SUMIF($B7:$B$211,LEFT($C6,LEN($C6)-6),F7:F$211)</f>
        <v>58.129674000000009</v>
      </c>
      <c r="G6" s="125">
        <f>SUMIF($B7:$B$211,LEFT($C6,LEN($C6)-6),G7:G$211)</f>
        <v>28.840145</v>
      </c>
      <c r="H6" s="125">
        <f>SUMIF($B7:$B$211,LEFT($C6,LEN($C6)-6),H7:H$211)</f>
        <v>41.761160000000004</v>
      </c>
      <c r="I6" s="125">
        <f>SUMIF($B7:$B$211,LEFT($C6,LEN($C6)-6),I7:I$211)</f>
        <v>42.231200000000008</v>
      </c>
      <c r="J6" s="125">
        <f>SUMIF($B7:$B$211,LEFT($C6,LEN($C6)-6),J7:J$211)</f>
        <v>41.304880000000004</v>
      </c>
      <c r="K6" s="125">
        <f>SUMIF($B7:$B$211,LEFT($C6,LEN($C6)-6),K7:K$211)</f>
        <v>45.835229999999989</v>
      </c>
      <c r="L6" s="125">
        <f>SUMIF($B7:$B$211,LEFT($C6,LEN($C6)-6),L7:L$211)</f>
        <v>42.728159999999995</v>
      </c>
      <c r="M6" s="125">
        <f>SUMIF($B7:$B$211,LEFT($C6,LEN($C6)-6),M7:M$211)</f>
        <v>47.919720000000005</v>
      </c>
      <c r="N6" s="125">
        <f>SUMIF($B7:$B$211,LEFT($C6,LEN($C6)-6),N7:N$211)</f>
        <v>43.242429999999999</v>
      </c>
      <c r="O6" s="125">
        <f>SUMIF($B7:$B$211,LEFT($C6,LEN($C6)-6),O7:O$211)</f>
        <v>42.65</v>
      </c>
      <c r="P6" s="125">
        <f>SUMIF($B7:$B$211,LEFT($C6,LEN($C6)-6),P7:P$211)</f>
        <v>38.420999999999999</v>
      </c>
      <c r="Q6" s="125">
        <f>SUMIF($B7:$B$211,LEFT($C6,LEN($C6)-6),Q7:Q$211)</f>
        <v>23.84</v>
      </c>
      <c r="R6" s="125">
        <f>SUMIF($B7:$B$211,LEFT($C6,LEN($C6)-6),R7:R$211)</f>
        <v>23.409640000000003</v>
      </c>
      <c r="S6" s="125">
        <f>SUMIF($B7:$B$211,LEFT($C6,LEN($C6)-6),S7:S$211)</f>
        <v>22.987887199999999</v>
      </c>
      <c r="T6" s="125">
        <f>SUMIF($B7:$B$211,LEFT($C6,LEN($C6)-6),T7:T$211)</f>
        <v>22.574569455999999</v>
      </c>
      <c r="U6" s="125">
        <f>SUMIF($B7:$B$211,LEFT($C6,LEN($C6)-6),U7:U$211)</f>
        <v>22.169518066880002</v>
      </c>
      <c r="V6" s="125">
        <f>SUMIF($B7:$B$211,LEFT($C6,LEN($C6)-6),V7:V$211)</f>
        <v>21.7725677055424</v>
      </c>
      <c r="W6" s="125">
        <f>SUMIF($B7:$B$211,LEFT($C6,LEN($C6)-6),W7:W$211)</f>
        <v>21.383556351431555</v>
      </c>
    </row>
    <row r="7" spans="1:23" s="88" customFormat="1" x14ac:dyDescent="0.3">
      <c r="A7" s="126" t="s">
        <v>144</v>
      </c>
      <c r="B7" s="126" t="s">
        <v>351</v>
      </c>
      <c r="C7" s="126" t="s">
        <v>352</v>
      </c>
      <c r="D7" s="127">
        <v>0.53200000000000003</v>
      </c>
      <c r="E7" s="127">
        <v>0.254</v>
      </c>
      <c r="F7" s="127">
        <v>0</v>
      </c>
      <c r="G7" s="127">
        <v>1E-3</v>
      </c>
      <c r="H7" s="127">
        <v>1E-3</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0.33400000000000002</v>
      </c>
      <c r="E8" s="127">
        <v>0.378</v>
      </c>
      <c r="F8" s="127">
        <v>0.39600000000000007</v>
      </c>
      <c r="G8" s="127">
        <v>0.66300000000000003</v>
      </c>
      <c r="H8" s="127">
        <v>4.7E-2</v>
      </c>
      <c r="I8" s="127">
        <v>2.6539999999999999</v>
      </c>
      <c r="J8" s="127">
        <v>2.6110000000000002</v>
      </c>
      <c r="K8" s="127">
        <v>2.9899999999999998</v>
      </c>
      <c r="L8" s="127">
        <v>1.3719099999999997</v>
      </c>
      <c r="M8" s="127">
        <v>4.4999999999999997E-3</v>
      </c>
      <c r="N8" s="127">
        <v>4.8000000000000001E-2</v>
      </c>
      <c r="O8" s="127">
        <v>0.12300000000000001</v>
      </c>
      <c r="P8" s="127">
        <v>0.98499999999999988</v>
      </c>
      <c r="Q8" s="127">
        <v>0.439</v>
      </c>
      <c r="R8" s="127">
        <v>0.43021999999999999</v>
      </c>
      <c r="S8" s="127">
        <v>0.42161559999999998</v>
      </c>
      <c r="T8" s="127">
        <v>0.41318328799999998</v>
      </c>
      <c r="U8" s="127">
        <v>0.40491962224</v>
      </c>
      <c r="V8" s="127">
        <v>0.39682122979520001</v>
      </c>
      <c r="W8" s="127">
        <v>0.38888480519929602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3.3509999999999995</v>
      </c>
      <c r="Q10" s="127">
        <v>2.3219999999999996</v>
      </c>
      <c r="R10" s="127">
        <v>2.3219999999999996</v>
      </c>
      <c r="S10" s="127">
        <v>2.3219999999999996</v>
      </c>
      <c r="T10" s="127">
        <v>2.3219999999999996</v>
      </c>
      <c r="U10" s="127">
        <v>2.3219999999999996</v>
      </c>
      <c r="V10" s="127">
        <v>2.3219999999999996</v>
      </c>
      <c r="W10" s="127">
        <v>2.3219999999999996</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4.1559999999999997</v>
      </c>
      <c r="E12" s="127">
        <v>3.343</v>
      </c>
      <c r="F12" s="127">
        <v>3.69</v>
      </c>
      <c r="G12" s="127">
        <v>0.58900000000000008</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30.534000000000002</v>
      </c>
      <c r="E13" s="127">
        <v>19.647000000000002</v>
      </c>
      <c r="F13" s="127">
        <v>14.795000000000002</v>
      </c>
      <c r="G13" s="127">
        <v>14.724</v>
      </c>
      <c r="H13" s="127">
        <v>27.016000000000002</v>
      </c>
      <c r="I13" s="127">
        <v>30.204000000000011</v>
      </c>
      <c r="J13" s="127">
        <v>26.425999999999998</v>
      </c>
      <c r="K13" s="127">
        <v>28.547999999999995</v>
      </c>
      <c r="L13" s="127">
        <v>31.28058</v>
      </c>
      <c r="M13" s="127">
        <v>33.098780000000005</v>
      </c>
      <c r="N13" s="127">
        <v>31.181420000000003</v>
      </c>
      <c r="O13" s="127">
        <v>29.635000000000005</v>
      </c>
      <c r="P13" s="127">
        <v>19.938000000000002</v>
      </c>
      <c r="Q13" s="127">
        <v>14.523</v>
      </c>
      <c r="R13" s="127">
        <v>14.23254</v>
      </c>
      <c r="S13" s="127">
        <v>13.947889200000001</v>
      </c>
      <c r="T13" s="127">
        <v>13.668931416</v>
      </c>
      <c r="U13" s="127">
        <v>13.39555278768</v>
      </c>
      <c r="V13" s="127">
        <v>13.127641731926399</v>
      </c>
      <c r="W13" s="127">
        <v>12.865088897287871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4.9999999999999996E-6</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9.2200000000000006</v>
      </c>
      <c r="E17" s="127">
        <v>6.6379999999999999</v>
      </c>
      <c r="F17" s="127">
        <v>3.1100000000000003</v>
      </c>
      <c r="G17" s="127">
        <v>6.0609999999999999</v>
      </c>
      <c r="H17" s="127">
        <v>7.136000000000001</v>
      </c>
      <c r="I17" s="127">
        <v>5.82</v>
      </c>
      <c r="J17" s="127">
        <v>5.8370000000000006</v>
      </c>
      <c r="K17" s="127">
        <v>6.335</v>
      </c>
      <c r="L17" s="127">
        <v>6.2343199999999994</v>
      </c>
      <c r="M17" s="127">
        <v>5.73</v>
      </c>
      <c r="N17" s="127">
        <v>4.5420000000000007</v>
      </c>
      <c r="O17" s="127">
        <v>7.9899999999999975</v>
      </c>
      <c r="P17" s="127">
        <v>8.8089999999999993</v>
      </c>
      <c r="Q17" s="127">
        <v>3.2760000000000002</v>
      </c>
      <c r="R17" s="127">
        <v>3.21048</v>
      </c>
      <c r="S17" s="127">
        <v>3.1462704000000001</v>
      </c>
      <c r="T17" s="127">
        <v>3.0833449920000002</v>
      </c>
      <c r="U17" s="127">
        <v>3.0216780921600002</v>
      </c>
      <c r="V17" s="127">
        <v>2.9612445303168</v>
      </c>
      <c r="W17" s="127">
        <v>2.9020196397104638</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35.247379000000002</v>
      </c>
      <c r="E19" s="127">
        <v>40.189709000000001</v>
      </c>
      <c r="F19" s="127">
        <v>29.849449000000003</v>
      </c>
      <c r="G19" s="127">
        <v>0.22167899999999974</v>
      </c>
      <c r="H19" s="127">
        <v>3.2400000000000007</v>
      </c>
      <c r="I19" s="127">
        <v>0.22700000000000001</v>
      </c>
      <c r="J19" s="127">
        <v>3.5670000000000002</v>
      </c>
      <c r="K19" s="127">
        <v>4.7930000000000001</v>
      </c>
      <c r="L19" s="127">
        <v>5.8160000000000003E-2</v>
      </c>
      <c r="M19" s="127">
        <v>6.0420999999999996</v>
      </c>
      <c r="N19" s="127">
        <v>5.1357200000000001</v>
      </c>
      <c r="O19" s="127">
        <v>3.3719999999999999</v>
      </c>
      <c r="P19" s="127">
        <v>2.3470000000000004</v>
      </c>
      <c r="Q19" s="127">
        <v>1.403</v>
      </c>
      <c r="R19" s="127">
        <v>1.3749400000000001</v>
      </c>
      <c r="S19" s="127">
        <v>1.3474412</v>
      </c>
      <c r="T19" s="127">
        <v>1.320492376</v>
      </c>
      <c r="U19" s="127">
        <v>1.2940825284799999</v>
      </c>
      <c r="V19" s="127">
        <v>1.2682008779103999</v>
      </c>
      <c r="W19" s="127">
        <v>1.242836860352192</v>
      </c>
    </row>
    <row r="20" spans="1:23" s="88" customFormat="1" x14ac:dyDescent="0.3">
      <c r="A20" s="126" t="s">
        <v>144</v>
      </c>
      <c r="B20" s="126" t="s">
        <v>351</v>
      </c>
      <c r="C20" s="126" t="s">
        <v>362</v>
      </c>
      <c r="D20" s="127">
        <v>0</v>
      </c>
      <c r="E20" s="127">
        <v>0</v>
      </c>
      <c r="F20" s="127">
        <v>0</v>
      </c>
      <c r="G20" s="127">
        <v>0</v>
      </c>
      <c r="H20" s="127">
        <v>0.11</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6.0000000000000001E-3</v>
      </c>
      <c r="G22" s="127">
        <v>3.0000000000000001E-3</v>
      </c>
      <c r="H22" s="127">
        <v>0</v>
      </c>
      <c r="I22" s="127">
        <v>0</v>
      </c>
      <c r="J22" s="127">
        <v>0</v>
      </c>
      <c r="K22" s="127">
        <v>0</v>
      </c>
      <c r="L22" s="127">
        <v>0</v>
      </c>
      <c r="M22" s="127">
        <v>0</v>
      </c>
      <c r="N22" s="127">
        <v>0</v>
      </c>
      <c r="O22" s="127">
        <v>1.6E-2</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5.0000000000000001E-3</v>
      </c>
      <c r="E23" s="127">
        <v>5.0000000000000001E-3</v>
      </c>
      <c r="F23" s="127">
        <v>0</v>
      </c>
      <c r="G23" s="127">
        <v>0</v>
      </c>
      <c r="H23" s="127">
        <v>0</v>
      </c>
      <c r="I23" s="127">
        <v>0</v>
      </c>
      <c r="J23" s="127">
        <v>0</v>
      </c>
      <c r="K23" s="127">
        <v>0</v>
      </c>
      <c r="L23" s="127">
        <v>0</v>
      </c>
      <c r="M23" s="127">
        <v>1.0000000000000001E-5</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3.1978369999999998</v>
      </c>
      <c r="E24" s="127">
        <v>2.8409809999999998</v>
      </c>
      <c r="F24" s="127">
        <v>2.3552200000000001</v>
      </c>
      <c r="G24" s="127">
        <v>2.7404660000000001</v>
      </c>
      <c r="H24" s="127">
        <v>2.5681599999999998</v>
      </c>
      <c r="I24" s="127">
        <v>2.8841999999999999</v>
      </c>
      <c r="J24" s="127">
        <v>2.0748800000000003</v>
      </c>
      <c r="K24" s="127">
        <v>2.3102299999999998</v>
      </c>
      <c r="L24" s="127">
        <v>2.6206999999999998</v>
      </c>
      <c r="M24" s="127">
        <v>2.3483700000000001</v>
      </c>
      <c r="N24" s="127">
        <v>2.2872899999999996</v>
      </c>
      <c r="O24" s="127">
        <v>0.998</v>
      </c>
      <c r="P24" s="127">
        <v>2.468</v>
      </c>
      <c r="Q24" s="127">
        <v>1.6320000000000001</v>
      </c>
      <c r="R24" s="127">
        <v>1.5993600000000001</v>
      </c>
      <c r="S24" s="127">
        <v>1.5673728</v>
      </c>
      <c r="T24" s="127">
        <v>1.536025344</v>
      </c>
      <c r="U24" s="127">
        <v>1.50530483712</v>
      </c>
      <c r="V24" s="127">
        <v>1.4751987403775999</v>
      </c>
      <c r="W24" s="127">
        <v>1.4456947655700478</v>
      </c>
    </row>
    <row r="25" spans="1:23" s="88" customFormat="1" x14ac:dyDescent="0.3">
      <c r="A25" s="126" t="s">
        <v>144</v>
      </c>
      <c r="B25" s="126" t="s">
        <v>351</v>
      </c>
      <c r="C25" s="126" t="s">
        <v>162</v>
      </c>
      <c r="D25" s="127">
        <v>0.153</v>
      </c>
      <c r="E25" s="127">
        <v>1.5869999999999997</v>
      </c>
      <c r="F25" s="127">
        <v>3.9280000000000004</v>
      </c>
      <c r="G25" s="127">
        <v>3.8369999999999997</v>
      </c>
      <c r="H25" s="127">
        <v>1.6429999999999998</v>
      </c>
      <c r="I25" s="127">
        <v>0.442</v>
      </c>
      <c r="J25" s="127">
        <v>0.78900000000000015</v>
      </c>
      <c r="K25" s="127">
        <v>0.85899999999999999</v>
      </c>
      <c r="L25" s="127">
        <v>1.16249</v>
      </c>
      <c r="M25" s="127">
        <v>0.69595999999999991</v>
      </c>
      <c r="N25" s="127">
        <v>4.8000000000000001E-2</v>
      </c>
      <c r="O25" s="127">
        <v>0.51600000000000001</v>
      </c>
      <c r="P25" s="127">
        <v>0.52299999999999991</v>
      </c>
      <c r="Q25" s="127">
        <v>0.245</v>
      </c>
      <c r="R25" s="127">
        <v>0.24009999999999998</v>
      </c>
      <c r="S25" s="127">
        <v>0.23529799999999998</v>
      </c>
      <c r="T25" s="127">
        <v>0.23059203999999997</v>
      </c>
      <c r="U25" s="127">
        <v>0.22598019919999995</v>
      </c>
      <c r="V25" s="127">
        <v>0.22146059521599995</v>
      </c>
      <c r="W25" s="127">
        <v>0.21703138331167995</v>
      </c>
    </row>
    <row r="26" spans="1:23" s="88" customFormat="1" x14ac:dyDescent="0.3">
      <c r="A26" s="124" t="s">
        <v>366</v>
      </c>
      <c r="B26" s="124" t="s">
        <v>366</v>
      </c>
      <c r="C26" s="124" t="s">
        <v>366</v>
      </c>
      <c r="D26" s="125">
        <f>SUMIF($B27:$B$211,LEFT($C26,LEN($C26)-6),D27:D$211)</f>
        <v>31.078006999999996</v>
      </c>
      <c r="E26" s="125">
        <f>SUMIF($B27:$B$211,LEFT($C26,LEN($C26)-6),E27:E$211)</f>
        <v>32.173617</v>
      </c>
      <c r="F26" s="125">
        <f>SUMIF($B27:$B$211,LEFT($C26,LEN($C26)-6),F27:F$211)</f>
        <v>34.360189999999996</v>
      </c>
      <c r="G26" s="125">
        <f>SUMIF($B27:$B$211,LEFT($C26,LEN($C26)-6),G27:G$211)</f>
        <v>44.294768999999988</v>
      </c>
      <c r="H26" s="125">
        <f>SUMIF($B27:$B$211,LEFT($C26,LEN($C26)-6),H27:H$211)</f>
        <v>51.054178</v>
      </c>
      <c r="I26" s="125">
        <f>SUMIF($B27:$B$211,LEFT($C26,LEN($C26)-6),I27:I$211)</f>
        <v>43.886029999999998</v>
      </c>
      <c r="J26" s="125">
        <f>SUMIF($B27:$B$211,LEFT($C26,LEN($C26)-6),J27:J$211)</f>
        <v>36.382863999999998</v>
      </c>
      <c r="K26" s="125">
        <f>SUMIF($B27:$B$211,LEFT($C26,LEN($C26)-6),K27:K$211)</f>
        <v>44.046750000000003</v>
      </c>
      <c r="L26" s="125">
        <f>SUMIF($B27:$B$211,LEFT($C26,LEN($C26)-6),L27:L$211)</f>
        <v>41.639210000000006</v>
      </c>
      <c r="M26" s="125">
        <f>SUMIF($B27:$B$211,LEFT($C26,LEN($C26)-6),M27:M$211)</f>
        <v>34.075230000000005</v>
      </c>
      <c r="N26" s="125">
        <f>SUMIF($B27:$B$211,LEFT($C26,LEN($C26)-6),N27:N$211)</f>
        <v>37.60857</v>
      </c>
      <c r="O26" s="125">
        <f>SUMIF($B27:$B$211,LEFT($C26,LEN($C26)-6),O27:O$211)</f>
        <v>38.577000000000005</v>
      </c>
      <c r="P26" s="125">
        <f>SUMIF($B27:$B$211,LEFT($C26,LEN($C26)-6),P27:P$211)</f>
        <v>23.850000000000005</v>
      </c>
      <c r="Q26" s="125">
        <f>SUMIF($B27:$B$211,LEFT($C26,LEN($C26)-6),Q27:Q$211)</f>
        <v>17.053000000000001</v>
      </c>
      <c r="R26" s="125">
        <f>SUMIF($B27:$B$211,LEFT($C26,LEN($C26)-6),R27:R$211)</f>
        <v>16.926259999999999</v>
      </c>
      <c r="S26" s="125">
        <f>SUMIF($B27:$B$211,LEFT($C26,LEN($C26)-6),S27:S$211)</f>
        <v>16.806341200000002</v>
      </c>
      <c r="T26" s="125">
        <f>SUMIF($B27:$B$211,LEFT($C26,LEN($C26)-6),T27:T$211)</f>
        <v>16.693192904</v>
      </c>
      <c r="U26" s="125">
        <f>SUMIF($B27:$B$211,LEFT($C26,LEN($C26)-6),U27:U$211)</f>
        <v>16.58676714448</v>
      </c>
      <c r="V26" s="125">
        <f>SUMIF($B27:$B$211,LEFT($C26,LEN($C26)-6),V27:V$211)</f>
        <v>16.487018662121599</v>
      </c>
      <c r="W26" s="125">
        <f>SUMIF($B27:$B$211,LEFT($C26,LEN($C26)-6),W27:W$211)</f>
        <v>16.393904886620994</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3.0000000000000001E-3</v>
      </c>
      <c r="L29" s="127">
        <v>2.095E-2</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17.596999999999998</v>
      </c>
      <c r="E31" s="127">
        <v>16.908999999999999</v>
      </c>
      <c r="F31" s="127">
        <v>19.236000000000001</v>
      </c>
      <c r="G31" s="127">
        <v>20.085999999999995</v>
      </c>
      <c r="H31" s="127">
        <v>23.651999999999997</v>
      </c>
      <c r="I31" s="127">
        <v>21.125</v>
      </c>
      <c r="J31" s="127">
        <v>16.159163999999997</v>
      </c>
      <c r="K31" s="127">
        <v>18.134</v>
      </c>
      <c r="L31" s="127">
        <v>19.52242</v>
      </c>
      <c r="M31" s="127">
        <v>19.305569999999996</v>
      </c>
      <c r="N31" s="127">
        <v>17.614580000000004</v>
      </c>
      <c r="O31" s="127">
        <v>18.600999999999999</v>
      </c>
      <c r="P31" s="127">
        <v>11.092999999999998</v>
      </c>
      <c r="Q31" s="127">
        <v>11.695</v>
      </c>
      <c r="R31" s="127">
        <v>11.4611</v>
      </c>
      <c r="S31" s="127">
        <v>11.231878</v>
      </c>
      <c r="T31" s="127">
        <v>11.00724044</v>
      </c>
      <c r="U31" s="127">
        <v>10.7870956312</v>
      </c>
      <c r="V31" s="127">
        <v>10.571353718575999</v>
      </c>
      <c r="W31" s="127">
        <v>10.359926644204478</v>
      </c>
    </row>
    <row r="32" spans="1:23" s="88" customFormat="1" x14ac:dyDescent="0.3">
      <c r="A32" s="126" t="s">
        <v>144</v>
      </c>
      <c r="B32" s="126" t="s">
        <v>367</v>
      </c>
      <c r="C32" s="126" t="s">
        <v>372</v>
      </c>
      <c r="D32" s="127">
        <v>4.0000000000000001E-3</v>
      </c>
      <c r="E32" s="127">
        <v>9.0000000000000011E-3</v>
      </c>
      <c r="F32" s="127">
        <v>0</v>
      </c>
      <c r="G32" s="127">
        <v>5.0000000000000001E-3</v>
      </c>
      <c r="H32" s="127">
        <v>1.2E-2</v>
      </c>
      <c r="I32" s="127">
        <v>8.0000000000000002E-3</v>
      </c>
      <c r="J32" s="127">
        <v>7.0000000000000001E-3</v>
      </c>
      <c r="K32" s="127">
        <v>4.0000000000000001E-3</v>
      </c>
      <c r="L32" s="127">
        <v>0.01</v>
      </c>
      <c r="M32" s="127">
        <v>8.8500000000000002E-3</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3.0000000000000001E-3</v>
      </c>
      <c r="E34" s="127">
        <v>3.4000000000000002E-2</v>
      </c>
      <c r="F34" s="127">
        <v>2.5000000000000001E-2</v>
      </c>
      <c r="G34" s="127">
        <v>2.3E-2</v>
      </c>
      <c r="H34" s="127">
        <v>2E-3</v>
      </c>
      <c r="I34" s="127">
        <v>7.0000000000000001E-3</v>
      </c>
      <c r="J34" s="127">
        <v>4.0000000000000001E-3</v>
      </c>
      <c r="K34" s="127">
        <v>2E-3</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4.8000000000000001E-2</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13.367999999999999</v>
      </c>
      <c r="E40" s="127">
        <v>15.175999999999998</v>
      </c>
      <c r="F40" s="127">
        <v>15.041</v>
      </c>
      <c r="G40" s="127">
        <v>24.152000000000001</v>
      </c>
      <c r="H40" s="127">
        <v>27.349000000000004</v>
      </c>
      <c r="I40" s="127">
        <v>22.640999999999998</v>
      </c>
      <c r="J40" s="127">
        <v>20.135999999999999</v>
      </c>
      <c r="K40" s="127">
        <v>25.867000000000001</v>
      </c>
      <c r="L40" s="127">
        <v>22.078290000000003</v>
      </c>
      <c r="M40" s="127">
        <v>14.756810000000002</v>
      </c>
      <c r="N40" s="127">
        <v>19.961790000000001</v>
      </c>
      <c r="O40" s="127">
        <v>19.971000000000004</v>
      </c>
      <c r="P40" s="127">
        <v>12.723000000000003</v>
      </c>
      <c r="Q40" s="127">
        <v>5.3580000000000005</v>
      </c>
      <c r="R40" s="127">
        <v>5.4651600000000009</v>
      </c>
      <c r="S40" s="127">
        <v>5.5744632000000012</v>
      </c>
      <c r="T40" s="127">
        <v>5.6859524640000014</v>
      </c>
      <c r="U40" s="127">
        <v>5.7996715132800016</v>
      </c>
      <c r="V40" s="127">
        <v>5.9156649435456021</v>
      </c>
      <c r="W40" s="127">
        <v>6.0339782424165147</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6.6814999999999999E-2</v>
      </c>
      <c r="E42" s="127">
        <v>3.2405000000000003E-2</v>
      </c>
      <c r="F42" s="127">
        <v>1.3560000000000001E-2</v>
      </c>
      <c r="G42" s="127">
        <v>1.5918999999999999E-2</v>
      </c>
      <c r="H42" s="127">
        <v>1.9878000000000003E-2</v>
      </c>
      <c r="I42" s="127">
        <v>8.3500000000000019E-2</v>
      </c>
      <c r="J42" s="127">
        <v>0</v>
      </c>
      <c r="K42" s="127">
        <v>1.8400000000000003E-2</v>
      </c>
      <c r="L42" s="127">
        <v>8.9999999999999998E-4</v>
      </c>
      <c r="M42" s="127">
        <v>2E-3</v>
      </c>
      <c r="N42" s="127">
        <v>1.9199999999999998E-2</v>
      </c>
      <c r="O42" s="127">
        <v>5.0000000000000001E-3</v>
      </c>
      <c r="P42" s="127">
        <v>2.4E-2</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3.9192000000000005E-2</v>
      </c>
      <c r="E45" s="127">
        <v>1.3212000000000002E-2</v>
      </c>
      <c r="F45" s="127">
        <v>4.4630000000000003E-2</v>
      </c>
      <c r="G45" s="127">
        <v>1.285E-2</v>
      </c>
      <c r="H45" s="127">
        <v>1.9300000000000001E-2</v>
      </c>
      <c r="I45" s="127">
        <v>2.1530000000000001E-2</v>
      </c>
      <c r="J45" s="127">
        <v>2.87E-2</v>
      </c>
      <c r="K45" s="127">
        <v>1.8350000000000002E-2</v>
      </c>
      <c r="L45" s="127">
        <v>6.6500000000000005E-3</v>
      </c>
      <c r="M45" s="127">
        <v>2E-3</v>
      </c>
      <c r="N45" s="127">
        <v>1.3000000000000001E-2</v>
      </c>
      <c r="O45" s="127">
        <v>0</v>
      </c>
      <c r="P45" s="127">
        <v>0.01</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17.030780000000004</v>
      </c>
      <c r="E46" s="125">
        <f>SUMIF($B47:$B$211,LEFT($C46,LEN($C46)-6),E47:E$211)</f>
        <v>33.46614000000001</v>
      </c>
      <c r="F46" s="125">
        <f>SUMIF($B47:$B$211,LEFT($C46,LEN($C46)-6),F47:F$211)</f>
        <v>30.148152</v>
      </c>
      <c r="G46" s="125">
        <f>SUMIF($B47:$B$211,LEFT($C46,LEN($C46)-6),G47:G$211)</f>
        <v>20.806689000000009</v>
      </c>
      <c r="H46" s="125">
        <f>SUMIF($B47:$B$211,LEFT($C46,LEN($C46)-6),H47:H$211)</f>
        <v>17.354205000000007</v>
      </c>
      <c r="I46" s="125">
        <f>SUMIF($B47:$B$211,LEFT($C46,LEN($C46)-6),I47:I$211)</f>
        <v>8.8947200000000031</v>
      </c>
      <c r="J46" s="125">
        <f>SUMIF($B47:$B$211,LEFT($C46,LEN($C46)-6),J47:J$211)</f>
        <v>-4.0218939999999961</v>
      </c>
      <c r="K46" s="125">
        <f>SUMIF($B47:$B$211,LEFT($C46,LEN($C46)-6),K47:K$211)</f>
        <v>1.5835870000000054</v>
      </c>
      <c r="L46" s="125">
        <f>SUMIF($B47:$B$211,LEFT($C46,LEN($C46)-6),L47:L$211)</f>
        <v>17.465519999999998</v>
      </c>
      <c r="M46" s="125">
        <f>SUMIF($B47:$B$211,LEFT($C46,LEN($C46)-6),M47:M$211)</f>
        <v>16.787720000000007</v>
      </c>
      <c r="N46" s="125">
        <f>SUMIF($B47:$B$211,LEFT($C46,LEN($C46)-6),N47:N$211)</f>
        <v>23.44054333333332</v>
      </c>
      <c r="O46" s="125">
        <f>SUMIF($B47:$B$211,LEFT($C46,LEN($C46)-6),O47:O$211)</f>
        <v>11.828159999999999</v>
      </c>
      <c r="P46" s="125">
        <f>SUMIF($B47:$B$211,LEFT($C46,LEN($C46)-6),P47:P$211)</f>
        <v>26.937639999999998</v>
      </c>
      <c r="Q46" s="125">
        <f>SUMIF($B47:$B$211,LEFT($C46,LEN($C46)-6),Q47:Q$211)</f>
        <v>7.5608000000000013</v>
      </c>
      <c r="R46" s="125">
        <f>SUMIF($B47:$B$211,LEFT($C46,LEN($C46)-6),R47:R$211)</f>
        <v>7.7770940000000017</v>
      </c>
      <c r="S46" s="125">
        <f>SUMIF($B47:$B$211,LEFT($C46,LEN($C46)-6),S47:S$211)</f>
        <v>7.9998768200000017</v>
      </c>
      <c r="T46" s="125">
        <f>SUMIF($B47:$B$211,LEFT($C46,LEN($C46)-6),T47:T$211)</f>
        <v>8.2293431246000015</v>
      </c>
      <c r="U46" s="125">
        <f>SUMIF($B47:$B$211,LEFT($C46,LEN($C46)-6),U47:U$211)</f>
        <v>8.4656934183380006</v>
      </c>
      <c r="V46" s="125">
        <f>SUMIF($B47:$B$211,LEFT($C46,LEN($C46)-6),V47:V$211)</f>
        <v>8.7091342208881404</v>
      </c>
      <c r="W46" s="125">
        <f>SUMIF($B47:$B$211,LEFT($C46,LEN($C46)-6),W47:W$211)</f>
        <v>8.9598782475147853</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9.4E-2</v>
      </c>
      <c r="E49" s="127">
        <v>4.0999999999999995E-2</v>
      </c>
      <c r="F49" s="127">
        <v>1.7999999999999999E-2</v>
      </c>
      <c r="G49" s="127">
        <v>2.7E-2</v>
      </c>
      <c r="H49" s="127">
        <v>2.4E-2</v>
      </c>
      <c r="I49" s="127">
        <v>1.7999999999999999E-2</v>
      </c>
      <c r="J49" s="127">
        <v>1.7999999999999999E-2</v>
      </c>
      <c r="K49" s="127">
        <v>1.7999999999999999E-2</v>
      </c>
      <c r="L49" s="127">
        <v>1.7999999999999999E-2</v>
      </c>
      <c r="M49" s="127">
        <v>0</v>
      </c>
      <c r="N49" s="127">
        <v>0</v>
      </c>
      <c r="O49" s="127">
        <v>1.3000000000000001E-2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16.051180000000002</v>
      </c>
      <c r="E50" s="127">
        <v>33.230540000000012</v>
      </c>
      <c r="F50" s="127">
        <v>29.902301999999999</v>
      </c>
      <c r="G50" s="127">
        <v>20.210254000000006</v>
      </c>
      <c r="H50" s="127">
        <v>16.704575000000006</v>
      </c>
      <c r="I50" s="127">
        <v>8.1965100000000035</v>
      </c>
      <c r="J50" s="127">
        <v>-4.6220439999999954</v>
      </c>
      <c r="K50" s="127">
        <v>1.2026670000000053</v>
      </c>
      <c r="L50" s="127">
        <v>16.912469999999999</v>
      </c>
      <c r="M50" s="127">
        <v>16.567720000000008</v>
      </c>
      <c r="N50" s="127">
        <v>23.35054333333332</v>
      </c>
      <c r="O50" s="127">
        <v>11.629159999999999</v>
      </c>
      <c r="P50" s="127">
        <v>26.707639999999998</v>
      </c>
      <c r="Q50" s="127">
        <v>7.2098000000000013</v>
      </c>
      <c r="R50" s="127">
        <v>7.4260940000000017</v>
      </c>
      <c r="S50" s="127">
        <v>7.6488768200000017</v>
      </c>
      <c r="T50" s="127">
        <v>7.8783431246000015</v>
      </c>
      <c r="U50" s="127">
        <v>8.1146934183380015</v>
      </c>
      <c r="V50" s="127">
        <v>8.3581342208881413</v>
      </c>
      <c r="W50" s="127">
        <v>8.6088782475147863</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0.88559999999999994</v>
      </c>
      <c r="E52" s="127">
        <v>0.19460000000000002</v>
      </c>
      <c r="F52" s="127">
        <v>0.20399999999999999</v>
      </c>
      <c r="G52" s="127">
        <v>0.54703499999999994</v>
      </c>
      <c r="H52" s="127">
        <v>0.62563000000000002</v>
      </c>
      <c r="I52" s="127">
        <v>0.65620999999999996</v>
      </c>
      <c r="J52" s="127">
        <v>0.57214999999999994</v>
      </c>
      <c r="K52" s="127">
        <v>0.36292000000000002</v>
      </c>
      <c r="L52" s="127">
        <v>0.53505000000000003</v>
      </c>
      <c r="M52" s="127">
        <v>0.21999999999999997</v>
      </c>
      <c r="N52" s="127">
        <v>0.09</v>
      </c>
      <c r="O52" s="127">
        <v>0.18599999999999997</v>
      </c>
      <c r="P52" s="127">
        <v>0.19599999999999998</v>
      </c>
      <c r="Q52" s="127">
        <v>0.34099999999999997</v>
      </c>
      <c r="R52" s="127">
        <v>0.34099999999999997</v>
      </c>
      <c r="S52" s="127">
        <v>0.34099999999999997</v>
      </c>
      <c r="T52" s="127">
        <v>0.34099999999999997</v>
      </c>
      <c r="U52" s="127">
        <v>0.34099999999999997</v>
      </c>
      <c r="V52" s="127">
        <v>0.34099999999999997</v>
      </c>
      <c r="W52" s="127">
        <v>0.34099999999999997</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2.3850000000000003E-2</v>
      </c>
      <c r="G55" s="127">
        <v>2.2400000000000003E-2</v>
      </c>
      <c r="H55" s="127">
        <v>0</v>
      </c>
      <c r="I55" s="127">
        <v>2.4E-2</v>
      </c>
      <c r="J55" s="127">
        <v>0.01</v>
      </c>
      <c r="K55" s="127">
        <v>0</v>
      </c>
      <c r="L55" s="127">
        <v>0</v>
      </c>
      <c r="M55" s="127">
        <v>0</v>
      </c>
      <c r="N55" s="127">
        <v>0</v>
      </c>
      <c r="O55" s="127">
        <v>0</v>
      </c>
      <c r="P55" s="127">
        <v>3.4000000000000002E-2</v>
      </c>
      <c r="Q55" s="127">
        <v>0.01</v>
      </c>
      <c r="R55" s="127">
        <v>0.01</v>
      </c>
      <c r="S55" s="127">
        <v>0.01</v>
      </c>
      <c r="T55" s="127">
        <v>0.01</v>
      </c>
      <c r="U55" s="127">
        <v>0.01</v>
      </c>
      <c r="V55" s="127">
        <v>0.01</v>
      </c>
      <c r="W55" s="127">
        <v>0.01</v>
      </c>
    </row>
    <row r="56" spans="1:23" s="88" customFormat="1" x14ac:dyDescent="0.3">
      <c r="A56" s="122" t="s">
        <v>390</v>
      </c>
      <c r="B56" s="122" t="s">
        <v>390</v>
      </c>
      <c r="C56" s="122" t="s">
        <v>390</v>
      </c>
      <c r="D56" s="123">
        <f>SUMIF($A58:$A$211,LEFT($C56,LEN($C56)-6),D58:D$211)</f>
        <v>2.5066240000000004</v>
      </c>
      <c r="E56" s="123">
        <f>SUMIF($A58:$A$211,LEFT($C56,LEN($C56)-6),E58:E$211)</f>
        <v>1.4747470000000003</v>
      </c>
      <c r="F56" s="123">
        <f>SUMIF($A58:$A$211,LEFT($C56,LEN($C56)-6),F58:F$211)</f>
        <v>1.786821</v>
      </c>
      <c r="G56" s="123">
        <f>SUMIF($A58:$A$211,LEFT($C56,LEN($C56)-6),G58:G$211)</f>
        <v>1.521387</v>
      </c>
      <c r="H56" s="123">
        <f>SUMIF($A58:$A$211,LEFT($C56,LEN($C56)-6),H58:H$211)</f>
        <v>1.4389679999999998</v>
      </c>
      <c r="I56" s="123">
        <f>SUMIF($A58:$A$211,LEFT($C56,LEN($C56)-6),I58:I$211)</f>
        <v>1.5462000000000002</v>
      </c>
      <c r="J56" s="123">
        <f>SUMIF($A58:$A$211,LEFT($C56,LEN($C56)-6),J58:J$211)</f>
        <v>1.4474499999999999</v>
      </c>
      <c r="K56" s="123">
        <f>SUMIF($A58:$A$211,LEFT($C56,LEN($C56)-6),K58:K$211)</f>
        <v>1.257171</v>
      </c>
      <c r="L56" s="123">
        <f>SUMIF($A58:$A$211,LEFT($C56,LEN($C56)-6),L58:L$211)</f>
        <v>1.3110399999999998</v>
      </c>
      <c r="M56" s="123">
        <f>SUMIF($A58:$A$211,LEFT($C56,LEN($C56)-6),M58:M$211)</f>
        <v>1.78884</v>
      </c>
      <c r="N56" s="123">
        <f>SUMIF($A58:$A$211,LEFT($C56,LEN($C56)-6),N58:N$211)</f>
        <v>1.1234999999999999</v>
      </c>
      <c r="O56" s="123">
        <f>SUMIF($A58:$A$211,LEFT($C56,LEN($C56)-6),O58:O$211)</f>
        <v>0.82300000000000006</v>
      </c>
      <c r="P56" s="123">
        <f>SUMIF($A58:$A$211,LEFT($C56,LEN($C56)-6),P58:P$211)</f>
        <v>1.3210000000000002</v>
      </c>
      <c r="Q56" s="123">
        <f>SUMIF($A58:$A$211,LEFT($C56,LEN($C56)-6),Q58:Q$211)</f>
        <v>0.71899999999999997</v>
      </c>
      <c r="R56" s="123">
        <f>SUMIF($A58:$A$211,LEFT($C56,LEN($C56)-6),R58:R$211)</f>
        <v>0.71899999999999997</v>
      </c>
      <c r="S56" s="123">
        <f>SUMIF($A58:$A$211,LEFT($C56,LEN($C56)-6),S58:S$211)</f>
        <v>0.71899999999999997</v>
      </c>
      <c r="T56" s="123">
        <f>SUMIF($A58:$A$211,LEFT($C56,LEN($C56)-6),T58:T$211)</f>
        <v>0.71899999999999997</v>
      </c>
      <c r="U56" s="123">
        <f>SUMIF($A58:$A$211,LEFT($C56,LEN($C56)-6),U58:U$211)</f>
        <v>0.71899999999999997</v>
      </c>
      <c r="V56" s="123">
        <f>SUMIF($A58:$A$211,LEFT($C56,LEN($C56)-6),V58:V$211)</f>
        <v>0.71899999999999997</v>
      </c>
      <c r="W56" s="123">
        <f>SUMIF($A58:$A$211,LEFT($C56,LEN($C56)-6),W58:W$211)</f>
        <v>0.71899999999999997</v>
      </c>
    </row>
    <row r="57" spans="1:23" s="88" customFormat="1" x14ac:dyDescent="0.3">
      <c r="A57" s="124" t="s">
        <v>391</v>
      </c>
      <c r="B57" s="124" t="s">
        <v>391</v>
      </c>
      <c r="C57" s="124" t="s">
        <v>391</v>
      </c>
      <c r="D57" s="125">
        <f>SUMIF($B58:$B$211,LEFT($C57,LEN($C57)-6),D58:D$211)</f>
        <v>2.8300000000000005E-4</v>
      </c>
      <c r="E57" s="125">
        <f>SUMIF($B58:$B$211,LEFT($C57,LEN($C57)-6),E58:E$211)</f>
        <v>1.6100000000000001E-4</v>
      </c>
      <c r="F57" s="125">
        <f>SUMIF($B58:$B$211,LEFT($C57,LEN($C57)-6),F58:F$211)</f>
        <v>2.7499999999999998E-3</v>
      </c>
      <c r="G57" s="125">
        <f>SUMIF($B58:$B$211,LEFT($C57,LEN($C57)-6),G58:G$211)</f>
        <v>5.8999999999999992E-4</v>
      </c>
      <c r="H57" s="125">
        <f>SUMIF($B58:$B$211,LEFT($C57,LEN($C57)-6),H58:H$211)</f>
        <v>0</v>
      </c>
      <c r="I57" s="125">
        <f>SUMIF($B58:$B$211,LEFT($C57,LEN($C57)-6),I58:I$211)</f>
        <v>0</v>
      </c>
      <c r="J57" s="125">
        <f>SUMIF($B58:$B$211,LEFT($C57,LEN($C57)-6),J58:J$211)</f>
        <v>0</v>
      </c>
      <c r="K57" s="125">
        <f>SUMIF($B58:$B$211,LEFT($C57,LEN($C57)-6),K58:K$211)</f>
        <v>8.1700000000000002E-3</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9.9999999999999995E-7</v>
      </c>
      <c r="F58" s="127">
        <v>0</v>
      </c>
      <c r="G58" s="127">
        <v>3.0000000000000001E-6</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2.8300000000000005E-4</v>
      </c>
      <c r="E59" s="127">
        <v>1.6000000000000001E-4</v>
      </c>
      <c r="F59" s="127">
        <v>2.7499999999999998E-3</v>
      </c>
      <c r="G59" s="127">
        <v>5.8699999999999996E-4</v>
      </c>
      <c r="H59" s="127">
        <v>0</v>
      </c>
      <c r="I59" s="127">
        <v>0</v>
      </c>
      <c r="J59" s="127">
        <v>0</v>
      </c>
      <c r="K59" s="127">
        <v>1.7000000000000001E-4</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8.0000000000000002E-3</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1.6E-2</v>
      </c>
      <c r="E64" s="125">
        <f>SUMIF($B65:$B$211,LEFT($C64,LEN($C64)-6),E65:E$211)</f>
        <v>0</v>
      </c>
      <c r="F64" s="125">
        <f>SUMIF($B65:$B$211,LEFT($C64,LEN($C64)-6),F65:F$211)</f>
        <v>6.0000000000000001E-3</v>
      </c>
      <c r="G64" s="125">
        <f>SUMIF($B65:$B$211,LEFT($C64,LEN($C64)-6),G65:G$211)</f>
        <v>0.01</v>
      </c>
      <c r="H64" s="125">
        <f>SUMIF($B65:$B$211,LEFT($C64,LEN($C64)-6),H65:H$211)</f>
        <v>0</v>
      </c>
      <c r="I64" s="125">
        <f>SUMIF($B65:$B$211,LEFT($C64,LEN($C64)-6),I65:I$211)</f>
        <v>1.2E-2</v>
      </c>
      <c r="J64" s="125">
        <f>SUMIF($B65:$B$211,LEFT($C64,LEN($C64)-6),J65:J$211)</f>
        <v>2.1650000000000003E-2</v>
      </c>
      <c r="K64" s="125">
        <f>SUMIF($B65:$B$211,LEFT($C64,LEN($C64)-6),K65:K$211)</f>
        <v>0</v>
      </c>
      <c r="L64" s="125">
        <f>SUMIF($B65:$B$211,LEFT($C64,LEN($C64)-6),L65:L$211)</f>
        <v>0</v>
      </c>
      <c r="M64" s="125">
        <f>SUMIF($B65:$B$211,LEFT($C64,LEN($C64)-6),M65:M$211)</f>
        <v>2.0000000000000002E-5</v>
      </c>
      <c r="N64" s="125">
        <f>SUMIF($B65:$B$211,LEFT($C64,LEN($C64)-6),N65:N$211)</f>
        <v>1.6500000000000001E-2</v>
      </c>
      <c r="O64" s="125">
        <f>SUMIF($B65:$B$211,LEFT($C64,LEN($C64)-6),O65:O$211)</f>
        <v>9.5000000000000001E-2</v>
      </c>
      <c r="P64" s="125">
        <f>SUMIF($B65:$B$211,LEFT($C64,LEN($C64)-6),P65:P$211)</f>
        <v>0</v>
      </c>
      <c r="Q64" s="125">
        <f>SUMIF($B65:$B$211,LEFT($C64,LEN($C64)-6),Q65:Q$211)</f>
        <v>1.4E-2</v>
      </c>
      <c r="R64" s="125">
        <f>SUMIF($B65:$B$211,LEFT($C64,LEN($C64)-6),R65:R$211)</f>
        <v>1.4E-2</v>
      </c>
      <c r="S64" s="125">
        <f>SUMIF($B65:$B$211,LEFT($C64,LEN($C64)-6),S65:S$211)</f>
        <v>1.4E-2</v>
      </c>
      <c r="T64" s="125">
        <f>SUMIF($B65:$B$211,LEFT($C64,LEN($C64)-6),T65:T$211)</f>
        <v>1.4E-2</v>
      </c>
      <c r="U64" s="125">
        <f>SUMIF($B65:$B$211,LEFT($C64,LEN($C64)-6),U65:U$211)</f>
        <v>1.4E-2</v>
      </c>
      <c r="V64" s="125">
        <f>SUMIF($B65:$B$211,LEFT($C64,LEN($C64)-6),V65:V$211)</f>
        <v>1.4E-2</v>
      </c>
      <c r="W64" s="125">
        <f>SUMIF($B65:$B$211,LEFT($C64,LEN($C64)-6),W65:W$211)</f>
        <v>1.4E-2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1.2E-2</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6.0000000000000001E-3</v>
      </c>
      <c r="E69" s="127">
        <v>0</v>
      </c>
      <c r="F69" s="127">
        <v>6.0000000000000001E-3</v>
      </c>
      <c r="G69" s="127">
        <v>0.01</v>
      </c>
      <c r="H69" s="127">
        <v>0</v>
      </c>
      <c r="I69" s="127">
        <v>0</v>
      </c>
      <c r="J69" s="127">
        <v>1.2E-2</v>
      </c>
      <c r="K69" s="127">
        <v>0</v>
      </c>
      <c r="L69" s="127">
        <v>0</v>
      </c>
      <c r="M69" s="127">
        <v>2.0000000000000002E-5</v>
      </c>
      <c r="N69" s="127">
        <v>1.6500000000000001E-2</v>
      </c>
      <c r="O69" s="127">
        <v>0</v>
      </c>
      <c r="P69" s="127">
        <v>0</v>
      </c>
      <c r="Q69" s="127">
        <v>1.4E-2</v>
      </c>
      <c r="R69" s="127">
        <v>1.4E-2</v>
      </c>
      <c r="S69" s="127">
        <v>1.4E-2</v>
      </c>
      <c r="T69" s="127">
        <v>1.4E-2</v>
      </c>
      <c r="U69" s="127">
        <v>1.4E-2</v>
      </c>
      <c r="V69" s="127">
        <v>1.4E-2</v>
      </c>
      <c r="W69" s="127">
        <v>1.4E-2</v>
      </c>
    </row>
    <row r="70" spans="1:23" s="88" customFormat="1" x14ac:dyDescent="0.3">
      <c r="A70" s="126" t="s">
        <v>196</v>
      </c>
      <c r="B70" s="126" t="s">
        <v>397</v>
      </c>
      <c r="C70" s="126" t="s">
        <v>403</v>
      </c>
      <c r="D70" s="127">
        <v>0</v>
      </c>
      <c r="E70" s="127">
        <v>0</v>
      </c>
      <c r="F70" s="127">
        <v>0</v>
      </c>
      <c r="G70" s="127">
        <v>0</v>
      </c>
      <c r="H70" s="127">
        <v>0</v>
      </c>
      <c r="I70" s="127">
        <v>0</v>
      </c>
      <c r="J70" s="127">
        <v>9.6500000000000006E-3</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9.5000000000000001E-2</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0.01</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6.0000000000000001E-3</v>
      </c>
      <c r="E83" s="125">
        <f>SUMIF($B84:$B$211,LEFT($C83,LEN($C83)-6),E84:E$211)</f>
        <v>2E-3</v>
      </c>
      <c r="F83" s="125">
        <f>SUMIF($B84:$B$211,LEFT($C83,LEN($C83)-6),F84:F$211)</f>
        <v>8.1899999999999994E-3</v>
      </c>
      <c r="G83" s="125">
        <f>SUMIF($B84:$B$211,LEFT($C83,LEN($C83)-6),G84:G$211)</f>
        <v>1.9975E-2</v>
      </c>
      <c r="H83" s="125">
        <f>SUMIF($B84:$B$211,LEFT($C83,LEN($C83)-6),H84:H$211)</f>
        <v>1.0954E-2</v>
      </c>
      <c r="I83" s="125">
        <f>SUMIF($B84:$B$211,LEFT($C83,LEN($C83)-6),I84:I$211)</f>
        <v>3.0000000000000001E-3</v>
      </c>
      <c r="J83" s="125">
        <f>SUMIF($B84:$B$211,LEFT($C83,LEN($C83)-6),J84:J$211)</f>
        <v>5.0000000000000001E-3</v>
      </c>
      <c r="K83" s="125">
        <f>SUMIF($B84:$B$211,LEFT($C83,LEN($C83)-6),K84:K$211)</f>
        <v>9.9999999999999995E-7</v>
      </c>
      <c r="L83" s="125">
        <f>SUMIF($B84:$B$211,LEFT($C83,LEN($C83)-6),L84:L$211)</f>
        <v>4.6439999999999995E-2</v>
      </c>
      <c r="M83" s="125">
        <f>SUMIF($B84:$B$211,LEFT($C83,LEN($C83)-6),M84:M$211)</f>
        <v>4.6369999999999995E-2</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6.0000000000000001E-3</v>
      </c>
      <c r="E87" s="127">
        <v>0</v>
      </c>
      <c r="F87" s="127">
        <v>8.0000000000000002E-3</v>
      </c>
      <c r="G87" s="127">
        <v>0</v>
      </c>
      <c r="H87" s="127">
        <v>0</v>
      </c>
      <c r="I87" s="127">
        <v>3.0000000000000001E-3</v>
      </c>
      <c r="J87" s="127">
        <v>5.0000000000000001E-3</v>
      </c>
      <c r="K87" s="127">
        <v>9.9999999999999995E-7</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4.0300000000000004E-4</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2E-3</v>
      </c>
      <c r="F96" s="127">
        <v>1.9000000000000001E-4</v>
      </c>
      <c r="G96" s="127">
        <v>1.9570999999999998E-2</v>
      </c>
      <c r="H96" s="127">
        <v>1.0954E-2</v>
      </c>
      <c r="I96" s="127">
        <v>0</v>
      </c>
      <c r="J96" s="127">
        <v>0</v>
      </c>
      <c r="K96" s="127">
        <v>0</v>
      </c>
      <c r="L96" s="127">
        <v>4.6439999999999995E-2</v>
      </c>
      <c r="M96" s="127">
        <v>4.6369999999999995E-2</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9.9999999999999995E-7</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2.4843410000000006</v>
      </c>
      <c r="E110" s="125">
        <f>SUMIF($B111:$B$211,LEFT($C110,LEN($C110)-6),E111:E$211)</f>
        <v>1.4725860000000002</v>
      </c>
      <c r="F110" s="125">
        <f>SUMIF($B111:$B$211,LEFT($C110,LEN($C110)-6),F111:F$211)</f>
        <v>1.769881</v>
      </c>
      <c r="G110" s="125">
        <f>SUMIF($B111:$B$211,LEFT($C110,LEN($C110)-6),G111:G$211)</f>
        <v>1.4908220000000001</v>
      </c>
      <c r="H110" s="125">
        <f>SUMIF($B111:$B$211,LEFT($C110,LEN($C110)-6),H111:H$211)</f>
        <v>1.4280139999999999</v>
      </c>
      <c r="I110" s="125">
        <f>SUMIF($B111:$B$211,LEFT($C110,LEN($C110)-6),I111:I$211)</f>
        <v>1.5312000000000003</v>
      </c>
      <c r="J110" s="125">
        <f>SUMIF($B111:$B$211,LEFT($C110,LEN($C110)-6),J111:J$211)</f>
        <v>1.4207999999999998</v>
      </c>
      <c r="K110" s="125">
        <f>SUMIF($B111:$B$211,LEFT($C110,LEN($C110)-6),K111:K$211)</f>
        <v>1.2490000000000001</v>
      </c>
      <c r="L110" s="125">
        <f>SUMIF($B111:$B$211,LEFT($C110,LEN($C110)-6),L111:L$211)</f>
        <v>1.2645999999999997</v>
      </c>
      <c r="M110" s="125">
        <f>SUMIF($B111:$B$211,LEFT($C110,LEN($C110)-6),M111:M$211)</f>
        <v>1.7424500000000001</v>
      </c>
      <c r="N110" s="125">
        <f>SUMIF($B111:$B$211,LEFT($C110,LEN($C110)-6),N111:N$211)</f>
        <v>1.107</v>
      </c>
      <c r="O110" s="125">
        <f>SUMIF($B111:$B$211,LEFT($C110,LEN($C110)-6),O111:O$211)</f>
        <v>0.72800000000000009</v>
      </c>
      <c r="P110" s="125">
        <f>SUMIF($B111:$B$211,LEFT($C110,LEN($C110)-6),P111:P$211)</f>
        <v>1.3210000000000002</v>
      </c>
      <c r="Q110" s="125">
        <f>SUMIF($B111:$B$211,LEFT($C110,LEN($C110)-6),Q111:Q$211)</f>
        <v>0.70499999999999996</v>
      </c>
      <c r="R110" s="125">
        <f>SUMIF($B111:$B$211,LEFT($C110,LEN($C110)-6),R111:R$211)</f>
        <v>0.70499999999999996</v>
      </c>
      <c r="S110" s="125">
        <f>SUMIF($B111:$B$211,LEFT($C110,LEN($C110)-6),S111:S$211)</f>
        <v>0.70499999999999996</v>
      </c>
      <c r="T110" s="125">
        <f>SUMIF($B111:$B$211,LEFT($C110,LEN($C110)-6),T111:T$211)</f>
        <v>0.70499999999999996</v>
      </c>
      <c r="U110" s="125">
        <f>SUMIF($B111:$B$211,LEFT($C110,LEN($C110)-6),U111:U$211)</f>
        <v>0.70499999999999996</v>
      </c>
      <c r="V110" s="125">
        <f>SUMIF($B111:$B$211,LEFT($C110,LEN($C110)-6),V111:V$211)</f>
        <v>0.70499999999999996</v>
      </c>
      <c r="W110" s="125">
        <f>SUMIF($B111:$B$211,LEFT($C110,LEN($C110)-6),W111:W$211)</f>
        <v>0.70499999999999996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2.4843410000000006</v>
      </c>
      <c r="E114" s="127">
        <v>1.4725860000000002</v>
      </c>
      <c r="F114" s="127">
        <v>1.769881</v>
      </c>
      <c r="G114" s="127">
        <v>1.4908220000000001</v>
      </c>
      <c r="H114" s="127">
        <v>1.4280139999999999</v>
      </c>
      <c r="I114" s="127">
        <v>1.5312000000000003</v>
      </c>
      <c r="J114" s="127">
        <v>1.4207999999999998</v>
      </c>
      <c r="K114" s="127">
        <v>1.2490000000000001</v>
      </c>
      <c r="L114" s="127">
        <v>1.2645999999999997</v>
      </c>
      <c r="M114" s="127">
        <v>1.7424500000000001</v>
      </c>
      <c r="N114" s="127">
        <v>1.107</v>
      </c>
      <c r="O114" s="127">
        <v>0.72800000000000009</v>
      </c>
      <c r="P114" s="127">
        <v>1.3210000000000002</v>
      </c>
      <c r="Q114" s="127">
        <v>0.70499999999999996</v>
      </c>
      <c r="R114" s="127">
        <v>0.70499999999999996</v>
      </c>
      <c r="S114" s="127">
        <v>0.70499999999999996</v>
      </c>
      <c r="T114" s="127">
        <v>0.70499999999999996</v>
      </c>
      <c r="U114" s="127">
        <v>0.70499999999999996</v>
      </c>
      <c r="V114" s="127">
        <v>0.70499999999999996</v>
      </c>
      <c r="W114" s="127">
        <v>0.70499999999999996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76.140073999999998</v>
      </c>
      <c r="E116" s="123">
        <f>SUMIF($A118:$A$211,LEFT($C116,LEN($C116)-6),E118:E$211)</f>
        <v>84.307154000000011</v>
      </c>
      <c r="F116" s="123">
        <f>SUMIF($A118:$A$211,LEFT($C116,LEN($C116)-6),F118:F$211)</f>
        <v>100.41224699999999</v>
      </c>
      <c r="G116" s="123">
        <f>SUMIF($A118:$A$211,LEFT($C116,LEN($C116)-6),G118:G$211)</f>
        <v>106.54481799999999</v>
      </c>
      <c r="H116" s="123">
        <f>SUMIF($A118:$A$211,LEFT($C116,LEN($C116)-6),H118:H$211)</f>
        <v>112.51537600000002</v>
      </c>
      <c r="I116" s="123">
        <f>SUMIF($A118:$A$211,LEFT($C116,LEN($C116)-6),I118:I$211)</f>
        <v>114.584599</v>
      </c>
      <c r="J116" s="123">
        <f>SUMIF($A118:$A$211,LEFT($C116,LEN($C116)-6),J118:J$211)</f>
        <v>108.83092805000003</v>
      </c>
      <c r="K116" s="123">
        <f>SUMIF($A118:$A$211,LEFT($C116,LEN($C116)-6),K118:K$211)</f>
        <v>117.31103480150001</v>
      </c>
      <c r="L116" s="123">
        <f>SUMIF($A118:$A$211,LEFT($C116,LEN($C116)-6),L118:L$211)</f>
        <v>127.84328113554503</v>
      </c>
      <c r="M116" s="123">
        <f>SUMIF($A118:$A$211,LEFT($C116,LEN($C116)-6),M118:M$211)</f>
        <v>123.94693000000001</v>
      </c>
      <c r="N116" s="123">
        <f>SUMIF($A118:$A$211,LEFT($C116,LEN($C116)-6),N118:N$211)</f>
        <v>127.70958</v>
      </c>
      <c r="O116" s="123">
        <f>SUMIF($A118:$A$211,LEFT($C116,LEN($C116)-6),O118:O$211)</f>
        <v>126.35900000000001</v>
      </c>
      <c r="P116" s="123">
        <f>SUMIF($A118:$A$211,LEFT($C116,LEN($C116)-6),P118:P$211)</f>
        <v>127.12716</v>
      </c>
      <c r="Q116" s="123">
        <f>SUMIF($A118:$A$211,LEFT($C116,LEN($C116)-6),Q118:Q$211)</f>
        <v>128.99378480000001</v>
      </c>
      <c r="R116" s="123">
        <f>SUMIF($A118:$A$211,LEFT($C116,LEN($C116)-6),R118:R$211)</f>
        <v>129.63017872400002</v>
      </c>
      <c r="S116" s="123">
        <f>SUMIF($A118:$A$211,LEFT($C116,LEN($C116)-6),S118:S$211)</f>
        <v>130.26975461762001</v>
      </c>
      <c r="T116" s="123">
        <f>SUMIF($A118:$A$211,LEFT($C116,LEN($C116)-6),T118:T$211)</f>
        <v>130.9125283907081</v>
      </c>
      <c r="U116" s="123">
        <f>SUMIF($A118:$A$211,LEFT($C116,LEN($C116)-6),U118:U$211)</f>
        <v>131.55851603266163</v>
      </c>
      <c r="V116" s="123">
        <f>SUMIF($A118:$A$211,LEFT($C116,LEN($C116)-6),V118:V$211)</f>
        <v>132.20773361282491</v>
      </c>
      <c r="W116" s="123">
        <f>SUMIF($A118:$A$211,LEFT($C116,LEN($C116)-6),W118:W$211)</f>
        <v>132.86019728088903</v>
      </c>
    </row>
    <row r="117" spans="1:23" s="88" customFormat="1" x14ac:dyDescent="0.3">
      <c r="A117" s="124" t="s">
        <v>452</v>
      </c>
      <c r="B117" s="124" t="s">
        <v>452</v>
      </c>
      <c r="C117" s="124" t="s">
        <v>452</v>
      </c>
      <c r="D117" s="125">
        <f>SUMIF($B118:$B$211,LEFT($C117,LEN($C117)-6),D118:D$211)</f>
        <v>76.140073999999998</v>
      </c>
      <c r="E117" s="125">
        <f>SUMIF($B118:$B$211,LEFT($C117,LEN($C117)-6),E118:E$211)</f>
        <v>84.307154000000011</v>
      </c>
      <c r="F117" s="125">
        <f>SUMIF($B118:$B$211,LEFT($C117,LEN($C117)-6),F118:F$211)</f>
        <v>100.41224699999999</v>
      </c>
      <c r="G117" s="125">
        <f>SUMIF($B118:$B$211,LEFT($C117,LEN($C117)-6),G118:G$211)</f>
        <v>106.54481799999999</v>
      </c>
      <c r="H117" s="125">
        <f>SUMIF($B118:$B$211,LEFT($C117,LEN($C117)-6),H118:H$211)</f>
        <v>112.51537600000002</v>
      </c>
      <c r="I117" s="125">
        <f>SUMIF($B118:$B$211,LEFT($C117,LEN($C117)-6),I118:I$211)</f>
        <v>114.584599</v>
      </c>
      <c r="J117" s="125">
        <f>SUMIF($B118:$B$211,LEFT($C117,LEN($C117)-6),J118:J$211)</f>
        <v>108.83092805000003</v>
      </c>
      <c r="K117" s="125">
        <f>SUMIF($B118:$B$211,LEFT($C117,LEN($C117)-6),K118:K$211)</f>
        <v>117.31103480150001</v>
      </c>
      <c r="L117" s="125">
        <f>SUMIF($B118:$B$211,LEFT($C117,LEN($C117)-6),L118:L$211)</f>
        <v>127.84328113554503</v>
      </c>
      <c r="M117" s="125">
        <f>SUMIF($B118:$B$211,LEFT($C117,LEN($C117)-6),M118:M$211)</f>
        <v>123.94693000000001</v>
      </c>
      <c r="N117" s="125">
        <f>SUMIF($B118:$B$211,LEFT($C117,LEN($C117)-6),N118:N$211)</f>
        <v>127.70958</v>
      </c>
      <c r="O117" s="125">
        <f>SUMIF($B118:$B$211,LEFT($C117,LEN($C117)-6),O118:O$211)</f>
        <v>126.35900000000001</v>
      </c>
      <c r="P117" s="125">
        <f>SUMIF($B118:$B$211,LEFT($C117,LEN($C117)-6),P118:P$211)</f>
        <v>127.12716</v>
      </c>
      <c r="Q117" s="125">
        <f>SUMIF($B118:$B$211,LEFT($C117,LEN($C117)-6),Q118:Q$211)</f>
        <v>128.99378480000001</v>
      </c>
      <c r="R117" s="125">
        <f>SUMIF($B118:$B$211,LEFT($C117,LEN($C117)-6),R118:R$211)</f>
        <v>129.63017872400002</v>
      </c>
      <c r="S117" s="125">
        <f>SUMIF($B118:$B$211,LEFT($C117,LEN($C117)-6),S118:S$211)</f>
        <v>130.26975461762001</v>
      </c>
      <c r="T117" s="125">
        <f>SUMIF($B118:$B$211,LEFT($C117,LEN($C117)-6),T118:T$211)</f>
        <v>130.9125283907081</v>
      </c>
      <c r="U117" s="125">
        <f>SUMIF($B118:$B$211,LEFT($C117,LEN($C117)-6),U118:U$211)</f>
        <v>131.55851603266163</v>
      </c>
      <c r="V117" s="125">
        <f>SUMIF($B118:$B$211,LEFT($C117,LEN($C117)-6),V118:V$211)</f>
        <v>132.20773361282491</v>
      </c>
      <c r="W117" s="125">
        <f>SUMIF($B118:$B$211,LEFT($C117,LEN($C117)-6),W118:W$211)</f>
        <v>132.86019728088903</v>
      </c>
    </row>
    <row r="118" spans="1:23" s="88" customFormat="1" x14ac:dyDescent="0.3">
      <c r="A118" s="126" t="s">
        <v>209</v>
      </c>
      <c r="B118" s="126" t="s">
        <v>209</v>
      </c>
      <c r="C118" s="126" t="s">
        <v>210</v>
      </c>
      <c r="D118" s="127">
        <v>1.0172030000000001</v>
      </c>
      <c r="E118" s="127">
        <v>1.17482</v>
      </c>
      <c r="F118" s="127">
        <v>0.91309700000000016</v>
      </c>
      <c r="G118" s="127">
        <v>1.3044750000000001</v>
      </c>
      <c r="H118" s="127">
        <v>1.233592</v>
      </c>
      <c r="I118" s="127">
        <v>1.418698</v>
      </c>
      <c r="J118" s="127">
        <v>1.1455199999999999</v>
      </c>
      <c r="K118" s="127">
        <v>1.6759050000000004</v>
      </c>
      <c r="L118" s="127">
        <v>2.0478399999999999</v>
      </c>
      <c r="M118" s="127">
        <v>1.4835799999999999</v>
      </c>
      <c r="N118" s="127">
        <v>1.4031099999999999</v>
      </c>
      <c r="O118" s="127">
        <v>1.3420000000000003</v>
      </c>
      <c r="P118" s="127">
        <v>1.784</v>
      </c>
      <c r="Q118" s="127">
        <v>1.7149999999999999</v>
      </c>
      <c r="R118" s="127">
        <v>1.7149999999999999</v>
      </c>
      <c r="S118" s="127">
        <v>1.7149999999999999</v>
      </c>
      <c r="T118" s="127">
        <v>1.7149999999999999</v>
      </c>
      <c r="U118" s="127">
        <v>1.7149999999999999</v>
      </c>
      <c r="V118" s="127">
        <v>1.7149999999999999</v>
      </c>
      <c r="W118" s="127">
        <v>1.7149999999999999</v>
      </c>
    </row>
    <row r="119" spans="1:23" s="88" customFormat="1" x14ac:dyDescent="0.3">
      <c r="A119" s="126" t="s">
        <v>209</v>
      </c>
      <c r="B119" s="126" t="s">
        <v>209</v>
      </c>
      <c r="C119" s="126" t="s">
        <v>213</v>
      </c>
      <c r="D119" s="127">
        <v>75.122871000000004</v>
      </c>
      <c r="E119" s="127">
        <v>83.132334000000014</v>
      </c>
      <c r="F119" s="127">
        <v>99.49915</v>
      </c>
      <c r="G119" s="127">
        <v>105.240343</v>
      </c>
      <c r="H119" s="127">
        <v>111.28178400000002</v>
      </c>
      <c r="I119" s="127">
        <v>113.16590099999999</v>
      </c>
      <c r="J119" s="127">
        <v>107.68540805000002</v>
      </c>
      <c r="K119" s="127">
        <v>115.63512980150001</v>
      </c>
      <c r="L119" s="127">
        <v>125.79544113554503</v>
      </c>
      <c r="M119" s="127">
        <v>122.46335000000001</v>
      </c>
      <c r="N119" s="127">
        <v>126.30647</v>
      </c>
      <c r="O119" s="127">
        <v>125.01700000000001</v>
      </c>
      <c r="P119" s="127">
        <v>125.34316</v>
      </c>
      <c r="Q119" s="127">
        <v>127.27878480000003</v>
      </c>
      <c r="R119" s="127">
        <v>127.91517872400001</v>
      </c>
      <c r="S119" s="127">
        <v>128.55475461762001</v>
      </c>
      <c r="T119" s="127">
        <v>129.1975283907081</v>
      </c>
      <c r="U119" s="127">
        <v>129.84351603266163</v>
      </c>
      <c r="V119" s="127">
        <v>130.49273361282491</v>
      </c>
      <c r="W119" s="127">
        <v>131.14519728088902</v>
      </c>
    </row>
    <row r="120" spans="1:23" s="88" customFormat="1" x14ac:dyDescent="0.3">
      <c r="A120" s="122" t="s">
        <v>453</v>
      </c>
      <c r="B120" s="122" t="s">
        <v>453</v>
      </c>
      <c r="C120" s="122" t="s">
        <v>453</v>
      </c>
      <c r="D120" s="123">
        <f>SUMIF($A122:$A$211,LEFT($C120,LEN($C120)-6),D122:D$211)</f>
        <v>17.129166000000001</v>
      </c>
      <c r="E120" s="123">
        <f>SUMIF($A122:$A$211,LEFT($C120,LEN($C120)-6),E122:E$211)</f>
        <v>13.543609000000002</v>
      </c>
      <c r="F120" s="123">
        <f>SUMIF($A122:$A$211,LEFT($C120,LEN($C120)-6),F122:F$211)</f>
        <v>16.990183999999999</v>
      </c>
      <c r="G120" s="123">
        <f>SUMIF($A122:$A$211,LEFT($C120,LEN($C120)-6),G122:G$211)</f>
        <v>17.246943000000002</v>
      </c>
      <c r="H120" s="123">
        <f>SUMIF($A122:$A$211,LEFT($C120,LEN($C120)-6),H122:H$211)</f>
        <v>16.002233999999998</v>
      </c>
      <c r="I120" s="123">
        <f>SUMIF($A122:$A$211,LEFT($C120,LEN($C120)-6),I122:I$211)</f>
        <v>14.776144</v>
      </c>
      <c r="J120" s="123">
        <f>SUMIF($A122:$A$211,LEFT($C120,LEN($C120)-6),J122:J$211)</f>
        <v>14.69595</v>
      </c>
      <c r="K120" s="123">
        <f>SUMIF($A122:$A$211,LEFT($C120,LEN($C120)-6),K122:K$211)</f>
        <v>13.032103000000001</v>
      </c>
      <c r="L120" s="123">
        <f>SUMIF($A122:$A$211,LEFT($C120,LEN($C120)-6),L122:L$211)</f>
        <v>10.674899999999999</v>
      </c>
      <c r="M120" s="123">
        <f>SUMIF($A122:$A$211,LEFT($C120,LEN($C120)-6),M122:M$211)</f>
        <v>8.2953400000000013</v>
      </c>
      <c r="N120" s="123">
        <f>SUMIF($A122:$A$211,LEFT($C120,LEN($C120)-6),N122:N$211)</f>
        <v>9.5710299999999986</v>
      </c>
      <c r="O120" s="123">
        <f>SUMIF($A122:$A$211,LEFT($C120,LEN($C120)-6),O122:O$211)</f>
        <v>12.007</v>
      </c>
      <c r="P120" s="123">
        <f>SUMIF($A122:$A$211,LEFT($C120,LEN($C120)-6),P122:P$211)</f>
        <v>13.829000000000001</v>
      </c>
      <c r="Q120" s="123">
        <f>SUMIF($A122:$A$211,LEFT($C120,LEN($C120)-6),Q122:Q$211)</f>
        <v>13.000999999999999</v>
      </c>
      <c r="R120" s="123">
        <f>SUMIF($A122:$A$211,LEFT($C120,LEN($C120)-6),R122:R$211)</f>
        <v>13.5998</v>
      </c>
      <c r="S120" s="123">
        <f>SUMIF($A122:$A$211,LEFT($C120,LEN($C120)-6),S122:S$211)</f>
        <v>14.234528000000001</v>
      </c>
      <c r="T120" s="123">
        <f>SUMIF($A122:$A$211,LEFT($C120,LEN($C120)-6),T122:T$211)</f>
        <v>14.907339680000002</v>
      </c>
      <c r="U120" s="123">
        <f>SUMIF($A122:$A$211,LEFT($C120,LEN($C120)-6),U122:U$211)</f>
        <v>15.620520060800002</v>
      </c>
      <c r="V120" s="123">
        <f>SUMIF($A122:$A$211,LEFT($C120,LEN($C120)-6),V122:V$211)</f>
        <v>16.376491264448003</v>
      </c>
      <c r="W120" s="123">
        <f>SUMIF($A122:$A$211,LEFT($C120,LEN($C120)-6),W122:W$211)</f>
        <v>17.177820740314885</v>
      </c>
    </row>
    <row r="121" spans="1:23" s="88" customFormat="1" x14ac:dyDescent="0.3">
      <c r="A121" s="124" t="s">
        <v>454</v>
      </c>
      <c r="B121" s="124" t="s">
        <v>454</v>
      </c>
      <c r="C121" s="124" t="s">
        <v>454</v>
      </c>
      <c r="D121" s="125">
        <f>SUMIF($B122:$B$211,LEFT($C121,LEN($C121)-6),D122:D$211)</f>
        <v>1.4497999999999999E-2</v>
      </c>
      <c r="E121" s="125">
        <f>SUMIF($B122:$B$211,LEFT($C121,LEN($C121)-6),E122:E$211)</f>
        <v>2.6782999999999998E-2</v>
      </c>
      <c r="F121" s="125">
        <f>SUMIF($B122:$B$211,LEFT($C121,LEN($C121)-6),F122:F$211)</f>
        <v>0</v>
      </c>
      <c r="G121" s="125">
        <f>SUMIF($B122:$B$211,LEFT($C121,LEN($C121)-6),G122:G$211)</f>
        <v>9.2600000000000007E-4</v>
      </c>
      <c r="H121" s="125">
        <f>SUMIF($B122:$B$211,LEFT($C121,LEN($C121)-6),H122:H$211)</f>
        <v>0.16306800000000002</v>
      </c>
      <c r="I121" s="125">
        <f>SUMIF($B122:$B$211,LEFT($C121,LEN($C121)-6),I122:I$211)</f>
        <v>4.6300000000000003E-4</v>
      </c>
      <c r="J121" s="125">
        <f>SUMIF($B122:$B$211,LEFT($C121,LEN($C121)-6),J122:J$211)</f>
        <v>5.0000000000000001E-4</v>
      </c>
      <c r="K121" s="125">
        <f>SUMIF($B122:$B$211,LEFT($C121,LEN($C121)-6),K122:K$211)</f>
        <v>7.463E-3</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1.2999999999999999E-2</v>
      </c>
      <c r="E123" s="127">
        <v>1.7000000000000001E-2</v>
      </c>
      <c r="F123" s="127">
        <v>0</v>
      </c>
      <c r="G123" s="127">
        <v>0</v>
      </c>
      <c r="H123" s="127">
        <v>0</v>
      </c>
      <c r="I123" s="127">
        <v>0</v>
      </c>
      <c r="J123" s="127">
        <v>0</v>
      </c>
      <c r="K123" s="127">
        <v>7.0000000000000001E-3</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1.498E-3</v>
      </c>
      <c r="E124" s="127">
        <v>7.8589999999999997E-3</v>
      </c>
      <c r="F124" s="127">
        <v>0</v>
      </c>
      <c r="G124" s="127">
        <v>9.2600000000000007E-4</v>
      </c>
      <c r="H124" s="127">
        <v>5.0000000000000001E-4</v>
      </c>
      <c r="I124" s="127">
        <v>4.6300000000000003E-4</v>
      </c>
      <c r="J124" s="127">
        <v>5.0000000000000001E-4</v>
      </c>
      <c r="K124" s="127">
        <v>4.6300000000000003E-4</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1.9239999999999999E-3</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0.16256800000000002</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3.1314000000000002E-2</v>
      </c>
      <c r="E130" s="125">
        <f>SUMIF($B131:$B$211,LEFT($C130,LEN($C130)-6),E131:E$211)</f>
        <v>3.2300999999999996E-2</v>
      </c>
      <c r="F130" s="125">
        <f>SUMIF($B131:$B$211,LEFT($C130,LEN($C130)-6),F131:F$211)</f>
        <v>1.9805E-2</v>
      </c>
      <c r="G130" s="125">
        <f>SUMIF($B131:$B$211,LEFT($C130,LEN($C130)-6),G131:G$211)</f>
        <v>2.0016999999999997E-2</v>
      </c>
      <c r="H130" s="125">
        <f>SUMIF($B131:$B$211,LEFT($C130,LEN($C130)-6),H131:H$211)</f>
        <v>1.7999999999999999E-2</v>
      </c>
      <c r="I130" s="125">
        <f>SUMIF($B131:$B$211,LEFT($C130,LEN($C130)-6),I131:I$211)</f>
        <v>3.1230000000000001E-2</v>
      </c>
      <c r="J130" s="125">
        <f>SUMIF($B131:$B$211,LEFT($C130,LEN($C130)-6),J131:J$211)</f>
        <v>4.4349999999999994E-2</v>
      </c>
      <c r="K130" s="125">
        <f>SUMIF($B131:$B$211,LEFT($C130,LEN($C130)-6),K131:K$211)</f>
        <v>2.2502999999999999E-2</v>
      </c>
      <c r="L130" s="125">
        <f>SUMIF($B131:$B$211,LEFT($C130,LEN($C130)-6),L131:L$211)</f>
        <v>2.2519999999999998E-2</v>
      </c>
      <c r="M130" s="125">
        <f>SUMIF($B131:$B$211,LEFT($C130,LEN($C130)-6),M131:M$211)</f>
        <v>0</v>
      </c>
      <c r="N130" s="125">
        <f>SUMIF($B131:$B$211,LEFT($C130,LEN($C130)-6),N131:N$211)</f>
        <v>4.0000000000000003E-5</v>
      </c>
      <c r="O130" s="125">
        <f>SUMIF($B131:$B$211,LEFT($C130,LEN($C130)-6),O131:O$211)</f>
        <v>2.5000000000000001E-2</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2.7460000000000002E-3</v>
      </c>
      <c r="E131" s="127">
        <v>0</v>
      </c>
      <c r="F131" s="127">
        <v>0</v>
      </c>
      <c r="G131" s="127">
        <v>0</v>
      </c>
      <c r="H131" s="127">
        <v>0</v>
      </c>
      <c r="I131" s="127">
        <v>0</v>
      </c>
      <c r="J131" s="127">
        <v>0</v>
      </c>
      <c r="K131" s="127">
        <v>0</v>
      </c>
      <c r="L131" s="127">
        <v>2.0000000000000002E-5</v>
      </c>
      <c r="M131" s="127">
        <v>0</v>
      </c>
      <c r="N131" s="127">
        <v>4.0000000000000003E-5</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3.9999999999999998E-6</v>
      </c>
      <c r="H132" s="127">
        <v>0</v>
      </c>
      <c r="I132" s="127">
        <v>0</v>
      </c>
      <c r="J132" s="127">
        <v>0</v>
      </c>
      <c r="K132" s="127">
        <v>3.0000000000000001E-6</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9.9999999999999995E-7</v>
      </c>
      <c r="H134" s="127">
        <v>0</v>
      </c>
      <c r="I134" s="127">
        <v>1.0230000000000001E-2</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1.1000000000000001E-3</v>
      </c>
      <c r="E135" s="127">
        <v>1.1000000000000001E-3</v>
      </c>
      <c r="F135" s="127">
        <v>0</v>
      </c>
      <c r="G135" s="127">
        <v>1.1E-5</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2.52E-2</v>
      </c>
      <c r="E136" s="127">
        <v>3.1199999999999999E-2</v>
      </c>
      <c r="F136" s="127">
        <v>1.9805E-2</v>
      </c>
      <c r="G136" s="127">
        <v>2.0000999999999998E-2</v>
      </c>
      <c r="H136" s="127">
        <v>1.7999999999999999E-2</v>
      </c>
      <c r="I136" s="127">
        <v>2.0999999999999998E-2</v>
      </c>
      <c r="J136" s="127">
        <v>4.4349999999999994E-2</v>
      </c>
      <c r="K136" s="127">
        <v>2.2499999999999999E-2</v>
      </c>
      <c r="L136" s="127">
        <v>2.2499999999999999E-2</v>
      </c>
      <c r="M136" s="127">
        <v>0</v>
      </c>
      <c r="N136" s="127">
        <v>0</v>
      </c>
      <c r="O136" s="127">
        <v>2.5000000000000001E-2</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9.9999999999999995E-7</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2.2680000000000001E-3</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17.083354</v>
      </c>
      <c r="E139" s="125">
        <f>SUMIF($B140:$B$211,LEFT($C139,LEN($C139)-6),E140:E$211)</f>
        <v>13.484525000000001</v>
      </c>
      <c r="F139" s="125">
        <f>SUMIF($B140:$B$211,LEFT($C139,LEN($C139)-6),F140:F$211)</f>
        <v>16.970379000000001</v>
      </c>
      <c r="G139" s="125">
        <f>SUMIF($B140:$B$211,LEFT($C139,LEN($C139)-6),G140:G$211)</f>
        <v>17.225999999999999</v>
      </c>
      <c r="H139" s="125">
        <f>SUMIF($B140:$B$211,LEFT($C139,LEN($C139)-6),H140:H$211)</f>
        <v>15.821165999999998</v>
      </c>
      <c r="I139" s="125">
        <f>SUMIF($B140:$B$211,LEFT($C139,LEN($C139)-6),I140:I$211)</f>
        <v>14.744451</v>
      </c>
      <c r="J139" s="125">
        <f>SUMIF($B140:$B$211,LEFT($C139,LEN($C139)-6),J140:J$211)</f>
        <v>14.651100000000001</v>
      </c>
      <c r="K139" s="125">
        <f>SUMIF($B140:$B$211,LEFT($C139,LEN($C139)-6),K140:K$211)</f>
        <v>13.002137000000001</v>
      </c>
      <c r="L139" s="125">
        <f>SUMIF($B140:$B$211,LEFT($C139,LEN($C139)-6),L140:L$211)</f>
        <v>10.652379999999999</v>
      </c>
      <c r="M139" s="125">
        <f>SUMIF($B140:$B$211,LEFT($C139,LEN($C139)-6),M140:M$211)</f>
        <v>8.2953400000000013</v>
      </c>
      <c r="N139" s="125">
        <f>SUMIF($B140:$B$211,LEFT($C139,LEN($C139)-6),N140:N$211)</f>
        <v>9.5709900000000001</v>
      </c>
      <c r="O139" s="125">
        <f>SUMIF($B140:$B$211,LEFT($C139,LEN($C139)-6),O140:O$211)</f>
        <v>11.981999999999999</v>
      </c>
      <c r="P139" s="125">
        <f>SUMIF($B140:$B$211,LEFT($C139,LEN($C139)-6),P140:P$211)</f>
        <v>13.829000000000001</v>
      </c>
      <c r="Q139" s="125">
        <f>SUMIF($B140:$B$211,LEFT($C139,LEN($C139)-6),Q140:Q$211)</f>
        <v>13.000999999999999</v>
      </c>
      <c r="R139" s="125">
        <f>SUMIF($B140:$B$211,LEFT($C139,LEN($C139)-6),R140:R$211)</f>
        <v>13.5998</v>
      </c>
      <c r="S139" s="125">
        <f>SUMIF($B140:$B$211,LEFT($C139,LEN($C139)-6),S140:S$211)</f>
        <v>14.234528000000001</v>
      </c>
      <c r="T139" s="125">
        <f>SUMIF($B140:$B$211,LEFT($C139,LEN($C139)-6),T140:T$211)</f>
        <v>14.907339680000002</v>
      </c>
      <c r="U139" s="125">
        <f>SUMIF($B140:$B$211,LEFT($C139,LEN($C139)-6),U140:U$211)</f>
        <v>15.620520060800002</v>
      </c>
      <c r="V139" s="125">
        <f>SUMIF($B140:$B$211,LEFT($C139,LEN($C139)-6),V140:V$211)</f>
        <v>16.376491264448003</v>
      </c>
      <c r="W139" s="125">
        <f>SUMIF($B140:$B$211,LEFT($C139,LEN($C139)-6),W140:W$211)</f>
        <v>17.177820740314885</v>
      </c>
    </row>
    <row r="140" spans="1:23" s="88" customFormat="1" x14ac:dyDescent="0.3">
      <c r="A140" s="126" t="s">
        <v>224</v>
      </c>
      <c r="B140" s="126" t="s">
        <v>474</v>
      </c>
      <c r="C140" s="126" t="s">
        <v>229</v>
      </c>
      <c r="D140" s="127">
        <v>1.6419019999999998</v>
      </c>
      <c r="E140" s="127">
        <v>3.3399999999999999E-2</v>
      </c>
      <c r="F140" s="127">
        <v>1E-3</v>
      </c>
      <c r="G140" s="127">
        <v>2.1799999999999996E-2</v>
      </c>
      <c r="H140" s="127">
        <v>2.4799999999999999E-2</v>
      </c>
      <c r="I140" s="127">
        <v>3.8E-3</v>
      </c>
      <c r="J140" s="127">
        <v>1.7999999999999999E-2</v>
      </c>
      <c r="K140" s="127">
        <v>1.7999999999999999E-2</v>
      </c>
      <c r="L140" s="127">
        <v>1.7999999999999999E-2</v>
      </c>
      <c r="M140" s="127">
        <v>1.7999999999999999E-2</v>
      </c>
      <c r="N140" s="127">
        <v>1.7999999999999999E-2</v>
      </c>
      <c r="O140" s="127">
        <v>3.5999999999999997E-2</v>
      </c>
      <c r="P140" s="127">
        <v>0</v>
      </c>
      <c r="Q140" s="127">
        <v>3.5999999999999997E-2</v>
      </c>
      <c r="R140" s="127">
        <v>3.5999999999999997E-2</v>
      </c>
      <c r="S140" s="127">
        <v>3.5999999999999997E-2</v>
      </c>
      <c r="T140" s="127">
        <v>3.5999999999999997E-2</v>
      </c>
      <c r="U140" s="127">
        <v>3.5999999999999997E-2</v>
      </c>
      <c r="V140" s="127">
        <v>3.5999999999999997E-2</v>
      </c>
      <c r="W140" s="127">
        <v>3.5999999999999997E-2</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14.428643000000001</v>
      </c>
      <c r="E142" s="127">
        <v>12.136283000000002</v>
      </c>
      <c r="F142" s="127">
        <v>15.810576000000001</v>
      </c>
      <c r="G142" s="127">
        <v>16.123971000000001</v>
      </c>
      <c r="H142" s="127">
        <v>14.738965999999998</v>
      </c>
      <c r="I142" s="127">
        <v>13.78425</v>
      </c>
      <c r="J142" s="127">
        <v>13.7583</v>
      </c>
      <c r="K142" s="127">
        <v>11.740937000000001</v>
      </c>
      <c r="L142" s="127">
        <v>9.2806799999999985</v>
      </c>
      <c r="M142" s="127">
        <v>6.8228000000000009</v>
      </c>
      <c r="N142" s="127">
        <v>8.3690599999999993</v>
      </c>
      <c r="O142" s="127">
        <v>10.84</v>
      </c>
      <c r="P142" s="127">
        <v>12.043000000000001</v>
      </c>
      <c r="Q142" s="127">
        <v>9.98</v>
      </c>
      <c r="R142" s="127">
        <v>10.578800000000001</v>
      </c>
      <c r="S142" s="127">
        <v>11.213528000000002</v>
      </c>
      <c r="T142" s="127">
        <v>11.886339680000003</v>
      </c>
      <c r="U142" s="127">
        <v>12.599520060800003</v>
      </c>
      <c r="V142" s="127">
        <v>13.355491264448004</v>
      </c>
      <c r="W142" s="127">
        <v>14.156820740314885</v>
      </c>
    </row>
    <row r="143" spans="1:23" s="88" customFormat="1" x14ac:dyDescent="0.3">
      <c r="A143" s="126" t="s">
        <v>224</v>
      </c>
      <c r="B143" s="126" t="s">
        <v>474</v>
      </c>
      <c r="C143" s="126" t="s">
        <v>476</v>
      </c>
      <c r="D143" s="127">
        <v>1.00878</v>
      </c>
      <c r="E143" s="127">
        <v>1.2816399999999999</v>
      </c>
      <c r="F143" s="127">
        <v>1.15158</v>
      </c>
      <c r="G143" s="127">
        <v>1.0691999999999999</v>
      </c>
      <c r="H143" s="127">
        <v>1.0573999999999999</v>
      </c>
      <c r="I143" s="127">
        <v>0.95639999999999992</v>
      </c>
      <c r="J143" s="127">
        <v>0.87480000000000002</v>
      </c>
      <c r="K143" s="127">
        <v>1.2431999999999999</v>
      </c>
      <c r="L143" s="127">
        <v>1.3512</v>
      </c>
      <c r="M143" s="127">
        <v>1.4544000000000001</v>
      </c>
      <c r="N143" s="127">
        <v>1.1839200000000001</v>
      </c>
      <c r="O143" s="127">
        <v>1.105</v>
      </c>
      <c r="P143" s="127">
        <v>1.7830000000000001</v>
      </c>
      <c r="Q143" s="127">
        <v>2.9849999999999994</v>
      </c>
      <c r="R143" s="127">
        <v>2.9849999999999994</v>
      </c>
      <c r="S143" s="127">
        <v>2.9849999999999994</v>
      </c>
      <c r="T143" s="127">
        <v>2.9849999999999994</v>
      </c>
      <c r="U143" s="127">
        <v>2.9849999999999994</v>
      </c>
      <c r="V143" s="127">
        <v>2.9849999999999994</v>
      </c>
      <c r="W143" s="127">
        <v>2.9849999999999994</v>
      </c>
    </row>
    <row r="144" spans="1:23" s="88" customFormat="1" x14ac:dyDescent="0.3">
      <c r="A144" s="126" t="s">
        <v>224</v>
      </c>
      <c r="B144" s="126" t="s">
        <v>474</v>
      </c>
      <c r="C144" s="126" t="s">
        <v>234</v>
      </c>
      <c r="D144" s="127">
        <v>2.8E-5</v>
      </c>
      <c r="E144" s="127">
        <v>2.2001E-2</v>
      </c>
      <c r="F144" s="127">
        <v>5.0220000000000004E-3</v>
      </c>
      <c r="G144" s="127">
        <v>1.1025E-2</v>
      </c>
      <c r="H144" s="127">
        <v>0</v>
      </c>
      <c r="I144" s="127">
        <v>0</v>
      </c>
      <c r="J144" s="127">
        <v>0</v>
      </c>
      <c r="K144" s="127">
        <v>0</v>
      </c>
      <c r="L144" s="127">
        <v>0</v>
      </c>
      <c r="M144" s="127">
        <v>0</v>
      </c>
      <c r="N144" s="127">
        <v>0</v>
      </c>
      <c r="O144" s="127">
        <v>1E-3</v>
      </c>
      <c r="P144" s="127">
        <v>3.0000000000000001E-3</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3.0000000000000001E-3</v>
      </c>
      <c r="E145" s="127">
        <v>7.0000000000000001E-3</v>
      </c>
      <c r="F145" s="127">
        <v>0</v>
      </c>
      <c r="G145" s="127">
        <v>0</v>
      </c>
      <c r="H145" s="127">
        <v>0</v>
      </c>
      <c r="I145" s="127">
        <v>9.9999999999999995E-7</v>
      </c>
      <c r="J145" s="127">
        <v>0</v>
      </c>
      <c r="K145" s="127">
        <v>0</v>
      </c>
      <c r="L145" s="127">
        <v>2.3999999999999998E-4</v>
      </c>
      <c r="M145" s="127">
        <v>1.4000000000000001E-4</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1.0009999999999999E-3</v>
      </c>
      <c r="E149" s="127">
        <v>4.2010000000000007E-3</v>
      </c>
      <c r="F149" s="127">
        <v>9.9999999999999995E-7</v>
      </c>
      <c r="G149" s="127">
        <v>3.9999999999999998E-6</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1.0000000000000001E-5</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2.2000000000000001E-3</v>
      </c>
      <c r="G152" s="127">
        <v>0</v>
      </c>
      <c r="H152" s="127">
        <v>0</v>
      </c>
      <c r="I152" s="127">
        <v>0</v>
      </c>
      <c r="J152" s="127">
        <v>0</v>
      </c>
      <c r="K152" s="127">
        <v>0</v>
      </c>
      <c r="L152" s="127">
        <v>2.2599999999999999E-3</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904.20313299999998</v>
      </c>
      <c r="E153" s="123">
        <f>SUMIF($A155:$A$211,LEFT($C153,LEN($C153)-6),E155:E$211)</f>
        <v>949.03101199999992</v>
      </c>
      <c r="F153" s="123">
        <f>SUMIF($A155:$A$211,LEFT($C153,LEN($C153)-6),F155:F$211)</f>
        <v>941.99102900000003</v>
      </c>
      <c r="G153" s="123">
        <f>SUMIF($A155:$A$211,LEFT($C153,LEN($C153)-6),G155:G$211)</f>
        <v>1023.1592489999999</v>
      </c>
      <c r="H153" s="123">
        <f>SUMIF($A155:$A$211,LEFT($C153,LEN($C153)-6),H155:H$211)</f>
        <v>979.90737899999999</v>
      </c>
      <c r="I153" s="123">
        <f>SUMIF($A155:$A$211,LEFT($C153,LEN($C153)-6),I155:I$211)</f>
        <v>942.21905199999992</v>
      </c>
      <c r="J153" s="123">
        <f>SUMIF($A155:$A$211,LEFT($C153,LEN($C153)-6),J155:J$211)</f>
        <v>978.360547</v>
      </c>
      <c r="K153" s="123">
        <f>SUMIF($A155:$A$211,LEFT($C153,LEN($C153)-6),K155:K$211)</f>
        <v>987.10520200000008</v>
      </c>
      <c r="L153" s="123">
        <f>SUMIF($A155:$A$211,LEFT($C153,LEN($C153)-6),L155:L$211)</f>
        <v>947.59287000000006</v>
      </c>
      <c r="M153" s="123">
        <f>SUMIF($A155:$A$211,LEFT($C153,LEN($C153)-6),M155:M$211)</f>
        <v>962.15552000000002</v>
      </c>
      <c r="N153" s="123">
        <f>SUMIF($A155:$A$211,LEFT($C153,LEN($C153)-6),N155:N$211)</f>
        <v>956.15723999999989</v>
      </c>
      <c r="O153" s="123">
        <f>SUMIF($A155:$A$211,LEFT($C153,LEN($C153)-6),O155:O$211)</f>
        <v>955.68099999999993</v>
      </c>
      <c r="P153" s="123">
        <f>SUMIF($A155:$A$211,LEFT($C153,LEN($C153)-6),P155:P$211)</f>
        <v>965.23299999999995</v>
      </c>
      <c r="Q153" s="123">
        <f>SUMIF($A155:$A$211,LEFT($C153,LEN($C153)-6),Q155:Q$211)</f>
        <v>887.72499999999991</v>
      </c>
      <c r="R153" s="123">
        <f>SUMIF($A155:$A$211,LEFT($C153,LEN($C153)-6),R155:R$211)</f>
        <v>898.20535999999993</v>
      </c>
      <c r="S153" s="123">
        <f>SUMIF($A155:$A$211,LEFT($C153,LEN($C153)-6),S155:S$211)</f>
        <v>908.83284379999998</v>
      </c>
      <c r="T153" s="123">
        <f>SUMIF($A155:$A$211,LEFT($C153,LEN($C153)-6),T155:T$211)</f>
        <v>919.609954184</v>
      </c>
      <c r="U153" s="123">
        <f>SUMIF($A155:$A$211,LEFT($C153,LEN($C153)-6),U155:U$211)</f>
        <v>930.53924514901996</v>
      </c>
      <c r="V153" s="123">
        <f>SUMIF($A155:$A$211,LEFT($C153,LEN($C153)-6),V155:V$211)</f>
        <v>941.62332310756153</v>
      </c>
      <c r="W153" s="123">
        <f>SUMIF($A155:$A$211,LEFT($C153,LEN($C153)-6),W155:W$211)</f>
        <v>952.86484812089941</v>
      </c>
    </row>
    <row r="154" spans="1:23" s="88" customFormat="1" x14ac:dyDescent="0.3">
      <c r="A154" s="124" t="s">
        <v>485</v>
      </c>
      <c r="B154" s="124" t="s">
        <v>485</v>
      </c>
      <c r="C154" s="124" t="s">
        <v>485</v>
      </c>
      <c r="D154" s="125">
        <f>SUMIF($B155:$B$211,LEFT($C154,LEN($C154)-6),D155:D$211)</f>
        <v>0.18045900000000001</v>
      </c>
      <c r="E154" s="125">
        <f>SUMIF($B155:$B$211,LEFT($C154,LEN($C154)-6),E155:E$211)</f>
        <v>2.7222000000000003E-2</v>
      </c>
      <c r="F154" s="125">
        <f>SUMIF($B155:$B$211,LEFT($C154,LEN($C154)-6),F155:F$211)</f>
        <v>1.8231000000000001E-2</v>
      </c>
      <c r="G154" s="125">
        <f>SUMIF($B155:$B$211,LEFT($C154,LEN($C154)-6),G155:G$211)</f>
        <v>2.8442000000000002E-2</v>
      </c>
      <c r="H154" s="125">
        <f>SUMIF($B155:$B$211,LEFT($C154,LEN($C154)-6),H155:H$211)</f>
        <v>3.5012000000000008E-2</v>
      </c>
      <c r="I154" s="125">
        <f>SUMIF($B155:$B$211,LEFT($C154,LEN($C154)-6),I155:I$211)</f>
        <v>2.7307999999999999E-2</v>
      </c>
      <c r="J154" s="125">
        <f>SUMIF($B155:$B$211,LEFT($C154,LEN($C154)-6),J155:J$211)</f>
        <v>1.6916999999999998E-2</v>
      </c>
      <c r="K154" s="125">
        <f>SUMIF($B155:$B$211,LEFT($C154,LEN($C154)-6),K155:K$211)</f>
        <v>5.5279999999999996E-2</v>
      </c>
      <c r="L154" s="125">
        <f>SUMIF($B155:$B$211,LEFT($C154,LEN($C154)-6),L155:L$211)</f>
        <v>4.2999999999999997E-2</v>
      </c>
      <c r="M154" s="125">
        <f>SUMIF($B155:$B$211,LEFT($C154,LEN($C154)-6),M155:M$211)</f>
        <v>0.03</v>
      </c>
      <c r="N154" s="125">
        <f>SUMIF($B155:$B$211,LEFT($C154,LEN($C154)-6),N155:N$211)</f>
        <v>3.0179999999999998E-2</v>
      </c>
      <c r="O154" s="125">
        <f>SUMIF($B155:$B$211,LEFT($C154,LEN($C154)-6),O155:O$211)</f>
        <v>3.7999999999999999E-2</v>
      </c>
      <c r="P154" s="125">
        <f>SUMIF($B155:$B$211,LEFT($C154,LEN($C154)-6),P155:P$211)</f>
        <v>0</v>
      </c>
      <c r="Q154" s="125">
        <f>SUMIF($B155:$B$211,LEFT($C154,LEN($C154)-6),Q155:Q$211)</f>
        <v>0.03</v>
      </c>
      <c r="R154" s="125">
        <f>SUMIF($B155:$B$211,LEFT($C154,LEN($C154)-6),R155:R$211)</f>
        <v>0.03</v>
      </c>
      <c r="S154" s="125">
        <f>SUMIF($B155:$B$211,LEFT($C154,LEN($C154)-6),S155:S$211)</f>
        <v>0.03</v>
      </c>
      <c r="T154" s="125">
        <f>SUMIF($B155:$B$211,LEFT($C154,LEN($C154)-6),T155:T$211)</f>
        <v>0.03</v>
      </c>
      <c r="U154" s="125">
        <f>SUMIF($B155:$B$211,LEFT($C154,LEN($C154)-6),U155:U$211)</f>
        <v>0.03</v>
      </c>
      <c r="V154" s="125">
        <f>SUMIF($B155:$B$211,LEFT($C154,LEN($C154)-6),V155:V$211)</f>
        <v>0.03</v>
      </c>
      <c r="W154" s="125">
        <f>SUMIF($B155:$B$211,LEFT($C154,LEN($C154)-6),W155:W$211)</f>
        <v>0.03</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1E-3</v>
      </c>
      <c r="G156" s="127">
        <v>1E-3</v>
      </c>
      <c r="H156" s="127">
        <v>0</v>
      </c>
      <c r="I156" s="127">
        <v>1E-3</v>
      </c>
      <c r="J156" s="127">
        <v>0</v>
      </c>
      <c r="K156" s="127">
        <v>5.0000000000000001E-4</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0.13649600000000001</v>
      </c>
      <c r="E163" s="127">
        <v>0</v>
      </c>
      <c r="F163" s="127">
        <v>0</v>
      </c>
      <c r="G163" s="127">
        <v>0</v>
      </c>
      <c r="H163" s="127">
        <v>1.0000000000000001E-5</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0.01</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4.2963000000000001E-2</v>
      </c>
      <c r="E166" s="127">
        <v>1.7222000000000001E-2</v>
      </c>
      <c r="F166" s="127">
        <v>1.7231E-2</v>
      </c>
      <c r="G166" s="127">
        <v>2.7442000000000001E-2</v>
      </c>
      <c r="H166" s="127">
        <v>3.5002000000000005E-2</v>
      </c>
      <c r="I166" s="127">
        <v>2.6307999999999998E-2</v>
      </c>
      <c r="J166" s="127">
        <v>1.6916999999999998E-2</v>
      </c>
      <c r="K166" s="127">
        <v>5.0779999999999992E-2</v>
      </c>
      <c r="L166" s="127">
        <v>4.2999999999999997E-2</v>
      </c>
      <c r="M166" s="127">
        <v>0.03</v>
      </c>
      <c r="N166" s="127">
        <v>3.0179999999999998E-2</v>
      </c>
      <c r="O166" s="127">
        <v>3.7999999999999999E-2</v>
      </c>
      <c r="P166" s="127">
        <v>0</v>
      </c>
      <c r="Q166" s="127">
        <v>0.03</v>
      </c>
      <c r="R166" s="127">
        <v>0.03</v>
      </c>
      <c r="S166" s="127">
        <v>0.03</v>
      </c>
      <c r="T166" s="127">
        <v>0.03</v>
      </c>
      <c r="U166" s="127">
        <v>0.03</v>
      </c>
      <c r="V166" s="127">
        <v>0.03</v>
      </c>
      <c r="W166" s="127">
        <v>0.03</v>
      </c>
    </row>
    <row r="167" spans="1:23" s="88" customFormat="1" x14ac:dyDescent="0.3">
      <c r="A167" s="126" t="s">
        <v>240</v>
      </c>
      <c r="B167" s="126" t="s">
        <v>486</v>
      </c>
      <c r="C167" s="126" t="s">
        <v>497</v>
      </c>
      <c r="D167" s="127">
        <v>1E-3</v>
      </c>
      <c r="E167" s="127">
        <v>0</v>
      </c>
      <c r="F167" s="127">
        <v>0</v>
      </c>
      <c r="G167" s="127">
        <v>0</v>
      </c>
      <c r="H167" s="127">
        <v>0</v>
      </c>
      <c r="I167" s="127">
        <v>0</v>
      </c>
      <c r="J167" s="127">
        <v>0</v>
      </c>
      <c r="K167" s="127">
        <v>4.0000000000000001E-3</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20.698004000000001</v>
      </c>
      <c r="E169" s="125">
        <f>SUMIF($B170:$B$211,LEFT($C169,LEN($C169)-6),E170:E$211)</f>
        <v>21.905760000000001</v>
      </c>
      <c r="F169" s="125">
        <f>SUMIF($B170:$B$211,LEFT($C169,LEN($C169)-6),F170:F$211)</f>
        <v>18.670479</v>
      </c>
      <c r="G169" s="125">
        <f>SUMIF($B170:$B$211,LEFT($C169,LEN($C169)-6),G170:G$211)</f>
        <v>23.261631000000005</v>
      </c>
      <c r="H169" s="125">
        <f>SUMIF($B170:$B$211,LEFT($C169,LEN($C169)-6),H170:H$211)</f>
        <v>25.932241000000001</v>
      </c>
      <c r="I169" s="125">
        <f>SUMIF($B170:$B$211,LEFT($C169,LEN($C169)-6),I170:I$211)</f>
        <v>23.335985999999998</v>
      </c>
      <c r="J169" s="125">
        <f>SUMIF($B170:$B$211,LEFT($C169,LEN($C169)-6),J170:J$211)</f>
        <v>28.078717000000005</v>
      </c>
      <c r="K169" s="125">
        <f>SUMIF($B170:$B$211,LEFT($C169,LEN($C169)-6),K170:K$211)</f>
        <v>28.135567000000009</v>
      </c>
      <c r="L169" s="125">
        <f>SUMIF($B170:$B$211,LEFT($C169,LEN($C169)-6),L170:L$211)</f>
        <v>34.999609999999997</v>
      </c>
      <c r="M169" s="125">
        <f>SUMIF($B170:$B$211,LEFT($C169,LEN($C169)-6),M170:M$211)</f>
        <v>38.037110000000006</v>
      </c>
      <c r="N169" s="125">
        <f>SUMIF($B170:$B$211,LEFT($C169,LEN($C169)-6),N170:N$211)</f>
        <v>36.382899999999999</v>
      </c>
      <c r="O169" s="125">
        <f>SUMIF($B170:$B$211,LEFT($C169,LEN($C169)-6),O170:O$211)</f>
        <v>50.012999999999991</v>
      </c>
      <c r="P169" s="125">
        <f>SUMIF($B170:$B$211,LEFT($C169,LEN($C169)-6),P170:P$211)</f>
        <v>47.794999999999995</v>
      </c>
      <c r="Q169" s="125">
        <f>SUMIF($B170:$B$211,LEFT($C169,LEN($C169)-6),Q170:Q$211)</f>
        <v>48.422000000000004</v>
      </c>
      <c r="R169" s="125">
        <f>SUMIF($B170:$B$211,LEFT($C169,LEN($C169)-6),R170:R$211)</f>
        <v>49.386800000000008</v>
      </c>
      <c r="S169" s="125">
        <f>SUMIF($B170:$B$211,LEFT($C169,LEN($C169)-6),S170:S$211)</f>
        <v>50.370896000000009</v>
      </c>
      <c r="T169" s="125">
        <f>SUMIF($B170:$B$211,LEFT($C169,LEN($C169)-6),T170:T$211)</f>
        <v>51.374673920000014</v>
      </c>
      <c r="U169" s="125">
        <f>SUMIF($B170:$B$211,LEFT($C169,LEN($C169)-6),U170:U$211)</f>
        <v>52.398527398400013</v>
      </c>
      <c r="V169" s="125">
        <f>SUMIF($B170:$B$211,LEFT($C169,LEN($C169)-6),V170:V$211)</f>
        <v>53.442857946368015</v>
      </c>
      <c r="W169" s="125">
        <f>SUMIF($B170:$B$211,LEFT($C169,LEN($C169)-6),W170:W$211)</f>
        <v>54.508075105295376</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4.1500000000000002E-2</v>
      </c>
      <c r="E171" s="127">
        <v>3.3000000000000002E-2</v>
      </c>
      <c r="F171" s="127">
        <v>4.2999999999999997E-2</v>
      </c>
      <c r="G171" s="127">
        <v>2.7000000000000003E-2</v>
      </c>
      <c r="H171" s="127">
        <v>3.3000000000000002E-2</v>
      </c>
      <c r="I171" s="127">
        <v>2.1999999999999999E-2</v>
      </c>
      <c r="J171" s="127">
        <v>0.01</v>
      </c>
      <c r="K171" s="127">
        <v>2.4E-2</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20.476344000000001</v>
      </c>
      <c r="E173" s="127">
        <v>21.686177999999998</v>
      </c>
      <c r="F173" s="127">
        <v>18.436309000000001</v>
      </c>
      <c r="G173" s="127">
        <v>23.079400000000003</v>
      </c>
      <c r="H173" s="127">
        <v>25.739274999999999</v>
      </c>
      <c r="I173" s="127">
        <v>23.186843</v>
      </c>
      <c r="J173" s="127">
        <v>27.971284000000004</v>
      </c>
      <c r="K173" s="127">
        <v>28.061403000000009</v>
      </c>
      <c r="L173" s="127">
        <v>34.859629999999996</v>
      </c>
      <c r="M173" s="127">
        <v>37.825810000000004</v>
      </c>
      <c r="N173" s="127">
        <v>36.236600000000003</v>
      </c>
      <c r="O173" s="127">
        <v>49.84899999999999</v>
      </c>
      <c r="P173" s="127">
        <v>47.593999999999994</v>
      </c>
      <c r="Q173" s="127">
        <v>48.24</v>
      </c>
      <c r="R173" s="127">
        <v>49.204800000000006</v>
      </c>
      <c r="S173" s="127">
        <v>50.188896000000007</v>
      </c>
      <c r="T173" s="127">
        <v>51.192673920000011</v>
      </c>
      <c r="U173" s="127">
        <v>52.216527398400011</v>
      </c>
      <c r="V173" s="127">
        <v>53.260857946368013</v>
      </c>
      <c r="W173" s="127">
        <v>54.326075105295374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0.18015200000000001</v>
      </c>
      <c r="E176" s="127">
        <v>0.18058199999999999</v>
      </c>
      <c r="F176" s="127">
        <v>0.17916300000000002</v>
      </c>
      <c r="G176" s="127">
        <v>0.15218100000000004</v>
      </c>
      <c r="H176" s="127">
        <v>0.15496599999999999</v>
      </c>
      <c r="I176" s="127">
        <v>0.11359299999999999</v>
      </c>
      <c r="J176" s="127">
        <v>8.5432999999999995E-2</v>
      </c>
      <c r="K176" s="127">
        <v>5.0164E-2</v>
      </c>
      <c r="L176" s="127">
        <v>0.13998000000000002</v>
      </c>
      <c r="M176" s="127">
        <v>0.21129999999999999</v>
      </c>
      <c r="N176" s="127">
        <v>0.1288</v>
      </c>
      <c r="O176" s="127">
        <v>0.16400000000000001</v>
      </c>
      <c r="P176" s="127">
        <v>0.20099999999999998</v>
      </c>
      <c r="Q176" s="127">
        <v>0.18199999999999997</v>
      </c>
      <c r="R176" s="127">
        <v>0.18199999999999997</v>
      </c>
      <c r="S176" s="127">
        <v>0.18199999999999997</v>
      </c>
      <c r="T176" s="127">
        <v>0.18199999999999997</v>
      </c>
      <c r="U176" s="127">
        <v>0.18199999999999997</v>
      </c>
      <c r="V176" s="127">
        <v>0.18199999999999997</v>
      </c>
      <c r="W176" s="127">
        <v>0.18199999999999997</v>
      </c>
    </row>
    <row r="177" spans="1:23" s="88" customFormat="1" x14ac:dyDescent="0.3">
      <c r="A177" s="126" t="s">
        <v>240</v>
      </c>
      <c r="B177" s="126" t="s">
        <v>500</v>
      </c>
      <c r="C177" s="126" t="s">
        <v>507</v>
      </c>
      <c r="D177" s="127">
        <v>7.9999999999999996E-6</v>
      </c>
      <c r="E177" s="127">
        <v>6.0000000000000001E-3</v>
      </c>
      <c r="F177" s="127">
        <v>1.2007E-2</v>
      </c>
      <c r="G177" s="127">
        <v>3.0500000000000002E-3</v>
      </c>
      <c r="H177" s="127">
        <v>5.0000000000000001E-3</v>
      </c>
      <c r="I177" s="127">
        <v>1.355E-2</v>
      </c>
      <c r="J177" s="127">
        <v>1.2E-2</v>
      </c>
      <c r="K177" s="127">
        <v>0</v>
      </c>
      <c r="L177" s="127">
        <v>0</v>
      </c>
      <c r="M177" s="127">
        <v>0</v>
      </c>
      <c r="N177" s="127">
        <v>1.7500000000000002E-2</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-1.2445640000000002</v>
      </c>
      <c r="E178" s="125">
        <f>SUMIF($B179:$B$211,LEFT($C178,LEN($C178)-6),E179:E$211)</f>
        <v>2.8229119999999988</v>
      </c>
      <c r="F178" s="125">
        <f>SUMIF($B179:$B$211,LEFT($C178,LEN($C178)-6),F179:F$211)</f>
        <v>1.6081529999999959</v>
      </c>
      <c r="G178" s="125">
        <f>SUMIF($B179:$B$211,LEFT($C178,LEN($C178)-6),G179:G$211)</f>
        <v>-0.58225599999999755</v>
      </c>
      <c r="H178" s="125">
        <f>SUMIF($B179:$B$211,LEFT($C178,LEN($C178)-6),H179:H$211)</f>
        <v>5.2435279999999942</v>
      </c>
      <c r="I178" s="125">
        <f>SUMIF($B179:$B$211,LEFT($C178,LEN($C178)-6),I179:I$211)</f>
        <v>6.3240610000000022</v>
      </c>
      <c r="J178" s="125">
        <f>SUMIF($B179:$B$211,LEFT($C178,LEN($C178)-6),J179:J$211)</f>
        <v>12.244348999999987</v>
      </c>
      <c r="K178" s="125">
        <f>SUMIF($B179:$B$211,LEFT($C178,LEN($C178)-6),K179:K$211)</f>
        <v>20.783484000000009</v>
      </c>
      <c r="L178" s="125">
        <f>SUMIF($B179:$B$211,LEFT($C178,LEN($C178)-6),L179:L$211)</f>
        <v>14.705220000000017</v>
      </c>
      <c r="M178" s="125">
        <f>SUMIF($B179:$B$211,LEFT($C178,LEN($C178)-6),M179:M$211)</f>
        <v>34.187200000000004</v>
      </c>
      <c r="N178" s="125">
        <f>SUMIF($B179:$B$211,LEFT($C178,LEN($C178)-6),N179:N$211)</f>
        <v>35.485030000000009</v>
      </c>
      <c r="O178" s="125">
        <f>SUMIF($B179:$B$211,LEFT($C178,LEN($C178)-6),O179:O$211)</f>
        <v>41.128000000000007</v>
      </c>
      <c r="P178" s="125">
        <f>SUMIF($B179:$B$211,LEFT($C178,LEN($C178)-6),P179:P$211)</f>
        <v>78.830999999999989</v>
      </c>
      <c r="Q178" s="125">
        <f>SUMIF($B179:$B$211,LEFT($C178,LEN($C178)-6),Q179:Q$211)</f>
        <v>81.799000000000021</v>
      </c>
      <c r="R178" s="125">
        <f>SUMIF($B179:$B$211,LEFT($C178,LEN($C178)-6),R179:R$211)</f>
        <v>83.544800000000023</v>
      </c>
      <c r="S178" s="125">
        <f>SUMIF($B179:$B$211,LEFT($C178,LEN($C178)-6),S179:S$211)</f>
        <v>85.328816000000032</v>
      </c>
      <c r="T178" s="125">
        <f>SUMIF($B179:$B$211,LEFT($C178,LEN($C178)-6),T179:T$211)</f>
        <v>87.151911320000039</v>
      </c>
      <c r="U178" s="125">
        <f>SUMIF($B179:$B$211,LEFT($C178,LEN($C178)-6),U179:U$211)</f>
        <v>89.014969516400029</v>
      </c>
      <c r="V178" s="125">
        <f>SUMIF($B179:$B$211,LEFT($C178,LEN($C178)-6),V179:V$211)</f>
        <v>90.91889487582803</v>
      </c>
      <c r="W178" s="125">
        <f>SUMIF($B179:$B$211,LEFT($C178,LEN($C178)-6),W179:W$211)</f>
        <v>92.86461292151759</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0.14443299999999998</v>
      </c>
      <c r="E182" s="127">
        <v>0.12879600000000002</v>
      </c>
      <c r="F182" s="127">
        <v>5.6859999999999994E-2</v>
      </c>
      <c r="G182" s="127">
        <v>7.4628E-2</v>
      </c>
      <c r="H182" s="127">
        <v>0.11101599999999999</v>
      </c>
      <c r="I182" s="127">
        <v>4.5112000000000006E-2</v>
      </c>
      <c r="J182" s="127">
        <v>8.1000000000000003E-2</v>
      </c>
      <c r="K182" s="127">
        <v>3.6917999999999999E-2</v>
      </c>
      <c r="L182" s="127">
        <v>8.4420000000000023E-2</v>
      </c>
      <c r="M182" s="127">
        <v>2.2509999999999999E-2</v>
      </c>
      <c r="N182" s="127">
        <v>2.1999999999999999E-2</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0.16641600000000001</v>
      </c>
      <c r="E184" s="127">
        <v>2.9347000000000005E-2</v>
      </c>
      <c r="F184" s="127">
        <v>2.7403999999999998E-2</v>
      </c>
      <c r="G184" s="127">
        <v>1.405E-3</v>
      </c>
      <c r="H184" s="127">
        <v>1.2266000000000003E-2</v>
      </c>
      <c r="I184" s="127">
        <v>4.2535000000000003E-2</v>
      </c>
      <c r="J184" s="127">
        <v>1.3299999999999999E-2</v>
      </c>
      <c r="K184" s="127">
        <v>4.2727999999999995E-2</v>
      </c>
      <c r="L184" s="127">
        <v>6.3100000000000005E-3</v>
      </c>
      <c r="M184" s="127">
        <v>0.53810999999999998</v>
      </c>
      <c r="N184" s="127">
        <v>0.48</v>
      </c>
      <c r="O184" s="127">
        <v>1.3440000000000001</v>
      </c>
      <c r="P184" s="127">
        <v>7.1920000000000002</v>
      </c>
      <c r="Q184" s="127">
        <v>11</v>
      </c>
      <c r="R184" s="127">
        <v>11.33</v>
      </c>
      <c r="S184" s="127">
        <v>11.6699</v>
      </c>
      <c r="T184" s="127">
        <v>12.019997</v>
      </c>
      <c r="U184" s="127">
        <v>12.38059691</v>
      </c>
      <c r="V184" s="127">
        <v>12.752014817299999</v>
      </c>
      <c r="W184" s="127">
        <v>13.134575261819</v>
      </c>
    </row>
    <row r="185" spans="1:23" s="88" customFormat="1" x14ac:dyDescent="0.3">
      <c r="A185" s="126" t="s">
        <v>240</v>
      </c>
      <c r="B185" s="126" t="s">
        <v>509</v>
      </c>
      <c r="C185" s="126" t="s">
        <v>514</v>
      </c>
      <c r="D185" s="127">
        <v>0</v>
      </c>
      <c r="E185" s="127">
        <v>0</v>
      </c>
      <c r="F185" s="127">
        <v>0</v>
      </c>
      <c r="G185" s="127">
        <v>1.7000000000000001E-2</v>
      </c>
      <c r="H185" s="127">
        <v>0</v>
      </c>
      <c r="I185" s="127">
        <v>0</v>
      </c>
      <c r="J185" s="127">
        <v>0</v>
      </c>
      <c r="K185" s="127">
        <v>1.3599999999999999E-2</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1.6650000000000002E-2</v>
      </c>
      <c r="E186" s="127">
        <v>1.7033E-2</v>
      </c>
      <c r="F186" s="127">
        <v>0</v>
      </c>
      <c r="G186" s="127">
        <v>1.7538000000000002E-2</v>
      </c>
      <c r="H186" s="127">
        <v>4.3042999999999998E-2</v>
      </c>
      <c r="I186" s="127">
        <v>1.8648000000000001E-2</v>
      </c>
      <c r="J186" s="127">
        <v>6.9930000000000001E-3</v>
      </c>
      <c r="K186" s="127">
        <v>0</v>
      </c>
      <c r="L186" s="127">
        <v>6.4800000000000005E-3</v>
      </c>
      <c r="M186" s="127">
        <v>5.8300000000000001E-3</v>
      </c>
      <c r="N186" s="127">
        <v>5.8300000000000001E-3</v>
      </c>
      <c r="O186" s="127">
        <v>2.1000000000000001E-2</v>
      </c>
      <c r="P186" s="127">
        <v>3.0000000000000001E-3</v>
      </c>
      <c r="Q186" s="127">
        <v>9.0000000000000011E-3</v>
      </c>
      <c r="R186" s="127">
        <v>9.0000000000000011E-3</v>
      </c>
      <c r="S186" s="127">
        <v>9.0000000000000011E-3</v>
      </c>
      <c r="T186" s="127">
        <v>9.0000000000000011E-3</v>
      </c>
      <c r="U186" s="127">
        <v>9.0000000000000011E-3</v>
      </c>
      <c r="V186" s="127">
        <v>9.0000000000000011E-3</v>
      </c>
      <c r="W186" s="127">
        <v>9.0000000000000011E-3</v>
      </c>
    </row>
    <row r="187" spans="1:23" s="88" customFormat="1" x14ac:dyDescent="0.3">
      <c r="A187" s="126" t="s">
        <v>240</v>
      </c>
      <c r="B187" s="126" t="s">
        <v>509</v>
      </c>
      <c r="C187" s="126" t="s">
        <v>515</v>
      </c>
      <c r="D187" s="127">
        <v>3.6589999999999999E-3</v>
      </c>
      <c r="E187" s="127">
        <v>9.9999999999999995E-7</v>
      </c>
      <c r="F187" s="127">
        <v>0</v>
      </c>
      <c r="G187" s="127">
        <v>4.0300000000000004E-4</v>
      </c>
      <c r="H187" s="127">
        <v>3.0000000000000001E-6</v>
      </c>
      <c r="I187" s="127">
        <v>2.9999999999999997E-5</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1.0449E-2</v>
      </c>
      <c r="E188" s="127">
        <v>2.6265E-2</v>
      </c>
      <c r="F188" s="127">
        <v>2.4E-2</v>
      </c>
      <c r="G188" s="127">
        <v>2.5000000000000001E-3</v>
      </c>
      <c r="H188" s="127">
        <v>3.6500000000000005E-2</v>
      </c>
      <c r="I188" s="127">
        <v>0</v>
      </c>
      <c r="J188" s="127">
        <v>6.0000000000000001E-3</v>
      </c>
      <c r="K188" s="127">
        <v>0</v>
      </c>
      <c r="L188" s="127">
        <v>0.01</v>
      </c>
      <c r="M188" s="127">
        <v>2.0000000000000004E-2</v>
      </c>
      <c r="N188" s="127">
        <v>0</v>
      </c>
      <c r="O188" s="127">
        <v>0</v>
      </c>
      <c r="P188" s="127">
        <v>0.03</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-1.5861710000000002</v>
      </c>
      <c r="E189" s="127">
        <v>2.6214699999999986</v>
      </c>
      <c r="F189" s="127">
        <v>1.499888999999996</v>
      </c>
      <c r="G189" s="127">
        <v>-0.69572999999999752</v>
      </c>
      <c r="H189" s="127">
        <v>5.040699999999994</v>
      </c>
      <c r="I189" s="127">
        <v>6.2177360000000022</v>
      </c>
      <c r="J189" s="127">
        <v>12.137055999999987</v>
      </c>
      <c r="K189" s="127">
        <v>20.690238000000008</v>
      </c>
      <c r="L189" s="127">
        <v>14.598010000000016</v>
      </c>
      <c r="M189" s="127">
        <v>33.600750000000005</v>
      </c>
      <c r="N189" s="127">
        <v>34.977200000000011</v>
      </c>
      <c r="O189" s="127">
        <v>39.763000000000005</v>
      </c>
      <c r="P189" s="127">
        <v>71.605999999999995</v>
      </c>
      <c r="Q189" s="127">
        <v>70.79000000000002</v>
      </c>
      <c r="R189" s="127">
        <v>72.205800000000025</v>
      </c>
      <c r="S189" s="127">
        <v>73.649916000000033</v>
      </c>
      <c r="T189" s="127">
        <v>75.122914320000035</v>
      </c>
      <c r="U189" s="127">
        <v>76.625372606400035</v>
      </c>
      <c r="V189" s="127">
        <v>78.157880058528036</v>
      </c>
      <c r="W189" s="127">
        <v>79.721037659698595</v>
      </c>
    </row>
    <row r="190" spans="1:23" s="88" customFormat="1" x14ac:dyDescent="0.3">
      <c r="A190" s="124" t="s">
        <v>517</v>
      </c>
      <c r="B190" s="124" t="s">
        <v>517</v>
      </c>
      <c r="C190" s="124" t="s">
        <v>517</v>
      </c>
      <c r="D190" s="125">
        <f>SUMIF($B191:$B$211,LEFT($C190,LEN($C190)-6),D191:D$211)</f>
        <v>884.56923399999994</v>
      </c>
      <c r="E190" s="125">
        <f>SUMIF($B191:$B$211,LEFT($C190,LEN($C190)-6),E191:E$211)</f>
        <v>924.27511799999991</v>
      </c>
      <c r="F190" s="125">
        <f>SUMIF($B191:$B$211,LEFT($C190,LEN($C190)-6),F191:F$211)</f>
        <v>921.694166</v>
      </c>
      <c r="G190" s="125">
        <f>SUMIF($B191:$B$211,LEFT($C190,LEN($C190)-6),G191:G$211)</f>
        <v>1000.451432</v>
      </c>
      <c r="H190" s="125">
        <f>SUMIF($B191:$B$211,LEFT($C190,LEN($C190)-6),H191:H$211)</f>
        <v>948.69659799999999</v>
      </c>
      <c r="I190" s="125">
        <f>SUMIF($B191:$B$211,LEFT($C190,LEN($C190)-6),I191:I$211)</f>
        <v>912.53169699999989</v>
      </c>
      <c r="J190" s="125">
        <f>SUMIF($B191:$B$211,LEFT($C190,LEN($C190)-6),J191:J$211)</f>
        <v>938.02056400000004</v>
      </c>
      <c r="K190" s="125">
        <f>SUMIF($B191:$B$211,LEFT($C190,LEN($C190)-6),K191:K$211)</f>
        <v>938.13087100000007</v>
      </c>
      <c r="L190" s="125">
        <f>SUMIF($B191:$B$211,LEFT($C190,LEN($C190)-6),L191:L$211)</f>
        <v>897.84504000000004</v>
      </c>
      <c r="M190" s="125">
        <f>SUMIF($B191:$B$211,LEFT($C190,LEN($C190)-6),M191:M$211)</f>
        <v>889.90120999999999</v>
      </c>
      <c r="N190" s="125">
        <f>SUMIF($B191:$B$211,LEFT($C190,LEN($C190)-6),N191:N$211)</f>
        <v>884.25912999999991</v>
      </c>
      <c r="O190" s="125">
        <f>SUMIF($B191:$B$211,LEFT($C190,LEN($C190)-6),O191:O$211)</f>
        <v>864.50199999999995</v>
      </c>
      <c r="P190" s="125">
        <f>SUMIF($B191:$B$211,LEFT($C190,LEN($C190)-6),P191:P$211)</f>
        <v>838.60699999999997</v>
      </c>
      <c r="Q190" s="125">
        <f>SUMIF($B191:$B$211,LEFT($C190,LEN($C190)-6),Q191:Q$211)</f>
        <v>757.47399999999993</v>
      </c>
      <c r="R190" s="125">
        <f>SUMIF($B191:$B$211,LEFT($C190,LEN($C190)-6),R191:R$211)</f>
        <v>765.24375999999995</v>
      </c>
      <c r="S190" s="125">
        <f>SUMIF($B191:$B$211,LEFT($C190,LEN($C190)-6),S191:S$211)</f>
        <v>773.10313179999991</v>
      </c>
      <c r="T190" s="125">
        <f>SUMIF($B191:$B$211,LEFT($C190,LEN($C190)-6),T191:T$211)</f>
        <v>781.05336894399989</v>
      </c>
      <c r="U190" s="125">
        <f>SUMIF($B191:$B$211,LEFT($C190,LEN($C190)-6),U191:U$211)</f>
        <v>789.09574823421985</v>
      </c>
      <c r="V190" s="125">
        <f>SUMIF($B191:$B$211,LEFT($C190,LEN($C190)-6),V191:V$211)</f>
        <v>797.23157028536548</v>
      </c>
      <c r="W190" s="125">
        <f>SUMIF($B191:$B$211,LEFT($C190,LEN($C190)-6),W191:W$211)</f>
        <v>805.46216009408647</v>
      </c>
    </row>
    <row r="191" spans="1:23" s="88" customFormat="1" x14ac:dyDescent="0.3">
      <c r="A191" s="126" t="s">
        <v>240</v>
      </c>
      <c r="B191" s="126" t="s">
        <v>518</v>
      </c>
      <c r="C191" s="126" t="s">
        <v>291</v>
      </c>
      <c r="D191" s="127">
        <v>852.93053699999996</v>
      </c>
      <c r="E191" s="127">
        <v>897.40538499999991</v>
      </c>
      <c r="F191" s="127">
        <v>896.16060700000003</v>
      </c>
      <c r="G191" s="127">
        <v>976.96225500000003</v>
      </c>
      <c r="H191" s="127">
        <v>922.997705</v>
      </c>
      <c r="I191" s="127">
        <v>885.15387099999998</v>
      </c>
      <c r="J191" s="127">
        <v>908.745496</v>
      </c>
      <c r="K191" s="127">
        <v>902.5081100000001</v>
      </c>
      <c r="L191" s="127">
        <v>855.82869000000005</v>
      </c>
      <c r="M191" s="127">
        <v>851.30103999999994</v>
      </c>
      <c r="N191" s="127">
        <v>843.60701999999992</v>
      </c>
      <c r="O191" s="127">
        <v>819.27</v>
      </c>
      <c r="P191" s="127">
        <v>788.23699999999997</v>
      </c>
      <c r="Q191" s="127">
        <v>717.40499999999997</v>
      </c>
      <c r="R191" s="127">
        <v>724.57904999999994</v>
      </c>
      <c r="S191" s="127">
        <v>731.82484049999994</v>
      </c>
      <c r="T191" s="127">
        <v>739.1430889049999</v>
      </c>
      <c r="U191" s="127">
        <v>746.53451979404986</v>
      </c>
      <c r="V191" s="127">
        <v>753.99986499199031</v>
      </c>
      <c r="W191" s="127">
        <v>761.53986364191019</v>
      </c>
    </row>
    <row r="192" spans="1:23" s="88" customFormat="1" x14ac:dyDescent="0.3">
      <c r="A192" s="126" t="s">
        <v>240</v>
      </c>
      <c r="B192" s="126" t="s">
        <v>518</v>
      </c>
      <c r="C192" s="126" t="s">
        <v>276</v>
      </c>
      <c r="D192" s="127">
        <v>24.272279999999995</v>
      </c>
      <c r="E192" s="127">
        <v>20.677264000000001</v>
      </c>
      <c r="F192" s="127">
        <v>18.255209999999998</v>
      </c>
      <c r="G192" s="127">
        <v>16.306280000000001</v>
      </c>
      <c r="H192" s="127">
        <v>17.772407000000001</v>
      </c>
      <c r="I192" s="127">
        <v>18.569853999999999</v>
      </c>
      <c r="J192" s="127">
        <v>18.958649999999999</v>
      </c>
      <c r="K192" s="127">
        <v>21.249119999999998</v>
      </c>
      <c r="L192" s="127">
        <v>23.897830000000003</v>
      </c>
      <c r="M192" s="127">
        <v>24.01736</v>
      </c>
      <c r="N192" s="127">
        <v>23.002729999999996</v>
      </c>
      <c r="O192" s="127">
        <v>26.183</v>
      </c>
      <c r="P192" s="127">
        <v>27.253</v>
      </c>
      <c r="Q192" s="127">
        <v>20.212</v>
      </c>
      <c r="R192" s="127">
        <v>20.212</v>
      </c>
      <c r="S192" s="127">
        <v>20.212</v>
      </c>
      <c r="T192" s="127">
        <v>20.212</v>
      </c>
      <c r="U192" s="127">
        <v>20.212</v>
      </c>
      <c r="V192" s="127">
        <v>20.212</v>
      </c>
      <c r="W192" s="127">
        <v>20.212</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6.7949999999999997E-2</v>
      </c>
      <c r="E194" s="127">
        <v>0.06</v>
      </c>
      <c r="F194" s="127">
        <v>0.05</v>
      </c>
      <c r="G194" s="127">
        <v>0.06</v>
      </c>
      <c r="H194" s="127">
        <v>0.05</v>
      </c>
      <c r="I194" s="127">
        <v>4.8500000000000001E-2</v>
      </c>
      <c r="J194" s="127">
        <v>7.3999999999999982E-2</v>
      </c>
      <c r="K194" s="127">
        <v>7.0800000000000002E-2</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2.9967670000000002</v>
      </c>
      <c r="E195" s="127">
        <v>2.4271460000000005</v>
      </c>
      <c r="F195" s="127">
        <v>3.0577150000000004</v>
      </c>
      <c r="G195" s="127">
        <v>3.1362069999999997</v>
      </c>
      <c r="H195" s="127">
        <v>3.3793799999999994</v>
      </c>
      <c r="I195" s="127">
        <v>4.1084060000000004</v>
      </c>
      <c r="J195" s="127">
        <v>4.685047</v>
      </c>
      <c r="K195" s="127">
        <v>7.8123190000000005</v>
      </c>
      <c r="L195" s="127">
        <v>12.453750000000003</v>
      </c>
      <c r="M195" s="127">
        <v>8.765229999999999</v>
      </c>
      <c r="N195" s="127">
        <v>10.44544</v>
      </c>
      <c r="O195" s="127">
        <v>11.829000000000002</v>
      </c>
      <c r="P195" s="127">
        <v>13.807000000000002</v>
      </c>
      <c r="Q195" s="127">
        <v>14.052000000000001</v>
      </c>
      <c r="R195" s="127">
        <v>14.473560000000003</v>
      </c>
      <c r="S195" s="127">
        <v>14.907766800000003</v>
      </c>
      <c r="T195" s="127">
        <v>15.354999804000004</v>
      </c>
      <c r="U195" s="127">
        <v>15.815649798120004</v>
      </c>
      <c r="V195" s="127">
        <v>16.290119292063604</v>
      </c>
      <c r="W195" s="127">
        <v>16.778822870825511</v>
      </c>
    </row>
    <row r="196" spans="1:23" s="88" customFormat="1" x14ac:dyDescent="0.3">
      <c r="A196" s="126" t="s">
        <v>240</v>
      </c>
      <c r="B196" s="126" t="s">
        <v>518</v>
      </c>
      <c r="C196" s="126" t="s">
        <v>288</v>
      </c>
      <c r="D196" s="127">
        <v>4.3017000000000003</v>
      </c>
      <c r="E196" s="127">
        <v>3.7053229999999999</v>
      </c>
      <c r="F196" s="127">
        <v>4.1706340000000006</v>
      </c>
      <c r="G196" s="127">
        <v>3.9866900000000003</v>
      </c>
      <c r="H196" s="127">
        <v>4.4971059999999996</v>
      </c>
      <c r="I196" s="127">
        <v>4.6510660000000001</v>
      </c>
      <c r="J196" s="127">
        <v>5.5573710000000007</v>
      </c>
      <c r="K196" s="127">
        <v>6.4905220000000003</v>
      </c>
      <c r="L196" s="127">
        <v>5.6647699999999999</v>
      </c>
      <c r="M196" s="127">
        <v>5.8175800000000004</v>
      </c>
      <c r="N196" s="127">
        <v>7.2039400000000011</v>
      </c>
      <c r="O196" s="127">
        <v>7.2200000000000006</v>
      </c>
      <c r="P196" s="127">
        <v>9.3099999999999987</v>
      </c>
      <c r="Q196" s="127">
        <v>5.8049999999999997</v>
      </c>
      <c r="R196" s="127">
        <v>5.9791499999999997</v>
      </c>
      <c r="S196" s="127">
        <v>6.1585244999999995</v>
      </c>
      <c r="T196" s="127">
        <v>6.3432802349999999</v>
      </c>
      <c r="U196" s="127">
        <v>6.5335786420500002</v>
      </c>
      <c r="V196" s="127">
        <v>6.7295860013115005</v>
      </c>
      <c r="W196" s="127">
        <v>6.9314735813508461</v>
      </c>
    </row>
    <row r="197" spans="1:23" s="88" customFormat="1" x14ac:dyDescent="0.3">
      <c r="A197" s="122" t="s">
        <v>521</v>
      </c>
      <c r="B197" s="122" t="s">
        <v>521</v>
      </c>
      <c r="C197" s="122" t="s">
        <v>521</v>
      </c>
      <c r="D197" s="123">
        <f>SUMIF($A199:$A$211,LEFT($C197,LEN($C197)-6),D199:D$211)</f>
        <v>0</v>
      </c>
      <c r="E197" s="123">
        <f>SUMIF($A199:$A$211,LEFT($C197,LEN($C197)-6),E199:E$211)</f>
        <v>3.1000000000000001E-5</v>
      </c>
      <c r="F197" s="123">
        <f>SUMIF($A199:$A$211,LEFT($C197,LEN($C197)-6),F199:F$211)</f>
        <v>1.7029999999999999E-3</v>
      </c>
      <c r="G197" s="123">
        <f>SUMIF($A199:$A$211,LEFT($C197,LEN($C197)-6),G199:G$211)</f>
        <v>0</v>
      </c>
      <c r="H197" s="123">
        <f>SUMIF($A199:$A$211,LEFT($C197,LEN($C197)-6),H199:H$211)</f>
        <v>0</v>
      </c>
      <c r="I197" s="123">
        <f>SUMIF($A199:$A$211,LEFT($C197,LEN($C197)-6),I199:I$211)</f>
        <v>2.3899999999999998E-3</v>
      </c>
      <c r="J197" s="123">
        <f>SUMIF($A199:$A$211,LEFT($C197,LEN($C197)-6),J199:J$211)</f>
        <v>2.7000000000000001E-3</v>
      </c>
      <c r="K197" s="123">
        <f>SUMIF($A199:$A$211,LEFT($C197,LEN($C197)-6),K199:K$211)</f>
        <v>2.7000000000000001E-3</v>
      </c>
      <c r="L197" s="123">
        <f>SUMIF($A199:$A$211,LEFT($C197,LEN($C197)-6),L199:L$211)</f>
        <v>3.5100000000000001E-3</v>
      </c>
      <c r="M197" s="123">
        <f>SUMIF($A199:$A$211,LEFT($C197,LEN($C197)-6),M199:M$211)</f>
        <v>2.7000000000000001E-3</v>
      </c>
      <c r="N197" s="123">
        <f>SUMIF($A199:$A$211,LEFT($C197,LEN($C197)-6),N199:N$211)</f>
        <v>2.8400000000000001E-3</v>
      </c>
      <c r="O197" s="123">
        <f>SUMIF($A199:$A$211,LEFT($C197,LEN($C197)-6),O199:O$211)</f>
        <v>3.0000000000000001E-3</v>
      </c>
      <c r="P197" s="123">
        <f>SUMIF($A199:$A$211,LEFT($C197,LEN($C197)-6),P199:P$211)</f>
        <v>6.0000000000000001E-3</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3.1000000000000001E-5</v>
      </c>
      <c r="F198" s="125">
        <f>SUMIF($B199:$B$211,LEFT($C198,LEN($C198)-6),F199:F$211)</f>
        <v>1.7029999999999999E-3</v>
      </c>
      <c r="G198" s="125">
        <f>SUMIF($B199:$B$211,LEFT($C198,LEN($C198)-6),G199:G$211)</f>
        <v>0</v>
      </c>
      <c r="H198" s="125">
        <f>SUMIF($B199:$B$211,LEFT($C198,LEN($C198)-6),H199:H$211)</f>
        <v>0</v>
      </c>
      <c r="I198" s="125">
        <f>SUMIF($B199:$B$211,LEFT($C198,LEN($C198)-6),I199:I$211)</f>
        <v>2.3899999999999998E-3</v>
      </c>
      <c r="J198" s="125">
        <f>SUMIF($B199:$B$211,LEFT($C198,LEN($C198)-6),J199:J$211)</f>
        <v>2.7000000000000001E-3</v>
      </c>
      <c r="K198" s="125">
        <f>SUMIF($B199:$B$211,LEFT($C198,LEN($C198)-6),K199:K$211)</f>
        <v>2.7000000000000001E-3</v>
      </c>
      <c r="L198" s="125">
        <f>SUMIF($B199:$B$211,LEFT($C198,LEN($C198)-6),L199:L$211)</f>
        <v>3.5100000000000001E-3</v>
      </c>
      <c r="M198" s="125">
        <f>SUMIF($B199:$B$211,LEFT($C198,LEN($C198)-6),M199:M$211)</f>
        <v>2.7000000000000001E-3</v>
      </c>
      <c r="N198" s="125">
        <f>SUMIF($B199:$B$211,LEFT($C198,LEN($C198)-6),N199:N$211)</f>
        <v>2.8400000000000001E-3</v>
      </c>
      <c r="O198" s="125">
        <f>SUMIF($B199:$B$211,LEFT($C198,LEN($C198)-6),O199:O$211)</f>
        <v>3.0000000000000001E-3</v>
      </c>
      <c r="P198" s="125">
        <f>SUMIF($B199:$B$211,LEFT($C198,LEN($C198)-6),P199:P$211)</f>
        <v>6.0000000000000001E-3</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3.1000000000000001E-5</v>
      </c>
      <c r="F199" s="127">
        <v>1.6999999999999999E-3</v>
      </c>
      <c r="G199" s="127">
        <v>0</v>
      </c>
      <c r="H199" s="127">
        <v>0</v>
      </c>
      <c r="I199" s="127">
        <v>2.385E-3</v>
      </c>
      <c r="J199" s="127">
        <v>2.7000000000000001E-3</v>
      </c>
      <c r="K199" s="127">
        <v>2.7000000000000001E-3</v>
      </c>
      <c r="L199" s="127">
        <v>3.5100000000000001E-3</v>
      </c>
      <c r="M199" s="127">
        <v>2.7000000000000001E-3</v>
      </c>
      <c r="N199" s="127">
        <v>2.8400000000000001E-3</v>
      </c>
      <c r="O199" s="127">
        <v>3.0000000000000001E-3</v>
      </c>
      <c r="P199" s="127">
        <v>6.0000000000000001E-3</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3.0000000000000001E-6</v>
      </c>
      <c r="G204" s="127">
        <v>0</v>
      </c>
      <c r="H204" s="127">
        <v>0</v>
      </c>
      <c r="I204" s="127">
        <v>5.0000000000000004E-6</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E6369-ECF9-4EB2-A189-B228FC70531D}">
  <sheetPr codeName="Sheet64"/>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66</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160.55010899999999</v>
      </c>
      <c r="E4" s="5">
        <f t="shared" si="0"/>
        <v>137.47635</v>
      </c>
      <c r="F4" s="5">
        <f t="shared" si="0"/>
        <v>138.15020100000001</v>
      </c>
      <c r="G4" s="5">
        <f t="shared" si="0"/>
        <v>156.875032</v>
      </c>
      <c r="H4" s="5">
        <f t="shared" si="0"/>
        <v>179.97363900000002</v>
      </c>
      <c r="I4" s="5">
        <f t="shared" si="0"/>
        <v>169.75760599999998</v>
      </c>
      <c r="J4" s="5">
        <f t="shared" si="0"/>
        <v>158.562634</v>
      </c>
      <c r="K4" s="5">
        <f t="shared" si="0"/>
        <v>178.25312000000002</v>
      </c>
      <c r="L4" s="5">
        <f t="shared" si="0"/>
        <v>188.59503000000001</v>
      </c>
      <c r="M4" s="5">
        <f t="shared" si="0"/>
        <v>182.13749999999999</v>
      </c>
      <c r="N4" s="5">
        <f t="shared" si="0"/>
        <v>183.69779</v>
      </c>
      <c r="O4" s="5">
        <f t="shared" si="0"/>
        <v>203.17699999999999</v>
      </c>
      <c r="P4" s="5">
        <f t="shared" si="0"/>
        <v>187.39599999999999</v>
      </c>
      <c r="Q4" s="5">
        <f t="shared" si="0"/>
        <v>151.69</v>
      </c>
      <c r="R4" s="5">
        <f t="shared" si="0"/>
        <v>162.71047621320287</v>
      </c>
      <c r="S4" s="5">
        <f t="shared" si="0"/>
        <v>164.62731793667308</v>
      </c>
      <c r="T4" s="5">
        <f>T5+T56+T116+T120+T153+T197+T209</f>
        <v>166.64102986169422</v>
      </c>
      <c r="U4" s="5">
        <f t="shared" ref="U4:V4" si="1">U5+U56+U116+U120+U153+U197+U209</f>
        <v>168.75478387263036</v>
      </c>
      <c r="V4" s="5">
        <f t="shared" si="1"/>
        <v>170.97192416039246</v>
      </c>
      <c r="W4" s="5">
        <f t="shared" ref="W4" si="2">W5+W56+W116+W120+W153+W197+W209</f>
        <v>173.2959761563684</v>
      </c>
    </row>
    <row r="5" spans="1:23" s="88" customFormat="1" x14ac:dyDescent="0.3">
      <c r="A5" s="122" t="s">
        <v>349</v>
      </c>
      <c r="B5" s="122" t="s">
        <v>349</v>
      </c>
      <c r="C5" s="122" t="s">
        <v>349</v>
      </c>
      <c r="D5" s="123">
        <f>SUMIF($A7:$A$211,LEFT($C5,LEN($C5)-6),D7:D$211)</f>
        <v>80.189443999999995</v>
      </c>
      <c r="E5" s="123">
        <f>SUMIF($A7:$A$211,LEFT($C5,LEN($C5)-6),E7:E$211)</f>
        <v>67.102197999999987</v>
      </c>
      <c r="F5" s="123">
        <f>SUMIF($A7:$A$211,LEFT($C5,LEN($C5)-6),F7:F$211)</f>
        <v>62.998265000000004</v>
      </c>
      <c r="G5" s="123">
        <f>SUMIF($A7:$A$211,LEFT($C5,LEN($C5)-6),G7:G$211)</f>
        <v>75.365669999999994</v>
      </c>
      <c r="H5" s="123">
        <f>SUMIF($A7:$A$211,LEFT($C5,LEN($C5)-6),H7:H$211)</f>
        <v>93.464968000000013</v>
      </c>
      <c r="I5" s="123">
        <f>SUMIF($A7:$A$211,LEFT($C5,LEN($C5)-6),I7:I$211)</f>
        <v>86.815440000000009</v>
      </c>
      <c r="J5" s="123">
        <f>SUMIF($A7:$A$211,LEFT($C5,LEN($C5)-6),J7:J$211)</f>
        <v>78.287893999999994</v>
      </c>
      <c r="K5" s="123">
        <f>SUMIF($A7:$A$211,LEFT($C5,LEN($C5)-6),K7:K$211)</f>
        <v>90.262899999999988</v>
      </c>
      <c r="L5" s="123">
        <f>SUMIF($A7:$A$211,LEFT($C5,LEN($C5)-6),L7:L$211)</f>
        <v>84.920419999999993</v>
      </c>
      <c r="M5" s="123">
        <f>SUMIF($A7:$A$211,LEFT($C5,LEN($C5)-6),M7:M$211)</f>
        <v>82.214949999999988</v>
      </c>
      <c r="N5" s="123">
        <f>SUMIF($A7:$A$211,LEFT($C5,LEN($C5)-6),N7:N$211)</f>
        <v>80.941000000000017</v>
      </c>
      <c r="O5" s="123">
        <f>SUMIF($A7:$A$211,LEFT($C5,LEN($C5)-6),O7:O$211)</f>
        <v>81.426000000000016</v>
      </c>
      <c r="P5" s="123">
        <f>SUMIF($A7:$A$211,LEFT($C5,LEN($C5)-6),P7:P$211)</f>
        <v>62.500999999999991</v>
      </c>
      <c r="Q5" s="123">
        <f>SUMIF($A7:$A$211,LEFT($C5,LEN($C5)-6),Q7:Q$211)</f>
        <v>41.244</v>
      </c>
      <c r="R5" s="123">
        <f>SUMIF($A7:$A$211,LEFT($C5,LEN($C5)-6),R7:R$211)</f>
        <v>40.686900000000009</v>
      </c>
      <c r="S5" s="123">
        <f>SUMIF($A7:$A$211,LEFT($C5,LEN($C5)-6),S7:S$211)</f>
        <v>40.145228400000001</v>
      </c>
      <c r="T5" s="123">
        <f>SUMIF($A7:$A$211,LEFT($C5,LEN($C5)-6),T7:T$211)</f>
        <v>39.618762359999998</v>
      </c>
      <c r="U5" s="123">
        <f>SUMIF($A7:$A$211,LEFT($C5,LEN($C5)-6),U7:U$211)</f>
        <v>39.107285211360008</v>
      </c>
      <c r="V5" s="123">
        <f>SUMIF($A7:$A$211,LEFT($C5,LEN($C5)-6),V7:V$211)</f>
        <v>38.610586367663998</v>
      </c>
      <c r="W5" s="123">
        <f>SUMIF($A7:$A$211,LEFT($C5,LEN($C5)-6),W7:W$211)</f>
        <v>38.128461238052545</v>
      </c>
    </row>
    <row r="6" spans="1:23" s="88" customFormat="1" x14ac:dyDescent="0.3">
      <c r="A6" s="124" t="s">
        <v>350</v>
      </c>
      <c r="B6" s="124" t="s">
        <v>350</v>
      </c>
      <c r="C6" s="124" t="s">
        <v>350</v>
      </c>
      <c r="D6" s="125">
        <f>SUMIF($B7:$B$211,LEFT($C6,LEN($C6)-6),D7:D$211)</f>
        <v>48.131837000000004</v>
      </c>
      <c r="E6" s="125">
        <f>SUMIF($B7:$B$211,LEFT($C6,LEN($C6)-6),E7:E$211)</f>
        <v>34.692981000000003</v>
      </c>
      <c r="F6" s="125">
        <f>SUMIF($B7:$B$211,LEFT($C6,LEN($C6)-6),F7:F$211)</f>
        <v>28.392225</v>
      </c>
      <c r="G6" s="125">
        <f>SUMIF($B7:$B$211,LEFT($C6,LEN($C6)-6),G7:G$211)</f>
        <v>30.474466</v>
      </c>
      <c r="H6" s="125">
        <f>SUMIF($B7:$B$211,LEFT($C6,LEN($C6)-6),H7:H$211)</f>
        <v>41.761160000000004</v>
      </c>
      <c r="I6" s="125">
        <f>SUMIF($B7:$B$211,LEFT($C6,LEN($C6)-6),I7:I$211)</f>
        <v>42.231200000000008</v>
      </c>
      <c r="J6" s="125">
        <f>SUMIF($B7:$B$211,LEFT($C6,LEN($C6)-6),J7:J$211)</f>
        <v>41.304880000000004</v>
      </c>
      <c r="K6" s="125">
        <f>SUMIF($B7:$B$211,LEFT($C6,LEN($C6)-6),K7:K$211)</f>
        <v>45.835229999999989</v>
      </c>
      <c r="L6" s="125">
        <f>SUMIF($B7:$B$211,LEFT($C6,LEN($C6)-6),L7:L$211)</f>
        <v>42.728159999999995</v>
      </c>
      <c r="M6" s="125">
        <f>SUMIF($B7:$B$211,LEFT($C6,LEN($C6)-6),M7:M$211)</f>
        <v>47.919720000000005</v>
      </c>
      <c r="N6" s="125">
        <f>SUMIF($B7:$B$211,LEFT($C6,LEN($C6)-6),N7:N$211)</f>
        <v>43.242429999999999</v>
      </c>
      <c r="O6" s="125">
        <f>SUMIF($B7:$B$211,LEFT($C6,LEN($C6)-6),O7:O$211)</f>
        <v>42.65</v>
      </c>
      <c r="P6" s="125">
        <f>SUMIF($B7:$B$211,LEFT($C6,LEN($C6)-6),P7:P$211)</f>
        <v>38.420999999999999</v>
      </c>
      <c r="Q6" s="125">
        <f>SUMIF($B7:$B$211,LEFT($C6,LEN($C6)-6),Q7:Q$211)</f>
        <v>23.84</v>
      </c>
      <c r="R6" s="125">
        <f>SUMIF($B7:$B$211,LEFT($C6,LEN($C6)-6),R7:R$211)</f>
        <v>23.409640000000003</v>
      </c>
      <c r="S6" s="125">
        <f>SUMIF($B7:$B$211,LEFT($C6,LEN($C6)-6),S7:S$211)</f>
        <v>22.987887199999999</v>
      </c>
      <c r="T6" s="125">
        <f>SUMIF($B7:$B$211,LEFT($C6,LEN($C6)-6),T7:T$211)</f>
        <v>22.574569455999999</v>
      </c>
      <c r="U6" s="125">
        <f>SUMIF($B7:$B$211,LEFT($C6,LEN($C6)-6),U7:U$211)</f>
        <v>22.169518066880002</v>
      </c>
      <c r="V6" s="125">
        <f>SUMIF($B7:$B$211,LEFT($C6,LEN($C6)-6),V7:V$211)</f>
        <v>21.7725677055424</v>
      </c>
      <c r="W6" s="125">
        <f>SUMIF($B7:$B$211,LEFT($C6,LEN($C6)-6),W7:W$211)</f>
        <v>21.383556351431555</v>
      </c>
    </row>
    <row r="7" spans="1:23" s="88" customFormat="1" x14ac:dyDescent="0.3">
      <c r="A7" s="126" t="s">
        <v>144</v>
      </c>
      <c r="B7" s="126" t="s">
        <v>351</v>
      </c>
      <c r="C7" s="126" t="s">
        <v>352</v>
      </c>
      <c r="D7" s="127">
        <v>0.53200000000000003</v>
      </c>
      <c r="E7" s="127">
        <v>0.254</v>
      </c>
      <c r="F7" s="127">
        <v>0</v>
      </c>
      <c r="G7" s="127">
        <v>1E-3</v>
      </c>
      <c r="H7" s="127">
        <v>1E-3</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0.33400000000000002</v>
      </c>
      <c r="E8" s="127">
        <v>0.378</v>
      </c>
      <c r="F8" s="127">
        <v>0.39600000000000007</v>
      </c>
      <c r="G8" s="127">
        <v>0.66300000000000003</v>
      </c>
      <c r="H8" s="127">
        <v>4.7E-2</v>
      </c>
      <c r="I8" s="127">
        <v>2.6539999999999999</v>
      </c>
      <c r="J8" s="127">
        <v>2.6110000000000002</v>
      </c>
      <c r="K8" s="127">
        <v>2.9899999999999998</v>
      </c>
      <c r="L8" s="127">
        <v>1.3719099999999997</v>
      </c>
      <c r="M8" s="127">
        <v>4.4999999999999997E-3</v>
      </c>
      <c r="N8" s="127">
        <v>4.8000000000000001E-2</v>
      </c>
      <c r="O8" s="127">
        <v>0.12300000000000001</v>
      </c>
      <c r="P8" s="127">
        <v>0.98499999999999988</v>
      </c>
      <c r="Q8" s="127">
        <v>0.439</v>
      </c>
      <c r="R8" s="127">
        <v>0.43021999999999999</v>
      </c>
      <c r="S8" s="127">
        <v>0.42161559999999998</v>
      </c>
      <c r="T8" s="127">
        <v>0.41318328799999998</v>
      </c>
      <c r="U8" s="127">
        <v>0.40491962224</v>
      </c>
      <c r="V8" s="127">
        <v>0.39682122979520001</v>
      </c>
      <c r="W8" s="127">
        <v>0.38888480519929602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3.3509999999999995</v>
      </c>
      <c r="Q10" s="127">
        <v>2.3219999999999996</v>
      </c>
      <c r="R10" s="127">
        <v>2.3219999999999996</v>
      </c>
      <c r="S10" s="127">
        <v>2.3219999999999996</v>
      </c>
      <c r="T10" s="127">
        <v>2.3219999999999996</v>
      </c>
      <c r="U10" s="127">
        <v>2.3219999999999996</v>
      </c>
      <c r="V10" s="127">
        <v>2.3219999999999996</v>
      </c>
      <c r="W10" s="127">
        <v>2.3219999999999996</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4.1559999999999997</v>
      </c>
      <c r="E12" s="127">
        <v>3.343</v>
      </c>
      <c r="F12" s="127">
        <v>3.69</v>
      </c>
      <c r="G12" s="127">
        <v>0.58900000000000008</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30.534000000000002</v>
      </c>
      <c r="E13" s="127">
        <v>19.647000000000002</v>
      </c>
      <c r="F13" s="127">
        <v>14.795000000000002</v>
      </c>
      <c r="G13" s="127">
        <v>14.724</v>
      </c>
      <c r="H13" s="127">
        <v>27.016000000000002</v>
      </c>
      <c r="I13" s="127">
        <v>30.204000000000011</v>
      </c>
      <c r="J13" s="127">
        <v>26.425999999999998</v>
      </c>
      <c r="K13" s="127">
        <v>28.547999999999995</v>
      </c>
      <c r="L13" s="127">
        <v>31.28058</v>
      </c>
      <c r="M13" s="127">
        <v>33.098780000000005</v>
      </c>
      <c r="N13" s="127">
        <v>31.181420000000003</v>
      </c>
      <c r="O13" s="127">
        <v>29.635000000000005</v>
      </c>
      <c r="P13" s="127">
        <v>19.938000000000002</v>
      </c>
      <c r="Q13" s="127">
        <v>14.523</v>
      </c>
      <c r="R13" s="127">
        <v>14.23254</v>
      </c>
      <c r="S13" s="127">
        <v>13.947889200000001</v>
      </c>
      <c r="T13" s="127">
        <v>13.668931416</v>
      </c>
      <c r="U13" s="127">
        <v>13.39555278768</v>
      </c>
      <c r="V13" s="127">
        <v>13.127641731926399</v>
      </c>
      <c r="W13" s="127">
        <v>12.865088897287871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4.9999999999999996E-6</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9.2200000000000006</v>
      </c>
      <c r="E17" s="127">
        <v>6.6379999999999999</v>
      </c>
      <c r="F17" s="127">
        <v>3.1100000000000003</v>
      </c>
      <c r="G17" s="127">
        <v>6.0609999999999999</v>
      </c>
      <c r="H17" s="127">
        <v>7.136000000000001</v>
      </c>
      <c r="I17" s="127">
        <v>5.82</v>
      </c>
      <c r="J17" s="127">
        <v>5.8370000000000006</v>
      </c>
      <c r="K17" s="127">
        <v>6.335</v>
      </c>
      <c r="L17" s="127">
        <v>6.2343199999999994</v>
      </c>
      <c r="M17" s="127">
        <v>5.73</v>
      </c>
      <c r="N17" s="127">
        <v>4.5420000000000007</v>
      </c>
      <c r="O17" s="127">
        <v>7.9899999999999975</v>
      </c>
      <c r="P17" s="127">
        <v>8.8089999999999993</v>
      </c>
      <c r="Q17" s="127">
        <v>3.2760000000000002</v>
      </c>
      <c r="R17" s="127">
        <v>3.21048</v>
      </c>
      <c r="S17" s="127">
        <v>3.1462704000000001</v>
      </c>
      <c r="T17" s="127">
        <v>3.0833449920000002</v>
      </c>
      <c r="U17" s="127">
        <v>3.0216780921600002</v>
      </c>
      <c r="V17" s="127">
        <v>2.9612445303168</v>
      </c>
      <c r="W17" s="127">
        <v>2.9020196397104638</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0.112</v>
      </c>
      <c r="G19" s="127">
        <v>1.8559999999999999</v>
      </c>
      <c r="H19" s="127">
        <v>3.2400000000000007</v>
      </c>
      <c r="I19" s="127">
        <v>0.22700000000000001</v>
      </c>
      <c r="J19" s="127">
        <v>3.5670000000000002</v>
      </c>
      <c r="K19" s="127">
        <v>4.7930000000000001</v>
      </c>
      <c r="L19" s="127">
        <v>5.8160000000000003E-2</v>
      </c>
      <c r="M19" s="127">
        <v>6.0420999999999996</v>
      </c>
      <c r="N19" s="127">
        <v>5.1357200000000001</v>
      </c>
      <c r="O19" s="127">
        <v>3.3719999999999999</v>
      </c>
      <c r="P19" s="127">
        <v>2.3470000000000004</v>
      </c>
      <c r="Q19" s="127">
        <v>1.403</v>
      </c>
      <c r="R19" s="127">
        <v>1.3749400000000001</v>
      </c>
      <c r="S19" s="127">
        <v>1.3474412</v>
      </c>
      <c r="T19" s="127">
        <v>1.320492376</v>
      </c>
      <c r="U19" s="127">
        <v>1.2940825284799999</v>
      </c>
      <c r="V19" s="127">
        <v>1.2682008779103999</v>
      </c>
      <c r="W19" s="127">
        <v>1.242836860352192</v>
      </c>
    </row>
    <row r="20" spans="1:23" s="88" customFormat="1" x14ac:dyDescent="0.3">
      <c r="A20" s="126" t="s">
        <v>144</v>
      </c>
      <c r="B20" s="126" t="s">
        <v>351</v>
      </c>
      <c r="C20" s="126" t="s">
        <v>362</v>
      </c>
      <c r="D20" s="127">
        <v>0</v>
      </c>
      <c r="E20" s="127">
        <v>0</v>
      </c>
      <c r="F20" s="127">
        <v>0</v>
      </c>
      <c r="G20" s="127">
        <v>0</v>
      </c>
      <c r="H20" s="127">
        <v>0.11</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6.0000000000000001E-3</v>
      </c>
      <c r="G22" s="127">
        <v>3.0000000000000001E-3</v>
      </c>
      <c r="H22" s="127">
        <v>0</v>
      </c>
      <c r="I22" s="127">
        <v>0</v>
      </c>
      <c r="J22" s="127">
        <v>0</v>
      </c>
      <c r="K22" s="127">
        <v>0</v>
      </c>
      <c r="L22" s="127">
        <v>0</v>
      </c>
      <c r="M22" s="127">
        <v>0</v>
      </c>
      <c r="N22" s="127">
        <v>0</v>
      </c>
      <c r="O22" s="127">
        <v>1.6E-2</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5.0000000000000001E-3</v>
      </c>
      <c r="E23" s="127">
        <v>5.0000000000000001E-3</v>
      </c>
      <c r="F23" s="127">
        <v>0</v>
      </c>
      <c r="G23" s="127">
        <v>0</v>
      </c>
      <c r="H23" s="127">
        <v>0</v>
      </c>
      <c r="I23" s="127">
        <v>0</v>
      </c>
      <c r="J23" s="127">
        <v>0</v>
      </c>
      <c r="K23" s="127">
        <v>0</v>
      </c>
      <c r="L23" s="127">
        <v>0</v>
      </c>
      <c r="M23" s="127">
        <v>1.0000000000000001E-5</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3.1978369999999998</v>
      </c>
      <c r="E24" s="127">
        <v>2.8409809999999998</v>
      </c>
      <c r="F24" s="127">
        <v>2.3552200000000001</v>
      </c>
      <c r="G24" s="127">
        <v>2.7404660000000001</v>
      </c>
      <c r="H24" s="127">
        <v>2.5681599999999998</v>
      </c>
      <c r="I24" s="127">
        <v>2.8841999999999999</v>
      </c>
      <c r="J24" s="127">
        <v>2.0748800000000003</v>
      </c>
      <c r="K24" s="127">
        <v>2.3102299999999998</v>
      </c>
      <c r="L24" s="127">
        <v>2.6206999999999998</v>
      </c>
      <c r="M24" s="127">
        <v>2.3483700000000001</v>
      </c>
      <c r="N24" s="127">
        <v>2.2872899999999996</v>
      </c>
      <c r="O24" s="127">
        <v>0.998</v>
      </c>
      <c r="P24" s="127">
        <v>2.468</v>
      </c>
      <c r="Q24" s="127">
        <v>1.6320000000000001</v>
      </c>
      <c r="R24" s="127">
        <v>1.5993600000000001</v>
      </c>
      <c r="S24" s="127">
        <v>1.5673728</v>
      </c>
      <c r="T24" s="127">
        <v>1.536025344</v>
      </c>
      <c r="U24" s="127">
        <v>1.50530483712</v>
      </c>
      <c r="V24" s="127">
        <v>1.4751987403775999</v>
      </c>
      <c r="W24" s="127">
        <v>1.4456947655700478</v>
      </c>
    </row>
    <row r="25" spans="1:23" s="88" customFormat="1" x14ac:dyDescent="0.3">
      <c r="A25" s="126" t="s">
        <v>144</v>
      </c>
      <c r="B25" s="126" t="s">
        <v>351</v>
      </c>
      <c r="C25" s="126" t="s">
        <v>162</v>
      </c>
      <c r="D25" s="127">
        <v>0.153</v>
      </c>
      <c r="E25" s="127">
        <v>1.5869999999999997</v>
      </c>
      <c r="F25" s="127">
        <v>3.9280000000000004</v>
      </c>
      <c r="G25" s="127">
        <v>3.8369999999999997</v>
      </c>
      <c r="H25" s="127">
        <v>1.6429999999999998</v>
      </c>
      <c r="I25" s="127">
        <v>0.442</v>
      </c>
      <c r="J25" s="127">
        <v>0.78900000000000015</v>
      </c>
      <c r="K25" s="127">
        <v>0.85899999999999999</v>
      </c>
      <c r="L25" s="127">
        <v>1.16249</v>
      </c>
      <c r="M25" s="127">
        <v>0.69595999999999991</v>
      </c>
      <c r="N25" s="127">
        <v>4.8000000000000001E-2</v>
      </c>
      <c r="O25" s="127">
        <v>0.51600000000000001</v>
      </c>
      <c r="P25" s="127">
        <v>0.52299999999999991</v>
      </c>
      <c r="Q25" s="127">
        <v>0.245</v>
      </c>
      <c r="R25" s="127">
        <v>0.24009999999999998</v>
      </c>
      <c r="S25" s="127">
        <v>0.23529799999999998</v>
      </c>
      <c r="T25" s="127">
        <v>0.23059203999999997</v>
      </c>
      <c r="U25" s="127">
        <v>0.22598019919999995</v>
      </c>
      <c r="V25" s="127">
        <v>0.22146059521599995</v>
      </c>
      <c r="W25" s="127">
        <v>0.21703138331167995</v>
      </c>
    </row>
    <row r="26" spans="1:23" s="88" customFormat="1" x14ac:dyDescent="0.3">
      <c r="A26" s="124" t="s">
        <v>366</v>
      </c>
      <c r="B26" s="124" t="s">
        <v>366</v>
      </c>
      <c r="C26" s="124" t="s">
        <v>366</v>
      </c>
      <c r="D26" s="125">
        <f>SUMIF($B27:$B$211,LEFT($C26,LEN($C26)-6),D27:D$211)</f>
        <v>31.078006999999996</v>
      </c>
      <c r="E26" s="125">
        <f>SUMIF($B27:$B$211,LEFT($C26,LEN($C26)-6),E27:E$211)</f>
        <v>32.173617</v>
      </c>
      <c r="F26" s="125">
        <f>SUMIF($B27:$B$211,LEFT($C26,LEN($C26)-6),F27:F$211)</f>
        <v>34.360189999999996</v>
      </c>
      <c r="G26" s="125">
        <f>SUMIF($B27:$B$211,LEFT($C26,LEN($C26)-6),G27:G$211)</f>
        <v>44.294768999999988</v>
      </c>
      <c r="H26" s="125">
        <f>SUMIF($B27:$B$211,LEFT($C26,LEN($C26)-6),H27:H$211)</f>
        <v>51.054178</v>
      </c>
      <c r="I26" s="125">
        <f>SUMIF($B27:$B$211,LEFT($C26,LEN($C26)-6),I27:I$211)</f>
        <v>43.886029999999998</v>
      </c>
      <c r="J26" s="125">
        <f>SUMIF($B27:$B$211,LEFT($C26,LEN($C26)-6),J27:J$211)</f>
        <v>36.382863999999998</v>
      </c>
      <c r="K26" s="125">
        <f>SUMIF($B27:$B$211,LEFT($C26,LEN($C26)-6),K27:K$211)</f>
        <v>44.046750000000003</v>
      </c>
      <c r="L26" s="125">
        <f>SUMIF($B27:$B$211,LEFT($C26,LEN($C26)-6),L27:L$211)</f>
        <v>41.639210000000006</v>
      </c>
      <c r="M26" s="125">
        <f>SUMIF($B27:$B$211,LEFT($C26,LEN($C26)-6),M27:M$211)</f>
        <v>34.075230000000005</v>
      </c>
      <c r="N26" s="125">
        <f>SUMIF($B27:$B$211,LEFT($C26,LEN($C26)-6),N27:N$211)</f>
        <v>37.60857</v>
      </c>
      <c r="O26" s="125">
        <f>SUMIF($B27:$B$211,LEFT($C26,LEN($C26)-6),O27:O$211)</f>
        <v>38.577000000000005</v>
      </c>
      <c r="P26" s="125">
        <f>SUMIF($B27:$B$211,LEFT($C26,LEN($C26)-6),P27:P$211)</f>
        <v>23.850000000000005</v>
      </c>
      <c r="Q26" s="125">
        <f>SUMIF($B27:$B$211,LEFT($C26,LEN($C26)-6),Q27:Q$211)</f>
        <v>17.053000000000001</v>
      </c>
      <c r="R26" s="125">
        <f>SUMIF($B27:$B$211,LEFT($C26,LEN($C26)-6),R27:R$211)</f>
        <v>16.926259999999999</v>
      </c>
      <c r="S26" s="125">
        <f>SUMIF($B27:$B$211,LEFT($C26,LEN($C26)-6),S27:S$211)</f>
        <v>16.806341200000002</v>
      </c>
      <c r="T26" s="125">
        <f>SUMIF($B27:$B$211,LEFT($C26,LEN($C26)-6),T27:T$211)</f>
        <v>16.693192904</v>
      </c>
      <c r="U26" s="125">
        <f>SUMIF($B27:$B$211,LEFT($C26,LEN($C26)-6),U27:U$211)</f>
        <v>16.58676714448</v>
      </c>
      <c r="V26" s="125">
        <f>SUMIF($B27:$B$211,LEFT($C26,LEN($C26)-6),V27:V$211)</f>
        <v>16.487018662121599</v>
      </c>
      <c r="W26" s="125">
        <f>SUMIF($B27:$B$211,LEFT($C26,LEN($C26)-6),W27:W$211)</f>
        <v>16.393904886620994</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3.0000000000000001E-3</v>
      </c>
      <c r="L29" s="127">
        <v>2.095E-2</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17.596999999999998</v>
      </c>
      <c r="E31" s="127">
        <v>16.908999999999999</v>
      </c>
      <c r="F31" s="127">
        <v>19.236000000000001</v>
      </c>
      <c r="G31" s="127">
        <v>20.085999999999995</v>
      </c>
      <c r="H31" s="127">
        <v>23.651999999999997</v>
      </c>
      <c r="I31" s="127">
        <v>21.125</v>
      </c>
      <c r="J31" s="127">
        <v>16.159163999999997</v>
      </c>
      <c r="K31" s="127">
        <v>18.134</v>
      </c>
      <c r="L31" s="127">
        <v>19.52242</v>
      </c>
      <c r="M31" s="127">
        <v>19.305569999999996</v>
      </c>
      <c r="N31" s="127">
        <v>17.614580000000004</v>
      </c>
      <c r="O31" s="127">
        <v>18.600999999999999</v>
      </c>
      <c r="P31" s="127">
        <v>11.092999999999998</v>
      </c>
      <c r="Q31" s="127">
        <v>11.695</v>
      </c>
      <c r="R31" s="127">
        <v>11.4611</v>
      </c>
      <c r="S31" s="127">
        <v>11.231878</v>
      </c>
      <c r="T31" s="127">
        <v>11.00724044</v>
      </c>
      <c r="U31" s="127">
        <v>10.7870956312</v>
      </c>
      <c r="V31" s="127">
        <v>10.571353718575999</v>
      </c>
      <c r="W31" s="127">
        <v>10.359926644204478</v>
      </c>
    </row>
    <row r="32" spans="1:23" s="88" customFormat="1" x14ac:dyDescent="0.3">
      <c r="A32" s="126" t="s">
        <v>144</v>
      </c>
      <c r="B32" s="126" t="s">
        <v>367</v>
      </c>
      <c r="C32" s="126" t="s">
        <v>372</v>
      </c>
      <c r="D32" s="127">
        <v>4.0000000000000001E-3</v>
      </c>
      <c r="E32" s="127">
        <v>9.0000000000000011E-3</v>
      </c>
      <c r="F32" s="127">
        <v>0</v>
      </c>
      <c r="G32" s="127">
        <v>5.0000000000000001E-3</v>
      </c>
      <c r="H32" s="127">
        <v>1.2E-2</v>
      </c>
      <c r="I32" s="127">
        <v>8.0000000000000002E-3</v>
      </c>
      <c r="J32" s="127">
        <v>7.0000000000000001E-3</v>
      </c>
      <c r="K32" s="127">
        <v>4.0000000000000001E-3</v>
      </c>
      <c r="L32" s="127">
        <v>0.01</v>
      </c>
      <c r="M32" s="127">
        <v>8.8500000000000002E-3</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3.0000000000000001E-3</v>
      </c>
      <c r="E34" s="127">
        <v>3.4000000000000002E-2</v>
      </c>
      <c r="F34" s="127">
        <v>2.5000000000000001E-2</v>
      </c>
      <c r="G34" s="127">
        <v>2.3E-2</v>
      </c>
      <c r="H34" s="127">
        <v>2E-3</v>
      </c>
      <c r="I34" s="127">
        <v>7.0000000000000001E-3</v>
      </c>
      <c r="J34" s="127">
        <v>4.0000000000000001E-3</v>
      </c>
      <c r="K34" s="127">
        <v>2E-3</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4.8000000000000001E-2</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13.367999999999999</v>
      </c>
      <c r="E40" s="127">
        <v>15.175999999999998</v>
      </c>
      <c r="F40" s="127">
        <v>15.041</v>
      </c>
      <c r="G40" s="127">
        <v>24.152000000000001</v>
      </c>
      <c r="H40" s="127">
        <v>27.349000000000004</v>
      </c>
      <c r="I40" s="127">
        <v>22.640999999999998</v>
      </c>
      <c r="J40" s="127">
        <v>20.135999999999999</v>
      </c>
      <c r="K40" s="127">
        <v>25.867000000000001</v>
      </c>
      <c r="L40" s="127">
        <v>22.078290000000003</v>
      </c>
      <c r="M40" s="127">
        <v>14.756810000000002</v>
      </c>
      <c r="N40" s="127">
        <v>19.961790000000001</v>
      </c>
      <c r="O40" s="127">
        <v>19.971000000000004</v>
      </c>
      <c r="P40" s="127">
        <v>12.723000000000003</v>
      </c>
      <c r="Q40" s="127">
        <v>5.3580000000000005</v>
      </c>
      <c r="R40" s="127">
        <v>5.4651600000000009</v>
      </c>
      <c r="S40" s="127">
        <v>5.5744632000000012</v>
      </c>
      <c r="T40" s="127">
        <v>5.6859524640000014</v>
      </c>
      <c r="U40" s="127">
        <v>5.7996715132800016</v>
      </c>
      <c r="V40" s="127">
        <v>5.9156649435456021</v>
      </c>
      <c r="W40" s="127">
        <v>6.0339782424165147</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6.6814999999999999E-2</v>
      </c>
      <c r="E42" s="127">
        <v>3.2405000000000003E-2</v>
      </c>
      <c r="F42" s="127">
        <v>1.3560000000000001E-2</v>
      </c>
      <c r="G42" s="127">
        <v>1.5918999999999999E-2</v>
      </c>
      <c r="H42" s="127">
        <v>1.9878000000000003E-2</v>
      </c>
      <c r="I42" s="127">
        <v>8.3500000000000019E-2</v>
      </c>
      <c r="J42" s="127">
        <v>0</v>
      </c>
      <c r="K42" s="127">
        <v>1.8400000000000003E-2</v>
      </c>
      <c r="L42" s="127">
        <v>8.9999999999999998E-4</v>
      </c>
      <c r="M42" s="127">
        <v>2E-3</v>
      </c>
      <c r="N42" s="127">
        <v>1.9199999999999998E-2</v>
      </c>
      <c r="O42" s="127">
        <v>5.0000000000000001E-3</v>
      </c>
      <c r="P42" s="127">
        <v>2.4E-2</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3.9192000000000005E-2</v>
      </c>
      <c r="E45" s="127">
        <v>1.3212000000000002E-2</v>
      </c>
      <c r="F45" s="127">
        <v>4.4630000000000003E-2</v>
      </c>
      <c r="G45" s="127">
        <v>1.285E-2</v>
      </c>
      <c r="H45" s="127">
        <v>1.9300000000000001E-2</v>
      </c>
      <c r="I45" s="127">
        <v>2.1530000000000001E-2</v>
      </c>
      <c r="J45" s="127">
        <v>2.87E-2</v>
      </c>
      <c r="K45" s="127">
        <v>1.8350000000000002E-2</v>
      </c>
      <c r="L45" s="127">
        <v>6.6500000000000005E-3</v>
      </c>
      <c r="M45" s="127">
        <v>2E-3</v>
      </c>
      <c r="N45" s="127">
        <v>1.3000000000000001E-2</v>
      </c>
      <c r="O45" s="127">
        <v>0</v>
      </c>
      <c r="P45" s="127">
        <v>0.01</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0.97959999999999992</v>
      </c>
      <c r="E46" s="125">
        <f>SUMIF($B47:$B$211,LEFT($C46,LEN($C46)-6),E47:E$211)</f>
        <v>0.23560000000000003</v>
      </c>
      <c r="F46" s="125">
        <f>SUMIF($B47:$B$211,LEFT($C46,LEN($C46)-6),F47:F$211)</f>
        <v>0.24584999999999999</v>
      </c>
      <c r="G46" s="125">
        <f>SUMIF($B47:$B$211,LEFT($C46,LEN($C46)-6),G47:G$211)</f>
        <v>0.59643499999999994</v>
      </c>
      <c r="H46" s="125">
        <f>SUMIF($B47:$B$211,LEFT($C46,LEN($C46)-6),H47:H$211)</f>
        <v>0.64963000000000004</v>
      </c>
      <c r="I46" s="125">
        <f>SUMIF($B47:$B$211,LEFT($C46,LEN($C46)-6),I47:I$211)</f>
        <v>0.69821</v>
      </c>
      <c r="J46" s="125">
        <f>SUMIF($B47:$B$211,LEFT($C46,LEN($C46)-6),J47:J$211)</f>
        <v>0.60014999999999996</v>
      </c>
      <c r="K46" s="125">
        <f>SUMIF($B47:$B$211,LEFT($C46,LEN($C46)-6),K47:K$211)</f>
        <v>0.38092000000000004</v>
      </c>
      <c r="L46" s="125">
        <f>SUMIF($B47:$B$211,LEFT($C46,LEN($C46)-6),L47:L$211)</f>
        <v>0.55305000000000004</v>
      </c>
      <c r="M46" s="125">
        <f>SUMIF($B47:$B$211,LEFT($C46,LEN($C46)-6),M47:M$211)</f>
        <v>0.21999999999999997</v>
      </c>
      <c r="N46" s="125">
        <f>SUMIF($B47:$B$211,LEFT($C46,LEN($C46)-6),N47:N$211)</f>
        <v>0.09</v>
      </c>
      <c r="O46" s="125">
        <f>SUMIF($B47:$B$211,LEFT($C46,LEN($C46)-6),O47:O$211)</f>
        <v>0.19899999999999998</v>
      </c>
      <c r="P46" s="125">
        <f>SUMIF($B47:$B$211,LEFT($C46,LEN($C46)-6),P47:P$211)</f>
        <v>0.22999999999999998</v>
      </c>
      <c r="Q46" s="125">
        <f>SUMIF($B47:$B$211,LEFT($C46,LEN($C46)-6),Q47:Q$211)</f>
        <v>0.35099999999999998</v>
      </c>
      <c r="R46" s="125">
        <f>SUMIF($B47:$B$211,LEFT($C46,LEN($C46)-6),R47:R$211)</f>
        <v>0.35099999999999998</v>
      </c>
      <c r="S46" s="125">
        <f>SUMIF($B47:$B$211,LEFT($C46,LEN($C46)-6),S47:S$211)</f>
        <v>0.35099999999999998</v>
      </c>
      <c r="T46" s="125">
        <f>SUMIF($B47:$B$211,LEFT($C46,LEN($C46)-6),T47:T$211)</f>
        <v>0.35099999999999998</v>
      </c>
      <c r="U46" s="125">
        <f>SUMIF($B47:$B$211,LEFT($C46,LEN($C46)-6),U47:U$211)</f>
        <v>0.35099999999999998</v>
      </c>
      <c r="V46" s="125">
        <f>SUMIF($B47:$B$211,LEFT($C46,LEN($C46)-6),V47:V$211)</f>
        <v>0.35099999999999998</v>
      </c>
      <c r="W46" s="125">
        <f>SUMIF($B47:$B$211,LEFT($C46,LEN($C46)-6),W47:W$211)</f>
        <v>0.35099999999999998</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9.4E-2</v>
      </c>
      <c r="E49" s="127">
        <v>4.0999999999999995E-2</v>
      </c>
      <c r="F49" s="127">
        <v>1.7999999999999999E-2</v>
      </c>
      <c r="G49" s="127">
        <v>2.7E-2</v>
      </c>
      <c r="H49" s="127">
        <v>2.4E-2</v>
      </c>
      <c r="I49" s="127">
        <v>1.7999999999999999E-2</v>
      </c>
      <c r="J49" s="127">
        <v>1.7999999999999999E-2</v>
      </c>
      <c r="K49" s="127">
        <v>1.7999999999999999E-2</v>
      </c>
      <c r="L49" s="127">
        <v>1.7999999999999999E-2</v>
      </c>
      <c r="M49" s="127">
        <v>0</v>
      </c>
      <c r="N49" s="127">
        <v>0</v>
      </c>
      <c r="O49" s="127">
        <v>1.3000000000000001E-2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0.88559999999999994</v>
      </c>
      <c r="E52" s="127">
        <v>0.19460000000000002</v>
      </c>
      <c r="F52" s="127">
        <v>0.20399999999999999</v>
      </c>
      <c r="G52" s="127">
        <v>0.54703499999999994</v>
      </c>
      <c r="H52" s="127">
        <v>0.62563000000000002</v>
      </c>
      <c r="I52" s="127">
        <v>0.65620999999999996</v>
      </c>
      <c r="J52" s="127">
        <v>0.57214999999999994</v>
      </c>
      <c r="K52" s="127">
        <v>0.36292000000000002</v>
      </c>
      <c r="L52" s="127">
        <v>0.53505000000000003</v>
      </c>
      <c r="M52" s="127">
        <v>0.21999999999999997</v>
      </c>
      <c r="N52" s="127">
        <v>0.09</v>
      </c>
      <c r="O52" s="127">
        <v>0.18599999999999997</v>
      </c>
      <c r="P52" s="127">
        <v>0.19599999999999998</v>
      </c>
      <c r="Q52" s="127">
        <v>0.34099999999999997</v>
      </c>
      <c r="R52" s="127">
        <v>0.34099999999999997</v>
      </c>
      <c r="S52" s="127">
        <v>0.34099999999999997</v>
      </c>
      <c r="T52" s="127">
        <v>0.34099999999999997</v>
      </c>
      <c r="U52" s="127">
        <v>0.34099999999999997</v>
      </c>
      <c r="V52" s="127">
        <v>0.34099999999999997</v>
      </c>
      <c r="W52" s="127">
        <v>0.34099999999999997</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2.3850000000000003E-2</v>
      </c>
      <c r="G55" s="127">
        <v>2.2400000000000003E-2</v>
      </c>
      <c r="H55" s="127">
        <v>0</v>
      </c>
      <c r="I55" s="127">
        <v>2.4E-2</v>
      </c>
      <c r="J55" s="127">
        <v>0.01</v>
      </c>
      <c r="K55" s="127">
        <v>0</v>
      </c>
      <c r="L55" s="127">
        <v>0</v>
      </c>
      <c r="M55" s="127">
        <v>0</v>
      </c>
      <c r="N55" s="127">
        <v>0</v>
      </c>
      <c r="O55" s="127">
        <v>0</v>
      </c>
      <c r="P55" s="127">
        <v>3.4000000000000002E-2</v>
      </c>
      <c r="Q55" s="127">
        <v>0.01</v>
      </c>
      <c r="R55" s="127">
        <v>0.01</v>
      </c>
      <c r="S55" s="127">
        <v>0.01</v>
      </c>
      <c r="T55" s="127">
        <v>0.01</v>
      </c>
      <c r="U55" s="127">
        <v>0.01</v>
      </c>
      <c r="V55" s="127">
        <v>0.01</v>
      </c>
      <c r="W55" s="127">
        <v>0.01</v>
      </c>
    </row>
    <row r="56" spans="1:23" s="88" customFormat="1" x14ac:dyDescent="0.3">
      <c r="A56" s="122" t="s">
        <v>390</v>
      </c>
      <c r="B56" s="122" t="s">
        <v>390</v>
      </c>
      <c r="C56" s="122" t="s">
        <v>390</v>
      </c>
      <c r="D56" s="123">
        <f>SUMIF($A58:$A$211,LEFT($C56,LEN($C56)-6),D58:D$211)</f>
        <v>2.5066240000000004</v>
      </c>
      <c r="E56" s="123">
        <f>SUMIF($A58:$A$211,LEFT($C56,LEN($C56)-6),E58:E$211)</f>
        <v>1.4747470000000003</v>
      </c>
      <c r="F56" s="123">
        <f>SUMIF($A58:$A$211,LEFT($C56,LEN($C56)-6),F58:F$211)</f>
        <v>1.786821</v>
      </c>
      <c r="G56" s="123">
        <f>SUMIF($A58:$A$211,LEFT($C56,LEN($C56)-6),G58:G$211)</f>
        <v>1.521387</v>
      </c>
      <c r="H56" s="123">
        <f>SUMIF($A58:$A$211,LEFT($C56,LEN($C56)-6),H58:H$211)</f>
        <v>1.4389679999999998</v>
      </c>
      <c r="I56" s="123">
        <f>SUMIF($A58:$A$211,LEFT($C56,LEN($C56)-6),I58:I$211)</f>
        <v>1.5462000000000002</v>
      </c>
      <c r="J56" s="123">
        <f>SUMIF($A58:$A$211,LEFT($C56,LEN($C56)-6),J58:J$211)</f>
        <v>1.4474499999999999</v>
      </c>
      <c r="K56" s="123">
        <f>SUMIF($A58:$A$211,LEFT($C56,LEN($C56)-6),K58:K$211)</f>
        <v>1.257171</v>
      </c>
      <c r="L56" s="123">
        <f>SUMIF($A58:$A$211,LEFT($C56,LEN($C56)-6),L58:L$211)</f>
        <v>1.3110399999999998</v>
      </c>
      <c r="M56" s="123">
        <f>SUMIF($A58:$A$211,LEFT($C56,LEN($C56)-6),M58:M$211)</f>
        <v>1.78884</v>
      </c>
      <c r="N56" s="123">
        <f>SUMIF($A58:$A$211,LEFT($C56,LEN($C56)-6),N58:N$211)</f>
        <v>1.1234999999999999</v>
      </c>
      <c r="O56" s="123">
        <f>SUMIF($A58:$A$211,LEFT($C56,LEN($C56)-6),O58:O$211)</f>
        <v>0.82300000000000006</v>
      </c>
      <c r="P56" s="123">
        <f>SUMIF($A58:$A$211,LEFT($C56,LEN($C56)-6),P58:P$211)</f>
        <v>1.3210000000000002</v>
      </c>
      <c r="Q56" s="123">
        <f>SUMIF($A58:$A$211,LEFT($C56,LEN($C56)-6),Q58:Q$211)</f>
        <v>0.71899999999999997</v>
      </c>
      <c r="R56" s="123">
        <f>SUMIF($A58:$A$211,LEFT($C56,LEN($C56)-6),R58:R$211)</f>
        <v>0.71899999999999997</v>
      </c>
      <c r="S56" s="123">
        <f>SUMIF($A58:$A$211,LEFT($C56,LEN($C56)-6),S58:S$211)</f>
        <v>0.71899999999999997</v>
      </c>
      <c r="T56" s="123">
        <f>SUMIF($A58:$A$211,LEFT($C56,LEN($C56)-6),T58:T$211)</f>
        <v>0.71899999999999997</v>
      </c>
      <c r="U56" s="123">
        <f>SUMIF($A58:$A$211,LEFT($C56,LEN($C56)-6),U58:U$211)</f>
        <v>0.71899999999999997</v>
      </c>
      <c r="V56" s="123">
        <f>SUMIF($A58:$A$211,LEFT($C56,LEN($C56)-6),V58:V$211)</f>
        <v>0.71899999999999997</v>
      </c>
      <c r="W56" s="123">
        <f>SUMIF($A58:$A$211,LEFT($C56,LEN($C56)-6),W58:W$211)</f>
        <v>0.71899999999999997</v>
      </c>
    </row>
    <row r="57" spans="1:23" s="88" customFormat="1" x14ac:dyDescent="0.3">
      <c r="A57" s="124" t="s">
        <v>391</v>
      </c>
      <c r="B57" s="124" t="s">
        <v>391</v>
      </c>
      <c r="C57" s="124" t="s">
        <v>391</v>
      </c>
      <c r="D57" s="125">
        <f>SUMIF($B58:$B$211,LEFT($C57,LEN($C57)-6),D58:D$211)</f>
        <v>2.8300000000000005E-4</v>
      </c>
      <c r="E57" s="125">
        <f>SUMIF($B58:$B$211,LEFT($C57,LEN($C57)-6),E58:E$211)</f>
        <v>1.6100000000000001E-4</v>
      </c>
      <c r="F57" s="125">
        <f>SUMIF($B58:$B$211,LEFT($C57,LEN($C57)-6),F58:F$211)</f>
        <v>2.7499999999999998E-3</v>
      </c>
      <c r="G57" s="125">
        <f>SUMIF($B58:$B$211,LEFT($C57,LEN($C57)-6),G58:G$211)</f>
        <v>5.8999999999999992E-4</v>
      </c>
      <c r="H57" s="125">
        <f>SUMIF($B58:$B$211,LEFT($C57,LEN($C57)-6),H58:H$211)</f>
        <v>0</v>
      </c>
      <c r="I57" s="125">
        <f>SUMIF($B58:$B$211,LEFT($C57,LEN($C57)-6),I58:I$211)</f>
        <v>0</v>
      </c>
      <c r="J57" s="125">
        <f>SUMIF($B58:$B$211,LEFT($C57,LEN($C57)-6),J58:J$211)</f>
        <v>0</v>
      </c>
      <c r="K57" s="125">
        <f>SUMIF($B58:$B$211,LEFT($C57,LEN($C57)-6),K58:K$211)</f>
        <v>8.1700000000000002E-3</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9.9999999999999995E-7</v>
      </c>
      <c r="F58" s="127">
        <v>0</v>
      </c>
      <c r="G58" s="127">
        <v>3.0000000000000001E-6</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2.8300000000000005E-4</v>
      </c>
      <c r="E59" s="127">
        <v>1.6000000000000001E-4</v>
      </c>
      <c r="F59" s="127">
        <v>2.7499999999999998E-3</v>
      </c>
      <c r="G59" s="127">
        <v>5.8699999999999996E-4</v>
      </c>
      <c r="H59" s="127">
        <v>0</v>
      </c>
      <c r="I59" s="127">
        <v>0</v>
      </c>
      <c r="J59" s="127">
        <v>0</v>
      </c>
      <c r="K59" s="127">
        <v>1.7000000000000001E-4</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8.0000000000000002E-3</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1.6E-2</v>
      </c>
      <c r="E64" s="125">
        <f>SUMIF($B65:$B$211,LEFT($C64,LEN($C64)-6),E65:E$211)</f>
        <v>0</v>
      </c>
      <c r="F64" s="125">
        <f>SUMIF($B65:$B$211,LEFT($C64,LEN($C64)-6),F65:F$211)</f>
        <v>6.0000000000000001E-3</v>
      </c>
      <c r="G64" s="125">
        <f>SUMIF($B65:$B$211,LEFT($C64,LEN($C64)-6),G65:G$211)</f>
        <v>0.01</v>
      </c>
      <c r="H64" s="125">
        <f>SUMIF($B65:$B$211,LEFT($C64,LEN($C64)-6),H65:H$211)</f>
        <v>0</v>
      </c>
      <c r="I64" s="125">
        <f>SUMIF($B65:$B$211,LEFT($C64,LEN($C64)-6),I65:I$211)</f>
        <v>1.2E-2</v>
      </c>
      <c r="J64" s="125">
        <f>SUMIF($B65:$B$211,LEFT($C64,LEN($C64)-6),J65:J$211)</f>
        <v>2.1650000000000003E-2</v>
      </c>
      <c r="K64" s="125">
        <f>SUMIF($B65:$B$211,LEFT($C64,LEN($C64)-6),K65:K$211)</f>
        <v>0</v>
      </c>
      <c r="L64" s="125">
        <f>SUMIF($B65:$B$211,LEFT($C64,LEN($C64)-6),L65:L$211)</f>
        <v>0</v>
      </c>
      <c r="M64" s="125">
        <f>SUMIF($B65:$B$211,LEFT($C64,LEN($C64)-6),M65:M$211)</f>
        <v>2.0000000000000002E-5</v>
      </c>
      <c r="N64" s="125">
        <f>SUMIF($B65:$B$211,LEFT($C64,LEN($C64)-6),N65:N$211)</f>
        <v>1.6500000000000001E-2</v>
      </c>
      <c r="O64" s="125">
        <f>SUMIF($B65:$B$211,LEFT($C64,LEN($C64)-6),O65:O$211)</f>
        <v>9.5000000000000001E-2</v>
      </c>
      <c r="P64" s="125">
        <f>SUMIF($B65:$B$211,LEFT($C64,LEN($C64)-6),P65:P$211)</f>
        <v>0</v>
      </c>
      <c r="Q64" s="125">
        <f>SUMIF($B65:$B$211,LEFT($C64,LEN($C64)-6),Q65:Q$211)</f>
        <v>1.4E-2</v>
      </c>
      <c r="R64" s="125">
        <f>SUMIF($B65:$B$211,LEFT($C64,LEN($C64)-6),R65:R$211)</f>
        <v>1.4E-2</v>
      </c>
      <c r="S64" s="125">
        <f>SUMIF($B65:$B$211,LEFT($C64,LEN($C64)-6),S65:S$211)</f>
        <v>1.4E-2</v>
      </c>
      <c r="T64" s="125">
        <f>SUMIF($B65:$B$211,LEFT($C64,LEN($C64)-6),T65:T$211)</f>
        <v>1.4E-2</v>
      </c>
      <c r="U64" s="125">
        <f>SUMIF($B65:$B$211,LEFT($C64,LEN($C64)-6),U65:U$211)</f>
        <v>1.4E-2</v>
      </c>
      <c r="V64" s="125">
        <f>SUMIF($B65:$B$211,LEFT($C64,LEN($C64)-6),V65:V$211)</f>
        <v>1.4E-2</v>
      </c>
      <c r="W64" s="125">
        <f>SUMIF($B65:$B$211,LEFT($C64,LEN($C64)-6),W65:W$211)</f>
        <v>1.4E-2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1.2E-2</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6.0000000000000001E-3</v>
      </c>
      <c r="E69" s="127">
        <v>0</v>
      </c>
      <c r="F69" s="127">
        <v>6.0000000000000001E-3</v>
      </c>
      <c r="G69" s="127">
        <v>0.01</v>
      </c>
      <c r="H69" s="127">
        <v>0</v>
      </c>
      <c r="I69" s="127">
        <v>0</v>
      </c>
      <c r="J69" s="127">
        <v>1.2E-2</v>
      </c>
      <c r="K69" s="127">
        <v>0</v>
      </c>
      <c r="L69" s="127">
        <v>0</v>
      </c>
      <c r="M69" s="127">
        <v>2.0000000000000002E-5</v>
      </c>
      <c r="N69" s="127">
        <v>1.6500000000000001E-2</v>
      </c>
      <c r="O69" s="127">
        <v>0</v>
      </c>
      <c r="P69" s="127">
        <v>0</v>
      </c>
      <c r="Q69" s="127">
        <v>1.4E-2</v>
      </c>
      <c r="R69" s="127">
        <v>1.4E-2</v>
      </c>
      <c r="S69" s="127">
        <v>1.4E-2</v>
      </c>
      <c r="T69" s="127">
        <v>1.4E-2</v>
      </c>
      <c r="U69" s="127">
        <v>1.4E-2</v>
      </c>
      <c r="V69" s="127">
        <v>1.4E-2</v>
      </c>
      <c r="W69" s="127">
        <v>1.4E-2</v>
      </c>
    </row>
    <row r="70" spans="1:23" s="88" customFormat="1" x14ac:dyDescent="0.3">
      <c r="A70" s="126" t="s">
        <v>196</v>
      </c>
      <c r="B70" s="126" t="s">
        <v>397</v>
      </c>
      <c r="C70" s="126" t="s">
        <v>403</v>
      </c>
      <c r="D70" s="127">
        <v>0</v>
      </c>
      <c r="E70" s="127">
        <v>0</v>
      </c>
      <c r="F70" s="127">
        <v>0</v>
      </c>
      <c r="G70" s="127">
        <v>0</v>
      </c>
      <c r="H70" s="127">
        <v>0</v>
      </c>
      <c r="I70" s="127">
        <v>0</v>
      </c>
      <c r="J70" s="127">
        <v>9.6500000000000006E-3</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9.5000000000000001E-2</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0.01</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6.0000000000000001E-3</v>
      </c>
      <c r="E83" s="125">
        <f>SUMIF($B84:$B$211,LEFT($C83,LEN($C83)-6),E84:E$211)</f>
        <v>2E-3</v>
      </c>
      <c r="F83" s="125">
        <f>SUMIF($B84:$B$211,LEFT($C83,LEN($C83)-6),F84:F$211)</f>
        <v>8.1899999999999994E-3</v>
      </c>
      <c r="G83" s="125">
        <f>SUMIF($B84:$B$211,LEFT($C83,LEN($C83)-6),G84:G$211)</f>
        <v>1.9975E-2</v>
      </c>
      <c r="H83" s="125">
        <f>SUMIF($B84:$B$211,LEFT($C83,LEN($C83)-6),H84:H$211)</f>
        <v>1.0954E-2</v>
      </c>
      <c r="I83" s="125">
        <f>SUMIF($B84:$B$211,LEFT($C83,LEN($C83)-6),I84:I$211)</f>
        <v>3.0000000000000001E-3</v>
      </c>
      <c r="J83" s="125">
        <f>SUMIF($B84:$B$211,LEFT($C83,LEN($C83)-6),J84:J$211)</f>
        <v>5.0000000000000001E-3</v>
      </c>
      <c r="K83" s="125">
        <f>SUMIF($B84:$B$211,LEFT($C83,LEN($C83)-6),K84:K$211)</f>
        <v>9.9999999999999995E-7</v>
      </c>
      <c r="L83" s="125">
        <f>SUMIF($B84:$B$211,LEFT($C83,LEN($C83)-6),L84:L$211)</f>
        <v>4.6439999999999995E-2</v>
      </c>
      <c r="M83" s="125">
        <f>SUMIF($B84:$B$211,LEFT($C83,LEN($C83)-6),M84:M$211)</f>
        <v>4.6369999999999995E-2</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6.0000000000000001E-3</v>
      </c>
      <c r="E87" s="127">
        <v>0</v>
      </c>
      <c r="F87" s="127">
        <v>8.0000000000000002E-3</v>
      </c>
      <c r="G87" s="127">
        <v>0</v>
      </c>
      <c r="H87" s="127">
        <v>0</v>
      </c>
      <c r="I87" s="127">
        <v>3.0000000000000001E-3</v>
      </c>
      <c r="J87" s="127">
        <v>5.0000000000000001E-3</v>
      </c>
      <c r="K87" s="127">
        <v>9.9999999999999995E-7</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4.0300000000000004E-4</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2E-3</v>
      </c>
      <c r="F96" s="127">
        <v>1.9000000000000001E-4</v>
      </c>
      <c r="G96" s="127">
        <v>1.9570999999999998E-2</v>
      </c>
      <c r="H96" s="127">
        <v>1.0954E-2</v>
      </c>
      <c r="I96" s="127">
        <v>0</v>
      </c>
      <c r="J96" s="127">
        <v>0</v>
      </c>
      <c r="K96" s="127">
        <v>0</v>
      </c>
      <c r="L96" s="127">
        <v>4.6439999999999995E-2</v>
      </c>
      <c r="M96" s="127">
        <v>4.6369999999999995E-2</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9.9999999999999995E-7</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2.4843410000000006</v>
      </c>
      <c r="E110" s="125">
        <f>SUMIF($B111:$B$211,LEFT($C110,LEN($C110)-6),E111:E$211)</f>
        <v>1.4725860000000002</v>
      </c>
      <c r="F110" s="125">
        <f>SUMIF($B111:$B$211,LEFT($C110,LEN($C110)-6),F111:F$211)</f>
        <v>1.769881</v>
      </c>
      <c r="G110" s="125">
        <f>SUMIF($B111:$B$211,LEFT($C110,LEN($C110)-6),G111:G$211)</f>
        <v>1.4908220000000001</v>
      </c>
      <c r="H110" s="125">
        <f>SUMIF($B111:$B$211,LEFT($C110,LEN($C110)-6),H111:H$211)</f>
        <v>1.4280139999999999</v>
      </c>
      <c r="I110" s="125">
        <f>SUMIF($B111:$B$211,LEFT($C110,LEN($C110)-6),I111:I$211)</f>
        <v>1.5312000000000003</v>
      </c>
      <c r="J110" s="125">
        <f>SUMIF($B111:$B$211,LEFT($C110,LEN($C110)-6),J111:J$211)</f>
        <v>1.4207999999999998</v>
      </c>
      <c r="K110" s="125">
        <f>SUMIF($B111:$B$211,LEFT($C110,LEN($C110)-6),K111:K$211)</f>
        <v>1.2490000000000001</v>
      </c>
      <c r="L110" s="125">
        <f>SUMIF($B111:$B$211,LEFT($C110,LEN($C110)-6),L111:L$211)</f>
        <v>1.2645999999999997</v>
      </c>
      <c r="M110" s="125">
        <f>SUMIF($B111:$B$211,LEFT($C110,LEN($C110)-6),M111:M$211)</f>
        <v>1.7424500000000001</v>
      </c>
      <c r="N110" s="125">
        <f>SUMIF($B111:$B$211,LEFT($C110,LEN($C110)-6),N111:N$211)</f>
        <v>1.107</v>
      </c>
      <c r="O110" s="125">
        <f>SUMIF($B111:$B$211,LEFT($C110,LEN($C110)-6),O111:O$211)</f>
        <v>0.72800000000000009</v>
      </c>
      <c r="P110" s="125">
        <f>SUMIF($B111:$B$211,LEFT($C110,LEN($C110)-6),P111:P$211)</f>
        <v>1.3210000000000002</v>
      </c>
      <c r="Q110" s="125">
        <f>SUMIF($B111:$B$211,LEFT($C110,LEN($C110)-6),Q111:Q$211)</f>
        <v>0.70499999999999996</v>
      </c>
      <c r="R110" s="125">
        <f>SUMIF($B111:$B$211,LEFT($C110,LEN($C110)-6),R111:R$211)</f>
        <v>0.70499999999999996</v>
      </c>
      <c r="S110" s="125">
        <f>SUMIF($B111:$B$211,LEFT($C110,LEN($C110)-6),S111:S$211)</f>
        <v>0.70499999999999996</v>
      </c>
      <c r="T110" s="125">
        <f>SUMIF($B111:$B$211,LEFT($C110,LEN($C110)-6),T111:T$211)</f>
        <v>0.70499999999999996</v>
      </c>
      <c r="U110" s="125">
        <f>SUMIF($B111:$B$211,LEFT($C110,LEN($C110)-6),U111:U$211)</f>
        <v>0.70499999999999996</v>
      </c>
      <c r="V110" s="125">
        <f>SUMIF($B111:$B$211,LEFT($C110,LEN($C110)-6),V111:V$211)</f>
        <v>0.70499999999999996</v>
      </c>
      <c r="W110" s="125">
        <f>SUMIF($B111:$B$211,LEFT($C110,LEN($C110)-6),W111:W$211)</f>
        <v>0.70499999999999996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2.4843410000000006</v>
      </c>
      <c r="E114" s="127">
        <v>1.4725860000000002</v>
      </c>
      <c r="F114" s="127">
        <v>1.769881</v>
      </c>
      <c r="G114" s="127">
        <v>1.4908220000000001</v>
      </c>
      <c r="H114" s="127">
        <v>1.4280139999999999</v>
      </c>
      <c r="I114" s="127">
        <v>1.5312000000000003</v>
      </c>
      <c r="J114" s="127">
        <v>1.4207999999999998</v>
      </c>
      <c r="K114" s="127">
        <v>1.2490000000000001</v>
      </c>
      <c r="L114" s="127">
        <v>1.2645999999999997</v>
      </c>
      <c r="M114" s="127">
        <v>1.7424500000000001</v>
      </c>
      <c r="N114" s="127">
        <v>1.107</v>
      </c>
      <c r="O114" s="127">
        <v>0.72800000000000009</v>
      </c>
      <c r="P114" s="127">
        <v>1.3210000000000002</v>
      </c>
      <c r="Q114" s="127">
        <v>0.70499999999999996</v>
      </c>
      <c r="R114" s="127">
        <v>0.70499999999999996</v>
      </c>
      <c r="S114" s="127">
        <v>0.70499999999999996</v>
      </c>
      <c r="T114" s="127">
        <v>0.70499999999999996</v>
      </c>
      <c r="U114" s="127">
        <v>0.70499999999999996</v>
      </c>
      <c r="V114" s="127">
        <v>0.70499999999999996</v>
      </c>
      <c r="W114" s="127">
        <v>0.70499999999999996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7.8640229999999995</v>
      </c>
      <c r="E116" s="123">
        <f>SUMIF($A118:$A$211,LEFT($C116,LEN($C116)-6),E118:E$211)</f>
        <v>6.3495249999999999</v>
      </c>
      <c r="F116" s="123">
        <f>SUMIF($A118:$A$211,LEFT($C116,LEN($C116)-6),F118:F$211)</f>
        <v>12.040667000000001</v>
      </c>
      <c r="G116" s="123">
        <f>SUMIF($A118:$A$211,LEFT($C116,LEN($C116)-6),G118:G$211)</f>
        <v>15.848284</v>
      </c>
      <c r="H116" s="123">
        <f>SUMIF($A118:$A$211,LEFT($C116,LEN($C116)-6),H118:H$211)</f>
        <v>17.195790000000002</v>
      </c>
      <c r="I116" s="123">
        <f>SUMIF($A118:$A$211,LEFT($C116,LEN($C116)-6),I118:I$211)</f>
        <v>15.576321</v>
      </c>
      <c r="J116" s="123">
        <f>SUMIF($A118:$A$211,LEFT($C116,LEN($C116)-6),J118:J$211)</f>
        <v>6.1194069999999989</v>
      </c>
      <c r="K116" s="123">
        <f>SUMIF($A118:$A$211,LEFT($C116,LEN($C116)-6),K118:K$211)</f>
        <v>9.791188</v>
      </c>
      <c r="L116" s="123">
        <f>SUMIF($A118:$A$211,LEFT($C116,LEN($C116)-6),L118:L$211)</f>
        <v>14.51859</v>
      </c>
      <c r="M116" s="123">
        <f>SUMIF($A118:$A$211,LEFT($C116,LEN($C116)-6),M118:M$211)</f>
        <v>12.384219999999999</v>
      </c>
      <c r="N116" s="123">
        <f>SUMIF($A118:$A$211,LEFT($C116,LEN($C116)-6),N118:N$211)</f>
        <v>14.483200000000004</v>
      </c>
      <c r="O116" s="123">
        <f>SUMIF($A118:$A$211,LEFT($C116,LEN($C116)-6),O118:O$211)</f>
        <v>11.697999999999999</v>
      </c>
      <c r="P116" s="123">
        <f>SUMIF($A118:$A$211,LEFT($C116,LEN($C116)-6),P118:P$211)</f>
        <v>11.175999999999998</v>
      </c>
      <c r="Q116" s="123">
        <f>SUMIF($A118:$A$211,LEFT($C116,LEN($C116)-6),Q118:Q$211)</f>
        <v>7.729000000000001</v>
      </c>
      <c r="R116" s="123">
        <f>SUMIF($A118:$A$211,LEFT($C116,LEN($C116)-6),R118:R$211)</f>
        <v>11.582888252281446</v>
      </c>
      <c r="S116" s="123">
        <f>SUMIF($A118:$A$211,LEFT($C116,LEN($C116)-6),S118:S$211)</f>
        <v>11.632227693542852</v>
      </c>
      <c r="T116" s="123">
        <f>SUMIF($A118:$A$211,LEFT($C116,LEN($C116)-6),T118:T$211)</f>
        <v>11.681813832010565</v>
      </c>
      <c r="U116" s="123">
        <f>SUMIF($A118:$A$211,LEFT($C116,LEN($C116)-6),U118:U$211)</f>
        <v>11.731647901170618</v>
      </c>
      <c r="V116" s="123">
        <f>SUMIF($A118:$A$211,LEFT($C116,LEN($C116)-6),V118:V$211)</f>
        <v>11.781731140676468</v>
      </c>
      <c r="W116" s="123">
        <f>SUMIF($A118:$A$211,LEFT($C116,LEN($C116)-6),W118:W$211)</f>
        <v>11.83206479637985</v>
      </c>
    </row>
    <row r="117" spans="1:23" s="88" customFormat="1" x14ac:dyDescent="0.3">
      <c r="A117" s="124" t="s">
        <v>452</v>
      </c>
      <c r="B117" s="124" t="s">
        <v>452</v>
      </c>
      <c r="C117" s="124" t="s">
        <v>452</v>
      </c>
      <c r="D117" s="125">
        <f>SUMIF($B118:$B$211,LEFT($C117,LEN($C117)-6),D118:D$211)</f>
        <v>7.8640229999999995</v>
      </c>
      <c r="E117" s="125">
        <f>SUMIF($B118:$B$211,LEFT($C117,LEN($C117)-6),E118:E$211)</f>
        <v>6.3495249999999999</v>
      </c>
      <c r="F117" s="125">
        <f>SUMIF($B118:$B$211,LEFT($C117,LEN($C117)-6),F118:F$211)</f>
        <v>12.040667000000001</v>
      </c>
      <c r="G117" s="125">
        <f>SUMIF($B118:$B$211,LEFT($C117,LEN($C117)-6),G118:G$211)</f>
        <v>15.848284</v>
      </c>
      <c r="H117" s="125">
        <f>SUMIF($B118:$B$211,LEFT($C117,LEN($C117)-6),H118:H$211)</f>
        <v>17.195790000000002</v>
      </c>
      <c r="I117" s="125">
        <f>SUMIF($B118:$B$211,LEFT($C117,LEN($C117)-6),I118:I$211)</f>
        <v>15.576321</v>
      </c>
      <c r="J117" s="125">
        <f>SUMIF($B118:$B$211,LEFT($C117,LEN($C117)-6),J118:J$211)</f>
        <v>6.1194069999999989</v>
      </c>
      <c r="K117" s="125">
        <f>SUMIF($B118:$B$211,LEFT($C117,LEN($C117)-6),K118:K$211)</f>
        <v>9.791188</v>
      </c>
      <c r="L117" s="125">
        <f>SUMIF($B118:$B$211,LEFT($C117,LEN($C117)-6),L118:L$211)</f>
        <v>14.51859</v>
      </c>
      <c r="M117" s="125">
        <f>SUMIF($B118:$B$211,LEFT($C117,LEN($C117)-6),M118:M$211)</f>
        <v>12.384219999999999</v>
      </c>
      <c r="N117" s="125">
        <f>SUMIF($B118:$B$211,LEFT($C117,LEN($C117)-6),N118:N$211)</f>
        <v>14.483200000000004</v>
      </c>
      <c r="O117" s="125">
        <f>SUMIF($B118:$B$211,LEFT($C117,LEN($C117)-6),O118:O$211)</f>
        <v>11.697999999999999</v>
      </c>
      <c r="P117" s="125">
        <f>SUMIF($B118:$B$211,LEFT($C117,LEN($C117)-6),P118:P$211)</f>
        <v>11.175999999999998</v>
      </c>
      <c r="Q117" s="125">
        <f>SUMIF($B118:$B$211,LEFT($C117,LEN($C117)-6),Q118:Q$211)</f>
        <v>7.729000000000001</v>
      </c>
      <c r="R117" s="125">
        <f>SUMIF($B118:$B$211,LEFT($C117,LEN($C117)-6),R118:R$211)</f>
        <v>11.582888252281446</v>
      </c>
      <c r="S117" s="125">
        <f>SUMIF($B118:$B$211,LEFT($C117,LEN($C117)-6),S118:S$211)</f>
        <v>11.632227693542852</v>
      </c>
      <c r="T117" s="125">
        <f>SUMIF($B118:$B$211,LEFT($C117,LEN($C117)-6),T118:T$211)</f>
        <v>11.681813832010565</v>
      </c>
      <c r="U117" s="125">
        <f>SUMIF($B118:$B$211,LEFT($C117,LEN($C117)-6),U118:U$211)</f>
        <v>11.731647901170618</v>
      </c>
      <c r="V117" s="125">
        <f>SUMIF($B118:$B$211,LEFT($C117,LEN($C117)-6),V118:V$211)</f>
        <v>11.781731140676468</v>
      </c>
      <c r="W117" s="125">
        <f>SUMIF($B118:$B$211,LEFT($C117,LEN($C117)-6),W118:W$211)</f>
        <v>11.83206479637985</v>
      </c>
    </row>
    <row r="118" spans="1:23" s="88" customFormat="1" x14ac:dyDescent="0.3">
      <c r="A118" s="126" t="s">
        <v>209</v>
      </c>
      <c r="B118" s="126" t="s">
        <v>209</v>
      </c>
      <c r="C118" s="126" t="s">
        <v>210</v>
      </c>
      <c r="D118" s="127">
        <v>1.0172030000000001</v>
      </c>
      <c r="E118" s="127">
        <v>1.17482</v>
      </c>
      <c r="F118" s="127">
        <v>0.91309700000000016</v>
      </c>
      <c r="G118" s="127">
        <v>1.3044750000000001</v>
      </c>
      <c r="H118" s="127">
        <v>1.233592</v>
      </c>
      <c r="I118" s="127">
        <v>1.418698</v>
      </c>
      <c r="J118" s="127">
        <v>1.1455199999999999</v>
      </c>
      <c r="K118" s="127">
        <v>1.6759050000000004</v>
      </c>
      <c r="L118" s="127">
        <v>2.0478399999999999</v>
      </c>
      <c r="M118" s="127">
        <v>1.4835799999999999</v>
      </c>
      <c r="N118" s="127">
        <v>1.4031099999999999</v>
      </c>
      <c r="O118" s="127">
        <v>1.3420000000000003</v>
      </c>
      <c r="P118" s="127">
        <v>1.784</v>
      </c>
      <c r="Q118" s="127">
        <v>1.7149999999999999</v>
      </c>
      <c r="R118" s="127">
        <v>1.7149999999999999</v>
      </c>
      <c r="S118" s="127">
        <v>1.7149999999999999</v>
      </c>
      <c r="T118" s="127">
        <v>1.7149999999999999</v>
      </c>
      <c r="U118" s="127">
        <v>1.7149999999999999</v>
      </c>
      <c r="V118" s="127">
        <v>1.7149999999999999</v>
      </c>
      <c r="W118" s="127">
        <v>1.7149999999999999</v>
      </c>
    </row>
    <row r="119" spans="1:23" s="88" customFormat="1" x14ac:dyDescent="0.3">
      <c r="A119" s="126" t="s">
        <v>209</v>
      </c>
      <c r="B119" s="126" t="s">
        <v>209</v>
      </c>
      <c r="C119" s="126" t="s">
        <v>213</v>
      </c>
      <c r="D119" s="127">
        <v>6.8468199999999992</v>
      </c>
      <c r="E119" s="127">
        <v>5.1747049999999994</v>
      </c>
      <c r="F119" s="127">
        <v>11.12757</v>
      </c>
      <c r="G119" s="127">
        <v>14.543809</v>
      </c>
      <c r="H119" s="127">
        <v>15.962198000000001</v>
      </c>
      <c r="I119" s="127">
        <v>14.157622999999999</v>
      </c>
      <c r="J119" s="127">
        <v>4.9738869999999995</v>
      </c>
      <c r="K119" s="127">
        <v>8.1152829999999998</v>
      </c>
      <c r="L119" s="127">
        <v>12.470749999999999</v>
      </c>
      <c r="M119" s="127">
        <v>10.900639999999999</v>
      </c>
      <c r="N119" s="127">
        <v>13.080090000000004</v>
      </c>
      <c r="O119" s="127">
        <v>10.355999999999998</v>
      </c>
      <c r="P119" s="127">
        <v>9.3919999999999977</v>
      </c>
      <c r="Q119" s="127">
        <v>6.0140000000000011</v>
      </c>
      <c r="R119" s="127">
        <v>9.8678882522814462</v>
      </c>
      <c r="S119" s="127">
        <v>9.9172276935428521</v>
      </c>
      <c r="T119" s="127">
        <v>9.9668138320105655</v>
      </c>
      <c r="U119" s="127">
        <v>10.016647901170618</v>
      </c>
      <c r="V119" s="127">
        <v>10.066731140676469</v>
      </c>
      <c r="W119" s="127">
        <v>10.11706479637985</v>
      </c>
    </row>
    <row r="120" spans="1:23" s="88" customFormat="1" x14ac:dyDescent="0.3">
      <c r="A120" s="122" t="s">
        <v>453</v>
      </c>
      <c r="B120" s="122" t="s">
        <v>453</v>
      </c>
      <c r="C120" s="122" t="s">
        <v>453</v>
      </c>
      <c r="D120" s="123">
        <f>SUMIF($A122:$A$211,LEFT($C120,LEN($C120)-6),D122:D$211)</f>
        <v>17.129166000000001</v>
      </c>
      <c r="E120" s="123">
        <f>SUMIF($A122:$A$211,LEFT($C120,LEN($C120)-6),E122:E$211)</f>
        <v>13.543609000000002</v>
      </c>
      <c r="F120" s="123">
        <f>SUMIF($A122:$A$211,LEFT($C120,LEN($C120)-6),F122:F$211)</f>
        <v>16.990183999999999</v>
      </c>
      <c r="G120" s="123">
        <f>SUMIF($A122:$A$211,LEFT($C120,LEN($C120)-6),G122:G$211)</f>
        <v>17.246943000000002</v>
      </c>
      <c r="H120" s="123">
        <f>SUMIF($A122:$A$211,LEFT($C120,LEN($C120)-6),H122:H$211)</f>
        <v>16.002233999999998</v>
      </c>
      <c r="I120" s="123">
        <f>SUMIF($A122:$A$211,LEFT($C120,LEN($C120)-6),I122:I$211)</f>
        <v>14.776144</v>
      </c>
      <c r="J120" s="123">
        <f>SUMIF($A122:$A$211,LEFT($C120,LEN($C120)-6),J122:J$211)</f>
        <v>14.69595</v>
      </c>
      <c r="K120" s="123">
        <f>SUMIF($A122:$A$211,LEFT($C120,LEN($C120)-6),K122:K$211)</f>
        <v>13.032103000000001</v>
      </c>
      <c r="L120" s="123">
        <f>SUMIF($A122:$A$211,LEFT($C120,LEN($C120)-6),L122:L$211)</f>
        <v>10.674899999999999</v>
      </c>
      <c r="M120" s="123">
        <f>SUMIF($A122:$A$211,LEFT($C120,LEN($C120)-6),M122:M$211)</f>
        <v>8.2953400000000013</v>
      </c>
      <c r="N120" s="123">
        <f>SUMIF($A122:$A$211,LEFT($C120,LEN($C120)-6),N122:N$211)</f>
        <v>9.5710299999999986</v>
      </c>
      <c r="O120" s="123">
        <f>SUMIF($A122:$A$211,LEFT($C120,LEN($C120)-6),O122:O$211)</f>
        <v>12.007</v>
      </c>
      <c r="P120" s="123">
        <f>SUMIF($A122:$A$211,LEFT($C120,LEN($C120)-6),P122:P$211)</f>
        <v>13.829000000000001</v>
      </c>
      <c r="Q120" s="123">
        <f>SUMIF($A122:$A$211,LEFT($C120,LEN($C120)-6),Q122:Q$211)</f>
        <v>13.000999999999999</v>
      </c>
      <c r="R120" s="123">
        <f>SUMIF($A122:$A$211,LEFT($C120,LEN($C120)-6),R122:R$211)</f>
        <v>13.5998</v>
      </c>
      <c r="S120" s="123">
        <f>SUMIF($A122:$A$211,LEFT($C120,LEN($C120)-6),S122:S$211)</f>
        <v>14.234528000000001</v>
      </c>
      <c r="T120" s="123">
        <f>SUMIF($A122:$A$211,LEFT($C120,LEN($C120)-6),T122:T$211)</f>
        <v>14.907339680000002</v>
      </c>
      <c r="U120" s="123">
        <f>SUMIF($A122:$A$211,LEFT($C120,LEN($C120)-6),U122:U$211)</f>
        <v>15.620520060800002</v>
      </c>
      <c r="V120" s="123">
        <f>SUMIF($A122:$A$211,LEFT($C120,LEN($C120)-6),V122:V$211)</f>
        <v>16.376491264448003</v>
      </c>
      <c r="W120" s="123">
        <f>SUMIF($A122:$A$211,LEFT($C120,LEN($C120)-6),W122:W$211)</f>
        <v>17.177820740314885</v>
      </c>
    </row>
    <row r="121" spans="1:23" s="88" customFormat="1" x14ac:dyDescent="0.3">
      <c r="A121" s="124" t="s">
        <v>454</v>
      </c>
      <c r="B121" s="124" t="s">
        <v>454</v>
      </c>
      <c r="C121" s="124" t="s">
        <v>454</v>
      </c>
      <c r="D121" s="125">
        <f>SUMIF($B122:$B$211,LEFT($C121,LEN($C121)-6),D122:D$211)</f>
        <v>1.4497999999999999E-2</v>
      </c>
      <c r="E121" s="125">
        <f>SUMIF($B122:$B$211,LEFT($C121,LEN($C121)-6),E122:E$211)</f>
        <v>2.6782999999999998E-2</v>
      </c>
      <c r="F121" s="125">
        <f>SUMIF($B122:$B$211,LEFT($C121,LEN($C121)-6),F122:F$211)</f>
        <v>0</v>
      </c>
      <c r="G121" s="125">
        <f>SUMIF($B122:$B$211,LEFT($C121,LEN($C121)-6),G122:G$211)</f>
        <v>9.2600000000000007E-4</v>
      </c>
      <c r="H121" s="125">
        <f>SUMIF($B122:$B$211,LEFT($C121,LEN($C121)-6),H122:H$211)</f>
        <v>0.16306800000000002</v>
      </c>
      <c r="I121" s="125">
        <f>SUMIF($B122:$B$211,LEFT($C121,LEN($C121)-6),I122:I$211)</f>
        <v>4.6300000000000003E-4</v>
      </c>
      <c r="J121" s="125">
        <f>SUMIF($B122:$B$211,LEFT($C121,LEN($C121)-6),J122:J$211)</f>
        <v>5.0000000000000001E-4</v>
      </c>
      <c r="K121" s="125">
        <f>SUMIF($B122:$B$211,LEFT($C121,LEN($C121)-6),K122:K$211)</f>
        <v>7.463E-3</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1.2999999999999999E-2</v>
      </c>
      <c r="E123" s="127">
        <v>1.7000000000000001E-2</v>
      </c>
      <c r="F123" s="127">
        <v>0</v>
      </c>
      <c r="G123" s="127">
        <v>0</v>
      </c>
      <c r="H123" s="127">
        <v>0</v>
      </c>
      <c r="I123" s="127">
        <v>0</v>
      </c>
      <c r="J123" s="127">
        <v>0</v>
      </c>
      <c r="K123" s="127">
        <v>7.0000000000000001E-3</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1.498E-3</v>
      </c>
      <c r="E124" s="127">
        <v>7.8589999999999997E-3</v>
      </c>
      <c r="F124" s="127">
        <v>0</v>
      </c>
      <c r="G124" s="127">
        <v>9.2600000000000007E-4</v>
      </c>
      <c r="H124" s="127">
        <v>5.0000000000000001E-4</v>
      </c>
      <c r="I124" s="127">
        <v>4.6300000000000003E-4</v>
      </c>
      <c r="J124" s="127">
        <v>5.0000000000000001E-4</v>
      </c>
      <c r="K124" s="127">
        <v>4.6300000000000003E-4</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1.9239999999999999E-3</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0.16256800000000002</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3.1314000000000002E-2</v>
      </c>
      <c r="E130" s="125">
        <f>SUMIF($B131:$B$211,LEFT($C130,LEN($C130)-6),E131:E$211)</f>
        <v>3.2300999999999996E-2</v>
      </c>
      <c r="F130" s="125">
        <f>SUMIF($B131:$B$211,LEFT($C130,LEN($C130)-6),F131:F$211)</f>
        <v>1.9805E-2</v>
      </c>
      <c r="G130" s="125">
        <f>SUMIF($B131:$B$211,LEFT($C130,LEN($C130)-6),G131:G$211)</f>
        <v>2.0016999999999997E-2</v>
      </c>
      <c r="H130" s="125">
        <f>SUMIF($B131:$B$211,LEFT($C130,LEN($C130)-6),H131:H$211)</f>
        <v>1.7999999999999999E-2</v>
      </c>
      <c r="I130" s="125">
        <f>SUMIF($B131:$B$211,LEFT($C130,LEN($C130)-6),I131:I$211)</f>
        <v>3.1230000000000001E-2</v>
      </c>
      <c r="J130" s="125">
        <f>SUMIF($B131:$B$211,LEFT($C130,LEN($C130)-6),J131:J$211)</f>
        <v>4.4349999999999994E-2</v>
      </c>
      <c r="K130" s="125">
        <f>SUMIF($B131:$B$211,LEFT($C130,LEN($C130)-6),K131:K$211)</f>
        <v>2.2502999999999999E-2</v>
      </c>
      <c r="L130" s="125">
        <f>SUMIF($B131:$B$211,LEFT($C130,LEN($C130)-6),L131:L$211)</f>
        <v>2.2519999999999998E-2</v>
      </c>
      <c r="M130" s="125">
        <f>SUMIF($B131:$B$211,LEFT($C130,LEN($C130)-6),M131:M$211)</f>
        <v>0</v>
      </c>
      <c r="N130" s="125">
        <f>SUMIF($B131:$B$211,LEFT($C130,LEN($C130)-6),N131:N$211)</f>
        <v>4.0000000000000003E-5</v>
      </c>
      <c r="O130" s="125">
        <f>SUMIF($B131:$B$211,LEFT($C130,LEN($C130)-6),O131:O$211)</f>
        <v>2.5000000000000001E-2</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2.7460000000000002E-3</v>
      </c>
      <c r="E131" s="127">
        <v>0</v>
      </c>
      <c r="F131" s="127">
        <v>0</v>
      </c>
      <c r="G131" s="127">
        <v>0</v>
      </c>
      <c r="H131" s="127">
        <v>0</v>
      </c>
      <c r="I131" s="127">
        <v>0</v>
      </c>
      <c r="J131" s="127">
        <v>0</v>
      </c>
      <c r="K131" s="127">
        <v>0</v>
      </c>
      <c r="L131" s="127">
        <v>2.0000000000000002E-5</v>
      </c>
      <c r="M131" s="127">
        <v>0</v>
      </c>
      <c r="N131" s="127">
        <v>4.0000000000000003E-5</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3.9999999999999998E-6</v>
      </c>
      <c r="H132" s="127">
        <v>0</v>
      </c>
      <c r="I132" s="127">
        <v>0</v>
      </c>
      <c r="J132" s="127">
        <v>0</v>
      </c>
      <c r="K132" s="127">
        <v>3.0000000000000001E-6</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9.9999999999999995E-7</v>
      </c>
      <c r="H134" s="127">
        <v>0</v>
      </c>
      <c r="I134" s="127">
        <v>1.0230000000000001E-2</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1.1000000000000001E-3</v>
      </c>
      <c r="E135" s="127">
        <v>1.1000000000000001E-3</v>
      </c>
      <c r="F135" s="127">
        <v>0</v>
      </c>
      <c r="G135" s="127">
        <v>1.1E-5</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2.52E-2</v>
      </c>
      <c r="E136" s="127">
        <v>3.1199999999999999E-2</v>
      </c>
      <c r="F136" s="127">
        <v>1.9805E-2</v>
      </c>
      <c r="G136" s="127">
        <v>2.0000999999999998E-2</v>
      </c>
      <c r="H136" s="127">
        <v>1.7999999999999999E-2</v>
      </c>
      <c r="I136" s="127">
        <v>2.0999999999999998E-2</v>
      </c>
      <c r="J136" s="127">
        <v>4.4349999999999994E-2</v>
      </c>
      <c r="K136" s="127">
        <v>2.2499999999999999E-2</v>
      </c>
      <c r="L136" s="127">
        <v>2.2499999999999999E-2</v>
      </c>
      <c r="M136" s="127">
        <v>0</v>
      </c>
      <c r="N136" s="127">
        <v>0</v>
      </c>
      <c r="O136" s="127">
        <v>2.5000000000000001E-2</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9.9999999999999995E-7</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2.2680000000000001E-3</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17.083354</v>
      </c>
      <c r="E139" s="125">
        <f>SUMIF($B140:$B$211,LEFT($C139,LEN($C139)-6),E140:E$211)</f>
        <v>13.484525000000001</v>
      </c>
      <c r="F139" s="125">
        <f>SUMIF($B140:$B$211,LEFT($C139,LEN($C139)-6),F140:F$211)</f>
        <v>16.970379000000001</v>
      </c>
      <c r="G139" s="125">
        <f>SUMIF($B140:$B$211,LEFT($C139,LEN($C139)-6),G140:G$211)</f>
        <v>17.225999999999999</v>
      </c>
      <c r="H139" s="125">
        <f>SUMIF($B140:$B$211,LEFT($C139,LEN($C139)-6),H140:H$211)</f>
        <v>15.821165999999998</v>
      </c>
      <c r="I139" s="125">
        <f>SUMIF($B140:$B$211,LEFT($C139,LEN($C139)-6),I140:I$211)</f>
        <v>14.744451</v>
      </c>
      <c r="J139" s="125">
        <f>SUMIF($B140:$B$211,LEFT($C139,LEN($C139)-6),J140:J$211)</f>
        <v>14.651100000000001</v>
      </c>
      <c r="K139" s="125">
        <f>SUMIF($B140:$B$211,LEFT($C139,LEN($C139)-6),K140:K$211)</f>
        <v>13.002137000000001</v>
      </c>
      <c r="L139" s="125">
        <f>SUMIF($B140:$B$211,LEFT($C139,LEN($C139)-6),L140:L$211)</f>
        <v>10.652379999999999</v>
      </c>
      <c r="M139" s="125">
        <f>SUMIF($B140:$B$211,LEFT($C139,LEN($C139)-6),M140:M$211)</f>
        <v>8.2953400000000013</v>
      </c>
      <c r="N139" s="125">
        <f>SUMIF($B140:$B$211,LEFT($C139,LEN($C139)-6),N140:N$211)</f>
        <v>9.5709900000000001</v>
      </c>
      <c r="O139" s="125">
        <f>SUMIF($B140:$B$211,LEFT($C139,LEN($C139)-6),O140:O$211)</f>
        <v>11.981999999999999</v>
      </c>
      <c r="P139" s="125">
        <f>SUMIF($B140:$B$211,LEFT($C139,LEN($C139)-6),P140:P$211)</f>
        <v>13.829000000000001</v>
      </c>
      <c r="Q139" s="125">
        <f>SUMIF($B140:$B$211,LEFT($C139,LEN($C139)-6),Q140:Q$211)</f>
        <v>13.000999999999999</v>
      </c>
      <c r="R139" s="125">
        <f>SUMIF($B140:$B$211,LEFT($C139,LEN($C139)-6),R140:R$211)</f>
        <v>13.5998</v>
      </c>
      <c r="S139" s="125">
        <f>SUMIF($B140:$B$211,LEFT($C139,LEN($C139)-6),S140:S$211)</f>
        <v>14.234528000000001</v>
      </c>
      <c r="T139" s="125">
        <f>SUMIF($B140:$B$211,LEFT($C139,LEN($C139)-6),T140:T$211)</f>
        <v>14.907339680000002</v>
      </c>
      <c r="U139" s="125">
        <f>SUMIF($B140:$B$211,LEFT($C139,LEN($C139)-6),U140:U$211)</f>
        <v>15.620520060800002</v>
      </c>
      <c r="V139" s="125">
        <f>SUMIF($B140:$B$211,LEFT($C139,LEN($C139)-6),V140:V$211)</f>
        <v>16.376491264448003</v>
      </c>
      <c r="W139" s="125">
        <f>SUMIF($B140:$B$211,LEFT($C139,LEN($C139)-6),W140:W$211)</f>
        <v>17.177820740314885</v>
      </c>
    </row>
    <row r="140" spans="1:23" s="88" customFormat="1" x14ac:dyDescent="0.3">
      <c r="A140" s="126" t="s">
        <v>224</v>
      </c>
      <c r="B140" s="126" t="s">
        <v>474</v>
      </c>
      <c r="C140" s="126" t="s">
        <v>229</v>
      </c>
      <c r="D140" s="127">
        <v>1.6419019999999998</v>
      </c>
      <c r="E140" s="127">
        <v>3.3399999999999999E-2</v>
      </c>
      <c r="F140" s="127">
        <v>1E-3</v>
      </c>
      <c r="G140" s="127">
        <v>2.1799999999999996E-2</v>
      </c>
      <c r="H140" s="127">
        <v>2.4799999999999999E-2</v>
      </c>
      <c r="I140" s="127">
        <v>3.8E-3</v>
      </c>
      <c r="J140" s="127">
        <v>1.7999999999999999E-2</v>
      </c>
      <c r="K140" s="127">
        <v>1.7999999999999999E-2</v>
      </c>
      <c r="L140" s="127">
        <v>1.7999999999999999E-2</v>
      </c>
      <c r="M140" s="127">
        <v>1.7999999999999999E-2</v>
      </c>
      <c r="N140" s="127">
        <v>1.7999999999999999E-2</v>
      </c>
      <c r="O140" s="127">
        <v>3.5999999999999997E-2</v>
      </c>
      <c r="P140" s="127">
        <v>0</v>
      </c>
      <c r="Q140" s="127">
        <v>3.5999999999999997E-2</v>
      </c>
      <c r="R140" s="127">
        <v>3.5999999999999997E-2</v>
      </c>
      <c r="S140" s="127">
        <v>3.5999999999999997E-2</v>
      </c>
      <c r="T140" s="127">
        <v>3.5999999999999997E-2</v>
      </c>
      <c r="U140" s="127">
        <v>3.5999999999999997E-2</v>
      </c>
      <c r="V140" s="127">
        <v>3.5999999999999997E-2</v>
      </c>
      <c r="W140" s="127">
        <v>3.5999999999999997E-2</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14.428643000000001</v>
      </c>
      <c r="E142" s="127">
        <v>12.136283000000002</v>
      </c>
      <c r="F142" s="127">
        <v>15.810576000000001</v>
      </c>
      <c r="G142" s="127">
        <v>16.123971000000001</v>
      </c>
      <c r="H142" s="127">
        <v>14.738965999999998</v>
      </c>
      <c r="I142" s="127">
        <v>13.78425</v>
      </c>
      <c r="J142" s="127">
        <v>13.7583</v>
      </c>
      <c r="K142" s="127">
        <v>11.740937000000001</v>
      </c>
      <c r="L142" s="127">
        <v>9.2806799999999985</v>
      </c>
      <c r="M142" s="127">
        <v>6.8228000000000009</v>
      </c>
      <c r="N142" s="127">
        <v>8.3690599999999993</v>
      </c>
      <c r="O142" s="127">
        <v>10.84</v>
      </c>
      <c r="P142" s="127">
        <v>12.043000000000001</v>
      </c>
      <c r="Q142" s="127">
        <v>9.98</v>
      </c>
      <c r="R142" s="127">
        <v>10.578800000000001</v>
      </c>
      <c r="S142" s="127">
        <v>11.213528000000002</v>
      </c>
      <c r="T142" s="127">
        <v>11.886339680000003</v>
      </c>
      <c r="U142" s="127">
        <v>12.599520060800003</v>
      </c>
      <c r="V142" s="127">
        <v>13.355491264448004</v>
      </c>
      <c r="W142" s="127">
        <v>14.156820740314885</v>
      </c>
    </row>
    <row r="143" spans="1:23" s="88" customFormat="1" x14ac:dyDescent="0.3">
      <c r="A143" s="126" t="s">
        <v>224</v>
      </c>
      <c r="B143" s="126" t="s">
        <v>474</v>
      </c>
      <c r="C143" s="126" t="s">
        <v>476</v>
      </c>
      <c r="D143" s="127">
        <v>1.00878</v>
      </c>
      <c r="E143" s="127">
        <v>1.2816399999999999</v>
      </c>
      <c r="F143" s="127">
        <v>1.15158</v>
      </c>
      <c r="G143" s="127">
        <v>1.0691999999999999</v>
      </c>
      <c r="H143" s="127">
        <v>1.0573999999999999</v>
      </c>
      <c r="I143" s="127">
        <v>0.95639999999999992</v>
      </c>
      <c r="J143" s="127">
        <v>0.87480000000000002</v>
      </c>
      <c r="K143" s="127">
        <v>1.2431999999999999</v>
      </c>
      <c r="L143" s="127">
        <v>1.3512</v>
      </c>
      <c r="M143" s="127">
        <v>1.4544000000000001</v>
      </c>
      <c r="N143" s="127">
        <v>1.1839200000000001</v>
      </c>
      <c r="O143" s="127">
        <v>1.105</v>
      </c>
      <c r="P143" s="127">
        <v>1.7830000000000001</v>
      </c>
      <c r="Q143" s="127">
        <v>2.9849999999999994</v>
      </c>
      <c r="R143" s="127">
        <v>2.9849999999999994</v>
      </c>
      <c r="S143" s="127">
        <v>2.9849999999999994</v>
      </c>
      <c r="T143" s="127">
        <v>2.9849999999999994</v>
      </c>
      <c r="U143" s="127">
        <v>2.9849999999999994</v>
      </c>
      <c r="V143" s="127">
        <v>2.9849999999999994</v>
      </c>
      <c r="W143" s="127">
        <v>2.9849999999999994</v>
      </c>
    </row>
    <row r="144" spans="1:23" s="88" customFormat="1" x14ac:dyDescent="0.3">
      <c r="A144" s="126" t="s">
        <v>224</v>
      </c>
      <c r="B144" s="126" t="s">
        <v>474</v>
      </c>
      <c r="C144" s="126" t="s">
        <v>234</v>
      </c>
      <c r="D144" s="127">
        <v>2.8E-5</v>
      </c>
      <c r="E144" s="127">
        <v>2.2001E-2</v>
      </c>
      <c r="F144" s="127">
        <v>5.0220000000000004E-3</v>
      </c>
      <c r="G144" s="127">
        <v>1.1025E-2</v>
      </c>
      <c r="H144" s="127">
        <v>0</v>
      </c>
      <c r="I144" s="127">
        <v>0</v>
      </c>
      <c r="J144" s="127">
        <v>0</v>
      </c>
      <c r="K144" s="127">
        <v>0</v>
      </c>
      <c r="L144" s="127">
        <v>0</v>
      </c>
      <c r="M144" s="127">
        <v>0</v>
      </c>
      <c r="N144" s="127">
        <v>0</v>
      </c>
      <c r="O144" s="127">
        <v>1E-3</v>
      </c>
      <c r="P144" s="127">
        <v>3.0000000000000001E-3</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3.0000000000000001E-3</v>
      </c>
      <c r="E145" s="127">
        <v>7.0000000000000001E-3</v>
      </c>
      <c r="F145" s="127">
        <v>0</v>
      </c>
      <c r="G145" s="127">
        <v>0</v>
      </c>
      <c r="H145" s="127">
        <v>0</v>
      </c>
      <c r="I145" s="127">
        <v>9.9999999999999995E-7</v>
      </c>
      <c r="J145" s="127">
        <v>0</v>
      </c>
      <c r="K145" s="127">
        <v>0</v>
      </c>
      <c r="L145" s="127">
        <v>2.3999999999999998E-4</v>
      </c>
      <c r="M145" s="127">
        <v>1.4000000000000001E-4</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1.0009999999999999E-3</v>
      </c>
      <c r="E149" s="127">
        <v>4.2010000000000007E-3</v>
      </c>
      <c r="F149" s="127">
        <v>9.9999999999999995E-7</v>
      </c>
      <c r="G149" s="127">
        <v>3.9999999999999998E-6</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1.0000000000000001E-5</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2.2000000000000001E-3</v>
      </c>
      <c r="G152" s="127">
        <v>0</v>
      </c>
      <c r="H152" s="127">
        <v>0</v>
      </c>
      <c r="I152" s="127">
        <v>0</v>
      </c>
      <c r="J152" s="127">
        <v>0</v>
      </c>
      <c r="K152" s="127">
        <v>0</v>
      </c>
      <c r="L152" s="127">
        <v>2.2599999999999999E-3</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52.860851999999994</v>
      </c>
      <c r="E153" s="123">
        <f>SUMIF($A155:$A$211,LEFT($C153,LEN($C153)-6),E155:E$211)</f>
        <v>49.006240000000005</v>
      </c>
      <c r="F153" s="123">
        <f>SUMIF($A155:$A$211,LEFT($C153,LEN($C153)-6),F155:F$211)</f>
        <v>44.332560999999998</v>
      </c>
      <c r="G153" s="123">
        <f>SUMIF($A155:$A$211,LEFT($C153,LEN($C153)-6),G155:G$211)</f>
        <v>46.892748000000005</v>
      </c>
      <c r="H153" s="123">
        <f>SUMIF($A155:$A$211,LEFT($C153,LEN($C153)-6),H155:H$211)</f>
        <v>51.871679</v>
      </c>
      <c r="I153" s="123">
        <f>SUMIF($A155:$A$211,LEFT($C153,LEN($C153)-6),I155:I$211)</f>
        <v>51.041110999999994</v>
      </c>
      <c r="J153" s="123">
        <f>SUMIF($A155:$A$211,LEFT($C153,LEN($C153)-6),J155:J$211)</f>
        <v>58.009233000000009</v>
      </c>
      <c r="K153" s="123">
        <f>SUMIF($A155:$A$211,LEFT($C153,LEN($C153)-6),K155:K$211)</f>
        <v>63.907058000000006</v>
      </c>
      <c r="L153" s="123">
        <f>SUMIF($A155:$A$211,LEFT($C153,LEN($C153)-6),L155:L$211)</f>
        <v>77.166570000000007</v>
      </c>
      <c r="M153" s="123">
        <f>SUMIF($A155:$A$211,LEFT($C153,LEN($C153)-6),M155:M$211)</f>
        <v>77.451450000000023</v>
      </c>
      <c r="N153" s="123">
        <f>SUMIF($A155:$A$211,LEFT($C153,LEN($C153)-6),N155:N$211)</f>
        <v>77.576220000000006</v>
      </c>
      <c r="O153" s="123">
        <f>SUMIF($A155:$A$211,LEFT($C153,LEN($C153)-6),O155:O$211)</f>
        <v>97.22</v>
      </c>
      <c r="P153" s="123">
        <f>SUMIF($A155:$A$211,LEFT($C153,LEN($C153)-6),P155:P$211)</f>
        <v>98.563000000000002</v>
      </c>
      <c r="Q153" s="123">
        <f>SUMIF($A155:$A$211,LEFT($C153,LEN($C153)-6),Q155:Q$211)</f>
        <v>88.997000000000014</v>
      </c>
      <c r="R153" s="123">
        <f>SUMIF($A155:$A$211,LEFT($C153,LEN($C153)-6),R155:R$211)</f>
        <v>96.121887960921427</v>
      </c>
      <c r="S153" s="123">
        <f>SUMIF($A155:$A$211,LEFT($C153,LEN($C153)-6),S155:S$211)</f>
        <v>97.896333843130236</v>
      </c>
      <c r="T153" s="123">
        <f>SUMIF($A155:$A$211,LEFT($C153,LEN($C153)-6),T155:T$211)</f>
        <v>99.714113989683668</v>
      </c>
      <c r="U153" s="123">
        <f>SUMIF($A155:$A$211,LEFT($C153,LEN($C153)-6),U155:U$211)</f>
        <v>101.57633069929972</v>
      </c>
      <c r="V153" s="123">
        <f>SUMIF($A155:$A$211,LEFT($C153,LEN($C153)-6),V155:V$211)</f>
        <v>103.48411538760399</v>
      </c>
      <c r="W153" s="123">
        <f>SUMIF($A155:$A$211,LEFT($C153,LEN($C153)-6),W155:W$211)</f>
        <v>105.43862938162111</v>
      </c>
    </row>
    <row r="154" spans="1:23" s="88" customFormat="1" x14ac:dyDescent="0.3">
      <c r="A154" s="124" t="s">
        <v>485</v>
      </c>
      <c r="B154" s="124" t="s">
        <v>485</v>
      </c>
      <c r="C154" s="124" t="s">
        <v>485</v>
      </c>
      <c r="D154" s="125">
        <f>SUMIF($B155:$B$211,LEFT($C154,LEN($C154)-6),D155:D$211)</f>
        <v>0.18045900000000001</v>
      </c>
      <c r="E154" s="125">
        <f>SUMIF($B155:$B$211,LEFT($C154,LEN($C154)-6),E155:E$211)</f>
        <v>2.7222000000000003E-2</v>
      </c>
      <c r="F154" s="125">
        <f>SUMIF($B155:$B$211,LEFT($C154,LEN($C154)-6),F155:F$211)</f>
        <v>1.8231000000000001E-2</v>
      </c>
      <c r="G154" s="125">
        <f>SUMIF($B155:$B$211,LEFT($C154,LEN($C154)-6),G155:G$211)</f>
        <v>2.8442000000000002E-2</v>
      </c>
      <c r="H154" s="125">
        <f>SUMIF($B155:$B$211,LEFT($C154,LEN($C154)-6),H155:H$211)</f>
        <v>3.5012000000000008E-2</v>
      </c>
      <c r="I154" s="125">
        <f>SUMIF($B155:$B$211,LEFT($C154,LEN($C154)-6),I155:I$211)</f>
        <v>2.7307999999999999E-2</v>
      </c>
      <c r="J154" s="125">
        <f>SUMIF($B155:$B$211,LEFT($C154,LEN($C154)-6),J155:J$211)</f>
        <v>1.6916999999999998E-2</v>
      </c>
      <c r="K154" s="125">
        <f>SUMIF($B155:$B$211,LEFT($C154,LEN($C154)-6),K155:K$211)</f>
        <v>5.5279999999999996E-2</v>
      </c>
      <c r="L154" s="125">
        <f>SUMIF($B155:$B$211,LEFT($C154,LEN($C154)-6),L155:L$211)</f>
        <v>4.2999999999999997E-2</v>
      </c>
      <c r="M154" s="125">
        <f>SUMIF($B155:$B$211,LEFT($C154,LEN($C154)-6),M155:M$211)</f>
        <v>0.03</v>
      </c>
      <c r="N154" s="125">
        <f>SUMIF($B155:$B$211,LEFT($C154,LEN($C154)-6),N155:N$211)</f>
        <v>3.0179999999999998E-2</v>
      </c>
      <c r="O154" s="125">
        <f>SUMIF($B155:$B$211,LEFT($C154,LEN($C154)-6),O155:O$211)</f>
        <v>3.7999999999999999E-2</v>
      </c>
      <c r="P154" s="125">
        <f>SUMIF($B155:$B$211,LEFT($C154,LEN($C154)-6),P155:P$211)</f>
        <v>0</v>
      </c>
      <c r="Q154" s="125">
        <f>SUMIF($B155:$B$211,LEFT($C154,LEN($C154)-6),Q155:Q$211)</f>
        <v>0.03</v>
      </c>
      <c r="R154" s="125">
        <f>SUMIF($B155:$B$211,LEFT($C154,LEN($C154)-6),R155:R$211)</f>
        <v>0.03</v>
      </c>
      <c r="S154" s="125">
        <f>SUMIF($B155:$B$211,LEFT($C154,LEN($C154)-6),S155:S$211)</f>
        <v>0.03</v>
      </c>
      <c r="T154" s="125">
        <f>SUMIF($B155:$B$211,LEFT($C154,LEN($C154)-6),T155:T$211)</f>
        <v>0.03</v>
      </c>
      <c r="U154" s="125">
        <f>SUMIF($B155:$B$211,LEFT($C154,LEN($C154)-6),U155:U$211)</f>
        <v>0.03</v>
      </c>
      <c r="V154" s="125">
        <f>SUMIF($B155:$B$211,LEFT($C154,LEN($C154)-6),V155:V$211)</f>
        <v>0.03</v>
      </c>
      <c r="W154" s="125">
        <f>SUMIF($B155:$B$211,LEFT($C154,LEN($C154)-6),W155:W$211)</f>
        <v>0.03</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1E-3</v>
      </c>
      <c r="G156" s="127">
        <v>1E-3</v>
      </c>
      <c r="H156" s="127">
        <v>0</v>
      </c>
      <c r="I156" s="127">
        <v>1E-3</v>
      </c>
      <c r="J156" s="127">
        <v>0</v>
      </c>
      <c r="K156" s="127">
        <v>5.0000000000000001E-4</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0.13649600000000001</v>
      </c>
      <c r="E163" s="127">
        <v>0</v>
      </c>
      <c r="F163" s="127">
        <v>0</v>
      </c>
      <c r="G163" s="127">
        <v>0</v>
      </c>
      <c r="H163" s="127">
        <v>1.0000000000000001E-5</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0.01</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4.2963000000000001E-2</v>
      </c>
      <c r="E166" s="127">
        <v>1.7222000000000001E-2</v>
      </c>
      <c r="F166" s="127">
        <v>1.7231E-2</v>
      </c>
      <c r="G166" s="127">
        <v>2.7442000000000001E-2</v>
      </c>
      <c r="H166" s="127">
        <v>3.5002000000000005E-2</v>
      </c>
      <c r="I166" s="127">
        <v>2.6307999999999998E-2</v>
      </c>
      <c r="J166" s="127">
        <v>1.6916999999999998E-2</v>
      </c>
      <c r="K166" s="127">
        <v>5.0779999999999992E-2</v>
      </c>
      <c r="L166" s="127">
        <v>4.2999999999999997E-2</v>
      </c>
      <c r="M166" s="127">
        <v>0.03</v>
      </c>
      <c r="N166" s="127">
        <v>3.0179999999999998E-2</v>
      </c>
      <c r="O166" s="127">
        <v>3.7999999999999999E-2</v>
      </c>
      <c r="P166" s="127">
        <v>0</v>
      </c>
      <c r="Q166" s="127">
        <v>0.03</v>
      </c>
      <c r="R166" s="127">
        <v>0.03</v>
      </c>
      <c r="S166" s="127">
        <v>0.03</v>
      </c>
      <c r="T166" s="127">
        <v>0.03</v>
      </c>
      <c r="U166" s="127">
        <v>0.03</v>
      </c>
      <c r="V166" s="127">
        <v>0.03</v>
      </c>
      <c r="W166" s="127">
        <v>0.03</v>
      </c>
    </row>
    <row r="167" spans="1:23" s="88" customFormat="1" x14ac:dyDescent="0.3">
      <c r="A167" s="126" t="s">
        <v>240</v>
      </c>
      <c r="B167" s="126" t="s">
        <v>486</v>
      </c>
      <c r="C167" s="126" t="s">
        <v>497</v>
      </c>
      <c r="D167" s="127">
        <v>1E-3</v>
      </c>
      <c r="E167" s="127">
        <v>0</v>
      </c>
      <c r="F167" s="127">
        <v>0</v>
      </c>
      <c r="G167" s="127">
        <v>0</v>
      </c>
      <c r="H167" s="127">
        <v>0</v>
      </c>
      <c r="I167" s="127">
        <v>0</v>
      </c>
      <c r="J167" s="127">
        <v>0</v>
      </c>
      <c r="K167" s="127">
        <v>4.0000000000000001E-3</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20.698004000000001</v>
      </c>
      <c r="E169" s="125">
        <f>SUMIF($B170:$B$211,LEFT($C169,LEN($C169)-6),E170:E$211)</f>
        <v>21.905760000000001</v>
      </c>
      <c r="F169" s="125">
        <f>SUMIF($B170:$B$211,LEFT($C169,LEN($C169)-6),F170:F$211)</f>
        <v>18.670479</v>
      </c>
      <c r="G169" s="125">
        <f>SUMIF($B170:$B$211,LEFT($C169,LEN($C169)-6),G170:G$211)</f>
        <v>23.261631000000005</v>
      </c>
      <c r="H169" s="125">
        <f>SUMIF($B170:$B$211,LEFT($C169,LEN($C169)-6),H170:H$211)</f>
        <v>25.932241000000001</v>
      </c>
      <c r="I169" s="125">
        <f>SUMIF($B170:$B$211,LEFT($C169,LEN($C169)-6),I170:I$211)</f>
        <v>23.335985999999998</v>
      </c>
      <c r="J169" s="125">
        <f>SUMIF($B170:$B$211,LEFT($C169,LEN($C169)-6),J170:J$211)</f>
        <v>28.078717000000005</v>
      </c>
      <c r="K169" s="125">
        <f>SUMIF($B170:$B$211,LEFT($C169,LEN($C169)-6),K170:K$211)</f>
        <v>28.135567000000009</v>
      </c>
      <c r="L169" s="125">
        <f>SUMIF($B170:$B$211,LEFT($C169,LEN($C169)-6),L170:L$211)</f>
        <v>34.999609999999997</v>
      </c>
      <c r="M169" s="125">
        <f>SUMIF($B170:$B$211,LEFT($C169,LEN($C169)-6),M170:M$211)</f>
        <v>38.037110000000006</v>
      </c>
      <c r="N169" s="125">
        <f>SUMIF($B170:$B$211,LEFT($C169,LEN($C169)-6),N170:N$211)</f>
        <v>36.382899999999999</v>
      </c>
      <c r="O169" s="125">
        <f>SUMIF($B170:$B$211,LEFT($C169,LEN($C169)-6),O170:O$211)</f>
        <v>50.012999999999991</v>
      </c>
      <c r="P169" s="125">
        <f>SUMIF($B170:$B$211,LEFT($C169,LEN($C169)-6),P170:P$211)</f>
        <v>47.794999999999995</v>
      </c>
      <c r="Q169" s="125">
        <f>SUMIF($B170:$B$211,LEFT($C169,LEN($C169)-6),Q170:Q$211)</f>
        <v>48.422000000000004</v>
      </c>
      <c r="R169" s="125">
        <f>SUMIF($B170:$B$211,LEFT($C169,LEN($C169)-6),R170:R$211)</f>
        <v>49.386800000000008</v>
      </c>
      <c r="S169" s="125">
        <f>SUMIF($B170:$B$211,LEFT($C169,LEN($C169)-6),S170:S$211)</f>
        <v>50.370896000000009</v>
      </c>
      <c r="T169" s="125">
        <f>SUMIF($B170:$B$211,LEFT($C169,LEN($C169)-6),T170:T$211)</f>
        <v>51.374673920000014</v>
      </c>
      <c r="U169" s="125">
        <f>SUMIF($B170:$B$211,LEFT($C169,LEN($C169)-6),U170:U$211)</f>
        <v>52.398527398400013</v>
      </c>
      <c r="V169" s="125">
        <f>SUMIF($B170:$B$211,LEFT($C169,LEN($C169)-6),V170:V$211)</f>
        <v>53.442857946368015</v>
      </c>
      <c r="W169" s="125">
        <f>SUMIF($B170:$B$211,LEFT($C169,LEN($C169)-6),W170:W$211)</f>
        <v>54.508075105295376</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4.1500000000000002E-2</v>
      </c>
      <c r="E171" s="127">
        <v>3.3000000000000002E-2</v>
      </c>
      <c r="F171" s="127">
        <v>4.2999999999999997E-2</v>
      </c>
      <c r="G171" s="127">
        <v>2.7000000000000003E-2</v>
      </c>
      <c r="H171" s="127">
        <v>3.3000000000000002E-2</v>
      </c>
      <c r="I171" s="127">
        <v>2.1999999999999999E-2</v>
      </c>
      <c r="J171" s="127">
        <v>0.01</v>
      </c>
      <c r="K171" s="127">
        <v>2.4E-2</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20.476344000000001</v>
      </c>
      <c r="E173" s="127">
        <v>21.686177999999998</v>
      </c>
      <c r="F173" s="127">
        <v>18.436309000000001</v>
      </c>
      <c r="G173" s="127">
        <v>23.079400000000003</v>
      </c>
      <c r="H173" s="127">
        <v>25.739274999999999</v>
      </c>
      <c r="I173" s="127">
        <v>23.186843</v>
      </c>
      <c r="J173" s="127">
        <v>27.971284000000004</v>
      </c>
      <c r="K173" s="127">
        <v>28.061403000000009</v>
      </c>
      <c r="L173" s="127">
        <v>34.859629999999996</v>
      </c>
      <c r="M173" s="127">
        <v>37.825810000000004</v>
      </c>
      <c r="N173" s="127">
        <v>36.236600000000003</v>
      </c>
      <c r="O173" s="127">
        <v>49.84899999999999</v>
      </c>
      <c r="P173" s="127">
        <v>47.593999999999994</v>
      </c>
      <c r="Q173" s="127">
        <v>48.24</v>
      </c>
      <c r="R173" s="127">
        <v>49.204800000000006</v>
      </c>
      <c r="S173" s="127">
        <v>50.188896000000007</v>
      </c>
      <c r="T173" s="127">
        <v>51.192673920000011</v>
      </c>
      <c r="U173" s="127">
        <v>52.216527398400011</v>
      </c>
      <c r="V173" s="127">
        <v>53.260857946368013</v>
      </c>
      <c r="W173" s="127">
        <v>54.326075105295374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0.18015200000000001</v>
      </c>
      <c r="E176" s="127">
        <v>0.18058199999999999</v>
      </c>
      <c r="F176" s="127">
        <v>0.17916300000000002</v>
      </c>
      <c r="G176" s="127">
        <v>0.15218100000000004</v>
      </c>
      <c r="H176" s="127">
        <v>0.15496599999999999</v>
      </c>
      <c r="I176" s="127">
        <v>0.11359299999999999</v>
      </c>
      <c r="J176" s="127">
        <v>8.5432999999999995E-2</v>
      </c>
      <c r="K176" s="127">
        <v>5.0164E-2</v>
      </c>
      <c r="L176" s="127">
        <v>0.13998000000000002</v>
      </c>
      <c r="M176" s="127">
        <v>0.21129999999999999</v>
      </c>
      <c r="N176" s="127">
        <v>0.1288</v>
      </c>
      <c r="O176" s="127">
        <v>0.16400000000000001</v>
      </c>
      <c r="P176" s="127">
        <v>0.20099999999999998</v>
      </c>
      <c r="Q176" s="127">
        <v>0.18199999999999997</v>
      </c>
      <c r="R176" s="127">
        <v>0.18199999999999997</v>
      </c>
      <c r="S176" s="127">
        <v>0.18199999999999997</v>
      </c>
      <c r="T176" s="127">
        <v>0.18199999999999997</v>
      </c>
      <c r="U176" s="127">
        <v>0.18199999999999997</v>
      </c>
      <c r="V176" s="127">
        <v>0.18199999999999997</v>
      </c>
      <c r="W176" s="127">
        <v>0.18199999999999997</v>
      </c>
    </row>
    <row r="177" spans="1:23" s="88" customFormat="1" x14ac:dyDescent="0.3">
      <c r="A177" s="126" t="s">
        <v>240</v>
      </c>
      <c r="B177" s="126" t="s">
        <v>500</v>
      </c>
      <c r="C177" s="126" t="s">
        <v>507</v>
      </c>
      <c r="D177" s="127">
        <v>7.9999999999999996E-6</v>
      </c>
      <c r="E177" s="127">
        <v>6.0000000000000001E-3</v>
      </c>
      <c r="F177" s="127">
        <v>1.2007E-2</v>
      </c>
      <c r="G177" s="127">
        <v>3.0500000000000002E-3</v>
      </c>
      <c r="H177" s="127">
        <v>5.0000000000000001E-3</v>
      </c>
      <c r="I177" s="127">
        <v>1.355E-2</v>
      </c>
      <c r="J177" s="127">
        <v>1.2E-2</v>
      </c>
      <c r="K177" s="127">
        <v>0</v>
      </c>
      <c r="L177" s="127">
        <v>0</v>
      </c>
      <c r="M177" s="127">
        <v>0</v>
      </c>
      <c r="N177" s="127">
        <v>1.7500000000000002E-2</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0.343607</v>
      </c>
      <c r="E178" s="125">
        <f>SUMIF($B179:$B$211,LEFT($C178,LEN($C178)-6),E179:E$211)</f>
        <v>0.20346200000000003</v>
      </c>
      <c r="F178" s="125">
        <f>SUMIF($B179:$B$211,LEFT($C178,LEN($C178)-6),F179:F$211)</f>
        <v>0.110264</v>
      </c>
      <c r="G178" s="125">
        <f>SUMIF($B179:$B$211,LEFT($C178,LEN($C178)-6),G179:G$211)</f>
        <v>0.11347400000000001</v>
      </c>
      <c r="H178" s="125">
        <f>SUMIF($B179:$B$211,LEFT($C178,LEN($C178)-6),H179:H$211)</f>
        <v>0.20482800000000001</v>
      </c>
      <c r="I178" s="125">
        <f>SUMIF($B179:$B$211,LEFT($C178,LEN($C178)-6),I179:I$211)</f>
        <v>0.29936800000000002</v>
      </c>
      <c r="J178" s="125">
        <f>SUMIF($B179:$B$211,LEFT($C178,LEN($C178)-6),J179:J$211)</f>
        <v>0.63851900000000006</v>
      </c>
      <c r="K178" s="125">
        <f>SUMIF($B179:$B$211,LEFT($C178,LEN($C178)-6),K179:K$211)</f>
        <v>9.3245999999999996E-2</v>
      </c>
      <c r="L178" s="125">
        <f>SUMIF($B179:$B$211,LEFT($C178,LEN($C178)-6),L179:L$211)</f>
        <v>0.10721000000000001</v>
      </c>
      <c r="M178" s="125">
        <f>SUMIF($B179:$B$211,LEFT($C178,LEN($C178)-6),M179:M$211)</f>
        <v>0.58657999999999999</v>
      </c>
      <c r="N178" s="125">
        <f>SUMIF($B179:$B$211,LEFT($C178,LEN($C178)-6),N179:N$211)</f>
        <v>0.51083000000000001</v>
      </c>
      <c r="O178" s="125">
        <f>SUMIF($B179:$B$211,LEFT($C178,LEN($C178)-6),O179:O$211)</f>
        <v>1.365</v>
      </c>
      <c r="P178" s="125">
        <f>SUMIF($B179:$B$211,LEFT($C178,LEN($C178)-6),P179:P$211)</f>
        <v>0.39800000000000002</v>
      </c>
      <c r="Q178" s="125">
        <f>SUMIF($B179:$B$211,LEFT($C178,LEN($C178)-6),Q179:Q$211)</f>
        <v>0.47599999999999998</v>
      </c>
      <c r="R178" s="125">
        <f>SUMIF($B179:$B$211,LEFT($C178,LEN($C178)-6),R179:R$211)</f>
        <v>5.9138629073468882</v>
      </c>
      <c r="S178" s="125">
        <f>SUMIF($B179:$B$211,LEFT($C178,LEN($C178)-6),S179:S$211)</f>
        <v>6.0893663390199668</v>
      </c>
      <c r="T178" s="125">
        <f>SUMIF($B179:$B$211,LEFT($C178,LEN($C178)-6),T179:T$211)</f>
        <v>6.2701020245322905</v>
      </c>
      <c r="U178" s="125">
        <f>SUMIF($B179:$B$211,LEFT($C178,LEN($C178)-6),U179:U$211)</f>
        <v>6.4562262745168173</v>
      </c>
      <c r="V178" s="125">
        <f>SUMIF($B179:$B$211,LEFT($C178,LEN($C178)-6),V179:V$211)</f>
        <v>6.6479000757858522</v>
      </c>
      <c r="W178" s="125">
        <f>SUMIF($B179:$B$211,LEFT($C178,LEN($C178)-6),W179:W$211)</f>
        <v>6.8452892313536298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0.14443299999999998</v>
      </c>
      <c r="E182" s="127">
        <v>0.12879600000000002</v>
      </c>
      <c r="F182" s="127">
        <v>5.6859999999999994E-2</v>
      </c>
      <c r="G182" s="127">
        <v>7.4628E-2</v>
      </c>
      <c r="H182" s="127">
        <v>0.11101599999999999</v>
      </c>
      <c r="I182" s="127">
        <v>4.5112000000000006E-2</v>
      </c>
      <c r="J182" s="127">
        <v>8.1000000000000003E-2</v>
      </c>
      <c r="K182" s="127">
        <v>3.6917999999999999E-2</v>
      </c>
      <c r="L182" s="127">
        <v>8.4420000000000023E-2</v>
      </c>
      <c r="M182" s="127">
        <v>2.2509999999999999E-2</v>
      </c>
      <c r="N182" s="127">
        <v>2.1999999999999999E-2</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0.16641600000000001</v>
      </c>
      <c r="E184" s="127">
        <v>2.9347000000000005E-2</v>
      </c>
      <c r="F184" s="127">
        <v>2.7403999999999998E-2</v>
      </c>
      <c r="G184" s="127">
        <v>1.405E-3</v>
      </c>
      <c r="H184" s="127">
        <v>1.2266000000000003E-2</v>
      </c>
      <c r="I184" s="127">
        <v>4.2535000000000003E-2</v>
      </c>
      <c r="J184" s="127">
        <v>1.3299999999999999E-2</v>
      </c>
      <c r="K184" s="127">
        <v>4.2727999999999995E-2</v>
      </c>
      <c r="L184" s="127">
        <v>6.3100000000000005E-3</v>
      </c>
      <c r="M184" s="127">
        <v>0.53810999999999998</v>
      </c>
      <c r="N184" s="127">
        <v>0.48</v>
      </c>
      <c r="O184" s="127">
        <v>1.3440000000000001</v>
      </c>
      <c r="P184" s="127">
        <v>0.192</v>
      </c>
      <c r="Q184" s="127">
        <v>0</v>
      </c>
      <c r="R184" s="127">
        <v>5.7406173526140147</v>
      </c>
      <c r="S184" s="127">
        <v>5.912835873192436</v>
      </c>
      <c r="T184" s="127">
        <v>6.0902209493882085</v>
      </c>
      <c r="U184" s="127">
        <v>6.2729275778698543</v>
      </c>
      <c r="V184" s="127">
        <v>6.4611154052059501</v>
      </c>
      <c r="W184" s="127">
        <v>6.6549488673621289</v>
      </c>
    </row>
    <row r="185" spans="1:23" s="88" customFormat="1" x14ac:dyDescent="0.3">
      <c r="A185" s="126" t="s">
        <v>240</v>
      </c>
      <c r="B185" s="126" t="s">
        <v>509</v>
      </c>
      <c r="C185" s="126" t="s">
        <v>514</v>
      </c>
      <c r="D185" s="127">
        <v>0</v>
      </c>
      <c r="E185" s="127">
        <v>0</v>
      </c>
      <c r="F185" s="127">
        <v>0</v>
      </c>
      <c r="G185" s="127">
        <v>1.7000000000000001E-2</v>
      </c>
      <c r="H185" s="127">
        <v>0</v>
      </c>
      <c r="I185" s="127">
        <v>0</v>
      </c>
      <c r="J185" s="127">
        <v>0</v>
      </c>
      <c r="K185" s="127">
        <v>1.3599999999999999E-2</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1.6650000000000002E-2</v>
      </c>
      <c r="E186" s="127">
        <v>1.7033E-2</v>
      </c>
      <c r="F186" s="127">
        <v>0</v>
      </c>
      <c r="G186" s="127">
        <v>1.7538000000000002E-2</v>
      </c>
      <c r="H186" s="127">
        <v>4.3042999999999998E-2</v>
      </c>
      <c r="I186" s="127">
        <v>1.8648000000000001E-2</v>
      </c>
      <c r="J186" s="127">
        <v>6.9930000000000001E-3</v>
      </c>
      <c r="K186" s="127">
        <v>0</v>
      </c>
      <c r="L186" s="127">
        <v>6.4800000000000005E-3</v>
      </c>
      <c r="M186" s="127">
        <v>5.8300000000000001E-3</v>
      </c>
      <c r="N186" s="127">
        <v>5.8300000000000001E-3</v>
      </c>
      <c r="O186" s="127">
        <v>2.1000000000000001E-2</v>
      </c>
      <c r="P186" s="127">
        <v>3.0000000000000001E-3</v>
      </c>
      <c r="Q186" s="127">
        <v>9.0000000000000011E-3</v>
      </c>
      <c r="R186" s="127">
        <v>9.0000000000000011E-3</v>
      </c>
      <c r="S186" s="127">
        <v>9.0000000000000011E-3</v>
      </c>
      <c r="T186" s="127">
        <v>9.0000000000000011E-3</v>
      </c>
      <c r="U186" s="127">
        <v>9.0000000000000011E-3</v>
      </c>
      <c r="V186" s="127">
        <v>9.0000000000000011E-3</v>
      </c>
      <c r="W186" s="127">
        <v>9.0000000000000011E-3</v>
      </c>
    </row>
    <row r="187" spans="1:23" s="88" customFormat="1" x14ac:dyDescent="0.3">
      <c r="A187" s="126" t="s">
        <v>240</v>
      </c>
      <c r="B187" s="126" t="s">
        <v>509</v>
      </c>
      <c r="C187" s="126" t="s">
        <v>515</v>
      </c>
      <c r="D187" s="127">
        <v>3.6589999999999999E-3</v>
      </c>
      <c r="E187" s="127">
        <v>9.9999999999999995E-7</v>
      </c>
      <c r="F187" s="127">
        <v>0</v>
      </c>
      <c r="G187" s="127">
        <v>4.0300000000000004E-4</v>
      </c>
      <c r="H187" s="127">
        <v>3.0000000000000001E-6</v>
      </c>
      <c r="I187" s="127">
        <v>2.9999999999999997E-5</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1.0449E-2</v>
      </c>
      <c r="E188" s="127">
        <v>2.6265E-2</v>
      </c>
      <c r="F188" s="127">
        <v>2.4E-2</v>
      </c>
      <c r="G188" s="127">
        <v>2.5000000000000001E-3</v>
      </c>
      <c r="H188" s="127">
        <v>3.6500000000000005E-2</v>
      </c>
      <c r="I188" s="127">
        <v>0</v>
      </c>
      <c r="J188" s="127">
        <v>6.0000000000000001E-3</v>
      </c>
      <c r="K188" s="127">
        <v>0</v>
      </c>
      <c r="L188" s="127">
        <v>0.01</v>
      </c>
      <c r="M188" s="127">
        <v>2.0000000000000004E-2</v>
      </c>
      <c r="N188" s="127">
        <v>0</v>
      </c>
      <c r="O188" s="127">
        <v>0</v>
      </c>
      <c r="P188" s="127">
        <v>0.03</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2E-3</v>
      </c>
      <c r="E189" s="127">
        <v>2.0200000000000001E-3</v>
      </c>
      <c r="F189" s="127">
        <v>2E-3</v>
      </c>
      <c r="G189" s="127">
        <v>0</v>
      </c>
      <c r="H189" s="127">
        <v>2E-3</v>
      </c>
      <c r="I189" s="127">
        <v>0.19304300000000002</v>
      </c>
      <c r="J189" s="127">
        <v>0.53122600000000009</v>
      </c>
      <c r="K189" s="127">
        <v>0</v>
      </c>
      <c r="L189" s="127">
        <v>0</v>
      </c>
      <c r="M189" s="127">
        <v>1.3000000000000002E-4</v>
      </c>
      <c r="N189" s="127">
        <v>3.0000000000000001E-3</v>
      </c>
      <c r="O189" s="127">
        <v>0</v>
      </c>
      <c r="P189" s="127">
        <v>0.17299999999999999</v>
      </c>
      <c r="Q189" s="127">
        <v>0.46699999999999997</v>
      </c>
      <c r="R189" s="127">
        <v>0.16424555473287325</v>
      </c>
      <c r="S189" s="127">
        <v>0.16753046582753073</v>
      </c>
      <c r="T189" s="127">
        <v>0.17088107514408135</v>
      </c>
      <c r="U189" s="127">
        <v>0.17429869664696296</v>
      </c>
      <c r="V189" s="127">
        <v>0.17778467057990222</v>
      </c>
      <c r="W189" s="127">
        <v>0.18134036399150028</v>
      </c>
    </row>
    <row r="190" spans="1:23" s="88" customFormat="1" x14ac:dyDescent="0.3">
      <c r="A190" s="124" t="s">
        <v>517</v>
      </c>
      <c r="B190" s="124" t="s">
        <v>517</v>
      </c>
      <c r="C190" s="124" t="s">
        <v>517</v>
      </c>
      <c r="D190" s="125">
        <f>SUMIF($B191:$B$211,LEFT($C190,LEN($C190)-6),D191:D$211)</f>
        <v>31.638781999999996</v>
      </c>
      <c r="E190" s="125">
        <f>SUMIF($B191:$B$211,LEFT($C190,LEN($C190)-6),E191:E$211)</f>
        <v>26.869796000000001</v>
      </c>
      <c r="F190" s="125">
        <f>SUMIF($B191:$B$211,LEFT($C190,LEN($C190)-6),F191:F$211)</f>
        <v>25.533587000000001</v>
      </c>
      <c r="G190" s="125">
        <f>SUMIF($B191:$B$211,LEFT($C190,LEN($C190)-6),G191:G$211)</f>
        <v>23.489200999999998</v>
      </c>
      <c r="H190" s="125">
        <f>SUMIF($B191:$B$211,LEFT($C190,LEN($C190)-6),H191:H$211)</f>
        <v>25.699597999999998</v>
      </c>
      <c r="I190" s="125">
        <f>SUMIF($B191:$B$211,LEFT($C190,LEN($C190)-6),I191:I$211)</f>
        <v>27.378449000000003</v>
      </c>
      <c r="J190" s="125">
        <f>SUMIF($B191:$B$211,LEFT($C190,LEN($C190)-6),J191:J$211)</f>
        <v>29.275080000000003</v>
      </c>
      <c r="K190" s="125">
        <f>SUMIF($B191:$B$211,LEFT($C190,LEN($C190)-6),K191:K$211)</f>
        <v>35.622964999999994</v>
      </c>
      <c r="L190" s="125">
        <f>SUMIF($B191:$B$211,LEFT($C190,LEN($C190)-6),L191:L$211)</f>
        <v>42.016750000000002</v>
      </c>
      <c r="M190" s="125">
        <f>SUMIF($B191:$B$211,LEFT($C190,LEN($C190)-6),M191:M$211)</f>
        <v>38.797760000000004</v>
      </c>
      <c r="N190" s="125">
        <f>SUMIF($B191:$B$211,LEFT($C190,LEN($C190)-6),N191:N$211)</f>
        <v>40.65231</v>
      </c>
      <c r="O190" s="125">
        <f>SUMIF($B191:$B$211,LEFT($C190,LEN($C190)-6),O191:O$211)</f>
        <v>45.804000000000002</v>
      </c>
      <c r="P190" s="125">
        <f>SUMIF($B191:$B$211,LEFT($C190,LEN($C190)-6),P191:P$211)</f>
        <v>50.370000000000005</v>
      </c>
      <c r="Q190" s="125">
        <f>SUMIF($B191:$B$211,LEFT($C190,LEN($C190)-6),Q191:Q$211)</f>
        <v>40.069000000000003</v>
      </c>
      <c r="R190" s="125">
        <f>SUMIF($B191:$B$211,LEFT($C190,LEN($C190)-6),R191:R$211)</f>
        <v>40.791225053574514</v>
      </c>
      <c r="S190" s="125">
        <f>SUMIF($B191:$B$211,LEFT($C190,LEN($C190)-6),S191:S$211)</f>
        <v>41.406071504110258</v>
      </c>
      <c r="T190" s="125">
        <f>SUMIF($B191:$B$211,LEFT($C190,LEN($C190)-6),T191:T$211)</f>
        <v>42.039338045151368</v>
      </c>
      <c r="U190" s="125">
        <f>SUMIF($B191:$B$211,LEFT($C190,LEN($C190)-6),U191:U$211)</f>
        <v>42.69157702638288</v>
      </c>
      <c r="V190" s="125">
        <f>SUMIF($B191:$B$211,LEFT($C190,LEN($C190)-6),V191:V$211)</f>
        <v>43.363357365450113</v>
      </c>
      <c r="W190" s="125">
        <f>SUMIF($B191:$B$211,LEFT($C190,LEN($C190)-6),W191:W$211)</f>
        <v>44.05526504497211</v>
      </c>
    </row>
    <row r="191" spans="1:23" s="88" customFormat="1" x14ac:dyDescent="0.3">
      <c r="A191" s="126" t="s">
        <v>240</v>
      </c>
      <c r="B191" s="126" t="s">
        <v>518</v>
      </c>
      <c r="C191" s="126" t="s">
        <v>291</v>
      </c>
      <c r="D191" s="127">
        <v>8.4999999999999993E-5</v>
      </c>
      <c r="E191" s="127">
        <v>6.3E-5</v>
      </c>
      <c r="F191" s="127">
        <v>2.7999999999999996E-5</v>
      </c>
      <c r="G191" s="127">
        <v>2.3999999999999997E-5</v>
      </c>
      <c r="H191" s="127">
        <v>7.0500000000000001E-4</v>
      </c>
      <c r="I191" s="127">
        <v>6.2300000000000007E-4</v>
      </c>
      <c r="J191" s="127">
        <v>1.2E-5</v>
      </c>
      <c r="K191" s="127">
        <v>2.04E-4</v>
      </c>
      <c r="L191" s="127">
        <v>4.0000000000000007E-4</v>
      </c>
      <c r="M191" s="127">
        <v>0.19759000000000002</v>
      </c>
      <c r="N191" s="127">
        <v>1.9999999999999998E-4</v>
      </c>
      <c r="O191" s="127">
        <v>0.57200000000000006</v>
      </c>
      <c r="P191" s="127">
        <v>0</v>
      </c>
      <c r="Q191" s="127">
        <v>0</v>
      </c>
      <c r="R191" s="127">
        <v>0.1265150535745139</v>
      </c>
      <c r="S191" s="127">
        <v>0.12778020411025906</v>
      </c>
      <c r="T191" s="127">
        <v>0.12905800615136162</v>
      </c>
      <c r="U191" s="127">
        <v>0.13034858621287523</v>
      </c>
      <c r="V191" s="127">
        <v>0.13165207207500398</v>
      </c>
      <c r="W191" s="127">
        <v>0.13296859279575401</v>
      </c>
    </row>
    <row r="192" spans="1:23" s="88" customFormat="1" x14ac:dyDescent="0.3">
      <c r="A192" s="126" t="s">
        <v>240</v>
      </c>
      <c r="B192" s="126" t="s">
        <v>518</v>
      </c>
      <c r="C192" s="126" t="s">
        <v>276</v>
      </c>
      <c r="D192" s="127">
        <v>24.272279999999995</v>
      </c>
      <c r="E192" s="127">
        <v>20.677264000000001</v>
      </c>
      <c r="F192" s="127">
        <v>18.255209999999998</v>
      </c>
      <c r="G192" s="127">
        <v>16.306280000000001</v>
      </c>
      <c r="H192" s="127">
        <v>17.772407000000001</v>
      </c>
      <c r="I192" s="127">
        <v>18.569853999999999</v>
      </c>
      <c r="J192" s="127">
        <v>18.958649999999999</v>
      </c>
      <c r="K192" s="127">
        <v>21.249119999999998</v>
      </c>
      <c r="L192" s="127">
        <v>23.897830000000003</v>
      </c>
      <c r="M192" s="127">
        <v>24.01736</v>
      </c>
      <c r="N192" s="127">
        <v>23.002729999999996</v>
      </c>
      <c r="O192" s="127">
        <v>26.183</v>
      </c>
      <c r="P192" s="127">
        <v>27.253</v>
      </c>
      <c r="Q192" s="127">
        <v>20.212</v>
      </c>
      <c r="R192" s="127">
        <v>20.212</v>
      </c>
      <c r="S192" s="127">
        <v>20.212</v>
      </c>
      <c r="T192" s="127">
        <v>20.212</v>
      </c>
      <c r="U192" s="127">
        <v>20.212</v>
      </c>
      <c r="V192" s="127">
        <v>20.212</v>
      </c>
      <c r="W192" s="127">
        <v>20.212</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6.7949999999999997E-2</v>
      </c>
      <c r="E194" s="127">
        <v>0.06</v>
      </c>
      <c r="F194" s="127">
        <v>0.05</v>
      </c>
      <c r="G194" s="127">
        <v>0.06</v>
      </c>
      <c r="H194" s="127">
        <v>0.05</v>
      </c>
      <c r="I194" s="127">
        <v>4.8500000000000001E-2</v>
      </c>
      <c r="J194" s="127">
        <v>7.3999999999999982E-2</v>
      </c>
      <c r="K194" s="127">
        <v>7.0800000000000002E-2</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2.9967670000000002</v>
      </c>
      <c r="E195" s="127">
        <v>2.4271460000000005</v>
      </c>
      <c r="F195" s="127">
        <v>3.0577150000000004</v>
      </c>
      <c r="G195" s="127">
        <v>3.1362069999999997</v>
      </c>
      <c r="H195" s="127">
        <v>3.3793799999999994</v>
      </c>
      <c r="I195" s="127">
        <v>4.1084060000000004</v>
      </c>
      <c r="J195" s="127">
        <v>4.685047</v>
      </c>
      <c r="K195" s="127">
        <v>7.8123190000000005</v>
      </c>
      <c r="L195" s="127">
        <v>12.453750000000003</v>
      </c>
      <c r="M195" s="127">
        <v>8.765229999999999</v>
      </c>
      <c r="N195" s="127">
        <v>10.44544</v>
      </c>
      <c r="O195" s="127">
        <v>11.829000000000002</v>
      </c>
      <c r="P195" s="127">
        <v>13.807000000000002</v>
      </c>
      <c r="Q195" s="127">
        <v>14.052000000000001</v>
      </c>
      <c r="R195" s="127">
        <v>14.473560000000003</v>
      </c>
      <c r="S195" s="127">
        <v>14.907766800000003</v>
      </c>
      <c r="T195" s="127">
        <v>15.354999804000004</v>
      </c>
      <c r="U195" s="127">
        <v>15.815649798120004</v>
      </c>
      <c r="V195" s="127">
        <v>16.290119292063604</v>
      </c>
      <c r="W195" s="127">
        <v>16.778822870825511</v>
      </c>
    </row>
    <row r="196" spans="1:23" s="88" customFormat="1" x14ac:dyDescent="0.3">
      <c r="A196" s="126" t="s">
        <v>240</v>
      </c>
      <c r="B196" s="126" t="s">
        <v>518</v>
      </c>
      <c r="C196" s="126" t="s">
        <v>288</v>
      </c>
      <c r="D196" s="127">
        <v>4.3017000000000003</v>
      </c>
      <c r="E196" s="127">
        <v>3.7053229999999999</v>
      </c>
      <c r="F196" s="127">
        <v>4.1706340000000006</v>
      </c>
      <c r="G196" s="127">
        <v>3.9866900000000003</v>
      </c>
      <c r="H196" s="127">
        <v>4.4971059999999996</v>
      </c>
      <c r="I196" s="127">
        <v>4.6510660000000001</v>
      </c>
      <c r="J196" s="127">
        <v>5.5573710000000007</v>
      </c>
      <c r="K196" s="127">
        <v>6.4905220000000003</v>
      </c>
      <c r="L196" s="127">
        <v>5.6647699999999999</v>
      </c>
      <c r="M196" s="127">
        <v>5.8175800000000004</v>
      </c>
      <c r="N196" s="127">
        <v>7.2039400000000011</v>
      </c>
      <c r="O196" s="127">
        <v>7.2200000000000006</v>
      </c>
      <c r="P196" s="127">
        <v>9.3099999999999987</v>
      </c>
      <c r="Q196" s="127">
        <v>5.8049999999999997</v>
      </c>
      <c r="R196" s="127">
        <v>5.9791499999999997</v>
      </c>
      <c r="S196" s="127">
        <v>6.1585244999999995</v>
      </c>
      <c r="T196" s="127">
        <v>6.3432802349999999</v>
      </c>
      <c r="U196" s="127">
        <v>6.5335786420500002</v>
      </c>
      <c r="V196" s="127">
        <v>6.7295860013115005</v>
      </c>
      <c r="W196" s="127">
        <v>6.9314735813508461</v>
      </c>
    </row>
    <row r="197" spans="1:23" s="88" customFormat="1" x14ac:dyDescent="0.3">
      <c r="A197" s="122" t="s">
        <v>521</v>
      </c>
      <c r="B197" s="122" t="s">
        <v>521</v>
      </c>
      <c r="C197" s="122" t="s">
        <v>521</v>
      </c>
      <c r="D197" s="123">
        <f>SUMIF($A199:$A$211,LEFT($C197,LEN($C197)-6),D199:D$211)</f>
        <v>0</v>
      </c>
      <c r="E197" s="123">
        <f>SUMIF($A199:$A$211,LEFT($C197,LEN($C197)-6),E199:E$211)</f>
        <v>3.1000000000000001E-5</v>
      </c>
      <c r="F197" s="123">
        <f>SUMIF($A199:$A$211,LEFT($C197,LEN($C197)-6),F199:F$211)</f>
        <v>1.7029999999999999E-3</v>
      </c>
      <c r="G197" s="123">
        <f>SUMIF($A199:$A$211,LEFT($C197,LEN($C197)-6),G199:G$211)</f>
        <v>0</v>
      </c>
      <c r="H197" s="123">
        <f>SUMIF($A199:$A$211,LEFT($C197,LEN($C197)-6),H199:H$211)</f>
        <v>0</v>
      </c>
      <c r="I197" s="123">
        <f>SUMIF($A199:$A$211,LEFT($C197,LEN($C197)-6),I199:I$211)</f>
        <v>2.3899999999999998E-3</v>
      </c>
      <c r="J197" s="123">
        <f>SUMIF($A199:$A$211,LEFT($C197,LEN($C197)-6),J199:J$211)</f>
        <v>2.7000000000000001E-3</v>
      </c>
      <c r="K197" s="123">
        <f>SUMIF($A199:$A$211,LEFT($C197,LEN($C197)-6),K199:K$211)</f>
        <v>2.7000000000000001E-3</v>
      </c>
      <c r="L197" s="123">
        <f>SUMIF($A199:$A$211,LEFT($C197,LEN($C197)-6),L199:L$211)</f>
        <v>3.5100000000000001E-3</v>
      </c>
      <c r="M197" s="123">
        <f>SUMIF($A199:$A$211,LEFT($C197,LEN($C197)-6),M199:M$211)</f>
        <v>2.7000000000000001E-3</v>
      </c>
      <c r="N197" s="123">
        <f>SUMIF($A199:$A$211,LEFT($C197,LEN($C197)-6),N199:N$211)</f>
        <v>2.8400000000000001E-3</v>
      </c>
      <c r="O197" s="123">
        <f>SUMIF($A199:$A$211,LEFT($C197,LEN($C197)-6),O199:O$211)</f>
        <v>3.0000000000000001E-3</v>
      </c>
      <c r="P197" s="123">
        <f>SUMIF($A199:$A$211,LEFT($C197,LEN($C197)-6),P199:P$211)</f>
        <v>6.0000000000000001E-3</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3.1000000000000001E-5</v>
      </c>
      <c r="F198" s="125">
        <f>SUMIF($B199:$B$211,LEFT($C198,LEN($C198)-6),F199:F$211)</f>
        <v>1.7029999999999999E-3</v>
      </c>
      <c r="G198" s="125">
        <f>SUMIF($B199:$B$211,LEFT($C198,LEN($C198)-6),G199:G$211)</f>
        <v>0</v>
      </c>
      <c r="H198" s="125">
        <f>SUMIF($B199:$B$211,LEFT($C198,LEN($C198)-6),H199:H$211)</f>
        <v>0</v>
      </c>
      <c r="I198" s="125">
        <f>SUMIF($B199:$B$211,LEFT($C198,LEN($C198)-6),I199:I$211)</f>
        <v>2.3899999999999998E-3</v>
      </c>
      <c r="J198" s="125">
        <f>SUMIF($B199:$B$211,LEFT($C198,LEN($C198)-6),J199:J$211)</f>
        <v>2.7000000000000001E-3</v>
      </c>
      <c r="K198" s="125">
        <f>SUMIF($B199:$B$211,LEFT($C198,LEN($C198)-6),K199:K$211)</f>
        <v>2.7000000000000001E-3</v>
      </c>
      <c r="L198" s="125">
        <f>SUMIF($B199:$B$211,LEFT($C198,LEN($C198)-6),L199:L$211)</f>
        <v>3.5100000000000001E-3</v>
      </c>
      <c r="M198" s="125">
        <f>SUMIF($B199:$B$211,LEFT($C198,LEN($C198)-6),M199:M$211)</f>
        <v>2.7000000000000001E-3</v>
      </c>
      <c r="N198" s="125">
        <f>SUMIF($B199:$B$211,LEFT($C198,LEN($C198)-6),N199:N$211)</f>
        <v>2.8400000000000001E-3</v>
      </c>
      <c r="O198" s="125">
        <f>SUMIF($B199:$B$211,LEFT($C198,LEN($C198)-6),O199:O$211)</f>
        <v>3.0000000000000001E-3</v>
      </c>
      <c r="P198" s="125">
        <f>SUMIF($B199:$B$211,LEFT($C198,LEN($C198)-6),P199:P$211)</f>
        <v>6.0000000000000001E-3</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3.1000000000000001E-5</v>
      </c>
      <c r="F199" s="127">
        <v>1.6999999999999999E-3</v>
      </c>
      <c r="G199" s="127">
        <v>0</v>
      </c>
      <c r="H199" s="127">
        <v>0</v>
      </c>
      <c r="I199" s="127">
        <v>2.385E-3</v>
      </c>
      <c r="J199" s="127">
        <v>2.7000000000000001E-3</v>
      </c>
      <c r="K199" s="127">
        <v>2.7000000000000001E-3</v>
      </c>
      <c r="L199" s="127">
        <v>3.5100000000000001E-3</v>
      </c>
      <c r="M199" s="127">
        <v>2.7000000000000001E-3</v>
      </c>
      <c r="N199" s="127">
        <v>2.8400000000000001E-3</v>
      </c>
      <c r="O199" s="127">
        <v>3.0000000000000001E-3</v>
      </c>
      <c r="P199" s="127">
        <v>6.0000000000000001E-3</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3.0000000000000001E-6</v>
      </c>
      <c r="G204" s="127">
        <v>0</v>
      </c>
      <c r="H204" s="127">
        <v>0</v>
      </c>
      <c r="I204" s="127">
        <v>5.0000000000000004E-6</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D13F7-F203-49D6-AFD6-29C0442C3650}">
  <sheetPr codeName="Sheet63"/>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73</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160.55010899999999</v>
      </c>
      <c r="E4" s="5">
        <f t="shared" si="0"/>
        <v>137.47635</v>
      </c>
      <c r="F4" s="5">
        <f t="shared" si="0"/>
        <v>138.15020100000001</v>
      </c>
      <c r="G4" s="5">
        <f t="shared" si="0"/>
        <v>156.875032</v>
      </c>
      <c r="H4" s="5">
        <f t="shared" si="0"/>
        <v>179.97363899999999</v>
      </c>
      <c r="I4" s="5">
        <f t="shared" si="0"/>
        <v>169.75760600000001</v>
      </c>
      <c r="J4" s="5">
        <f t="shared" si="0"/>
        <v>158.562634</v>
      </c>
      <c r="K4" s="5">
        <f t="shared" si="0"/>
        <v>178.25311999999997</v>
      </c>
      <c r="L4" s="5">
        <f t="shared" si="0"/>
        <v>188.59503000000001</v>
      </c>
      <c r="M4" s="5">
        <f t="shared" si="0"/>
        <v>182.13749999999999</v>
      </c>
      <c r="N4" s="5">
        <f t="shared" si="0"/>
        <v>183.69779</v>
      </c>
      <c r="O4" s="5">
        <f t="shared" si="0"/>
        <v>203.17700000000002</v>
      </c>
      <c r="P4" s="5">
        <f t="shared" si="0"/>
        <v>187.39600000000002</v>
      </c>
      <c r="Q4" s="5">
        <f t="shared" si="0"/>
        <v>151.69</v>
      </c>
      <c r="R4" s="5">
        <f t="shared" si="0"/>
        <v>162.71047621320284</v>
      </c>
      <c r="S4" s="5">
        <f t="shared" si="0"/>
        <v>164.62731793667305</v>
      </c>
      <c r="T4" s="5">
        <f>T5+T56+T116+T120+T153+T197+T209</f>
        <v>166.64102986169425</v>
      </c>
      <c r="U4" s="5">
        <f t="shared" ref="U4:V4" si="1">U5+U56+U116+U120+U153+U197+U209</f>
        <v>168.7547838726303</v>
      </c>
      <c r="V4" s="5">
        <f t="shared" si="1"/>
        <v>170.97192416039243</v>
      </c>
      <c r="W4" s="5">
        <f t="shared" ref="W4" si="2">W5+W56+W116+W120+W153+W197+W209</f>
        <v>173.29597615636834</v>
      </c>
    </row>
    <row r="5" spans="1:23" s="88" customFormat="1" x14ac:dyDescent="0.3">
      <c r="A5" s="122" t="s">
        <v>349</v>
      </c>
      <c r="B5" s="122" t="s">
        <v>349</v>
      </c>
      <c r="C5" s="122" t="s">
        <v>349</v>
      </c>
      <c r="D5" s="123">
        <f>SUMIF($A7:$A$211,LEFT($C5,LEN($C5)-6),D7:D$211)</f>
        <v>72.86844099999999</v>
      </c>
      <c r="E5" s="123">
        <f>SUMIF($A7:$A$211,LEFT($C5,LEN($C5)-6),E7:E$211)</f>
        <v>62.958750999999992</v>
      </c>
      <c r="F5" s="123">
        <f>SUMIF($A7:$A$211,LEFT($C5,LEN($C5)-6),F7:F$211)</f>
        <v>67.280248999999998</v>
      </c>
      <c r="G5" s="123">
        <f>SUMIF($A7:$A$211,LEFT($C5,LEN($C5)-6),G7:G$211)</f>
        <v>71.588066999999995</v>
      </c>
      <c r="H5" s="123">
        <f>SUMIF($A7:$A$211,LEFT($C5,LEN($C5)-6),H7:H$211)</f>
        <v>83.43442499999999</v>
      </c>
      <c r="I5" s="123">
        <f>SUMIF($A7:$A$211,LEFT($C5,LEN($C5)-6),I7:I$211)</f>
        <v>76.307490000000001</v>
      </c>
      <c r="J5" s="123">
        <f>SUMIF($A7:$A$211,LEFT($C5,LEN($C5)-6),J7:J$211)</f>
        <v>56.847043999999997</v>
      </c>
      <c r="K5" s="123">
        <f>SUMIF($A7:$A$211,LEFT($C5,LEN($C5)-6),K7:K$211)</f>
        <v>71.547332999999995</v>
      </c>
      <c r="L5" s="123">
        <f>SUMIF($A7:$A$211,LEFT($C5,LEN($C5)-6),L7:L$211)</f>
        <v>79.570530000000005</v>
      </c>
      <c r="M5" s="123">
        <f>SUMIF($A7:$A$211,LEFT($C5,LEN($C5)-6),M7:M$211)</f>
        <v>85.104279999999989</v>
      </c>
      <c r="N5" s="123">
        <f>SUMIF($A7:$A$211,LEFT($C5,LEN($C5)-6),N7:N$211)</f>
        <v>81.005190000000013</v>
      </c>
      <c r="O5" s="123">
        <f>SUMIF($A7:$A$211,LEFT($C5,LEN($C5)-6),O7:O$211)</f>
        <v>82.291000000000011</v>
      </c>
      <c r="P5" s="123">
        <f>SUMIF($A7:$A$211,LEFT($C5,LEN($C5)-6),P7:P$211)</f>
        <v>62.263000000000005</v>
      </c>
      <c r="Q5" s="123">
        <f>SUMIF($A7:$A$211,LEFT($C5,LEN($C5)-6),Q7:Q$211)</f>
        <v>67.033000000000001</v>
      </c>
      <c r="R5" s="123">
        <f>SUMIF($A7:$A$211,LEFT($C5,LEN($C5)-6),R7:R$211)</f>
        <v>65.903948896288867</v>
      </c>
      <c r="S5" s="123">
        <f>SUMIF($A7:$A$211,LEFT($C5,LEN($C5)-6),S7:S$211)</f>
        <v>63.680342905610843</v>
      </c>
      <c r="T5" s="123">
        <f>SUMIF($A7:$A$211,LEFT($C5,LEN($C5)-6),T7:T$211)</f>
        <v>63.49597304134069</v>
      </c>
      <c r="U5" s="123">
        <f>SUMIF($A7:$A$211,LEFT($C5,LEN($C5)-6),U7:U$211)</f>
        <v>63.35212403762641</v>
      </c>
      <c r="V5" s="123">
        <f>SUMIF($A7:$A$211,LEFT($C5,LEN($C5)-6),V7:V$211)</f>
        <v>63.250150419339633</v>
      </c>
      <c r="W5" s="123">
        <f>SUMIF($A7:$A$211,LEFT($C5,LEN($C5)-6),W7:W$211)</f>
        <v>64.191480120657829</v>
      </c>
    </row>
    <row r="6" spans="1:23" s="88" customFormat="1" x14ac:dyDescent="0.3">
      <c r="A6" s="124" t="s">
        <v>350</v>
      </c>
      <c r="B6" s="124" t="s">
        <v>350</v>
      </c>
      <c r="C6" s="124" t="s">
        <v>350</v>
      </c>
      <c r="D6" s="125">
        <f>SUMIF($B7:$B$211,LEFT($C6,LEN($C6)-6),D7:D$211)</f>
        <v>24.752620999999998</v>
      </c>
      <c r="E6" s="125">
        <f>SUMIF($B7:$B$211,LEFT($C6,LEN($C6)-6),E7:E$211)</f>
        <v>9.8102909999999994</v>
      </c>
      <c r="F6" s="125">
        <f>SUMIF($B7:$B$211,LEFT($C6,LEN($C6)-6),F7:F$211)</f>
        <v>10.262550999999998</v>
      </c>
      <c r="G6" s="125">
        <f>SUMIF($B7:$B$211,LEFT($C6,LEN($C6)-6),G7:G$211)</f>
        <v>1.6343210000000001</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24.752620999999998</v>
      </c>
      <c r="E19" s="127">
        <v>9.8102909999999994</v>
      </c>
      <c r="F19" s="127">
        <v>10.262550999999998</v>
      </c>
      <c r="G19" s="127">
        <v>1.6343210000000001</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48.115819999999999</v>
      </c>
      <c r="E46" s="125">
        <f>SUMIF($B47:$B$211,LEFT($C46,LEN($C46)-6),E47:E$211)</f>
        <v>53.148459999999993</v>
      </c>
      <c r="F46" s="125">
        <f>SUMIF($B47:$B$211,LEFT($C46,LEN($C46)-6),F47:F$211)</f>
        <v>57.017698000000003</v>
      </c>
      <c r="G46" s="125">
        <f>SUMIF($B47:$B$211,LEFT($C46,LEN($C46)-6),G47:G$211)</f>
        <v>69.953745999999995</v>
      </c>
      <c r="H46" s="125">
        <f>SUMIF($B47:$B$211,LEFT($C46,LEN($C46)-6),H47:H$211)</f>
        <v>83.43442499999999</v>
      </c>
      <c r="I46" s="125">
        <f>SUMIF($B47:$B$211,LEFT($C46,LEN($C46)-6),I47:I$211)</f>
        <v>76.307490000000001</v>
      </c>
      <c r="J46" s="125">
        <f>SUMIF($B47:$B$211,LEFT($C46,LEN($C46)-6),J47:J$211)</f>
        <v>56.847043999999997</v>
      </c>
      <c r="K46" s="125">
        <f>SUMIF($B47:$B$211,LEFT($C46,LEN($C46)-6),K47:K$211)</f>
        <v>71.547332999999995</v>
      </c>
      <c r="L46" s="125">
        <f>SUMIF($B47:$B$211,LEFT($C46,LEN($C46)-6),L47:L$211)</f>
        <v>79.570530000000005</v>
      </c>
      <c r="M46" s="125">
        <f>SUMIF($B47:$B$211,LEFT($C46,LEN($C46)-6),M47:M$211)</f>
        <v>85.104279999999989</v>
      </c>
      <c r="N46" s="125">
        <f>SUMIF($B47:$B$211,LEFT($C46,LEN($C46)-6),N47:N$211)</f>
        <v>81.005190000000013</v>
      </c>
      <c r="O46" s="125">
        <f>SUMIF($B47:$B$211,LEFT($C46,LEN($C46)-6),O47:O$211)</f>
        <v>82.291000000000011</v>
      </c>
      <c r="P46" s="125">
        <f>SUMIF($B47:$B$211,LEFT($C46,LEN($C46)-6),P47:P$211)</f>
        <v>62.263000000000005</v>
      </c>
      <c r="Q46" s="125">
        <f>SUMIF($B47:$B$211,LEFT($C46,LEN($C46)-6),Q47:Q$211)</f>
        <v>67.033000000000001</v>
      </c>
      <c r="R46" s="125">
        <f>SUMIF($B47:$B$211,LEFT($C46,LEN($C46)-6),R47:R$211)</f>
        <v>65.903948896288867</v>
      </c>
      <c r="S46" s="125">
        <f>SUMIF($B47:$B$211,LEFT($C46,LEN($C46)-6),S47:S$211)</f>
        <v>63.680342905610843</v>
      </c>
      <c r="T46" s="125">
        <f>SUMIF($B47:$B$211,LEFT($C46,LEN($C46)-6),T47:T$211)</f>
        <v>63.49597304134069</v>
      </c>
      <c r="U46" s="125">
        <f>SUMIF($B47:$B$211,LEFT($C46,LEN($C46)-6),U47:U$211)</f>
        <v>63.35212403762641</v>
      </c>
      <c r="V46" s="125">
        <f>SUMIF($B47:$B$211,LEFT($C46,LEN($C46)-6),V47:V$211)</f>
        <v>63.250150419339633</v>
      </c>
      <c r="W46" s="125">
        <f>SUMIF($B47:$B$211,LEFT($C46,LEN($C46)-6),W47:W$211)</f>
        <v>64.191480120657829</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48.115819999999999</v>
      </c>
      <c r="E50" s="127">
        <v>53.148459999999993</v>
      </c>
      <c r="F50" s="127">
        <v>57.017698000000003</v>
      </c>
      <c r="G50" s="127">
        <v>69.953745999999995</v>
      </c>
      <c r="H50" s="127">
        <v>83.43442499999999</v>
      </c>
      <c r="I50" s="127">
        <v>76.307490000000001</v>
      </c>
      <c r="J50" s="127">
        <v>56.847043999999997</v>
      </c>
      <c r="K50" s="127">
        <v>71.547332999999995</v>
      </c>
      <c r="L50" s="127">
        <v>79.570530000000005</v>
      </c>
      <c r="M50" s="127">
        <v>85.104279999999989</v>
      </c>
      <c r="N50" s="127">
        <v>81.005190000000013</v>
      </c>
      <c r="O50" s="127">
        <v>82.291000000000011</v>
      </c>
      <c r="P50" s="127">
        <v>62.263000000000005</v>
      </c>
      <c r="Q50" s="127">
        <v>67.033000000000001</v>
      </c>
      <c r="R50" s="127">
        <v>65.903948896288867</v>
      </c>
      <c r="S50" s="127">
        <v>63.680342905610843</v>
      </c>
      <c r="T50" s="127">
        <v>63.49597304134069</v>
      </c>
      <c r="U50" s="127">
        <v>63.35212403762641</v>
      </c>
      <c r="V50" s="127">
        <v>63.250150419339633</v>
      </c>
      <c r="W50" s="127">
        <v>64.191480120657829</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15.523949000000002</v>
      </c>
      <c r="E116" s="123">
        <f>SUMIF($A118:$A$211,LEFT($C116,LEN($C116)-6),E118:E$211)</f>
        <v>13.242371000000002</v>
      </c>
      <c r="F116" s="123">
        <f>SUMIF($A118:$A$211,LEFT($C116,LEN($C116)-6),F118:F$211)</f>
        <v>16.628420000000002</v>
      </c>
      <c r="G116" s="123">
        <f>SUMIF($A118:$A$211,LEFT($C116,LEN($C116)-6),G118:G$211)</f>
        <v>17.453466000000006</v>
      </c>
      <c r="H116" s="123">
        <f>SUMIF($A118:$A$211,LEFT($C116,LEN($C116)-6),H118:H$211)</f>
        <v>16.074913999999996</v>
      </c>
      <c r="I116" s="123">
        <f>SUMIF($A118:$A$211,LEFT($C116,LEN($C116)-6),I118:I$211)</f>
        <v>15.728057</v>
      </c>
      <c r="J116" s="123">
        <f>SUMIF($A118:$A$211,LEFT($C116,LEN($C116)-6),J118:J$211)</f>
        <v>15.466904000000001</v>
      </c>
      <c r="K116" s="123">
        <f>SUMIF($A118:$A$211,LEFT($C116,LEN($C116)-6),K118:K$211)</f>
        <v>14.203931000000001</v>
      </c>
      <c r="L116" s="123">
        <f>SUMIF($A118:$A$211,LEFT($C116,LEN($C116)-6),L118:L$211)</f>
        <v>12.050799999999999</v>
      </c>
      <c r="M116" s="123">
        <f>SUMIF($A118:$A$211,LEFT($C116,LEN($C116)-6),M118:M$211)</f>
        <v>8.4372900000000008</v>
      </c>
      <c r="N116" s="123">
        <f>SUMIF($A118:$A$211,LEFT($C116,LEN($C116)-6),N118:N$211)</f>
        <v>10.373619999999999</v>
      </c>
      <c r="O116" s="123">
        <f>SUMIF($A118:$A$211,LEFT($C116,LEN($C116)-6),O118:O$211)</f>
        <v>12.647000000000002</v>
      </c>
      <c r="P116" s="123">
        <f>SUMIF($A118:$A$211,LEFT($C116,LEN($C116)-6),P118:P$211)</f>
        <v>13.903</v>
      </c>
      <c r="Q116" s="123">
        <f>SUMIF($A118:$A$211,LEFT($C116,LEN($C116)-6),Q118:Q$211)</f>
        <v>12.484999999999999</v>
      </c>
      <c r="R116" s="123">
        <f>SUMIF($A118:$A$211,LEFT($C116,LEN($C116)-6),R118:R$211)</f>
        <v>11.195043835339506</v>
      </c>
      <c r="S116" s="123">
        <f>SUMIF($A118:$A$211,LEFT($C116,LEN($C116)-6),S118:S$211)</f>
        <v>11.32692917928957</v>
      </c>
      <c r="T116" s="123">
        <f>SUMIF($A118:$A$211,LEFT($C116,LEN($C116)-6),T118:T$211)</f>
        <v>11.465479528332976</v>
      </c>
      <c r="U116" s="123">
        <f>SUMIF($A118:$A$211,LEFT($C116,LEN($C116)-6),U118:U$211)</f>
        <v>11.610913119090506</v>
      </c>
      <c r="V116" s="123">
        <f>SUMIF($A118:$A$211,LEFT($C116,LEN($C116)-6),V118:V$211)</f>
        <v>11.763460043469676</v>
      </c>
      <c r="W116" s="123">
        <f>SUMIF($A118:$A$211,LEFT($C116,LEN($C116)-6),W118:W$211)</f>
        <v>11.923362863349984</v>
      </c>
    </row>
    <row r="117" spans="1:23" s="88" customFormat="1" x14ac:dyDescent="0.3">
      <c r="A117" s="124" t="s">
        <v>452</v>
      </c>
      <c r="B117" s="124" t="s">
        <v>452</v>
      </c>
      <c r="C117" s="124" t="s">
        <v>452</v>
      </c>
      <c r="D117" s="125">
        <f>SUMIF($B118:$B$211,LEFT($C117,LEN($C117)-6),D118:D$211)</f>
        <v>15.523949000000002</v>
      </c>
      <c r="E117" s="125">
        <f>SUMIF($B118:$B$211,LEFT($C117,LEN($C117)-6),E118:E$211)</f>
        <v>13.242371000000002</v>
      </c>
      <c r="F117" s="125">
        <f>SUMIF($B118:$B$211,LEFT($C117,LEN($C117)-6),F118:F$211)</f>
        <v>16.628420000000002</v>
      </c>
      <c r="G117" s="125">
        <f>SUMIF($B118:$B$211,LEFT($C117,LEN($C117)-6),G118:G$211)</f>
        <v>17.453466000000006</v>
      </c>
      <c r="H117" s="125">
        <f>SUMIF($B118:$B$211,LEFT($C117,LEN($C117)-6),H118:H$211)</f>
        <v>16.074913999999996</v>
      </c>
      <c r="I117" s="125">
        <f>SUMIF($B118:$B$211,LEFT($C117,LEN($C117)-6),I118:I$211)</f>
        <v>15.728057</v>
      </c>
      <c r="J117" s="125">
        <f>SUMIF($B118:$B$211,LEFT($C117,LEN($C117)-6),J118:J$211)</f>
        <v>15.466904000000001</v>
      </c>
      <c r="K117" s="125">
        <f>SUMIF($B118:$B$211,LEFT($C117,LEN($C117)-6),K118:K$211)</f>
        <v>14.203931000000001</v>
      </c>
      <c r="L117" s="125">
        <f>SUMIF($B118:$B$211,LEFT($C117,LEN($C117)-6),L118:L$211)</f>
        <v>12.050799999999999</v>
      </c>
      <c r="M117" s="125">
        <f>SUMIF($B118:$B$211,LEFT($C117,LEN($C117)-6),M118:M$211)</f>
        <v>8.4372900000000008</v>
      </c>
      <c r="N117" s="125">
        <f>SUMIF($B118:$B$211,LEFT($C117,LEN($C117)-6),N118:N$211)</f>
        <v>10.373619999999999</v>
      </c>
      <c r="O117" s="125">
        <f>SUMIF($B118:$B$211,LEFT($C117,LEN($C117)-6),O118:O$211)</f>
        <v>12.647000000000002</v>
      </c>
      <c r="P117" s="125">
        <f>SUMIF($B118:$B$211,LEFT($C117,LEN($C117)-6),P118:P$211)</f>
        <v>13.903</v>
      </c>
      <c r="Q117" s="125">
        <f>SUMIF($B118:$B$211,LEFT($C117,LEN($C117)-6),Q118:Q$211)</f>
        <v>12.484999999999999</v>
      </c>
      <c r="R117" s="125">
        <f>SUMIF($B118:$B$211,LEFT($C117,LEN($C117)-6),R118:R$211)</f>
        <v>11.195043835339506</v>
      </c>
      <c r="S117" s="125">
        <f>SUMIF($B118:$B$211,LEFT($C117,LEN($C117)-6),S118:S$211)</f>
        <v>11.32692917928957</v>
      </c>
      <c r="T117" s="125">
        <f>SUMIF($B118:$B$211,LEFT($C117,LEN($C117)-6),T118:T$211)</f>
        <v>11.465479528332976</v>
      </c>
      <c r="U117" s="125">
        <f>SUMIF($B118:$B$211,LEFT($C117,LEN($C117)-6),U118:U$211)</f>
        <v>11.610913119090506</v>
      </c>
      <c r="V117" s="125">
        <f>SUMIF($B118:$B$211,LEFT($C117,LEN($C117)-6),V118:V$211)</f>
        <v>11.763460043469676</v>
      </c>
      <c r="W117" s="125">
        <f>SUMIF($B118:$B$211,LEFT($C117,LEN($C117)-6),W118:W$211)</f>
        <v>11.923362863349984</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15.523949000000002</v>
      </c>
      <c r="E119" s="127">
        <v>13.242371000000002</v>
      </c>
      <c r="F119" s="127">
        <v>16.628420000000002</v>
      </c>
      <c r="G119" s="127">
        <v>17.453466000000006</v>
      </c>
      <c r="H119" s="127">
        <v>16.074913999999996</v>
      </c>
      <c r="I119" s="127">
        <v>15.728057</v>
      </c>
      <c r="J119" s="127">
        <v>15.466904000000001</v>
      </c>
      <c r="K119" s="127">
        <v>14.203931000000001</v>
      </c>
      <c r="L119" s="127">
        <v>12.050799999999999</v>
      </c>
      <c r="M119" s="127">
        <v>8.4372900000000008</v>
      </c>
      <c r="N119" s="127">
        <v>10.373619999999999</v>
      </c>
      <c r="O119" s="127">
        <v>12.647000000000002</v>
      </c>
      <c r="P119" s="127">
        <v>13.903</v>
      </c>
      <c r="Q119" s="127">
        <v>12.484999999999999</v>
      </c>
      <c r="R119" s="127">
        <v>11.195043835339506</v>
      </c>
      <c r="S119" s="127">
        <v>11.32692917928957</v>
      </c>
      <c r="T119" s="127">
        <v>11.465479528332976</v>
      </c>
      <c r="U119" s="127">
        <v>11.610913119090506</v>
      </c>
      <c r="V119" s="127">
        <v>11.763460043469676</v>
      </c>
      <c r="W119" s="127">
        <v>11.923362863349984</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72.157719</v>
      </c>
      <c r="E153" s="123">
        <f>SUMIF($A155:$A$211,LEFT($C153,LEN($C153)-6),E155:E$211)</f>
        <v>61.275227999999998</v>
      </c>
      <c r="F153" s="123">
        <f>SUMIF($A155:$A$211,LEFT($C153,LEN($C153)-6),F155:F$211)</f>
        <v>54.241532000000007</v>
      </c>
      <c r="G153" s="123">
        <f>SUMIF($A155:$A$211,LEFT($C153,LEN($C153)-6),G155:G$211)</f>
        <v>67.833499000000003</v>
      </c>
      <c r="H153" s="123">
        <f>SUMIF($A155:$A$211,LEFT($C153,LEN($C153)-6),H155:H$211)</f>
        <v>80.464300000000009</v>
      </c>
      <c r="I153" s="123">
        <f>SUMIF($A155:$A$211,LEFT($C153,LEN($C153)-6),I155:I$211)</f>
        <v>77.722059000000002</v>
      </c>
      <c r="J153" s="123">
        <f>SUMIF($A155:$A$211,LEFT($C153,LEN($C153)-6),J155:J$211)</f>
        <v>86.248686000000006</v>
      </c>
      <c r="K153" s="123">
        <f>SUMIF($A155:$A$211,LEFT($C153,LEN($C153)-6),K155:K$211)</f>
        <v>92.501855999999989</v>
      </c>
      <c r="L153" s="123">
        <f>SUMIF($A155:$A$211,LEFT($C153,LEN($C153)-6),L155:L$211)</f>
        <v>96.973699999999994</v>
      </c>
      <c r="M153" s="123">
        <f>SUMIF($A155:$A$211,LEFT($C153,LEN($C153)-6),M155:M$211)</f>
        <v>88.595929999999996</v>
      </c>
      <c r="N153" s="123">
        <f>SUMIF($A155:$A$211,LEFT($C153,LEN($C153)-6),N155:N$211)</f>
        <v>92.318979999999996</v>
      </c>
      <c r="O153" s="123">
        <f>SUMIF($A155:$A$211,LEFT($C153,LEN($C153)-6),O155:O$211)</f>
        <v>108.23899999999999</v>
      </c>
      <c r="P153" s="123">
        <f>SUMIF($A155:$A$211,LEFT($C153,LEN($C153)-6),P155:P$211)</f>
        <v>111.23000000000002</v>
      </c>
      <c r="Q153" s="123">
        <f>SUMIF($A155:$A$211,LEFT($C153,LEN($C153)-6),Q155:Q$211)</f>
        <v>72.171999999999997</v>
      </c>
      <c r="R153" s="123">
        <f>SUMIF($A155:$A$211,LEFT($C153,LEN($C153)-6),R155:R$211)</f>
        <v>85.611483481574467</v>
      </c>
      <c r="S153" s="123">
        <f>SUMIF($A155:$A$211,LEFT($C153,LEN($C153)-6),S155:S$211)</f>
        <v>89.620045851772645</v>
      </c>
      <c r="T153" s="123">
        <f>SUMIF($A155:$A$211,LEFT($C153,LEN($C153)-6),T155:T$211)</f>
        <v>91.679577292020582</v>
      </c>
      <c r="U153" s="123">
        <f>SUMIF($A155:$A$211,LEFT($C153,LEN($C153)-6),U155:U$211)</f>
        <v>93.791746715913391</v>
      </c>
      <c r="V153" s="123">
        <f>SUMIF($A155:$A$211,LEFT($C153,LEN($C153)-6),V155:V$211)</f>
        <v>95.958313697583122</v>
      </c>
      <c r="W153" s="123">
        <f>SUMIF($A155:$A$211,LEFT($C153,LEN($C153)-6),W155:W$211)</f>
        <v>97.181133172360546</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26.088170999999999</v>
      </c>
      <c r="E178" s="125">
        <f>SUMIF($B179:$B$211,LEFT($C178,LEN($C178)-6),E179:E$211)</f>
        <v>28.680550000000004</v>
      </c>
      <c r="F178" s="125">
        <f>SUMIF($B179:$B$211,LEFT($C178,LEN($C178)-6),F179:F$211)</f>
        <v>40.402111000000005</v>
      </c>
      <c r="G178" s="125">
        <f>SUMIF($B179:$B$211,LEFT($C178,LEN($C178)-6),G179:G$211)</f>
        <v>42.795729999999999</v>
      </c>
      <c r="H178" s="125">
        <f>SUMIF($B179:$B$211,LEFT($C178,LEN($C178)-6),H179:H$211)</f>
        <v>63.461300000000001</v>
      </c>
      <c r="I178" s="125">
        <f>SUMIF($B179:$B$211,LEFT($C178,LEN($C178)-6),I179:I$211)</f>
        <v>62.875307000000006</v>
      </c>
      <c r="J178" s="125">
        <f>SUMIF($B179:$B$211,LEFT($C178,LEN($C178)-6),J179:J$211)</f>
        <v>71.994170000000011</v>
      </c>
      <c r="K178" s="125">
        <f>SUMIF($B179:$B$211,LEFT($C178,LEN($C178)-6),K179:K$211)</f>
        <v>85.009761999999995</v>
      </c>
      <c r="L178" s="125">
        <f>SUMIF($B179:$B$211,LEFT($C178,LEN($C178)-6),L179:L$211)</f>
        <v>92.801989999999989</v>
      </c>
      <c r="M178" s="125">
        <f>SUMIF($B179:$B$211,LEFT($C178,LEN($C178)-6),M179:M$211)</f>
        <v>84.699379999999991</v>
      </c>
      <c r="N178" s="125">
        <f>SUMIF($B179:$B$211,LEFT($C178,LEN($C178)-6),N179:N$211)</f>
        <v>90.925799999999995</v>
      </c>
      <c r="O178" s="125">
        <f>SUMIF($B179:$B$211,LEFT($C178,LEN($C178)-6),O179:O$211)</f>
        <v>106.93699999999998</v>
      </c>
      <c r="P178" s="125">
        <f>SUMIF($B179:$B$211,LEFT($C178,LEN($C178)-6),P179:P$211)</f>
        <v>109.46700000000001</v>
      </c>
      <c r="Q178" s="125">
        <f>SUMIF($B179:$B$211,LEFT($C178,LEN($C178)-6),Q179:Q$211)</f>
        <v>69.576999999999998</v>
      </c>
      <c r="R178" s="125">
        <f>SUMIF($B179:$B$211,LEFT($C178,LEN($C178)-6),R179:R$211)</f>
        <v>83.963737444590564</v>
      </c>
      <c r="S178" s="125">
        <f>SUMIF($B179:$B$211,LEFT($C178,LEN($C178)-6),S179:S$211)</f>
        <v>87.952888229088302</v>
      </c>
      <c r="T178" s="125">
        <f>SUMIF($B179:$B$211,LEFT($C178,LEN($C178)-6),T179:T$211)</f>
        <v>89.99202709277138</v>
      </c>
      <c r="U178" s="125">
        <f>SUMIF($B179:$B$211,LEFT($C178,LEN($C178)-6),U179:U$211)</f>
        <v>92.082790828009493</v>
      </c>
      <c r="V178" s="125">
        <f>SUMIF($B179:$B$211,LEFT($C178,LEN($C178)-6),V179:V$211)</f>
        <v>94.226905142785114</v>
      </c>
      <c r="W178" s="125">
        <f>SUMIF($B179:$B$211,LEFT($C178,LEN($C178)-6),W179:W$211)</f>
        <v>95.42618927088273</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3</v>
      </c>
      <c r="T184" s="127">
        <v>4</v>
      </c>
      <c r="U184" s="127">
        <v>5</v>
      </c>
      <c r="V184" s="127">
        <v>6</v>
      </c>
      <c r="W184" s="127">
        <v>6</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26.088170999999999</v>
      </c>
      <c r="E189" s="127">
        <v>28.680550000000004</v>
      </c>
      <c r="F189" s="127">
        <v>40.402111000000005</v>
      </c>
      <c r="G189" s="127">
        <v>42.795729999999999</v>
      </c>
      <c r="H189" s="127">
        <v>63.461300000000001</v>
      </c>
      <c r="I189" s="127">
        <v>62.875307000000006</v>
      </c>
      <c r="J189" s="127">
        <v>71.994170000000011</v>
      </c>
      <c r="K189" s="127">
        <v>85.009761999999995</v>
      </c>
      <c r="L189" s="127">
        <v>92.801989999999989</v>
      </c>
      <c r="M189" s="127">
        <v>84.699379999999991</v>
      </c>
      <c r="N189" s="127">
        <v>90.925799999999995</v>
      </c>
      <c r="O189" s="127">
        <v>106.93699999999998</v>
      </c>
      <c r="P189" s="127">
        <v>109.46700000000001</v>
      </c>
      <c r="Q189" s="127">
        <v>69.576999999999998</v>
      </c>
      <c r="R189" s="127">
        <v>83.963737444590564</v>
      </c>
      <c r="S189" s="127">
        <v>84.952888229088302</v>
      </c>
      <c r="T189" s="127">
        <v>85.99202709277138</v>
      </c>
      <c r="U189" s="127">
        <v>87.082790828009493</v>
      </c>
      <c r="V189" s="127">
        <v>88.226905142785114</v>
      </c>
      <c r="W189" s="127">
        <v>89.42618927088273</v>
      </c>
    </row>
    <row r="190" spans="1:23" s="88" customFormat="1" x14ac:dyDescent="0.3">
      <c r="A190" s="124" t="s">
        <v>517</v>
      </c>
      <c r="B190" s="124" t="s">
        <v>517</v>
      </c>
      <c r="C190" s="124" t="s">
        <v>517</v>
      </c>
      <c r="D190" s="125">
        <f>SUMIF($B191:$B$211,LEFT($C190,LEN($C190)-6),D191:D$211)</f>
        <v>46.069547999999998</v>
      </c>
      <c r="E190" s="125">
        <f>SUMIF($B191:$B$211,LEFT($C190,LEN($C190)-6),E191:E$211)</f>
        <v>32.594677999999995</v>
      </c>
      <c r="F190" s="125">
        <f>SUMIF($B191:$B$211,LEFT($C190,LEN($C190)-6),F191:F$211)</f>
        <v>13.839421000000002</v>
      </c>
      <c r="G190" s="125">
        <f>SUMIF($B191:$B$211,LEFT($C190,LEN($C190)-6),G191:G$211)</f>
        <v>25.037769000000004</v>
      </c>
      <c r="H190" s="125">
        <f>SUMIF($B191:$B$211,LEFT($C190,LEN($C190)-6),H191:H$211)</f>
        <v>17.003</v>
      </c>
      <c r="I190" s="125">
        <f>SUMIF($B191:$B$211,LEFT($C190,LEN($C190)-6),I191:I$211)</f>
        <v>14.846751999999999</v>
      </c>
      <c r="J190" s="125">
        <f>SUMIF($B191:$B$211,LEFT($C190,LEN($C190)-6),J191:J$211)</f>
        <v>14.254515999999999</v>
      </c>
      <c r="K190" s="125">
        <f>SUMIF($B191:$B$211,LEFT($C190,LEN($C190)-6),K191:K$211)</f>
        <v>7.4920940000000007</v>
      </c>
      <c r="L190" s="125">
        <f>SUMIF($B191:$B$211,LEFT($C190,LEN($C190)-6),L191:L$211)</f>
        <v>4.17171</v>
      </c>
      <c r="M190" s="125">
        <f>SUMIF($B191:$B$211,LEFT($C190,LEN($C190)-6),M191:M$211)</f>
        <v>3.8965500000000004</v>
      </c>
      <c r="N190" s="125">
        <f>SUMIF($B191:$B$211,LEFT($C190,LEN($C190)-6),N191:N$211)</f>
        <v>1.3931800000000001</v>
      </c>
      <c r="O190" s="125">
        <f>SUMIF($B191:$B$211,LEFT($C190,LEN($C190)-6),O191:O$211)</f>
        <v>1.3019999999999998</v>
      </c>
      <c r="P190" s="125">
        <f>SUMIF($B191:$B$211,LEFT($C190,LEN($C190)-6),P191:P$211)</f>
        <v>1.7630000000000001</v>
      </c>
      <c r="Q190" s="125">
        <f>SUMIF($B191:$B$211,LEFT($C190,LEN($C190)-6),Q191:Q$211)</f>
        <v>2.5949999999999998</v>
      </c>
      <c r="R190" s="125">
        <f>SUMIF($B191:$B$211,LEFT($C190,LEN($C190)-6),R191:R$211)</f>
        <v>1.6477460369838979</v>
      </c>
      <c r="S190" s="125">
        <f>SUMIF($B191:$B$211,LEFT($C190,LEN($C190)-6),S191:S$211)</f>
        <v>1.667157622684347</v>
      </c>
      <c r="T190" s="125">
        <f>SUMIF($B191:$B$211,LEFT($C190,LEN($C190)-6),T191:T$211)</f>
        <v>1.6875501992491964</v>
      </c>
      <c r="U190" s="125">
        <f>SUMIF($B191:$B$211,LEFT($C190,LEN($C190)-6),U191:U$211)</f>
        <v>1.7089558879039022</v>
      </c>
      <c r="V190" s="125">
        <f>SUMIF($B191:$B$211,LEFT($C190,LEN($C190)-6),V191:V$211)</f>
        <v>1.731408554798014</v>
      </c>
      <c r="W190" s="125">
        <f>SUMIF($B191:$B$211,LEFT($C190,LEN($C190)-6),W191:W$211)</f>
        <v>1.754943901477819</v>
      </c>
    </row>
    <row r="191" spans="1:23" s="88" customFormat="1" x14ac:dyDescent="0.3">
      <c r="A191" s="126" t="s">
        <v>240</v>
      </c>
      <c r="B191" s="126" t="s">
        <v>518</v>
      </c>
      <c r="C191" s="126" t="s">
        <v>291</v>
      </c>
      <c r="D191" s="127">
        <v>46.069547999999998</v>
      </c>
      <c r="E191" s="127">
        <v>32.594677999999995</v>
      </c>
      <c r="F191" s="127">
        <v>13.839421000000002</v>
      </c>
      <c r="G191" s="127">
        <v>25.037769000000004</v>
      </c>
      <c r="H191" s="127">
        <v>17.003</v>
      </c>
      <c r="I191" s="127">
        <v>14.846751999999999</v>
      </c>
      <c r="J191" s="127">
        <v>14.254515999999999</v>
      </c>
      <c r="K191" s="127">
        <v>7.4920940000000007</v>
      </c>
      <c r="L191" s="127">
        <v>4.17171</v>
      </c>
      <c r="M191" s="127">
        <v>3.8965500000000004</v>
      </c>
      <c r="N191" s="127">
        <v>1.3931800000000001</v>
      </c>
      <c r="O191" s="127">
        <v>1.3019999999999998</v>
      </c>
      <c r="P191" s="127">
        <v>1.7630000000000001</v>
      </c>
      <c r="Q191" s="127">
        <v>2.5949999999999998</v>
      </c>
      <c r="R191" s="127">
        <v>1.6477460369838979</v>
      </c>
      <c r="S191" s="127">
        <v>1.667157622684347</v>
      </c>
      <c r="T191" s="127">
        <v>1.6875501992491964</v>
      </c>
      <c r="U191" s="127">
        <v>1.7089558879039022</v>
      </c>
      <c r="V191" s="127">
        <v>1.731408554798014</v>
      </c>
      <c r="W191" s="127">
        <v>1.754943901477819</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137CD-30D7-4BB3-8AD9-0D0FAFCEF688}">
  <dimension ref="A1:V211"/>
  <sheetViews>
    <sheetView showGridLines="0" zoomScaleNormal="100" workbookViewId="0">
      <pane xSplit="3" ySplit="4" topLeftCell="D5" activePane="bottomRight" state="frozen"/>
      <selection pane="topRight" sqref="A1:C1"/>
      <selection pane="bottomLeft" sqref="A1:C1"/>
      <selection pane="bottomRight"/>
    </sheetView>
  </sheetViews>
  <sheetFormatPr defaultColWidth="7" defaultRowHeight="14" x14ac:dyDescent="0.3"/>
  <cols>
    <col min="1" max="1" width="22" style="54" customWidth="1"/>
    <col min="2" max="2" width="13" style="54" customWidth="1"/>
    <col min="3" max="3" width="19.75" style="43" bestFit="1" customWidth="1"/>
    <col min="4" max="21" width="8.75" style="43" customWidth="1"/>
    <col min="22" max="22" width="8.75" style="137" customWidth="1"/>
    <col min="23" max="16384" width="7" style="43"/>
  </cols>
  <sheetData>
    <row r="1" spans="1:22" ht="20" x14ac:dyDescent="0.4">
      <c r="A1" s="134" t="s">
        <v>782</v>
      </c>
      <c r="B1" s="42"/>
      <c r="C1" s="133"/>
    </row>
    <row r="2" spans="1:22" ht="20" x14ac:dyDescent="0.4">
      <c r="A2" s="44" t="s">
        <v>619</v>
      </c>
      <c r="B2" s="45"/>
      <c r="C2" s="45"/>
    </row>
    <row r="3" spans="1:22" x14ac:dyDescent="0.3">
      <c r="A3" s="44">
        <v>2021</v>
      </c>
      <c r="B3" s="46"/>
      <c r="D3" s="136" t="s">
        <v>523</v>
      </c>
      <c r="E3" s="136" t="s">
        <v>145</v>
      </c>
      <c r="F3" s="136" t="s">
        <v>210</v>
      </c>
      <c r="G3" s="136" t="s">
        <v>291</v>
      </c>
      <c r="H3" s="136" t="s">
        <v>151</v>
      </c>
      <c r="I3" s="136" t="s">
        <v>248</v>
      </c>
      <c r="J3" s="136" t="s">
        <v>276</v>
      </c>
      <c r="K3" s="136" t="s">
        <v>184</v>
      </c>
      <c r="L3" s="136" t="s">
        <v>225</v>
      </c>
      <c r="M3" s="136" t="s">
        <v>155</v>
      </c>
      <c r="N3" s="136" t="s">
        <v>170</v>
      </c>
      <c r="O3" s="136" t="s">
        <v>187</v>
      </c>
      <c r="P3" s="136" t="s">
        <v>285</v>
      </c>
      <c r="Q3" s="136" t="s">
        <v>159</v>
      </c>
      <c r="R3" s="136" t="s">
        <v>516</v>
      </c>
      <c r="S3" s="136" t="s">
        <v>213</v>
      </c>
      <c r="T3" s="136" t="s">
        <v>270</v>
      </c>
      <c r="U3" s="136" t="s">
        <v>534</v>
      </c>
      <c r="V3" s="135" t="s">
        <v>783</v>
      </c>
    </row>
    <row r="4" spans="1:22" x14ac:dyDescent="0.3">
      <c r="A4" s="47" t="s">
        <v>100</v>
      </c>
      <c r="B4" s="47" t="s">
        <v>100</v>
      </c>
      <c r="C4" s="47" t="s">
        <v>100</v>
      </c>
      <c r="D4" s="48">
        <v>0</v>
      </c>
      <c r="E4" s="48">
        <v>0</v>
      </c>
      <c r="F4" s="48">
        <v>0</v>
      </c>
      <c r="G4" s="48">
        <v>1.3019999999999998</v>
      </c>
      <c r="H4" s="48">
        <v>0</v>
      </c>
      <c r="I4" s="48">
        <v>0</v>
      </c>
      <c r="J4" s="48">
        <v>0</v>
      </c>
      <c r="K4" s="48">
        <v>82.291000000000011</v>
      </c>
      <c r="L4" s="48">
        <v>0</v>
      </c>
      <c r="M4" s="48">
        <v>0</v>
      </c>
      <c r="N4" s="48">
        <v>0</v>
      </c>
      <c r="O4" s="48">
        <v>0</v>
      </c>
      <c r="P4" s="48">
        <v>0</v>
      </c>
      <c r="Q4" s="48">
        <v>0</v>
      </c>
      <c r="R4" s="48">
        <v>0</v>
      </c>
      <c r="S4" s="48">
        <v>12.647000000000002</v>
      </c>
      <c r="T4" s="48">
        <v>106.93699999999998</v>
      </c>
      <c r="U4" s="48">
        <v>0</v>
      </c>
      <c r="V4" s="48">
        <v>203.17699999999999</v>
      </c>
    </row>
    <row r="5" spans="1:22" x14ac:dyDescent="0.3">
      <c r="A5" s="49" t="s">
        <v>349</v>
      </c>
      <c r="B5" s="49" t="s">
        <v>349</v>
      </c>
      <c r="C5" s="49" t="s">
        <v>349</v>
      </c>
      <c r="D5" s="50">
        <v>0</v>
      </c>
      <c r="E5" s="50">
        <v>0</v>
      </c>
      <c r="F5" s="50">
        <v>0</v>
      </c>
      <c r="G5" s="50">
        <v>0.59799999999999998</v>
      </c>
      <c r="H5" s="50">
        <v>0</v>
      </c>
      <c r="I5" s="50">
        <v>0</v>
      </c>
      <c r="J5" s="50">
        <v>0</v>
      </c>
      <c r="K5" s="50">
        <v>64.614000000000004</v>
      </c>
      <c r="L5" s="50">
        <v>0</v>
      </c>
      <c r="M5" s="50">
        <v>0</v>
      </c>
      <c r="N5" s="50">
        <v>0</v>
      </c>
      <c r="O5" s="50">
        <v>0</v>
      </c>
      <c r="P5" s="50">
        <v>0</v>
      </c>
      <c r="Q5" s="50">
        <v>0</v>
      </c>
      <c r="R5" s="50">
        <v>0</v>
      </c>
      <c r="S5" s="50">
        <v>0.55000000000000004</v>
      </c>
      <c r="T5" s="50">
        <v>15.663999999999996</v>
      </c>
      <c r="U5" s="50">
        <v>0</v>
      </c>
      <c r="V5" s="50">
        <v>81.426000000000016</v>
      </c>
    </row>
    <row r="6" spans="1:22" x14ac:dyDescent="0.3">
      <c r="A6" s="51" t="s">
        <v>350</v>
      </c>
      <c r="B6" s="51" t="s">
        <v>350</v>
      </c>
      <c r="C6" s="51" t="s">
        <v>350</v>
      </c>
      <c r="D6" s="52">
        <v>0</v>
      </c>
      <c r="E6" s="52">
        <v>0</v>
      </c>
      <c r="F6" s="52">
        <v>0</v>
      </c>
      <c r="G6" s="52">
        <v>0.40700000000000003</v>
      </c>
      <c r="H6" s="52">
        <v>0</v>
      </c>
      <c r="I6" s="52">
        <v>0</v>
      </c>
      <c r="J6" s="52">
        <v>0</v>
      </c>
      <c r="K6" s="52">
        <v>29.138000000000005</v>
      </c>
      <c r="L6" s="52">
        <v>0</v>
      </c>
      <c r="M6" s="52">
        <v>0</v>
      </c>
      <c r="N6" s="52">
        <v>0</v>
      </c>
      <c r="O6" s="52">
        <v>0</v>
      </c>
      <c r="P6" s="52">
        <v>0</v>
      </c>
      <c r="Q6" s="52">
        <v>0</v>
      </c>
      <c r="R6" s="52">
        <v>0</v>
      </c>
      <c r="S6" s="52">
        <v>0.55000000000000004</v>
      </c>
      <c r="T6" s="52">
        <v>12.554999999999996</v>
      </c>
      <c r="U6" s="52">
        <v>0</v>
      </c>
      <c r="V6" s="52">
        <v>42.65</v>
      </c>
    </row>
    <row r="7" spans="1:22" x14ac:dyDescent="0.3">
      <c r="A7" s="3" t="s">
        <v>144</v>
      </c>
      <c r="B7" s="3" t="s">
        <v>351</v>
      </c>
      <c r="C7" s="3" t="s">
        <v>352</v>
      </c>
      <c r="D7" s="53">
        <v>0</v>
      </c>
      <c r="E7" s="53">
        <v>0</v>
      </c>
      <c r="F7" s="53">
        <v>0</v>
      </c>
      <c r="G7" s="53">
        <v>0</v>
      </c>
      <c r="H7" s="53">
        <v>0</v>
      </c>
      <c r="I7" s="53">
        <v>0</v>
      </c>
      <c r="J7" s="53">
        <v>0</v>
      </c>
      <c r="K7" s="53">
        <v>0</v>
      </c>
      <c r="L7" s="53">
        <v>0</v>
      </c>
      <c r="M7" s="53">
        <v>0</v>
      </c>
      <c r="N7" s="53">
        <v>0</v>
      </c>
      <c r="O7" s="53">
        <v>0</v>
      </c>
      <c r="P7" s="53">
        <v>0</v>
      </c>
      <c r="Q7" s="53">
        <v>0</v>
      </c>
      <c r="R7" s="53">
        <v>0</v>
      </c>
      <c r="S7" s="53">
        <v>0</v>
      </c>
      <c r="T7" s="53">
        <v>0</v>
      </c>
      <c r="U7" s="53">
        <v>0</v>
      </c>
      <c r="V7" s="138">
        <v>0</v>
      </c>
    </row>
    <row r="8" spans="1:22" x14ac:dyDescent="0.3">
      <c r="A8" s="3" t="s">
        <v>144</v>
      </c>
      <c r="B8" s="3" t="s">
        <v>351</v>
      </c>
      <c r="C8" s="3" t="s">
        <v>145</v>
      </c>
      <c r="D8" s="53">
        <v>0</v>
      </c>
      <c r="E8" s="53">
        <v>0</v>
      </c>
      <c r="F8" s="53">
        <v>0</v>
      </c>
      <c r="G8" s="53">
        <v>0</v>
      </c>
      <c r="H8" s="53">
        <v>0</v>
      </c>
      <c r="I8" s="53">
        <v>0</v>
      </c>
      <c r="J8" s="53">
        <v>0</v>
      </c>
      <c r="K8" s="53">
        <v>2.1000000000000001E-2</v>
      </c>
      <c r="L8" s="53">
        <v>0</v>
      </c>
      <c r="M8" s="53">
        <v>0</v>
      </c>
      <c r="N8" s="53">
        <v>0</v>
      </c>
      <c r="O8" s="53">
        <v>0</v>
      </c>
      <c r="P8" s="53">
        <v>0</v>
      </c>
      <c r="Q8" s="53">
        <v>0</v>
      </c>
      <c r="R8" s="53">
        <v>0</v>
      </c>
      <c r="S8" s="53">
        <v>0</v>
      </c>
      <c r="T8" s="53">
        <v>0.10200000000000001</v>
      </c>
      <c r="U8" s="53">
        <v>0</v>
      </c>
      <c r="V8" s="138">
        <v>0.12300000000000001</v>
      </c>
    </row>
    <row r="9" spans="1:22" x14ac:dyDescent="0.3">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138">
        <v>0</v>
      </c>
    </row>
    <row r="10" spans="1:22" x14ac:dyDescent="0.3">
      <c r="A10" s="3" t="s">
        <v>144</v>
      </c>
      <c r="B10" s="3" t="s">
        <v>351</v>
      </c>
      <c r="C10" s="3" t="s">
        <v>354</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138">
        <v>0</v>
      </c>
    </row>
    <row r="11" spans="1:22"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138">
        <v>0</v>
      </c>
    </row>
    <row r="12" spans="1:22" x14ac:dyDescent="0.3">
      <c r="A12" s="3" t="s">
        <v>144</v>
      </c>
      <c r="B12" s="3" t="s">
        <v>351</v>
      </c>
      <c r="C12" s="3" t="s">
        <v>356</v>
      </c>
      <c r="D12" s="53">
        <v>0</v>
      </c>
      <c r="E12" s="53">
        <v>0</v>
      </c>
      <c r="F12" s="53">
        <v>0</v>
      </c>
      <c r="G12" s="53">
        <v>0</v>
      </c>
      <c r="H12" s="53">
        <v>0</v>
      </c>
      <c r="I12" s="53">
        <v>0</v>
      </c>
      <c r="J12" s="53">
        <v>0</v>
      </c>
      <c r="K12" s="53">
        <v>0</v>
      </c>
      <c r="L12" s="53">
        <v>0</v>
      </c>
      <c r="M12" s="53">
        <v>0</v>
      </c>
      <c r="N12" s="53">
        <v>0</v>
      </c>
      <c r="O12" s="53">
        <v>0</v>
      </c>
      <c r="P12" s="53">
        <v>0</v>
      </c>
      <c r="Q12" s="53">
        <v>0</v>
      </c>
      <c r="R12" s="53">
        <v>0</v>
      </c>
      <c r="S12" s="53">
        <v>0</v>
      </c>
      <c r="T12" s="53">
        <v>0</v>
      </c>
      <c r="U12" s="53">
        <v>0</v>
      </c>
      <c r="V12" s="138">
        <v>0</v>
      </c>
    </row>
    <row r="13" spans="1:22" x14ac:dyDescent="0.3">
      <c r="A13" s="3" t="s">
        <v>144</v>
      </c>
      <c r="B13" s="3" t="s">
        <v>351</v>
      </c>
      <c r="C13" s="3" t="s">
        <v>151</v>
      </c>
      <c r="D13" s="53">
        <v>0</v>
      </c>
      <c r="E13" s="53">
        <v>0</v>
      </c>
      <c r="F13" s="53">
        <v>0</v>
      </c>
      <c r="G13" s="53">
        <v>0.29900000000000004</v>
      </c>
      <c r="H13" s="53">
        <v>0</v>
      </c>
      <c r="I13" s="53">
        <v>0</v>
      </c>
      <c r="J13" s="53">
        <v>0</v>
      </c>
      <c r="K13" s="53">
        <v>28.915000000000006</v>
      </c>
      <c r="L13" s="53">
        <v>0</v>
      </c>
      <c r="M13" s="53">
        <v>0</v>
      </c>
      <c r="N13" s="53">
        <v>0</v>
      </c>
      <c r="O13" s="53">
        <v>0</v>
      </c>
      <c r="P13" s="53">
        <v>0</v>
      </c>
      <c r="Q13" s="53">
        <v>0</v>
      </c>
      <c r="R13" s="53">
        <v>0</v>
      </c>
      <c r="S13" s="53">
        <v>2.1999999999999999E-2</v>
      </c>
      <c r="T13" s="53">
        <v>0.39900000000000008</v>
      </c>
      <c r="U13" s="53">
        <v>0</v>
      </c>
      <c r="V13" s="138">
        <v>29.635000000000005</v>
      </c>
    </row>
    <row r="14" spans="1:22" x14ac:dyDescent="0.3">
      <c r="A14" s="3" t="s">
        <v>144</v>
      </c>
      <c r="B14" s="3" t="s">
        <v>351</v>
      </c>
      <c r="C14" s="3" t="s">
        <v>357</v>
      </c>
      <c r="D14" s="53">
        <v>0</v>
      </c>
      <c r="E14" s="53">
        <v>0</v>
      </c>
      <c r="F14" s="53">
        <v>0</v>
      </c>
      <c r="G14" s="53">
        <v>0</v>
      </c>
      <c r="H14" s="53">
        <v>0</v>
      </c>
      <c r="I14" s="53">
        <v>0</v>
      </c>
      <c r="J14" s="53">
        <v>0</v>
      </c>
      <c r="K14" s="53">
        <v>0</v>
      </c>
      <c r="L14" s="53">
        <v>0</v>
      </c>
      <c r="M14" s="53">
        <v>0</v>
      </c>
      <c r="N14" s="53">
        <v>0</v>
      </c>
      <c r="O14" s="53">
        <v>0</v>
      </c>
      <c r="P14" s="53">
        <v>0</v>
      </c>
      <c r="Q14" s="53">
        <v>0</v>
      </c>
      <c r="R14" s="53">
        <v>0</v>
      </c>
      <c r="S14" s="53">
        <v>0</v>
      </c>
      <c r="T14" s="53">
        <v>0</v>
      </c>
      <c r="U14" s="53">
        <v>0</v>
      </c>
      <c r="V14" s="138">
        <v>0</v>
      </c>
    </row>
    <row r="15" spans="1:22"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138">
        <v>0</v>
      </c>
    </row>
    <row r="16" spans="1:22"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53">
        <v>0</v>
      </c>
      <c r="Q16" s="53">
        <v>0</v>
      </c>
      <c r="R16" s="53">
        <v>0</v>
      </c>
      <c r="S16" s="53">
        <v>0</v>
      </c>
      <c r="T16" s="53">
        <v>0</v>
      </c>
      <c r="U16" s="53">
        <v>0</v>
      </c>
      <c r="V16" s="138">
        <v>0</v>
      </c>
    </row>
    <row r="17" spans="1:22" x14ac:dyDescent="0.3">
      <c r="A17" s="3" t="s">
        <v>144</v>
      </c>
      <c r="B17" s="3" t="s">
        <v>351</v>
      </c>
      <c r="C17" s="3" t="s">
        <v>360</v>
      </c>
      <c r="D17" s="53">
        <v>0</v>
      </c>
      <c r="E17" s="53">
        <v>0</v>
      </c>
      <c r="F17" s="53">
        <v>0</v>
      </c>
      <c r="G17" s="53">
        <v>0.108</v>
      </c>
      <c r="H17" s="53">
        <v>0</v>
      </c>
      <c r="I17" s="53">
        <v>0</v>
      </c>
      <c r="J17" s="53">
        <v>0</v>
      </c>
      <c r="K17" s="53">
        <v>0.186</v>
      </c>
      <c r="L17" s="53">
        <v>0</v>
      </c>
      <c r="M17" s="53">
        <v>0</v>
      </c>
      <c r="N17" s="53">
        <v>0</v>
      </c>
      <c r="O17" s="53">
        <v>0</v>
      </c>
      <c r="P17" s="53">
        <v>0</v>
      </c>
      <c r="Q17" s="53">
        <v>0</v>
      </c>
      <c r="R17" s="53">
        <v>0</v>
      </c>
      <c r="S17" s="53">
        <v>0</v>
      </c>
      <c r="T17" s="53">
        <v>7.695999999999998</v>
      </c>
      <c r="U17" s="53">
        <v>0</v>
      </c>
      <c r="V17" s="138">
        <v>7.9899999999999975</v>
      </c>
    </row>
    <row r="18" spans="1:22"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138">
        <v>0</v>
      </c>
    </row>
    <row r="19" spans="1:22" x14ac:dyDescent="0.3">
      <c r="A19" s="3" t="s">
        <v>144</v>
      </c>
      <c r="B19" s="3" t="s">
        <v>351</v>
      </c>
      <c r="C19" s="3" t="s">
        <v>155</v>
      </c>
      <c r="D19" s="53">
        <v>0</v>
      </c>
      <c r="E19" s="53">
        <v>0</v>
      </c>
      <c r="F19" s="53">
        <v>0</v>
      </c>
      <c r="G19" s="53">
        <v>0</v>
      </c>
      <c r="H19" s="53">
        <v>0</v>
      </c>
      <c r="I19" s="53">
        <v>0</v>
      </c>
      <c r="J19" s="53">
        <v>0</v>
      </c>
      <c r="K19" s="53">
        <v>0</v>
      </c>
      <c r="L19" s="53">
        <v>0</v>
      </c>
      <c r="M19" s="53">
        <v>0</v>
      </c>
      <c r="N19" s="53">
        <v>0</v>
      </c>
      <c r="O19" s="53">
        <v>0</v>
      </c>
      <c r="P19" s="53">
        <v>0</v>
      </c>
      <c r="Q19" s="53">
        <v>0</v>
      </c>
      <c r="R19" s="53">
        <v>0</v>
      </c>
      <c r="S19" s="53">
        <v>0.52800000000000002</v>
      </c>
      <c r="T19" s="53">
        <v>2.8439999999999999</v>
      </c>
      <c r="U19" s="53">
        <v>0</v>
      </c>
      <c r="V19" s="138">
        <v>3.3719999999999999</v>
      </c>
    </row>
    <row r="20" spans="1:22"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138">
        <v>0</v>
      </c>
    </row>
    <row r="21" spans="1:22"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138">
        <v>0</v>
      </c>
    </row>
    <row r="22" spans="1:22" x14ac:dyDescent="0.3">
      <c r="A22" s="3" t="s">
        <v>144</v>
      </c>
      <c r="B22" s="3" t="s">
        <v>351</v>
      </c>
      <c r="C22" s="3" t="s">
        <v>159</v>
      </c>
      <c r="D22" s="53">
        <v>0</v>
      </c>
      <c r="E22" s="53">
        <v>0</v>
      </c>
      <c r="F22" s="53">
        <v>0</v>
      </c>
      <c r="G22" s="53">
        <v>0</v>
      </c>
      <c r="H22" s="53">
        <v>0</v>
      </c>
      <c r="I22" s="53">
        <v>0</v>
      </c>
      <c r="J22" s="53">
        <v>0</v>
      </c>
      <c r="K22" s="53">
        <v>1.6E-2</v>
      </c>
      <c r="L22" s="53">
        <v>0</v>
      </c>
      <c r="M22" s="53">
        <v>0</v>
      </c>
      <c r="N22" s="53">
        <v>0</v>
      </c>
      <c r="O22" s="53">
        <v>0</v>
      </c>
      <c r="P22" s="53">
        <v>0</v>
      </c>
      <c r="Q22" s="53">
        <v>0</v>
      </c>
      <c r="R22" s="53">
        <v>0</v>
      </c>
      <c r="S22" s="53">
        <v>0</v>
      </c>
      <c r="T22" s="53">
        <v>0</v>
      </c>
      <c r="U22" s="53">
        <v>0</v>
      </c>
      <c r="V22" s="138">
        <v>1.6E-2</v>
      </c>
    </row>
    <row r="23" spans="1:22" x14ac:dyDescent="0.3">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138">
        <v>0</v>
      </c>
    </row>
    <row r="24" spans="1:22" x14ac:dyDescent="0.3">
      <c r="A24" s="3" t="s">
        <v>144</v>
      </c>
      <c r="B24" s="3" t="s">
        <v>351</v>
      </c>
      <c r="C24" s="3" t="s">
        <v>365</v>
      </c>
      <c r="D24" s="53">
        <v>0</v>
      </c>
      <c r="E24" s="53">
        <v>0</v>
      </c>
      <c r="F24" s="53">
        <v>0</v>
      </c>
      <c r="G24" s="53">
        <v>0</v>
      </c>
      <c r="H24" s="53">
        <v>0</v>
      </c>
      <c r="I24" s="53">
        <v>0</v>
      </c>
      <c r="J24" s="53">
        <v>0</v>
      </c>
      <c r="K24" s="53">
        <v>0</v>
      </c>
      <c r="L24" s="53">
        <v>0</v>
      </c>
      <c r="M24" s="53">
        <v>0</v>
      </c>
      <c r="N24" s="53">
        <v>0</v>
      </c>
      <c r="O24" s="53">
        <v>0</v>
      </c>
      <c r="P24" s="53">
        <v>0</v>
      </c>
      <c r="Q24" s="53">
        <v>0</v>
      </c>
      <c r="R24" s="53">
        <v>0</v>
      </c>
      <c r="S24" s="53">
        <v>0</v>
      </c>
      <c r="T24" s="53">
        <v>0.998</v>
      </c>
      <c r="U24" s="53">
        <v>0</v>
      </c>
      <c r="V24" s="138">
        <v>0.998</v>
      </c>
    </row>
    <row r="25" spans="1:22" x14ac:dyDescent="0.3">
      <c r="A25" s="3" t="s">
        <v>144</v>
      </c>
      <c r="B25" s="3" t="s">
        <v>351</v>
      </c>
      <c r="C25" s="3" t="s">
        <v>162</v>
      </c>
      <c r="D25" s="53">
        <v>0</v>
      </c>
      <c r="E25" s="53">
        <v>0</v>
      </c>
      <c r="F25" s="53">
        <v>0</v>
      </c>
      <c r="G25" s="53">
        <v>0</v>
      </c>
      <c r="H25" s="53">
        <v>0</v>
      </c>
      <c r="I25" s="53">
        <v>0</v>
      </c>
      <c r="J25" s="53">
        <v>0</v>
      </c>
      <c r="K25" s="53">
        <v>0</v>
      </c>
      <c r="L25" s="53">
        <v>0</v>
      </c>
      <c r="M25" s="53">
        <v>0</v>
      </c>
      <c r="N25" s="53">
        <v>0</v>
      </c>
      <c r="O25" s="53">
        <v>0</v>
      </c>
      <c r="P25" s="53">
        <v>0</v>
      </c>
      <c r="Q25" s="53">
        <v>0</v>
      </c>
      <c r="R25" s="53">
        <v>0</v>
      </c>
      <c r="S25" s="53">
        <v>0</v>
      </c>
      <c r="T25" s="53">
        <v>0.51600000000000001</v>
      </c>
      <c r="U25" s="53">
        <v>0</v>
      </c>
      <c r="V25" s="138">
        <v>0.51600000000000001</v>
      </c>
    </row>
    <row r="26" spans="1:22" x14ac:dyDescent="0.3">
      <c r="A26" s="51" t="s">
        <v>366</v>
      </c>
      <c r="B26" s="51" t="s">
        <v>366</v>
      </c>
      <c r="C26" s="51" t="s">
        <v>366</v>
      </c>
      <c r="D26" s="52">
        <v>0</v>
      </c>
      <c r="E26" s="52">
        <v>0</v>
      </c>
      <c r="F26" s="52">
        <v>0</v>
      </c>
      <c r="G26" s="52">
        <v>5.0000000000000001E-3</v>
      </c>
      <c r="H26" s="52">
        <v>0</v>
      </c>
      <c r="I26" s="52">
        <v>0</v>
      </c>
      <c r="J26" s="52">
        <v>0</v>
      </c>
      <c r="K26" s="52">
        <v>35.463000000000001</v>
      </c>
      <c r="L26" s="52">
        <v>0</v>
      </c>
      <c r="M26" s="52">
        <v>0</v>
      </c>
      <c r="N26" s="52">
        <v>0</v>
      </c>
      <c r="O26" s="52">
        <v>0</v>
      </c>
      <c r="P26" s="52">
        <v>0</v>
      </c>
      <c r="Q26" s="52">
        <v>0</v>
      </c>
      <c r="R26" s="52">
        <v>0</v>
      </c>
      <c r="S26" s="52">
        <v>0</v>
      </c>
      <c r="T26" s="52">
        <v>3.109</v>
      </c>
      <c r="U26" s="52">
        <v>0</v>
      </c>
      <c r="V26" s="52">
        <v>38.577000000000005</v>
      </c>
    </row>
    <row r="27" spans="1:22"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138">
        <v>0</v>
      </c>
    </row>
    <row r="28" spans="1:22"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138">
        <v>0</v>
      </c>
    </row>
    <row r="29" spans="1:22" x14ac:dyDescent="0.3">
      <c r="A29" s="3" t="s">
        <v>144</v>
      </c>
      <c r="B29" s="3" t="s">
        <v>367</v>
      </c>
      <c r="C29" s="3" t="s">
        <v>370</v>
      </c>
      <c r="D29" s="53">
        <v>0</v>
      </c>
      <c r="E29" s="53">
        <v>0</v>
      </c>
      <c r="F29" s="53">
        <v>0</v>
      </c>
      <c r="G29" s="53">
        <v>0</v>
      </c>
      <c r="H29" s="53">
        <v>0</v>
      </c>
      <c r="I29" s="53">
        <v>0</v>
      </c>
      <c r="J29" s="53">
        <v>0</v>
      </c>
      <c r="K29" s="53">
        <v>0</v>
      </c>
      <c r="L29" s="53">
        <v>0</v>
      </c>
      <c r="M29" s="53">
        <v>0</v>
      </c>
      <c r="N29" s="53">
        <v>0</v>
      </c>
      <c r="O29" s="53">
        <v>0</v>
      </c>
      <c r="P29" s="53">
        <v>0</v>
      </c>
      <c r="Q29" s="53">
        <v>0</v>
      </c>
      <c r="R29" s="53">
        <v>0</v>
      </c>
      <c r="S29" s="53">
        <v>0</v>
      </c>
      <c r="T29" s="53">
        <v>0</v>
      </c>
      <c r="U29" s="53">
        <v>0</v>
      </c>
      <c r="V29" s="138">
        <v>0</v>
      </c>
    </row>
    <row r="30" spans="1:22"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138">
        <v>0</v>
      </c>
    </row>
    <row r="31" spans="1:22" x14ac:dyDescent="0.3">
      <c r="A31" s="3" t="s">
        <v>144</v>
      </c>
      <c r="B31" s="3" t="s">
        <v>367</v>
      </c>
      <c r="C31" s="3" t="s">
        <v>165</v>
      </c>
      <c r="D31" s="53">
        <v>0</v>
      </c>
      <c r="E31" s="53">
        <v>0</v>
      </c>
      <c r="F31" s="53">
        <v>0</v>
      </c>
      <c r="G31" s="53">
        <v>0</v>
      </c>
      <c r="H31" s="53">
        <v>0</v>
      </c>
      <c r="I31" s="53">
        <v>0</v>
      </c>
      <c r="J31" s="53">
        <v>0</v>
      </c>
      <c r="K31" s="53">
        <v>18.600999999999999</v>
      </c>
      <c r="L31" s="53">
        <v>0</v>
      </c>
      <c r="M31" s="53">
        <v>0</v>
      </c>
      <c r="N31" s="53">
        <v>0</v>
      </c>
      <c r="O31" s="53">
        <v>0</v>
      </c>
      <c r="P31" s="53">
        <v>0</v>
      </c>
      <c r="Q31" s="53">
        <v>0</v>
      </c>
      <c r="R31" s="53">
        <v>0</v>
      </c>
      <c r="S31" s="53">
        <v>0</v>
      </c>
      <c r="T31" s="53">
        <v>0</v>
      </c>
      <c r="U31" s="53">
        <v>0</v>
      </c>
      <c r="V31" s="138">
        <v>18.600999999999999</v>
      </c>
    </row>
    <row r="32" spans="1:22"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138">
        <v>0</v>
      </c>
    </row>
    <row r="33" spans="1:22" x14ac:dyDescent="0.3">
      <c r="A33" s="3" t="s">
        <v>144</v>
      </c>
      <c r="B33" s="3" t="s">
        <v>367</v>
      </c>
      <c r="C33" s="3" t="s">
        <v>373</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138">
        <v>0</v>
      </c>
    </row>
    <row r="34" spans="1:22" x14ac:dyDescent="0.3">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138">
        <v>0</v>
      </c>
    </row>
    <row r="35" spans="1:22"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53">
        <v>0</v>
      </c>
      <c r="Q35" s="53">
        <v>0</v>
      </c>
      <c r="R35" s="53">
        <v>0</v>
      </c>
      <c r="S35" s="53">
        <v>0</v>
      </c>
      <c r="T35" s="53">
        <v>0</v>
      </c>
      <c r="U35" s="53">
        <v>0</v>
      </c>
      <c r="V35" s="138">
        <v>0</v>
      </c>
    </row>
    <row r="36" spans="1:22" x14ac:dyDescent="0.3">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138">
        <v>0</v>
      </c>
    </row>
    <row r="37" spans="1:22"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138">
        <v>0</v>
      </c>
    </row>
    <row r="38" spans="1:22"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138">
        <v>0</v>
      </c>
    </row>
    <row r="39" spans="1:22"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138">
        <v>0</v>
      </c>
    </row>
    <row r="40" spans="1:22" x14ac:dyDescent="0.3">
      <c r="A40" s="3" t="s">
        <v>144</v>
      </c>
      <c r="B40" s="3" t="s">
        <v>367</v>
      </c>
      <c r="C40" s="3" t="s">
        <v>170</v>
      </c>
      <c r="D40" s="53">
        <v>0</v>
      </c>
      <c r="E40" s="53">
        <v>0</v>
      </c>
      <c r="F40" s="53">
        <v>0</v>
      </c>
      <c r="G40" s="53">
        <v>0</v>
      </c>
      <c r="H40" s="53">
        <v>0</v>
      </c>
      <c r="I40" s="53">
        <v>0</v>
      </c>
      <c r="J40" s="53">
        <v>0</v>
      </c>
      <c r="K40" s="53">
        <v>16.862000000000002</v>
      </c>
      <c r="L40" s="53">
        <v>0</v>
      </c>
      <c r="M40" s="53">
        <v>0</v>
      </c>
      <c r="N40" s="53">
        <v>0</v>
      </c>
      <c r="O40" s="53">
        <v>0</v>
      </c>
      <c r="P40" s="53">
        <v>0</v>
      </c>
      <c r="Q40" s="53">
        <v>0</v>
      </c>
      <c r="R40" s="53">
        <v>0</v>
      </c>
      <c r="S40" s="53">
        <v>0</v>
      </c>
      <c r="T40" s="53">
        <v>3.109</v>
      </c>
      <c r="U40" s="53">
        <v>0</v>
      </c>
      <c r="V40" s="138">
        <v>19.971000000000004</v>
      </c>
    </row>
    <row r="41" spans="1:22" x14ac:dyDescent="0.3">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v>
      </c>
      <c r="Q41" s="53">
        <v>0</v>
      </c>
      <c r="R41" s="53">
        <v>0</v>
      </c>
      <c r="S41" s="53">
        <v>0</v>
      </c>
      <c r="T41" s="53">
        <v>0</v>
      </c>
      <c r="U41" s="53">
        <v>0</v>
      </c>
      <c r="V41" s="138">
        <v>0</v>
      </c>
    </row>
    <row r="42" spans="1:22" x14ac:dyDescent="0.3">
      <c r="A42" s="3" t="s">
        <v>144</v>
      </c>
      <c r="B42" s="3" t="s">
        <v>367</v>
      </c>
      <c r="C42" s="3" t="s">
        <v>173</v>
      </c>
      <c r="D42" s="53">
        <v>0</v>
      </c>
      <c r="E42" s="53">
        <v>0</v>
      </c>
      <c r="F42" s="53">
        <v>0</v>
      </c>
      <c r="G42" s="53">
        <v>5.0000000000000001E-3</v>
      </c>
      <c r="H42" s="53">
        <v>0</v>
      </c>
      <c r="I42" s="53">
        <v>0</v>
      </c>
      <c r="J42" s="53">
        <v>0</v>
      </c>
      <c r="K42" s="53">
        <v>0</v>
      </c>
      <c r="L42" s="53">
        <v>0</v>
      </c>
      <c r="M42" s="53">
        <v>0</v>
      </c>
      <c r="N42" s="53">
        <v>0</v>
      </c>
      <c r="O42" s="53">
        <v>0</v>
      </c>
      <c r="P42" s="53">
        <v>0</v>
      </c>
      <c r="Q42" s="53">
        <v>0</v>
      </c>
      <c r="R42" s="53">
        <v>0</v>
      </c>
      <c r="S42" s="53">
        <v>0</v>
      </c>
      <c r="T42" s="53">
        <v>0</v>
      </c>
      <c r="U42" s="53">
        <v>0</v>
      </c>
      <c r="V42" s="138">
        <v>5.0000000000000001E-3</v>
      </c>
    </row>
    <row r="43" spans="1:22" x14ac:dyDescent="0.3">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138">
        <v>0</v>
      </c>
    </row>
    <row r="44" spans="1:22" x14ac:dyDescent="0.3">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138">
        <v>0</v>
      </c>
    </row>
    <row r="45" spans="1:22" x14ac:dyDescent="0.3">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138">
        <v>0</v>
      </c>
    </row>
    <row r="46" spans="1:22"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0.19899999999999998</v>
      </c>
    </row>
    <row r="47" spans="1:22"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138">
        <v>0</v>
      </c>
    </row>
    <row r="48" spans="1:22"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138">
        <v>0</v>
      </c>
    </row>
    <row r="49" spans="1:22" x14ac:dyDescent="0.3">
      <c r="A49" s="3" t="s">
        <v>144</v>
      </c>
      <c r="B49" s="3" t="s">
        <v>382</v>
      </c>
      <c r="C49" s="3" t="s">
        <v>385</v>
      </c>
      <c r="D49" s="53">
        <v>0</v>
      </c>
      <c r="E49" s="53">
        <v>0</v>
      </c>
      <c r="F49" s="53">
        <v>0</v>
      </c>
      <c r="G49" s="53">
        <v>0</v>
      </c>
      <c r="H49" s="53">
        <v>0</v>
      </c>
      <c r="I49" s="53">
        <v>0</v>
      </c>
      <c r="J49" s="53">
        <v>0</v>
      </c>
      <c r="K49" s="53">
        <v>1.3000000000000001E-2</v>
      </c>
      <c r="L49" s="53">
        <v>0</v>
      </c>
      <c r="M49" s="53">
        <v>0</v>
      </c>
      <c r="N49" s="53">
        <v>0</v>
      </c>
      <c r="O49" s="53">
        <v>0</v>
      </c>
      <c r="P49" s="53">
        <v>0</v>
      </c>
      <c r="Q49" s="53">
        <v>0</v>
      </c>
      <c r="R49" s="53">
        <v>0</v>
      </c>
      <c r="S49" s="53">
        <v>0</v>
      </c>
      <c r="T49" s="53">
        <v>0</v>
      </c>
      <c r="U49" s="53">
        <v>0</v>
      </c>
      <c r="V49" s="138">
        <v>1.3000000000000001E-2</v>
      </c>
    </row>
    <row r="50" spans="1:22"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138">
        <v>0</v>
      </c>
    </row>
    <row r="51" spans="1:22"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138">
        <v>0</v>
      </c>
    </row>
    <row r="52" spans="1:22" x14ac:dyDescent="0.3">
      <c r="A52" s="3" t="s">
        <v>144</v>
      </c>
      <c r="B52" s="3" t="s">
        <v>382</v>
      </c>
      <c r="C52" s="3" t="s">
        <v>187</v>
      </c>
      <c r="D52" s="53">
        <v>0</v>
      </c>
      <c r="E52" s="53">
        <v>0</v>
      </c>
      <c r="F52" s="53">
        <v>0</v>
      </c>
      <c r="G52" s="53">
        <v>0.18599999999999997</v>
      </c>
      <c r="H52" s="53">
        <v>0</v>
      </c>
      <c r="I52" s="53">
        <v>0</v>
      </c>
      <c r="J52" s="53">
        <v>0</v>
      </c>
      <c r="K52" s="53">
        <v>0</v>
      </c>
      <c r="L52" s="53">
        <v>0</v>
      </c>
      <c r="M52" s="53">
        <v>0</v>
      </c>
      <c r="N52" s="53">
        <v>0</v>
      </c>
      <c r="O52" s="53">
        <v>0</v>
      </c>
      <c r="P52" s="53">
        <v>0</v>
      </c>
      <c r="Q52" s="53">
        <v>0</v>
      </c>
      <c r="R52" s="53">
        <v>0</v>
      </c>
      <c r="S52" s="53">
        <v>0</v>
      </c>
      <c r="T52" s="53">
        <v>0</v>
      </c>
      <c r="U52" s="53">
        <v>0</v>
      </c>
      <c r="V52" s="138">
        <v>0.18599999999999997</v>
      </c>
    </row>
    <row r="53" spans="1:22"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138">
        <v>0</v>
      </c>
    </row>
    <row r="54" spans="1:22"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138">
        <v>0</v>
      </c>
    </row>
    <row r="55" spans="1:22" x14ac:dyDescent="0.3">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138">
        <v>0</v>
      </c>
    </row>
    <row r="56" spans="1:22" x14ac:dyDescent="0.3">
      <c r="A56" s="49" t="s">
        <v>390</v>
      </c>
      <c r="B56" s="49" t="s">
        <v>390</v>
      </c>
      <c r="C56" s="49" t="s">
        <v>390</v>
      </c>
      <c r="D56" s="50">
        <v>0</v>
      </c>
      <c r="E56" s="50">
        <v>0</v>
      </c>
      <c r="F56" s="50">
        <v>0</v>
      </c>
      <c r="G56" s="50">
        <v>9.5000000000000001E-2</v>
      </c>
      <c r="H56" s="50">
        <v>0</v>
      </c>
      <c r="I56" s="50">
        <v>0</v>
      </c>
      <c r="J56" s="50">
        <v>0</v>
      </c>
      <c r="K56" s="50">
        <v>0</v>
      </c>
      <c r="L56" s="50">
        <v>0</v>
      </c>
      <c r="M56" s="50">
        <v>0</v>
      </c>
      <c r="N56" s="50">
        <v>0</v>
      </c>
      <c r="O56" s="50">
        <v>0</v>
      </c>
      <c r="P56" s="50">
        <v>0</v>
      </c>
      <c r="Q56" s="50">
        <v>0</v>
      </c>
      <c r="R56" s="50">
        <v>0</v>
      </c>
      <c r="S56" s="50">
        <v>0</v>
      </c>
      <c r="T56" s="50">
        <v>0.72800000000000009</v>
      </c>
      <c r="U56" s="50">
        <v>0</v>
      </c>
      <c r="V56" s="50">
        <v>0.82300000000000006</v>
      </c>
    </row>
    <row r="57" spans="1:22" x14ac:dyDescent="0.3">
      <c r="A57" s="51" t="s">
        <v>391</v>
      </c>
      <c r="B57" s="51" t="s">
        <v>391</v>
      </c>
      <c r="C57" s="51" t="s">
        <v>391</v>
      </c>
      <c r="D57" s="52">
        <v>0</v>
      </c>
      <c r="E57" s="52">
        <v>0</v>
      </c>
      <c r="F57" s="52">
        <v>0</v>
      </c>
      <c r="G57" s="52">
        <v>0</v>
      </c>
      <c r="H57" s="52">
        <v>0</v>
      </c>
      <c r="I57" s="52">
        <v>0</v>
      </c>
      <c r="J57" s="52">
        <v>0</v>
      </c>
      <c r="K57" s="52">
        <v>0</v>
      </c>
      <c r="L57" s="52">
        <v>0</v>
      </c>
      <c r="M57" s="52">
        <v>0</v>
      </c>
      <c r="N57" s="52">
        <v>0</v>
      </c>
      <c r="O57" s="52">
        <v>0</v>
      </c>
      <c r="P57" s="52">
        <v>0</v>
      </c>
      <c r="Q57" s="52">
        <v>0</v>
      </c>
      <c r="R57" s="52">
        <v>0</v>
      </c>
      <c r="S57" s="52">
        <v>0</v>
      </c>
      <c r="T57" s="52">
        <v>0</v>
      </c>
      <c r="U57" s="52">
        <v>0</v>
      </c>
      <c r="V57" s="52">
        <v>0</v>
      </c>
    </row>
    <row r="58" spans="1:22"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138">
        <v>0</v>
      </c>
    </row>
    <row r="59" spans="1:22" x14ac:dyDescent="0.3">
      <c r="A59" s="3" t="s">
        <v>196</v>
      </c>
      <c r="B59" s="3" t="s">
        <v>392</v>
      </c>
      <c r="C59" s="3" t="s">
        <v>197</v>
      </c>
      <c r="D59" s="53">
        <v>0</v>
      </c>
      <c r="E59" s="53">
        <v>0</v>
      </c>
      <c r="F59" s="53">
        <v>0</v>
      </c>
      <c r="G59" s="53">
        <v>0</v>
      </c>
      <c r="H59" s="53">
        <v>0</v>
      </c>
      <c r="I59" s="53">
        <v>0</v>
      </c>
      <c r="J59" s="53">
        <v>0</v>
      </c>
      <c r="K59" s="53">
        <v>0</v>
      </c>
      <c r="L59" s="53">
        <v>0</v>
      </c>
      <c r="M59" s="53">
        <v>0</v>
      </c>
      <c r="N59" s="53">
        <v>0</v>
      </c>
      <c r="O59" s="53">
        <v>0</v>
      </c>
      <c r="P59" s="53">
        <v>0</v>
      </c>
      <c r="Q59" s="53">
        <v>0</v>
      </c>
      <c r="R59" s="53">
        <v>0</v>
      </c>
      <c r="S59" s="53">
        <v>0</v>
      </c>
      <c r="T59" s="53">
        <v>0</v>
      </c>
      <c r="U59" s="53">
        <v>0</v>
      </c>
      <c r="V59" s="138">
        <v>0</v>
      </c>
    </row>
    <row r="60" spans="1:22"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138">
        <v>0</v>
      </c>
    </row>
    <row r="61" spans="1:22"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138">
        <v>0</v>
      </c>
    </row>
    <row r="62" spans="1:22"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138">
        <v>0</v>
      </c>
    </row>
    <row r="63" spans="1:22"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138">
        <v>0</v>
      </c>
    </row>
    <row r="64" spans="1:22" x14ac:dyDescent="0.3">
      <c r="A64" s="51" t="s">
        <v>396</v>
      </c>
      <c r="B64" s="51" t="s">
        <v>396</v>
      </c>
      <c r="C64" s="51" t="s">
        <v>396</v>
      </c>
      <c r="D64" s="52">
        <v>0</v>
      </c>
      <c r="E64" s="52">
        <v>0</v>
      </c>
      <c r="F64" s="52">
        <v>0</v>
      </c>
      <c r="G64" s="52">
        <v>9.5000000000000001E-2</v>
      </c>
      <c r="H64" s="52">
        <v>0</v>
      </c>
      <c r="I64" s="52">
        <v>0</v>
      </c>
      <c r="J64" s="52">
        <v>0</v>
      </c>
      <c r="K64" s="52">
        <v>0</v>
      </c>
      <c r="L64" s="52">
        <v>0</v>
      </c>
      <c r="M64" s="52">
        <v>0</v>
      </c>
      <c r="N64" s="52">
        <v>0</v>
      </c>
      <c r="O64" s="52">
        <v>0</v>
      </c>
      <c r="P64" s="52">
        <v>0</v>
      </c>
      <c r="Q64" s="52">
        <v>0</v>
      </c>
      <c r="R64" s="52">
        <v>0</v>
      </c>
      <c r="S64" s="52">
        <v>0</v>
      </c>
      <c r="T64" s="52">
        <v>0</v>
      </c>
      <c r="U64" s="52">
        <v>0</v>
      </c>
      <c r="V64" s="52">
        <v>9.5000000000000001E-2</v>
      </c>
    </row>
    <row r="65" spans="1:22"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138">
        <v>0</v>
      </c>
    </row>
    <row r="66" spans="1:22"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138">
        <v>0</v>
      </c>
    </row>
    <row r="67" spans="1:22"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138">
        <v>0</v>
      </c>
    </row>
    <row r="68" spans="1:22"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138">
        <v>0</v>
      </c>
    </row>
    <row r="69" spans="1:22" x14ac:dyDescent="0.3">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138">
        <v>0</v>
      </c>
    </row>
    <row r="70" spans="1:22" x14ac:dyDescent="0.3">
      <c r="A70" s="3" t="s">
        <v>196</v>
      </c>
      <c r="B70" s="3" t="s">
        <v>397</v>
      </c>
      <c r="C70" s="3" t="s">
        <v>403</v>
      </c>
      <c r="D70" s="53">
        <v>0</v>
      </c>
      <c r="E70" s="53">
        <v>0</v>
      </c>
      <c r="F70" s="53">
        <v>0</v>
      </c>
      <c r="G70" s="53">
        <v>0</v>
      </c>
      <c r="H70" s="53">
        <v>0</v>
      </c>
      <c r="I70" s="53">
        <v>0</v>
      </c>
      <c r="J70" s="53">
        <v>0</v>
      </c>
      <c r="K70" s="53">
        <v>0</v>
      </c>
      <c r="L70" s="53">
        <v>0</v>
      </c>
      <c r="M70" s="53">
        <v>0</v>
      </c>
      <c r="N70" s="53">
        <v>0</v>
      </c>
      <c r="O70" s="53">
        <v>0</v>
      </c>
      <c r="P70" s="53">
        <v>0</v>
      </c>
      <c r="Q70" s="53">
        <v>0</v>
      </c>
      <c r="R70" s="53">
        <v>0</v>
      </c>
      <c r="S70" s="53">
        <v>0</v>
      </c>
      <c r="T70" s="53">
        <v>0</v>
      </c>
      <c r="U70" s="53">
        <v>0</v>
      </c>
      <c r="V70" s="138">
        <v>0</v>
      </c>
    </row>
    <row r="71" spans="1:22"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138">
        <v>0</v>
      </c>
    </row>
    <row r="72" spans="1:22"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138">
        <v>0</v>
      </c>
    </row>
    <row r="73" spans="1:22"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138">
        <v>0</v>
      </c>
    </row>
    <row r="74" spans="1:22" x14ac:dyDescent="0.3">
      <c r="A74" s="3" t="s">
        <v>196</v>
      </c>
      <c r="B74" s="3" t="s">
        <v>397</v>
      </c>
      <c r="C74" s="3" t="s">
        <v>407</v>
      </c>
      <c r="D74" s="53">
        <v>0</v>
      </c>
      <c r="E74" s="53">
        <v>0</v>
      </c>
      <c r="F74" s="53">
        <v>0</v>
      </c>
      <c r="G74" s="53">
        <v>9.5000000000000001E-2</v>
      </c>
      <c r="H74" s="53">
        <v>0</v>
      </c>
      <c r="I74" s="53">
        <v>0</v>
      </c>
      <c r="J74" s="53">
        <v>0</v>
      </c>
      <c r="K74" s="53">
        <v>0</v>
      </c>
      <c r="L74" s="53">
        <v>0</v>
      </c>
      <c r="M74" s="53">
        <v>0</v>
      </c>
      <c r="N74" s="53">
        <v>0</v>
      </c>
      <c r="O74" s="53">
        <v>0</v>
      </c>
      <c r="P74" s="53">
        <v>0</v>
      </c>
      <c r="Q74" s="53">
        <v>0</v>
      </c>
      <c r="R74" s="53">
        <v>0</v>
      </c>
      <c r="S74" s="53">
        <v>0</v>
      </c>
      <c r="T74" s="53">
        <v>0</v>
      </c>
      <c r="U74" s="53">
        <v>0</v>
      </c>
      <c r="V74" s="138">
        <v>9.5000000000000001E-2</v>
      </c>
    </row>
    <row r="75" spans="1:22"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138">
        <v>0</v>
      </c>
    </row>
    <row r="76" spans="1:22"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138">
        <v>0</v>
      </c>
    </row>
    <row r="77" spans="1:22"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138">
        <v>0</v>
      </c>
    </row>
    <row r="78" spans="1:22"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138">
        <v>0</v>
      </c>
    </row>
    <row r="79" spans="1:22" x14ac:dyDescent="0.3">
      <c r="A79" s="3" t="s">
        <v>196</v>
      </c>
      <c r="B79" s="3" t="s">
        <v>397</v>
      </c>
      <c r="C79" s="3" t="s">
        <v>412</v>
      </c>
      <c r="D79" s="53">
        <v>0</v>
      </c>
      <c r="E79" s="53">
        <v>0</v>
      </c>
      <c r="F79" s="53">
        <v>0</v>
      </c>
      <c r="G79" s="53">
        <v>0</v>
      </c>
      <c r="H79" s="53">
        <v>0</v>
      </c>
      <c r="I79" s="53">
        <v>0</v>
      </c>
      <c r="J79" s="53">
        <v>0</v>
      </c>
      <c r="K79" s="53">
        <v>0</v>
      </c>
      <c r="L79" s="53">
        <v>0</v>
      </c>
      <c r="M79" s="53">
        <v>0</v>
      </c>
      <c r="N79" s="53">
        <v>0</v>
      </c>
      <c r="O79" s="53">
        <v>0</v>
      </c>
      <c r="P79" s="53">
        <v>0</v>
      </c>
      <c r="Q79" s="53">
        <v>0</v>
      </c>
      <c r="R79" s="53">
        <v>0</v>
      </c>
      <c r="S79" s="53">
        <v>0</v>
      </c>
      <c r="T79" s="53">
        <v>0</v>
      </c>
      <c r="U79" s="53">
        <v>0</v>
      </c>
      <c r="V79" s="138">
        <v>0</v>
      </c>
    </row>
    <row r="80" spans="1:22"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138">
        <v>0</v>
      </c>
    </row>
    <row r="81" spans="1:22"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138">
        <v>0</v>
      </c>
    </row>
    <row r="82" spans="1:22"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138">
        <v>0</v>
      </c>
    </row>
    <row r="83" spans="1:22" x14ac:dyDescent="0.3">
      <c r="A83" s="51" t="s">
        <v>416</v>
      </c>
      <c r="B83" s="51" t="s">
        <v>416</v>
      </c>
      <c r="C83" s="51" t="s">
        <v>416</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row>
    <row r="84" spans="1:22"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138">
        <v>0</v>
      </c>
    </row>
    <row r="85" spans="1:22"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138">
        <v>0</v>
      </c>
    </row>
    <row r="86" spans="1:22"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138">
        <v>0</v>
      </c>
    </row>
    <row r="87" spans="1:22"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138">
        <v>0</v>
      </c>
    </row>
    <row r="88" spans="1:22"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138">
        <v>0</v>
      </c>
    </row>
    <row r="89" spans="1:22" x14ac:dyDescent="0.3">
      <c r="A89" s="3" t="s">
        <v>196</v>
      </c>
      <c r="B89" s="3" t="s">
        <v>417</v>
      </c>
      <c r="C89" s="3" t="s">
        <v>423</v>
      </c>
      <c r="D89" s="53">
        <v>0</v>
      </c>
      <c r="E89" s="53">
        <v>0</v>
      </c>
      <c r="F89" s="53">
        <v>0</v>
      </c>
      <c r="G89" s="53">
        <v>0</v>
      </c>
      <c r="H89" s="53">
        <v>0</v>
      </c>
      <c r="I89" s="53">
        <v>0</v>
      </c>
      <c r="J89" s="53">
        <v>0</v>
      </c>
      <c r="K89" s="53">
        <v>0</v>
      </c>
      <c r="L89" s="53">
        <v>0</v>
      </c>
      <c r="M89" s="53">
        <v>0</v>
      </c>
      <c r="N89" s="53">
        <v>0</v>
      </c>
      <c r="O89" s="53">
        <v>0</v>
      </c>
      <c r="P89" s="53">
        <v>0</v>
      </c>
      <c r="Q89" s="53">
        <v>0</v>
      </c>
      <c r="R89" s="53">
        <v>0</v>
      </c>
      <c r="S89" s="53">
        <v>0</v>
      </c>
      <c r="T89" s="53">
        <v>0</v>
      </c>
      <c r="U89" s="53">
        <v>0</v>
      </c>
      <c r="V89" s="138">
        <v>0</v>
      </c>
    </row>
    <row r="90" spans="1:22"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138">
        <v>0</v>
      </c>
    </row>
    <row r="91" spans="1:22"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138">
        <v>0</v>
      </c>
    </row>
    <row r="92" spans="1:22"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138">
        <v>0</v>
      </c>
    </row>
    <row r="93" spans="1:22"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138">
        <v>0</v>
      </c>
    </row>
    <row r="94" spans="1:22"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138">
        <v>0</v>
      </c>
    </row>
    <row r="95" spans="1:22"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138">
        <v>0</v>
      </c>
    </row>
    <row r="96" spans="1:22"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53">
        <v>0</v>
      </c>
      <c r="Q96" s="53">
        <v>0</v>
      </c>
      <c r="R96" s="53">
        <v>0</v>
      </c>
      <c r="S96" s="53">
        <v>0</v>
      </c>
      <c r="T96" s="53">
        <v>0</v>
      </c>
      <c r="U96" s="53">
        <v>0</v>
      </c>
      <c r="V96" s="138">
        <v>0</v>
      </c>
    </row>
    <row r="97" spans="1:22"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138">
        <v>0</v>
      </c>
    </row>
    <row r="98" spans="1:22"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138">
        <v>0</v>
      </c>
    </row>
    <row r="99" spans="1:22"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138">
        <v>0</v>
      </c>
    </row>
    <row r="100" spans="1:22"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row>
    <row r="101" spans="1:22"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138">
        <v>0</v>
      </c>
    </row>
    <row r="102" spans="1:22"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138">
        <v>0</v>
      </c>
    </row>
    <row r="103" spans="1:22"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138">
        <v>0</v>
      </c>
    </row>
    <row r="104" spans="1:22"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138">
        <v>0</v>
      </c>
    </row>
    <row r="105" spans="1:22"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138">
        <v>0</v>
      </c>
    </row>
    <row r="106" spans="1:22"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138">
        <v>0</v>
      </c>
    </row>
    <row r="107" spans="1:22"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138">
        <v>0</v>
      </c>
    </row>
    <row r="108" spans="1:22"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138">
        <v>0</v>
      </c>
    </row>
    <row r="109" spans="1:22"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138">
        <v>0</v>
      </c>
    </row>
    <row r="110" spans="1:22" x14ac:dyDescent="0.3">
      <c r="A110" s="51" t="s">
        <v>445</v>
      </c>
      <c r="B110" s="51" t="s">
        <v>445</v>
      </c>
      <c r="C110" s="51" t="s">
        <v>445</v>
      </c>
      <c r="D110" s="52">
        <v>0</v>
      </c>
      <c r="E110" s="52">
        <v>0</v>
      </c>
      <c r="F110" s="52">
        <v>0</v>
      </c>
      <c r="G110" s="52">
        <v>0</v>
      </c>
      <c r="H110" s="52">
        <v>0</v>
      </c>
      <c r="I110" s="52">
        <v>0</v>
      </c>
      <c r="J110" s="52">
        <v>0</v>
      </c>
      <c r="K110" s="52">
        <v>0</v>
      </c>
      <c r="L110" s="52">
        <v>0</v>
      </c>
      <c r="M110" s="52">
        <v>0</v>
      </c>
      <c r="N110" s="52">
        <v>0</v>
      </c>
      <c r="O110" s="52">
        <v>0</v>
      </c>
      <c r="P110" s="52">
        <v>0</v>
      </c>
      <c r="Q110" s="52">
        <v>0</v>
      </c>
      <c r="R110" s="52">
        <v>0</v>
      </c>
      <c r="S110" s="52">
        <v>0</v>
      </c>
      <c r="T110" s="52">
        <v>0.72800000000000009</v>
      </c>
      <c r="U110" s="52">
        <v>0</v>
      </c>
      <c r="V110" s="52">
        <v>0.72800000000000009</v>
      </c>
    </row>
    <row r="111" spans="1:22"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138">
        <v>0</v>
      </c>
    </row>
    <row r="112" spans="1:22"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138">
        <v>0</v>
      </c>
    </row>
    <row r="113" spans="1:22"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138">
        <v>0</v>
      </c>
    </row>
    <row r="114" spans="1:22" x14ac:dyDescent="0.3">
      <c r="A114" s="3" t="s">
        <v>196</v>
      </c>
      <c r="B114" s="3" t="s">
        <v>446</v>
      </c>
      <c r="C114" s="3" t="s">
        <v>450</v>
      </c>
      <c r="D114" s="53">
        <v>0</v>
      </c>
      <c r="E114" s="53">
        <v>0</v>
      </c>
      <c r="F114" s="53">
        <v>0</v>
      </c>
      <c r="G114" s="53">
        <v>0</v>
      </c>
      <c r="H114" s="53">
        <v>0</v>
      </c>
      <c r="I114" s="53">
        <v>0</v>
      </c>
      <c r="J114" s="53">
        <v>0</v>
      </c>
      <c r="K114" s="53">
        <v>0</v>
      </c>
      <c r="L114" s="53">
        <v>0</v>
      </c>
      <c r="M114" s="53">
        <v>0</v>
      </c>
      <c r="N114" s="53">
        <v>0</v>
      </c>
      <c r="O114" s="53">
        <v>0</v>
      </c>
      <c r="P114" s="53">
        <v>0</v>
      </c>
      <c r="Q114" s="53">
        <v>0</v>
      </c>
      <c r="R114" s="53">
        <v>0</v>
      </c>
      <c r="S114" s="53">
        <v>0</v>
      </c>
      <c r="T114" s="53">
        <v>0.72800000000000009</v>
      </c>
      <c r="U114" s="53">
        <v>0</v>
      </c>
      <c r="V114" s="138">
        <v>0.72800000000000009</v>
      </c>
    </row>
    <row r="115" spans="1:22"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138">
        <v>0</v>
      </c>
    </row>
    <row r="116" spans="1:22" x14ac:dyDescent="0.3">
      <c r="A116" s="49" t="s">
        <v>452</v>
      </c>
      <c r="B116" s="49" t="s">
        <v>452</v>
      </c>
      <c r="C116" s="49" t="s">
        <v>452</v>
      </c>
      <c r="D116" s="50">
        <v>0</v>
      </c>
      <c r="E116" s="50">
        <v>0</v>
      </c>
      <c r="F116" s="50">
        <v>0</v>
      </c>
      <c r="G116" s="50">
        <v>0.128</v>
      </c>
      <c r="H116" s="50">
        <v>0</v>
      </c>
      <c r="I116" s="50">
        <v>0</v>
      </c>
      <c r="J116" s="50">
        <v>0</v>
      </c>
      <c r="K116" s="50">
        <v>7.7479999999999984</v>
      </c>
      <c r="L116" s="50">
        <v>0</v>
      </c>
      <c r="M116" s="50">
        <v>0</v>
      </c>
      <c r="N116" s="50">
        <v>0</v>
      </c>
      <c r="O116" s="50">
        <v>0</v>
      </c>
      <c r="P116" s="50">
        <v>0</v>
      </c>
      <c r="Q116" s="50">
        <v>0</v>
      </c>
      <c r="R116" s="50">
        <v>0</v>
      </c>
      <c r="S116" s="50">
        <v>1.2940000000000003</v>
      </c>
      <c r="T116" s="50">
        <v>2.528</v>
      </c>
      <c r="U116" s="50">
        <v>0</v>
      </c>
      <c r="V116" s="50">
        <v>11.697999999999999</v>
      </c>
    </row>
    <row r="117" spans="1:22" x14ac:dyDescent="0.3">
      <c r="A117" s="51" t="s">
        <v>452</v>
      </c>
      <c r="B117" s="51" t="s">
        <v>452</v>
      </c>
      <c r="C117" s="51" t="s">
        <v>452</v>
      </c>
      <c r="D117" s="52">
        <v>0</v>
      </c>
      <c r="E117" s="52">
        <v>0</v>
      </c>
      <c r="F117" s="52">
        <v>0</v>
      </c>
      <c r="G117" s="52">
        <v>0.128</v>
      </c>
      <c r="H117" s="52">
        <v>0</v>
      </c>
      <c r="I117" s="52">
        <v>0</v>
      </c>
      <c r="J117" s="52">
        <v>0</v>
      </c>
      <c r="K117" s="52">
        <v>7.7479999999999984</v>
      </c>
      <c r="L117" s="52">
        <v>0</v>
      </c>
      <c r="M117" s="52">
        <v>0</v>
      </c>
      <c r="N117" s="52">
        <v>0</v>
      </c>
      <c r="O117" s="52">
        <v>0</v>
      </c>
      <c r="P117" s="52">
        <v>0</v>
      </c>
      <c r="Q117" s="52">
        <v>0</v>
      </c>
      <c r="R117" s="52">
        <v>0</v>
      </c>
      <c r="S117" s="52">
        <v>1.2940000000000003</v>
      </c>
      <c r="T117" s="52">
        <v>2.528</v>
      </c>
      <c r="U117" s="52">
        <v>0</v>
      </c>
      <c r="V117" s="52">
        <v>11.697999999999999</v>
      </c>
    </row>
    <row r="118" spans="1:22" x14ac:dyDescent="0.3">
      <c r="A118" s="3" t="s">
        <v>209</v>
      </c>
      <c r="B118" s="3" t="s">
        <v>209</v>
      </c>
      <c r="C118" s="3" t="s">
        <v>210</v>
      </c>
      <c r="D118" s="53">
        <v>0</v>
      </c>
      <c r="E118" s="53">
        <v>0</v>
      </c>
      <c r="F118" s="53">
        <v>0</v>
      </c>
      <c r="G118" s="53">
        <v>4.8000000000000001E-2</v>
      </c>
      <c r="H118" s="53">
        <v>0</v>
      </c>
      <c r="I118" s="53">
        <v>0</v>
      </c>
      <c r="J118" s="53">
        <v>0</v>
      </c>
      <c r="K118" s="53">
        <v>0</v>
      </c>
      <c r="L118" s="53">
        <v>0</v>
      </c>
      <c r="M118" s="53">
        <v>0</v>
      </c>
      <c r="N118" s="53">
        <v>0</v>
      </c>
      <c r="O118" s="53">
        <v>0</v>
      </c>
      <c r="P118" s="53">
        <v>0</v>
      </c>
      <c r="Q118" s="53">
        <v>0</v>
      </c>
      <c r="R118" s="53">
        <v>0</v>
      </c>
      <c r="S118" s="53">
        <v>1.2940000000000003</v>
      </c>
      <c r="T118" s="53">
        <v>0</v>
      </c>
      <c r="U118" s="53">
        <v>0</v>
      </c>
      <c r="V118" s="138">
        <v>1.3420000000000003</v>
      </c>
    </row>
    <row r="119" spans="1:22" x14ac:dyDescent="0.3">
      <c r="A119" s="3" t="s">
        <v>209</v>
      </c>
      <c r="B119" s="3" t="s">
        <v>209</v>
      </c>
      <c r="C119" s="3" t="s">
        <v>213</v>
      </c>
      <c r="D119" s="53">
        <v>0</v>
      </c>
      <c r="E119" s="53">
        <v>0</v>
      </c>
      <c r="F119" s="53">
        <v>0</v>
      </c>
      <c r="G119" s="53">
        <v>0.08</v>
      </c>
      <c r="H119" s="53">
        <v>0</v>
      </c>
      <c r="I119" s="53">
        <v>0</v>
      </c>
      <c r="J119" s="53">
        <v>0</v>
      </c>
      <c r="K119" s="53">
        <v>7.7479999999999984</v>
      </c>
      <c r="L119" s="53">
        <v>0</v>
      </c>
      <c r="M119" s="53">
        <v>0</v>
      </c>
      <c r="N119" s="53">
        <v>0</v>
      </c>
      <c r="O119" s="53">
        <v>0</v>
      </c>
      <c r="P119" s="53">
        <v>0</v>
      </c>
      <c r="Q119" s="53">
        <v>0</v>
      </c>
      <c r="R119" s="53">
        <v>0</v>
      </c>
      <c r="S119" s="53">
        <v>0</v>
      </c>
      <c r="T119" s="53">
        <v>2.528</v>
      </c>
      <c r="U119" s="53">
        <v>0</v>
      </c>
      <c r="V119" s="138">
        <v>10.355999999999998</v>
      </c>
    </row>
    <row r="120" spans="1:22" x14ac:dyDescent="0.3">
      <c r="A120" s="49" t="s">
        <v>453</v>
      </c>
      <c r="B120" s="49" t="s">
        <v>453</v>
      </c>
      <c r="C120" s="49" t="s">
        <v>453</v>
      </c>
      <c r="D120" s="50">
        <v>0</v>
      </c>
      <c r="E120" s="50">
        <v>0</v>
      </c>
      <c r="F120" s="50">
        <v>0</v>
      </c>
      <c r="G120" s="50">
        <v>0.22</v>
      </c>
      <c r="H120" s="50">
        <v>0</v>
      </c>
      <c r="I120" s="50">
        <v>0</v>
      </c>
      <c r="J120" s="50">
        <v>0</v>
      </c>
      <c r="K120" s="50">
        <v>0</v>
      </c>
      <c r="L120" s="50">
        <v>0</v>
      </c>
      <c r="M120" s="50">
        <v>0</v>
      </c>
      <c r="N120" s="50">
        <v>0</v>
      </c>
      <c r="O120" s="50">
        <v>0</v>
      </c>
      <c r="P120" s="50">
        <v>0</v>
      </c>
      <c r="Q120" s="50">
        <v>0</v>
      </c>
      <c r="R120" s="50">
        <v>0</v>
      </c>
      <c r="S120" s="50">
        <v>10.803000000000001</v>
      </c>
      <c r="T120" s="50">
        <v>0.98399999999999987</v>
      </c>
      <c r="U120" s="50">
        <v>0</v>
      </c>
      <c r="V120" s="50">
        <v>12.007</v>
      </c>
    </row>
    <row r="121" spans="1:22" x14ac:dyDescent="0.3">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row>
    <row r="122" spans="1:22"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138">
        <v>0</v>
      </c>
    </row>
    <row r="123" spans="1:22"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138">
        <v>0</v>
      </c>
    </row>
    <row r="124" spans="1:22" x14ac:dyDescent="0.3">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138">
        <v>0</v>
      </c>
    </row>
    <row r="125" spans="1:22"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138">
        <v>0</v>
      </c>
    </row>
    <row r="126" spans="1:22"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138">
        <v>0</v>
      </c>
    </row>
    <row r="127" spans="1:22"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138">
        <v>0</v>
      </c>
    </row>
    <row r="128" spans="1:22"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138">
        <v>0</v>
      </c>
    </row>
    <row r="129" spans="1:22"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138">
        <v>0</v>
      </c>
    </row>
    <row r="130" spans="1:22" x14ac:dyDescent="0.3">
      <c r="A130" s="51" t="s">
        <v>464</v>
      </c>
      <c r="B130" s="51" t="s">
        <v>464</v>
      </c>
      <c r="C130" s="51" t="s">
        <v>464</v>
      </c>
      <c r="D130" s="52">
        <v>0</v>
      </c>
      <c r="E130" s="52">
        <v>0</v>
      </c>
      <c r="F130" s="52">
        <v>0</v>
      </c>
      <c r="G130" s="52">
        <v>2.5000000000000001E-2</v>
      </c>
      <c r="H130" s="52">
        <v>0</v>
      </c>
      <c r="I130" s="52">
        <v>0</v>
      </c>
      <c r="J130" s="52">
        <v>0</v>
      </c>
      <c r="K130" s="52">
        <v>0</v>
      </c>
      <c r="L130" s="52">
        <v>0</v>
      </c>
      <c r="M130" s="52">
        <v>0</v>
      </c>
      <c r="N130" s="52">
        <v>0</v>
      </c>
      <c r="O130" s="52">
        <v>0</v>
      </c>
      <c r="P130" s="52">
        <v>0</v>
      </c>
      <c r="Q130" s="52">
        <v>0</v>
      </c>
      <c r="R130" s="52">
        <v>0</v>
      </c>
      <c r="S130" s="52">
        <v>0</v>
      </c>
      <c r="T130" s="52">
        <v>0</v>
      </c>
      <c r="U130" s="52">
        <v>0</v>
      </c>
      <c r="V130" s="52">
        <v>2.5000000000000001E-2</v>
      </c>
    </row>
    <row r="131" spans="1:22"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138">
        <v>0</v>
      </c>
    </row>
    <row r="132" spans="1:22" x14ac:dyDescent="0.3">
      <c r="A132" s="3" t="s">
        <v>224</v>
      </c>
      <c r="B132" s="3" t="s">
        <v>465</v>
      </c>
      <c r="C132" s="3" t="s">
        <v>467</v>
      </c>
      <c r="D132" s="53">
        <v>0</v>
      </c>
      <c r="E132" s="53">
        <v>0</v>
      </c>
      <c r="F132" s="53">
        <v>0</v>
      </c>
      <c r="G132" s="53">
        <v>0</v>
      </c>
      <c r="H132" s="53">
        <v>0</v>
      </c>
      <c r="I132" s="53">
        <v>0</v>
      </c>
      <c r="J132" s="53">
        <v>0</v>
      </c>
      <c r="K132" s="53">
        <v>0</v>
      </c>
      <c r="L132" s="53">
        <v>0</v>
      </c>
      <c r="M132" s="53">
        <v>0</v>
      </c>
      <c r="N132" s="53">
        <v>0</v>
      </c>
      <c r="O132" s="53">
        <v>0</v>
      </c>
      <c r="P132" s="53">
        <v>0</v>
      </c>
      <c r="Q132" s="53">
        <v>0</v>
      </c>
      <c r="R132" s="53">
        <v>0</v>
      </c>
      <c r="S132" s="53">
        <v>0</v>
      </c>
      <c r="T132" s="53">
        <v>0</v>
      </c>
      <c r="U132" s="53">
        <v>0</v>
      </c>
      <c r="V132" s="138">
        <v>0</v>
      </c>
    </row>
    <row r="133" spans="1:22" x14ac:dyDescent="0.3">
      <c r="A133" s="3" t="s">
        <v>224</v>
      </c>
      <c r="B133" s="3" t="s">
        <v>465</v>
      </c>
      <c r="C133" s="3" t="s">
        <v>468</v>
      </c>
      <c r="D133" s="53">
        <v>0</v>
      </c>
      <c r="E133" s="53">
        <v>0</v>
      </c>
      <c r="F133" s="53">
        <v>0</v>
      </c>
      <c r="G133" s="53">
        <v>0</v>
      </c>
      <c r="H133" s="53">
        <v>0</v>
      </c>
      <c r="I133" s="53">
        <v>0</v>
      </c>
      <c r="J133" s="53">
        <v>0</v>
      </c>
      <c r="K133" s="53">
        <v>0</v>
      </c>
      <c r="L133" s="53">
        <v>0</v>
      </c>
      <c r="M133" s="53">
        <v>0</v>
      </c>
      <c r="N133" s="53">
        <v>0</v>
      </c>
      <c r="O133" s="53">
        <v>0</v>
      </c>
      <c r="P133" s="53">
        <v>0</v>
      </c>
      <c r="Q133" s="53">
        <v>0</v>
      </c>
      <c r="R133" s="53">
        <v>0</v>
      </c>
      <c r="S133" s="53">
        <v>0</v>
      </c>
      <c r="T133" s="53">
        <v>0</v>
      </c>
      <c r="U133" s="53">
        <v>0</v>
      </c>
      <c r="V133" s="138">
        <v>0</v>
      </c>
    </row>
    <row r="134" spans="1:22" x14ac:dyDescent="0.3">
      <c r="A134" s="3" t="s">
        <v>224</v>
      </c>
      <c r="B134" s="3" t="s">
        <v>465</v>
      </c>
      <c r="C134" s="3" t="s">
        <v>469</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138">
        <v>0</v>
      </c>
    </row>
    <row r="135" spans="1:22" x14ac:dyDescent="0.3">
      <c r="A135" s="3" t="s">
        <v>224</v>
      </c>
      <c r="B135" s="3" t="s">
        <v>465</v>
      </c>
      <c r="C135" s="3" t="s">
        <v>470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138">
        <v>0</v>
      </c>
    </row>
    <row r="136" spans="1:22" x14ac:dyDescent="0.3">
      <c r="A136" s="3" t="s">
        <v>224</v>
      </c>
      <c r="B136" s="3" t="s">
        <v>465</v>
      </c>
      <c r="C136" s="3" t="s">
        <v>225</v>
      </c>
      <c r="D136" s="53">
        <v>0</v>
      </c>
      <c r="E136" s="53">
        <v>0</v>
      </c>
      <c r="F136" s="53">
        <v>0</v>
      </c>
      <c r="G136" s="53">
        <v>2.5000000000000001E-2</v>
      </c>
      <c r="H136" s="53">
        <v>0</v>
      </c>
      <c r="I136" s="53">
        <v>0</v>
      </c>
      <c r="J136" s="53">
        <v>0</v>
      </c>
      <c r="K136" s="53">
        <v>0</v>
      </c>
      <c r="L136" s="53">
        <v>0</v>
      </c>
      <c r="M136" s="53">
        <v>0</v>
      </c>
      <c r="N136" s="53">
        <v>0</v>
      </c>
      <c r="O136" s="53">
        <v>0</v>
      </c>
      <c r="P136" s="53">
        <v>0</v>
      </c>
      <c r="Q136" s="53">
        <v>0</v>
      </c>
      <c r="R136" s="53">
        <v>0</v>
      </c>
      <c r="S136" s="53">
        <v>0</v>
      </c>
      <c r="T136" s="53">
        <v>0</v>
      </c>
      <c r="U136" s="53">
        <v>0</v>
      </c>
      <c r="V136" s="138">
        <v>2.5000000000000001E-2</v>
      </c>
    </row>
    <row r="137" spans="1:22"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138">
        <v>0</v>
      </c>
    </row>
    <row r="138" spans="1:22" x14ac:dyDescent="0.3">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138">
        <v>0</v>
      </c>
    </row>
    <row r="139" spans="1:22" x14ac:dyDescent="0.3">
      <c r="A139" s="51" t="s">
        <v>473</v>
      </c>
      <c r="B139" s="51" t="s">
        <v>473</v>
      </c>
      <c r="C139" s="51" t="s">
        <v>473</v>
      </c>
      <c r="D139" s="52">
        <v>0</v>
      </c>
      <c r="E139" s="52">
        <v>0</v>
      </c>
      <c r="F139" s="52">
        <v>0</v>
      </c>
      <c r="G139" s="52">
        <v>0.19500000000000001</v>
      </c>
      <c r="H139" s="52">
        <v>0</v>
      </c>
      <c r="I139" s="52">
        <v>0</v>
      </c>
      <c r="J139" s="52">
        <v>0</v>
      </c>
      <c r="K139" s="52">
        <v>0</v>
      </c>
      <c r="L139" s="52">
        <v>0</v>
      </c>
      <c r="M139" s="52">
        <v>0</v>
      </c>
      <c r="N139" s="52">
        <v>0</v>
      </c>
      <c r="O139" s="52">
        <v>0</v>
      </c>
      <c r="P139" s="52">
        <v>0</v>
      </c>
      <c r="Q139" s="52">
        <v>0</v>
      </c>
      <c r="R139" s="52">
        <v>0</v>
      </c>
      <c r="S139" s="52">
        <v>10.803000000000001</v>
      </c>
      <c r="T139" s="52">
        <v>0.98399999999999987</v>
      </c>
      <c r="U139" s="52">
        <v>0</v>
      </c>
      <c r="V139" s="52">
        <v>11.981999999999999</v>
      </c>
    </row>
    <row r="140" spans="1:22" x14ac:dyDescent="0.3">
      <c r="A140" s="3" t="s">
        <v>224</v>
      </c>
      <c r="B140" s="3" t="s">
        <v>474</v>
      </c>
      <c r="C140" s="3" t="s">
        <v>229</v>
      </c>
      <c r="D140" s="53">
        <v>0</v>
      </c>
      <c r="E140" s="53">
        <v>0</v>
      </c>
      <c r="F140" s="53">
        <v>0</v>
      </c>
      <c r="G140" s="53">
        <v>3.5999999999999997E-2</v>
      </c>
      <c r="H140" s="53">
        <v>0</v>
      </c>
      <c r="I140" s="53">
        <v>0</v>
      </c>
      <c r="J140" s="53">
        <v>0</v>
      </c>
      <c r="K140" s="53">
        <v>0</v>
      </c>
      <c r="L140" s="53">
        <v>0</v>
      </c>
      <c r="M140" s="53">
        <v>0</v>
      </c>
      <c r="N140" s="53">
        <v>0</v>
      </c>
      <c r="O140" s="53">
        <v>0</v>
      </c>
      <c r="P140" s="53">
        <v>0</v>
      </c>
      <c r="Q140" s="53">
        <v>0</v>
      </c>
      <c r="R140" s="53">
        <v>0</v>
      </c>
      <c r="S140" s="53">
        <v>0</v>
      </c>
      <c r="T140" s="53">
        <v>0</v>
      </c>
      <c r="U140" s="53">
        <v>0</v>
      </c>
      <c r="V140" s="138">
        <v>3.5999999999999997E-2</v>
      </c>
    </row>
    <row r="141" spans="1:22" x14ac:dyDescent="0.3">
      <c r="A141" s="3" t="s">
        <v>224</v>
      </c>
      <c r="B141" s="3" t="s">
        <v>474</v>
      </c>
      <c r="C141" s="3" t="s">
        <v>475</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138">
        <v>0</v>
      </c>
    </row>
    <row r="142" spans="1:22" x14ac:dyDescent="0.3">
      <c r="A142" s="3" t="s">
        <v>224</v>
      </c>
      <c r="B142" s="3" t="s">
        <v>474</v>
      </c>
      <c r="C142" s="3" t="s">
        <v>232</v>
      </c>
      <c r="D142" s="53">
        <v>0</v>
      </c>
      <c r="E142" s="53">
        <v>0</v>
      </c>
      <c r="F142" s="53">
        <v>0</v>
      </c>
      <c r="G142" s="53">
        <v>3.3000000000000002E-2</v>
      </c>
      <c r="H142" s="53">
        <v>0</v>
      </c>
      <c r="I142" s="53">
        <v>0</v>
      </c>
      <c r="J142" s="53">
        <v>0</v>
      </c>
      <c r="K142" s="53">
        <v>0</v>
      </c>
      <c r="L142" s="53">
        <v>0</v>
      </c>
      <c r="M142" s="53">
        <v>0</v>
      </c>
      <c r="N142" s="53">
        <v>0</v>
      </c>
      <c r="O142" s="53">
        <v>0</v>
      </c>
      <c r="P142" s="53">
        <v>0</v>
      </c>
      <c r="Q142" s="53">
        <v>0</v>
      </c>
      <c r="R142" s="53">
        <v>0</v>
      </c>
      <c r="S142" s="53">
        <v>10.803000000000001</v>
      </c>
      <c r="T142" s="53">
        <v>4.0000000000000001E-3</v>
      </c>
      <c r="U142" s="53">
        <v>0</v>
      </c>
      <c r="V142" s="138">
        <v>10.84</v>
      </c>
    </row>
    <row r="143" spans="1:22" x14ac:dyDescent="0.3">
      <c r="A143" s="3" t="s">
        <v>224</v>
      </c>
      <c r="B143" s="3" t="s">
        <v>474</v>
      </c>
      <c r="C143" s="3" t="s">
        <v>476</v>
      </c>
      <c r="D143" s="53">
        <v>0</v>
      </c>
      <c r="E143" s="53">
        <v>0</v>
      </c>
      <c r="F143" s="53">
        <v>0</v>
      </c>
      <c r="G143" s="53">
        <v>0.126</v>
      </c>
      <c r="H143" s="53">
        <v>0</v>
      </c>
      <c r="I143" s="53">
        <v>0</v>
      </c>
      <c r="J143" s="53">
        <v>0</v>
      </c>
      <c r="K143" s="53">
        <v>0</v>
      </c>
      <c r="L143" s="53">
        <v>0</v>
      </c>
      <c r="M143" s="53">
        <v>0</v>
      </c>
      <c r="N143" s="53">
        <v>0</v>
      </c>
      <c r="O143" s="53">
        <v>0</v>
      </c>
      <c r="P143" s="53">
        <v>0</v>
      </c>
      <c r="Q143" s="53">
        <v>0</v>
      </c>
      <c r="R143" s="53">
        <v>0</v>
      </c>
      <c r="S143" s="53">
        <v>0</v>
      </c>
      <c r="T143" s="53">
        <v>0.97899999999999987</v>
      </c>
      <c r="U143" s="53">
        <v>0</v>
      </c>
      <c r="V143" s="138">
        <v>1.105</v>
      </c>
    </row>
    <row r="144" spans="1:22" x14ac:dyDescent="0.3">
      <c r="A144" s="3" t="s">
        <v>224</v>
      </c>
      <c r="B144" s="3" t="s">
        <v>474</v>
      </c>
      <c r="C144" s="3" t="s">
        <v>234</v>
      </c>
      <c r="D144" s="53">
        <v>0</v>
      </c>
      <c r="E144" s="53">
        <v>0</v>
      </c>
      <c r="F144" s="53">
        <v>0</v>
      </c>
      <c r="G144" s="53">
        <v>0</v>
      </c>
      <c r="H144" s="53">
        <v>0</v>
      </c>
      <c r="I144" s="53">
        <v>0</v>
      </c>
      <c r="J144" s="53">
        <v>0</v>
      </c>
      <c r="K144" s="53">
        <v>0</v>
      </c>
      <c r="L144" s="53">
        <v>0</v>
      </c>
      <c r="M144" s="53">
        <v>0</v>
      </c>
      <c r="N144" s="53">
        <v>0</v>
      </c>
      <c r="O144" s="53">
        <v>0</v>
      </c>
      <c r="P144" s="53">
        <v>0</v>
      </c>
      <c r="Q144" s="53">
        <v>0</v>
      </c>
      <c r="R144" s="53">
        <v>0</v>
      </c>
      <c r="S144" s="53">
        <v>0</v>
      </c>
      <c r="T144" s="53">
        <v>1E-3</v>
      </c>
      <c r="U144" s="53">
        <v>0</v>
      </c>
      <c r="V144" s="138">
        <v>1E-3</v>
      </c>
    </row>
    <row r="145" spans="1:22" x14ac:dyDescent="0.3">
      <c r="A145" s="3" t="s">
        <v>224</v>
      </c>
      <c r="B145" s="3" t="s">
        <v>474</v>
      </c>
      <c r="C145" s="3" t="s">
        <v>477</v>
      </c>
      <c r="D145" s="53">
        <v>0</v>
      </c>
      <c r="E145" s="53">
        <v>0</v>
      </c>
      <c r="F145" s="53">
        <v>0</v>
      </c>
      <c r="G145" s="53">
        <v>0</v>
      </c>
      <c r="H145" s="53">
        <v>0</v>
      </c>
      <c r="I145" s="53">
        <v>0</v>
      </c>
      <c r="J145" s="53">
        <v>0</v>
      </c>
      <c r="K145" s="53">
        <v>0</v>
      </c>
      <c r="L145" s="53">
        <v>0</v>
      </c>
      <c r="M145" s="53">
        <v>0</v>
      </c>
      <c r="N145" s="53">
        <v>0</v>
      </c>
      <c r="O145" s="53">
        <v>0</v>
      </c>
      <c r="P145" s="53">
        <v>0</v>
      </c>
      <c r="Q145" s="53">
        <v>0</v>
      </c>
      <c r="R145" s="53">
        <v>0</v>
      </c>
      <c r="S145" s="53">
        <v>0</v>
      </c>
      <c r="T145" s="53">
        <v>0</v>
      </c>
      <c r="U145" s="53">
        <v>0</v>
      </c>
      <c r="V145" s="138">
        <v>0</v>
      </c>
    </row>
    <row r="146" spans="1:22"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138">
        <v>0</v>
      </c>
    </row>
    <row r="147" spans="1:22"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138">
        <v>0</v>
      </c>
    </row>
    <row r="148" spans="1:22"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138">
        <v>0</v>
      </c>
    </row>
    <row r="149" spans="1:22" x14ac:dyDescent="0.3">
      <c r="A149" s="3" t="s">
        <v>224</v>
      </c>
      <c r="B149" s="3" t="s">
        <v>474</v>
      </c>
      <c r="C149" s="3" t="s">
        <v>481</v>
      </c>
      <c r="D149" s="53">
        <v>0</v>
      </c>
      <c r="E149" s="53">
        <v>0</v>
      </c>
      <c r="F149" s="53">
        <v>0</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138">
        <v>0</v>
      </c>
    </row>
    <row r="150" spans="1:22"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138">
        <v>0</v>
      </c>
    </row>
    <row r="151" spans="1:22" x14ac:dyDescent="0.3">
      <c r="A151" s="3" t="s">
        <v>224</v>
      </c>
      <c r="B151" s="3" t="s">
        <v>474</v>
      </c>
      <c r="C151" s="3" t="s">
        <v>483</v>
      </c>
      <c r="D151" s="53">
        <v>0</v>
      </c>
      <c r="E151" s="53">
        <v>0</v>
      </c>
      <c r="F151" s="53">
        <v>0</v>
      </c>
      <c r="G151" s="53">
        <v>0</v>
      </c>
      <c r="H151" s="53">
        <v>0</v>
      </c>
      <c r="I151" s="53">
        <v>0</v>
      </c>
      <c r="J151" s="53">
        <v>0</v>
      </c>
      <c r="K151" s="53">
        <v>0</v>
      </c>
      <c r="L151" s="53">
        <v>0</v>
      </c>
      <c r="M151" s="53">
        <v>0</v>
      </c>
      <c r="N151" s="53">
        <v>0</v>
      </c>
      <c r="O151" s="53">
        <v>0</v>
      </c>
      <c r="P151" s="53">
        <v>0</v>
      </c>
      <c r="Q151" s="53">
        <v>0</v>
      </c>
      <c r="R151" s="53">
        <v>0</v>
      </c>
      <c r="S151" s="53">
        <v>0</v>
      </c>
      <c r="T151" s="53">
        <v>0</v>
      </c>
      <c r="U151" s="53">
        <v>0</v>
      </c>
      <c r="V151" s="138">
        <v>0</v>
      </c>
    </row>
    <row r="152" spans="1:22"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138">
        <v>0</v>
      </c>
    </row>
    <row r="153" spans="1:22" x14ac:dyDescent="0.3">
      <c r="A153" s="49" t="s">
        <v>484</v>
      </c>
      <c r="B153" s="49" t="s">
        <v>484</v>
      </c>
      <c r="C153" s="49" t="s">
        <v>484</v>
      </c>
      <c r="D153" s="50">
        <v>0</v>
      </c>
      <c r="E153" s="50">
        <v>0</v>
      </c>
      <c r="F153" s="50">
        <v>0</v>
      </c>
      <c r="G153" s="50">
        <v>0.25800000000000001</v>
      </c>
      <c r="H153" s="50">
        <v>0</v>
      </c>
      <c r="I153" s="50">
        <v>0</v>
      </c>
      <c r="J153" s="50">
        <v>0</v>
      </c>
      <c r="K153" s="50">
        <v>9.929000000000002</v>
      </c>
      <c r="L153" s="50">
        <v>0</v>
      </c>
      <c r="M153" s="50">
        <v>0</v>
      </c>
      <c r="N153" s="50">
        <v>0</v>
      </c>
      <c r="O153" s="50">
        <v>0</v>
      </c>
      <c r="P153" s="50">
        <v>0</v>
      </c>
      <c r="Q153" s="50">
        <v>0</v>
      </c>
      <c r="R153" s="50">
        <v>0</v>
      </c>
      <c r="S153" s="50">
        <v>0</v>
      </c>
      <c r="T153" s="50">
        <v>87.032999999999987</v>
      </c>
      <c r="U153" s="50">
        <v>0</v>
      </c>
      <c r="V153" s="50">
        <v>97.22</v>
      </c>
    </row>
    <row r="154" spans="1:22" x14ac:dyDescent="0.3">
      <c r="A154" s="51" t="s">
        <v>485</v>
      </c>
      <c r="B154" s="51" t="s">
        <v>485</v>
      </c>
      <c r="C154" s="51" t="s">
        <v>485</v>
      </c>
      <c r="D154" s="52">
        <v>0</v>
      </c>
      <c r="E154" s="52">
        <v>0</v>
      </c>
      <c r="F154" s="52">
        <v>0</v>
      </c>
      <c r="G154" s="52">
        <v>3.7999999999999999E-2</v>
      </c>
      <c r="H154" s="52">
        <v>0</v>
      </c>
      <c r="I154" s="52">
        <v>0</v>
      </c>
      <c r="J154" s="52">
        <v>0</v>
      </c>
      <c r="K154" s="52">
        <v>0</v>
      </c>
      <c r="L154" s="52">
        <v>0</v>
      </c>
      <c r="M154" s="52">
        <v>0</v>
      </c>
      <c r="N154" s="52">
        <v>0</v>
      </c>
      <c r="O154" s="52">
        <v>0</v>
      </c>
      <c r="P154" s="52">
        <v>0</v>
      </c>
      <c r="Q154" s="52">
        <v>0</v>
      </c>
      <c r="R154" s="52">
        <v>0</v>
      </c>
      <c r="S154" s="52">
        <v>0</v>
      </c>
      <c r="T154" s="52">
        <v>0</v>
      </c>
      <c r="U154" s="52">
        <v>0</v>
      </c>
      <c r="V154" s="52">
        <v>3.7999999999999999E-2</v>
      </c>
    </row>
    <row r="155" spans="1:22"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138">
        <v>0</v>
      </c>
    </row>
    <row r="156" spans="1:22" x14ac:dyDescent="0.3">
      <c r="A156" s="3" t="s">
        <v>240</v>
      </c>
      <c r="B156" s="3" t="s">
        <v>486</v>
      </c>
      <c r="C156" s="3" t="s">
        <v>488</v>
      </c>
      <c r="D156" s="53">
        <v>0</v>
      </c>
      <c r="E156" s="53">
        <v>0</v>
      </c>
      <c r="F156" s="53">
        <v>0</v>
      </c>
      <c r="G156" s="53">
        <v>0</v>
      </c>
      <c r="H156" s="53">
        <v>0</v>
      </c>
      <c r="I156" s="53">
        <v>0</v>
      </c>
      <c r="J156" s="53">
        <v>0</v>
      </c>
      <c r="K156" s="53">
        <v>0</v>
      </c>
      <c r="L156" s="53">
        <v>0</v>
      </c>
      <c r="M156" s="53">
        <v>0</v>
      </c>
      <c r="N156" s="53">
        <v>0</v>
      </c>
      <c r="O156" s="53">
        <v>0</v>
      </c>
      <c r="P156" s="53">
        <v>0</v>
      </c>
      <c r="Q156" s="53">
        <v>0</v>
      </c>
      <c r="R156" s="53">
        <v>0</v>
      </c>
      <c r="S156" s="53">
        <v>0</v>
      </c>
      <c r="T156" s="53">
        <v>0</v>
      </c>
      <c r="U156" s="53">
        <v>0</v>
      </c>
      <c r="V156" s="138">
        <v>0</v>
      </c>
    </row>
    <row r="157" spans="1:22"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138">
        <v>0</v>
      </c>
    </row>
    <row r="158" spans="1:22"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138">
        <v>0</v>
      </c>
    </row>
    <row r="159" spans="1:22" x14ac:dyDescent="0.3">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138">
        <v>0</v>
      </c>
    </row>
    <row r="160" spans="1:22"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138">
        <v>0</v>
      </c>
    </row>
    <row r="161" spans="1:22"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138">
        <v>0</v>
      </c>
    </row>
    <row r="162" spans="1:22"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138">
        <v>0</v>
      </c>
    </row>
    <row r="163" spans="1:22"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138">
        <v>0</v>
      </c>
    </row>
    <row r="164" spans="1:22" x14ac:dyDescent="0.3">
      <c r="A164" s="3" t="s">
        <v>240</v>
      </c>
      <c r="B164" s="3" t="s">
        <v>486</v>
      </c>
      <c r="C164" s="3" t="s">
        <v>495</v>
      </c>
      <c r="D164" s="53">
        <v>0</v>
      </c>
      <c r="E164" s="53">
        <v>0</v>
      </c>
      <c r="F164" s="53">
        <v>0</v>
      </c>
      <c r="G164" s="53">
        <v>0</v>
      </c>
      <c r="H164" s="53">
        <v>0</v>
      </c>
      <c r="I164" s="53">
        <v>0</v>
      </c>
      <c r="J164" s="53">
        <v>0</v>
      </c>
      <c r="K164" s="53">
        <v>0</v>
      </c>
      <c r="L164" s="53">
        <v>0</v>
      </c>
      <c r="M164" s="53">
        <v>0</v>
      </c>
      <c r="N164" s="53">
        <v>0</v>
      </c>
      <c r="O164" s="53">
        <v>0</v>
      </c>
      <c r="P164" s="53">
        <v>0</v>
      </c>
      <c r="Q164" s="53">
        <v>0</v>
      </c>
      <c r="R164" s="53">
        <v>0</v>
      </c>
      <c r="S164" s="53">
        <v>0</v>
      </c>
      <c r="T164" s="53">
        <v>0</v>
      </c>
      <c r="U164" s="53">
        <v>0</v>
      </c>
      <c r="V164" s="138">
        <v>0</v>
      </c>
    </row>
    <row r="165" spans="1:22"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138">
        <v>0</v>
      </c>
    </row>
    <row r="166" spans="1:22" x14ac:dyDescent="0.3">
      <c r="A166" s="3" t="s">
        <v>240</v>
      </c>
      <c r="B166" s="3" t="s">
        <v>486</v>
      </c>
      <c r="C166" s="3" t="s">
        <v>245</v>
      </c>
      <c r="D166" s="53">
        <v>0</v>
      </c>
      <c r="E166" s="53">
        <v>0</v>
      </c>
      <c r="F166" s="53">
        <v>0</v>
      </c>
      <c r="G166" s="53">
        <v>3.7999999999999999E-2</v>
      </c>
      <c r="H166" s="53">
        <v>0</v>
      </c>
      <c r="I166" s="53">
        <v>0</v>
      </c>
      <c r="J166" s="53">
        <v>0</v>
      </c>
      <c r="K166" s="53">
        <v>0</v>
      </c>
      <c r="L166" s="53">
        <v>0</v>
      </c>
      <c r="M166" s="53">
        <v>0</v>
      </c>
      <c r="N166" s="53">
        <v>0</v>
      </c>
      <c r="O166" s="53">
        <v>0</v>
      </c>
      <c r="P166" s="53">
        <v>0</v>
      </c>
      <c r="Q166" s="53">
        <v>0</v>
      </c>
      <c r="R166" s="53">
        <v>0</v>
      </c>
      <c r="S166" s="53">
        <v>0</v>
      </c>
      <c r="T166" s="53">
        <v>0</v>
      </c>
      <c r="U166" s="53">
        <v>0</v>
      </c>
      <c r="V166" s="138">
        <v>3.7999999999999999E-2</v>
      </c>
    </row>
    <row r="167" spans="1:22"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138">
        <v>0</v>
      </c>
    </row>
    <row r="168" spans="1:22"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138">
        <v>0</v>
      </c>
    </row>
    <row r="169" spans="1:22" x14ac:dyDescent="0.3">
      <c r="A169" s="51" t="s">
        <v>499</v>
      </c>
      <c r="B169" s="51" t="s">
        <v>499</v>
      </c>
      <c r="C169" s="51" t="s">
        <v>499</v>
      </c>
      <c r="D169" s="52">
        <v>0</v>
      </c>
      <c r="E169" s="52">
        <v>0</v>
      </c>
      <c r="F169" s="52">
        <v>0</v>
      </c>
      <c r="G169" s="52">
        <v>0.16400000000000001</v>
      </c>
      <c r="H169" s="52">
        <v>0</v>
      </c>
      <c r="I169" s="52">
        <v>0</v>
      </c>
      <c r="J169" s="52">
        <v>0</v>
      </c>
      <c r="K169" s="52">
        <v>9.7890000000000015</v>
      </c>
      <c r="L169" s="52">
        <v>0</v>
      </c>
      <c r="M169" s="52">
        <v>0</v>
      </c>
      <c r="N169" s="52">
        <v>0</v>
      </c>
      <c r="O169" s="52">
        <v>0</v>
      </c>
      <c r="P169" s="52">
        <v>0</v>
      </c>
      <c r="Q169" s="52">
        <v>0</v>
      </c>
      <c r="R169" s="52">
        <v>0</v>
      </c>
      <c r="S169" s="52">
        <v>0</v>
      </c>
      <c r="T169" s="52">
        <v>40.059999999999988</v>
      </c>
      <c r="U169" s="52">
        <v>0</v>
      </c>
      <c r="V169" s="52">
        <v>50.012999999999991</v>
      </c>
    </row>
    <row r="170" spans="1:22"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138">
        <v>0</v>
      </c>
    </row>
    <row r="171" spans="1:22"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138">
        <v>0</v>
      </c>
    </row>
    <row r="172" spans="1:22"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138">
        <v>0</v>
      </c>
    </row>
    <row r="173" spans="1:22" x14ac:dyDescent="0.3">
      <c r="A173" s="3" t="s">
        <v>240</v>
      </c>
      <c r="B173" s="3" t="s">
        <v>500</v>
      </c>
      <c r="C173" s="3" t="s">
        <v>248</v>
      </c>
      <c r="D173" s="53">
        <v>0</v>
      </c>
      <c r="E173" s="53">
        <v>0</v>
      </c>
      <c r="F173" s="53">
        <v>0</v>
      </c>
      <c r="G173" s="53">
        <v>0</v>
      </c>
      <c r="H173" s="53">
        <v>0</v>
      </c>
      <c r="I173" s="53">
        <v>0</v>
      </c>
      <c r="J173" s="53">
        <v>0</v>
      </c>
      <c r="K173" s="53">
        <v>9.7890000000000015</v>
      </c>
      <c r="L173" s="53">
        <v>0</v>
      </c>
      <c r="M173" s="53">
        <v>0</v>
      </c>
      <c r="N173" s="53">
        <v>0</v>
      </c>
      <c r="O173" s="53">
        <v>0</v>
      </c>
      <c r="P173" s="53">
        <v>0</v>
      </c>
      <c r="Q173" s="53">
        <v>0</v>
      </c>
      <c r="R173" s="53">
        <v>0</v>
      </c>
      <c r="S173" s="53">
        <v>0</v>
      </c>
      <c r="T173" s="53">
        <v>40.059999999999988</v>
      </c>
      <c r="U173" s="53">
        <v>0</v>
      </c>
      <c r="V173" s="138">
        <v>49.84899999999999</v>
      </c>
    </row>
    <row r="174" spans="1:22"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138">
        <v>0</v>
      </c>
    </row>
    <row r="175" spans="1:22"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138">
        <v>0</v>
      </c>
    </row>
    <row r="176" spans="1:22" x14ac:dyDescent="0.3">
      <c r="A176" s="3" t="s">
        <v>240</v>
      </c>
      <c r="B176" s="3" t="s">
        <v>500</v>
      </c>
      <c r="C176" s="3" t="s">
        <v>506</v>
      </c>
      <c r="D176" s="53">
        <v>0</v>
      </c>
      <c r="E176" s="53">
        <v>0</v>
      </c>
      <c r="F176" s="53">
        <v>0</v>
      </c>
      <c r="G176" s="53">
        <v>0.16400000000000001</v>
      </c>
      <c r="H176" s="53">
        <v>0</v>
      </c>
      <c r="I176" s="53">
        <v>0</v>
      </c>
      <c r="J176" s="53">
        <v>0</v>
      </c>
      <c r="K176" s="53">
        <v>0</v>
      </c>
      <c r="L176" s="53">
        <v>0</v>
      </c>
      <c r="M176" s="53">
        <v>0</v>
      </c>
      <c r="N176" s="53">
        <v>0</v>
      </c>
      <c r="O176" s="53">
        <v>0</v>
      </c>
      <c r="P176" s="53">
        <v>0</v>
      </c>
      <c r="Q176" s="53">
        <v>0</v>
      </c>
      <c r="R176" s="53">
        <v>0</v>
      </c>
      <c r="S176" s="53">
        <v>0</v>
      </c>
      <c r="T176" s="53">
        <v>0</v>
      </c>
      <c r="U176" s="53">
        <v>0</v>
      </c>
      <c r="V176" s="138">
        <v>0.16400000000000001</v>
      </c>
    </row>
    <row r="177" spans="1:22"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138">
        <v>0</v>
      </c>
    </row>
    <row r="178" spans="1:22" x14ac:dyDescent="0.3">
      <c r="A178" s="51" t="s">
        <v>508</v>
      </c>
      <c r="B178" s="51" t="s">
        <v>508</v>
      </c>
      <c r="C178" s="51" t="s">
        <v>508</v>
      </c>
      <c r="D178" s="52">
        <v>0</v>
      </c>
      <c r="E178" s="52">
        <v>0</v>
      </c>
      <c r="F178" s="52">
        <v>0</v>
      </c>
      <c r="G178" s="52">
        <v>2.1000000000000001E-2</v>
      </c>
      <c r="H178" s="52">
        <v>0</v>
      </c>
      <c r="I178" s="52">
        <v>0</v>
      </c>
      <c r="J178" s="52">
        <v>0</v>
      </c>
      <c r="K178" s="52">
        <v>0</v>
      </c>
      <c r="L178" s="52">
        <v>0</v>
      </c>
      <c r="M178" s="52">
        <v>0</v>
      </c>
      <c r="N178" s="52">
        <v>0</v>
      </c>
      <c r="O178" s="52">
        <v>0</v>
      </c>
      <c r="P178" s="52">
        <v>0</v>
      </c>
      <c r="Q178" s="52">
        <v>0</v>
      </c>
      <c r="R178" s="52">
        <v>0</v>
      </c>
      <c r="S178" s="52">
        <v>0</v>
      </c>
      <c r="T178" s="52">
        <v>1.3440000000000001</v>
      </c>
      <c r="U178" s="52">
        <v>0</v>
      </c>
      <c r="V178" s="52">
        <v>1.365</v>
      </c>
    </row>
    <row r="179" spans="1:22"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138">
        <v>0</v>
      </c>
    </row>
    <row r="180" spans="1:22"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138">
        <v>0</v>
      </c>
    </row>
    <row r="181" spans="1:22"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138">
        <v>0</v>
      </c>
    </row>
    <row r="182" spans="1:22" x14ac:dyDescent="0.3">
      <c r="A182" s="3" t="s">
        <v>240</v>
      </c>
      <c r="B182" s="3" t="s">
        <v>509</v>
      </c>
      <c r="C182" s="3" t="s">
        <v>258</v>
      </c>
      <c r="D182" s="53">
        <v>0</v>
      </c>
      <c r="E182" s="53">
        <v>0</v>
      </c>
      <c r="F182" s="53">
        <v>0</v>
      </c>
      <c r="G182" s="53">
        <v>0</v>
      </c>
      <c r="H182" s="53">
        <v>0</v>
      </c>
      <c r="I182" s="53">
        <v>0</v>
      </c>
      <c r="J182" s="53">
        <v>0</v>
      </c>
      <c r="K182" s="53">
        <v>0</v>
      </c>
      <c r="L182" s="53">
        <v>0</v>
      </c>
      <c r="M182" s="53">
        <v>0</v>
      </c>
      <c r="N182" s="53">
        <v>0</v>
      </c>
      <c r="O182" s="53">
        <v>0</v>
      </c>
      <c r="P182" s="53">
        <v>0</v>
      </c>
      <c r="Q182" s="53">
        <v>0</v>
      </c>
      <c r="R182" s="53">
        <v>0</v>
      </c>
      <c r="S182" s="53">
        <v>0</v>
      </c>
      <c r="T182" s="53">
        <v>0</v>
      </c>
      <c r="U182" s="53">
        <v>0</v>
      </c>
      <c r="V182" s="138">
        <v>0</v>
      </c>
    </row>
    <row r="183" spans="1:22"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138">
        <v>0</v>
      </c>
    </row>
    <row r="184" spans="1:22" x14ac:dyDescent="0.3">
      <c r="A184" s="3" t="s">
        <v>240</v>
      </c>
      <c r="B184" s="3" t="s">
        <v>509</v>
      </c>
      <c r="C184" s="3" t="s">
        <v>261</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1.3440000000000001</v>
      </c>
      <c r="U184" s="53">
        <v>0</v>
      </c>
      <c r="V184" s="138">
        <v>1.3440000000000001</v>
      </c>
    </row>
    <row r="185" spans="1:22" x14ac:dyDescent="0.3">
      <c r="A185" s="3" t="s">
        <v>240</v>
      </c>
      <c r="B185" s="3" t="s">
        <v>509</v>
      </c>
      <c r="C185" s="3" t="s">
        <v>514</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138">
        <v>0</v>
      </c>
    </row>
    <row r="186" spans="1:22" x14ac:dyDescent="0.3">
      <c r="A186" s="3" t="s">
        <v>240</v>
      </c>
      <c r="B186" s="3" t="s">
        <v>509</v>
      </c>
      <c r="C186" s="3" t="s">
        <v>267</v>
      </c>
      <c r="D186" s="53">
        <v>0</v>
      </c>
      <c r="E186" s="53">
        <v>0</v>
      </c>
      <c r="F186" s="53">
        <v>0</v>
      </c>
      <c r="G186" s="53">
        <v>2.1000000000000001E-2</v>
      </c>
      <c r="H186" s="53">
        <v>0</v>
      </c>
      <c r="I186" s="53">
        <v>0</v>
      </c>
      <c r="J186" s="53">
        <v>0</v>
      </c>
      <c r="K186" s="53">
        <v>0</v>
      </c>
      <c r="L186" s="53">
        <v>0</v>
      </c>
      <c r="M186" s="53">
        <v>0</v>
      </c>
      <c r="N186" s="53">
        <v>0</v>
      </c>
      <c r="O186" s="53">
        <v>0</v>
      </c>
      <c r="P186" s="53">
        <v>0</v>
      </c>
      <c r="Q186" s="53">
        <v>0</v>
      </c>
      <c r="R186" s="53">
        <v>0</v>
      </c>
      <c r="S186" s="53">
        <v>0</v>
      </c>
      <c r="T186" s="53">
        <v>0</v>
      </c>
      <c r="U186" s="53">
        <v>0</v>
      </c>
      <c r="V186" s="138">
        <v>2.1000000000000001E-2</v>
      </c>
    </row>
    <row r="187" spans="1:22"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138">
        <v>0</v>
      </c>
    </row>
    <row r="188" spans="1:22" x14ac:dyDescent="0.3">
      <c r="A188" s="3" t="s">
        <v>240</v>
      </c>
      <c r="B188" s="3" t="s">
        <v>509</v>
      </c>
      <c r="C188" s="3" t="s">
        <v>516</v>
      </c>
      <c r="D188" s="53">
        <v>0</v>
      </c>
      <c r="E188" s="53">
        <v>0</v>
      </c>
      <c r="F188" s="53">
        <v>0</v>
      </c>
      <c r="G188" s="53">
        <v>0</v>
      </c>
      <c r="H188" s="53">
        <v>0</v>
      </c>
      <c r="I188" s="53">
        <v>0</v>
      </c>
      <c r="J188" s="53">
        <v>0</v>
      </c>
      <c r="K188" s="53">
        <v>0</v>
      </c>
      <c r="L188" s="53">
        <v>0</v>
      </c>
      <c r="M188" s="53">
        <v>0</v>
      </c>
      <c r="N188" s="53">
        <v>0</v>
      </c>
      <c r="O188" s="53">
        <v>0</v>
      </c>
      <c r="P188" s="53">
        <v>0</v>
      </c>
      <c r="Q188" s="53">
        <v>0</v>
      </c>
      <c r="R188" s="53">
        <v>0</v>
      </c>
      <c r="S188" s="53">
        <v>0</v>
      </c>
      <c r="T188" s="53">
        <v>0</v>
      </c>
      <c r="U188" s="53">
        <v>0</v>
      </c>
      <c r="V188" s="138">
        <v>0</v>
      </c>
    </row>
    <row r="189" spans="1:22" x14ac:dyDescent="0.3">
      <c r="A189" s="3" t="s">
        <v>240</v>
      </c>
      <c r="B189" s="3" t="s">
        <v>509</v>
      </c>
      <c r="C189" s="3" t="s">
        <v>270</v>
      </c>
      <c r="D189" s="53">
        <v>0</v>
      </c>
      <c r="E189" s="53">
        <v>0</v>
      </c>
      <c r="F189" s="53">
        <v>0</v>
      </c>
      <c r="G189" s="53">
        <v>0</v>
      </c>
      <c r="H189" s="53">
        <v>0</v>
      </c>
      <c r="I189" s="53">
        <v>0</v>
      </c>
      <c r="J189" s="53">
        <v>0</v>
      </c>
      <c r="K189" s="53">
        <v>0</v>
      </c>
      <c r="L189" s="53">
        <v>0</v>
      </c>
      <c r="M189" s="53">
        <v>0</v>
      </c>
      <c r="N189" s="53">
        <v>0</v>
      </c>
      <c r="O189" s="53">
        <v>0</v>
      </c>
      <c r="P189" s="53">
        <v>0</v>
      </c>
      <c r="Q189" s="53">
        <v>0</v>
      </c>
      <c r="R189" s="53">
        <v>0</v>
      </c>
      <c r="S189" s="53">
        <v>0</v>
      </c>
      <c r="T189" s="53">
        <v>0</v>
      </c>
      <c r="U189" s="53">
        <v>0</v>
      </c>
      <c r="V189" s="138">
        <v>0</v>
      </c>
    </row>
    <row r="190" spans="1:22" x14ac:dyDescent="0.3">
      <c r="A190" s="51" t="s">
        <v>517</v>
      </c>
      <c r="B190" s="51" t="s">
        <v>517</v>
      </c>
      <c r="C190" s="51" t="s">
        <v>517</v>
      </c>
      <c r="D190" s="52">
        <v>0</v>
      </c>
      <c r="E190" s="52">
        <v>0</v>
      </c>
      <c r="F190" s="52">
        <v>0</v>
      </c>
      <c r="G190" s="52">
        <v>3.5000000000000003E-2</v>
      </c>
      <c r="H190" s="52">
        <v>0</v>
      </c>
      <c r="I190" s="52">
        <v>0</v>
      </c>
      <c r="J190" s="52">
        <v>0</v>
      </c>
      <c r="K190" s="52">
        <v>0.14000000000000001</v>
      </c>
      <c r="L190" s="52">
        <v>0</v>
      </c>
      <c r="M190" s="52">
        <v>0</v>
      </c>
      <c r="N190" s="52">
        <v>0</v>
      </c>
      <c r="O190" s="52">
        <v>0</v>
      </c>
      <c r="P190" s="52">
        <v>0</v>
      </c>
      <c r="Q190" s="52">
        <v>0</v>
      </c>
      <c r="R190" s="52">
        <v>0</v>
      </c>
      <c r="S190" s="52">
        <v>0</v>
      </c>
      <c r="T190" s="52">
        <v>45.628999999999998</v>
      </c>
      <c r="U190" s="52">
        <v>0</v>
      </c>
      <c r="V190" s="52">
        <v>45.804000000000002</v>
      </c>
    </row>
    <row r="191" spans="1:22"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53">
        <v>0</v>
      </c>
      <c r="Q191" s="53">
        <v>0</v>
      </c>
      <c r="R191" s="53">
        <v>0</v>
      </c>
      <c r="S191" s="53">
        <v>0</v>
      </c>
      <c r="T191" s="53">
        <v>0.57200000000000006</v>
      </c>
      <c r="U191" s="53">
        <v>0</v>
      </c>
      <c r="V191" s="138">
        <v>0.57200000000000006</v>
      </c>
    </row>
    <row r="192" spans="1:22" x14ac:dyDescent="0.3">
      <c r="A192" s="3" t="s">
        <v>240</v>
      </c>
      <c r="B192" s="3" t="s">
        <v>518</v>
      </c>
      <c r="C192" s="3" t="s">
        <v>276</v>
      </c>
      <c r="D192" s="53">
        <v>0</v>
      </c>
      <c r="E192" s="53">
        <v>0</v>
      </c>
      <c r="F192" s="53">
        <v>0</v>
      </c>
      <c r="G192" s="53">
        <v>0</v>
      </c>
      <c r="H192" s="53">
        <v>0</v>
      </c>
      <c r="I192" s="53">
        <v>0</v>
      </c>
      <c r="J192" s="53">
        <v>0</v>
      </c>
      <c r="K192" s="53">
        <v>0.14000000000000001</v>
      </c>
      <c r="L192" s="53">
        <v>0</v>
      </c>
      <c r="M192" s="53">
        <v>0</v>
      </c>
      <c r="N192" s="53">
        <v>0</v>
      </c>
      <c r="O192" s="53">
        <v>0</v>
      </c>
      <c r="P192" s="53">
        <v>0</v>
      </c>
      <c r="Q192" s="53">
        <v>0</v>
      </c>
      <c r="R192" s="53">
        <v>0</v>
      </c>
      <c r="S192" s="53">
        <v>0</v>
      </c>
      <c r="T192" s="53">
        <v>26.042999999999999</v>
      </c>
      <c r="U192" s="53">
        <v>0</v>
      </c>
      <c r="V192" s="138">
        <v>26.183</v>
      </c>
    </row>
    <row r="193" spans="1:22"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138">
        <v>0</v>
      </c>
    </row>
    <row r="194" spans="1:22"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138">
        <v>0</v>
      </c>
    </row>
    <row r="195" spans="1:22" x14ac:dyDescent="0.3">
      <c r="A195" s="3" t="s">
        <v>240</v>
      </c>
      <c r="B195" s="3" t="s">
        <v>518</v>
      </c>
      <c r="C195" s="3" t="s">
        <v>285</v>
      </c>
      <c r="D195" s="53">
        <v>0</v>
      </c>
      <c r="E195" s="53">
        <v>0</v>
      </c>
      <c r="F195" s="53">
        <v>0</v>
      </c>
      <c r="G195" s="53">
        <v>3.5000000000000003E-2</v>
      </c>
      <c r="H195" s="53">
        <v>0</v>
      </c>
      <c r="I195" s="53">
        <v>0</v>
      </c>
      <c r="J195" s="53">
        <v>0</v>
      </c>
      <c r="K195" s="53">
        <v>0</v>
      </c>
      <c r="L195" s="53">
        <v>0</v>
      </c>
      <c r="M195" s="53">
        <v>0</v>
      </c>
      <c r="N195" s="53">
        <v>0</v>
      </c>
      <c r="O195" s="53">
        <v>0</v>
      </c>
      <c r="P195" s="53">
        <v>0</v>
      </c>
      <c r="Q195" s="53">
        <v>0</v>
      </c>
      <c r="R195" s="53">
        <v>0</v>
      </c>
      <c r="S195" s="53">
        <v>0</v>
      </c>
      <c r="T195" s="53">
        <v>11.794000000000002</v>
      </c>
      <c r="U195" s="53">
        <v>0</v>
      </c>
      <c r="V195" s="138">
        <v>11.829000000000002</v>
      </c>
    </row>
    <row r="196" spans="1:22" x14ac:dyDescent="0.3">
      <c r="A196" s="3" t="s">
        <v>240</v>
      </c>
      <c r="B196" s="3" t="s">
        <v>518</v>
      </c>
      <c r="C196" s="3" t="s">
        <v>288</v>
      </c>
      <c r="D196" s="53">
        <v>0</v>
      </c>
      <c r="E196" s="53">
        <v>0</v>
      </c>
      <c r="F196" s="53">
        <v>0</v>
      </c>
      <c r="G196" s="53">
        <v>0</v>
      </c>
      <c r="H196" s="53">
        <v>0</v>
      </c>
      <c r="I196" s="53">
        <v>0</v>
      </c>
      <c r="J196" s="53">
        <v>0</v>
      </c>
      <c r="K196" s="53">
        <v>0</v>
      </c>
      <c r="L196" s="53">
        <v>0</v>
      </c>
      <c r="M196" s="53">
        <v>0</v>
      </c>
      <c r="N196" s="53">
        <v>0</v>
      </c>
      <c r="O196" s="53">
        <v>0</v>
      </c>
      <c r="P196" s="53">
        <v>0</v>
      </c>
      <c r="Q196" s="53">
        <v>0</v>
      </c>
      <c r="R196" s="53">
        <v>0</v>
      </c>
      <c r="S196" s="53">
        <v>0</v>
      </c>
      <c r="T196" s="53">
        <v>7.2200000000000006</v>
      </c>
      <c r="U196" s="53">
        <v>0</v>
      </c>
      <c r="V196" s="138">
        <v>7.2200000000000006</v>
      </c>
    </row>
    <row r="197" spans="1:22" x14ac:dyDescent="0.3">
      <c r="A197" s="49" t="s">
        <v>521</v>
      </c>
      <c r="B197" s="49" t="s">
        <v>521</v>
      </c>
      <c r="C197" s="49" t="s">
        <v>521</v>
      </c>
      <c r="D197" s="50">
        <v>0</v>
      </c>
      <c r="E197" s="50">
        <v>0</v>
      </c>
      <c r="F197" s="50">
        <v>0</v>
      </c>
      <c r="G197" s="50">
        <v>3.0000000000000001E-3</v>
      </c>
      <c r="H197" s="50">
        <v>0</v>
      </c>
      <c r="I197" s="50">
        <v>0</v>
      </c>
      <c r="J197" s="50">
        <v>0</v>
      </c>
      <c r="K197" s="50">
        <v>0</v>
      </c>
      <c r="L197" s="50">
        <v>0</v>
      </c>
      <c r="M197" s="50">
        <v>0</v>
      </c>
      <c r="N197" s="50">
        <v>0</v>
      </c>
      <c r="O197" s="50">
        <v>0</v>
      </c>
      <c r="P197" s="50">
        <v>0</v>
      </c>
      <c r="Q197" s="50">
        <v>0</v>
      </c>
      <c r="R197" s="50">
        <v>0</v>
      </c>
      <c r="S197" s="50">
        <v>0</v>
      </c>
      <c r="T197" s="50">
        <v>0</v>
      </c>
      <c r="U197" s="50">
        <v>0</v>
      </c>
      <c r="V197" s="50">
        <v>3.0000000000000001E-3</v>
      </c>
    </row>
    <row r="198" spans="1:22" x14ac:dyDescent="0.3">
      <c r="A198" s="51" t="s">
        <v>521</v>
      </c>
      <c r="B198" s="51" t="s">
        <v>521</v>
      </c>
      <c r="C198" s="51" t="s">
        <v>521</v>
      </c>
      <c r="D198" s="52">
        <v>0</v>
      </c>
      <c r="E198" s="52">
        <v>0</v>
      </c>
      <c r="F198" s="52">
        <v>0</v>
      </c>
      <c r="G198" s="52">
        <v>3.0000000000000001E-3</v>
      </c>
      <c r="H198" s="52">
        <v>0</v>
      </c>
      <c r="I198" s="52">
        <v>0</v>
      </c>
      <c r="J198" s="52">
        <v>0</v>
      </c>
      <c r="K198" s="52">
        <v>0</v>
      </c>
      <c r="L198" s="52">
        <v>0</v>
      </c>
      <c r="M198" s="52">
        <v>0</v>
      </c>
      <c r="N198" s="52">
        <v>0</v>
      </c>
      <c r="O198" s="52">
        <v>0</v>
      </c>
      <c r="P198" s="52">
        <v>0</v>
      </c>
      <c r="Q198" s="52">
        <v>0</v>
      </c>
      <c r="R198" s="52">
        <v>0</v>
      </c>
      <c r="S198" s="52">
        <v>0</v>
      </c>
      <c r="T198" s="52">
        <v>0</v>
      </c>
      <c r="U198" s="52">
        <v>0</v>
      </c>
      <c r="V198" s="52">
        <v>3.0000000000000001E-3</v>
      </c>
    </row>
    <row r="199" spans="1:22" x14ac:dyDescent="0.3">
      <c r="A199" s="3" t="s">
        <v>522</v>
      </c>
      <c r="B199" s="3" t="s">
        <v>522</v>
      </c>
      <c r="C199" s="3" t="s">
        <v>523</v>
      </c>
      <c r="D199" s="53">
        <v>0</v>
      </c>
      <c r="E199" s="53">
        <v>0</v>
      </c>
      <c r="F199" s="53">
        <v>0</v>
      </c>
      <c r="G199" s="53">
        <v>3.0000000000000001E-3</v>
      </c>
      <c r="H199" s="53">
        <v>0</v>
      </c>
      <c r="I199" s="53">
        <v>0</v>
      </c>
      <c r="J199" s="53">
        <v>0</v>
      </c>
      <c r="K199" s="53">
        <v>0</v>
      </c>
      <c r="L199" s="53">
        <v>0</v>
      </c>
      <c r="M199" s="53">
        <v>0</v>
      </c>
      <c r="N199" s="53">
        <v>0</v>
      </c>
      <c r="O199" s="53">
        <v>0</v>
      </c>
      <c r="P199" s="53">
        <v>0</v>
      </c>
      <c r="Q199" s="53">
        <v>0</v>
      </c>
      <c r="R199" s="53">
        <v>0</v>
      </c>
      <c r="S199" s="53">
        <v>0</v>
      </c>
      <c r="T199" s="53">
        <v>0</v>
      </c>
      <c r="U199" s="53">
        <v>0</v>
      </c>
      <c r="V199" s="138">
        <v>3.0000000000000001E-3</v>
      </c>
    </row>
    <row r="200" spans="1:22"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138">
        <v>0</v>
      </c>
    </row>
    <row r="201" spans="1:22"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138">
        <v>0</v>
      </c>
    </row>
    <row r="202" spans="1:22"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138">
        <v>0</v>
      </c>
    </row>
    <row r="203" spans="1:22"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138">
        <v>0</v>
      </c>
    </row>
    <row r="204" spans="1:22" x14ac:dyDescent="0.3">
      <c r="A204" s="3" t="s">
        <v>522</v>
      </c>
      <c r="B204" s="3" t="s">
        <v>522</v>
      </c>
      <c r="C204" s="3" t="s">
        <v>528</v>
      </c>
      <c r="D204" s="53">
        <v>0</v>
      </c>
      <c r="E204" s="53">
        <v>0</v>
      </c>
      <c r="F204" s="53">
        <v>0</v>
      </c>
      <c r="G204" s="53">
        <v>0</v>
      </c>
      <c r="H204" s="53">
        <v>0</v>
      </c>
      <c r="I204" s="53">
        <v>0</v>
      </c>
      <c r="J204" s="53">
        <v>0</v>
      </c>
      <c r="K204" s="53">
        <v>0</v>
      </c>
      <c r="L204" s="53">
        <v>0</v>
      </c>
      <c r="M204" s="53">
        <v>0</v>
      </c>
      <c r="N204" s="53">
        <v>0</v>
      </c>
      <c r="O204" s="53">
        <v>0</v>
      </c>
      <c r="P204" s="53">
        <v>0</v>
      </c>
      <c r="Q204" s="53">
        <v>0</v>
      </c>
      <c r="R204" s="53">
        <v>0</v>
      </c>
      <c r="S204" s="53">
        <v>0</v>
      </c>
      <c r="T204" s="53">
        <v>0</v>
      </c>
      <c r="U204" s="53">
        <v>0</v>
      </c>
      <c r="V204" s="138">
        <v>0</v>
      </c>
    </row>
    <row r="205" spans="1:22"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138">
        <v>0</v>
      </c>
    </row>
    <row r="206" spans="1:22"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138">
        <v>0</v>
      </c>
    </row>
    <row r="207" spans="1:22"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138">
        <v>0</v>
      </c>
    </row>
    <row r="208" spans="1:22"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138">
        <v>0</v>
      </c>
    </row>
    <row r="209" spans="1:22"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row>
    <row r="210" spans="1:22"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row>
    <row r="211" spans="1:22"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138">
        <v>0</v>
      </c>
    </row>
  </sheetData>
  <conditionalFormatting sqref="A4:V6 A26:V26">
    <cfRule type="cellIs" dxfId="30" priority="1" stopIfTrue="1" operator="lessThan">
      <formula>0</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83EEA-BE29-4A4E-82EA-6524CA536D95}">
  <dimension ref="A1:V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21" width="8.75" style="43" customWidth="1"/>
    <col min="22" max="22" width="8.75" style="137" customWidth="1"/>
    <col min="23" max="16384" width="7" style="43"/>
  </cols>
  <sheetData>
    <row r="1" spans="1:22" ht="20" x14ac:dyDescent="0.4">
      <c r="A1" s="134" t="s">
        <v>782</v>
      </c>
      <c r="B1" s="42"/>
      <c r="C1" s="133"/>
    </row>
    <row r="2" spans="1:22" ht="20" x14ac:dyDescent="0.4">
      <c r="A2" s="44" t="s">
        <v>619</v>
      </c>
      <c r="B2" s="45"/>
      <c r="C2" s="45"/>
    </row>
    <row r="3" spans="1:22" x14ac:dyDescent="0.3">
      <c r="A3" s="44">
        <v>2022</v>
      </c>
      <c r="B3" s="46"/>
      <c r="D3" s="136" t="s">
        <v>523</v>
      </c>
      <c r="E3" s="136" t="s">
        <v>145</v>
      </c>
      <c r="F3" s="136" t="s">
        <v>210</v>
      </c>
      <c r="G3" s="136" t="s">
        <v>291</v>
      </c>
      <c r="H3" s="136" t="s">
        <v>151</v>
      </c>
      <c r="I3" s="136" t="s">
        <v>248</v>
      </c>
      <c r="J3" s="136" t="s">
        <v>276</v>
      </c>
      <c r="K3" s="136" t="s">
        <v>184</v>
      </c>
      <c r="L3" s="136" t="s">
        <v>225</v>
      </c>
      <c r="M3" s="136" t="s">
        <v>155</v>
      </c>
      <c r="N3" s="136" t="s">
        <v>170</v>
      </c>
      <c r="O3" s="136" t="s">
        <v>187</v>
      </c>
      <c r="P3" s="136" t="s">
        <v>285</v>
      </c>
      <c r="Q3" s="136" t="s">
        <v>159</v>
      </c>
      <c r="R3" s="136" t="s">
        <v>516</v>
      </c>
      <c r="S3" s="136" t="s">
        <v>213</v>
      </c>
      <c r="T3" s="136" t="s">
        <v>270</v>
      </c>
      <c r="U3" s="136" t="s">
        <v>534</v>
      </c>
      <c r="V3" s="135" t="s">
        <v>783</v>
      </c>
    </row>
    <row r="4" spans="1:22" x14ac:dyDescent="0.3">
      <c r="A4" s="47" t="s">
        <v>100</v>
      </c>
      <c r="B4" s="47" t="s">
        <v>100</v>
      </c>
      <c r="C4" s="47" t="s">
        <v>100</v>
      </c>
      <c r="D4" s="48">
        <v>0</v>
      </c>
      <c r="E4" s="48">
        <v>0</v>
      </c>
      <c r="F4" s="48">
        <v>0</v>
      </c>
      <c r="G4" s="48">
        <v>1.7630000000000001</v>
      </c>
      <c r="H4" s="48">
        <v>0</v>
      </c>
      <c r="I4" s="48">
        <v>0</v>
      </c>
      <c r="J4" s="48">
        <v>0</v>
      </c>
      <c r="K4" s="48">
        <v>62.263000000000005</v>
      </c>
      <c r="L4" s="48">
        <v>0</v>
      </c>
      <c r="M4" s="48">
        <v>0</v>
      </c>
      <c r="N4" s="48">
        <v>0</v>
      </c>
      <c r="O4" s="48">
        <v>0</v>
      </c>
      <c r="P4" s="48">
        <v>0</v>
      </c>
      <c r="Q4" s="48">
        <v>0</v>
      </c>
      <c r="R4" s="48">
        <v>0</v>
      </c>
      <c r="S4" s="48">
        <v>13.903</v>
      </c>
      <c r="T4" s="48">
        <v>109.46700000000001</v>
      </c>
      <c r="U4" s="48">
        <v>0</v>
      </c>
      <c r="V4" s="48">
        <v>187.39599999999999</v>
      </c>
    </row>
    <row r="5" spans="1:22" x14ac:dyDescent="0.3">
      <c r="A5" s="49" t="s">
        <v>349</v>
      </c>
      <c r="B5" s="49" t="s">
        <v>349</v>
      </c>
      <c r="C5" s="49" t="s">
        <v>349</v>
      </c>
      <c r="D5" s="50">
        <v>0</v>
      </c>
      <c r="E5" s="50">
        <v>0</v>
      </c>
      <c r="F5" s="50">
        <v>0</v>
      </c>
      <c r="G5" s="50">
        <v>0.70599999999999996</v>
      </c>
      <c r="H5" s="50">
        <v>0</v>
      </c>
      <c r="I5" s="50">
        <v>0</v>
      </c>
      <c r="J5" s="50">
        <v>0</v>
      </c>
      <c r="K5" s="50">
        <v>42.112000000000002</v>
      </c>
      <c r="L5" s="50">
        <v>0</v>
      </c>
      <c r="M5" s="50">
        <v>0</v>
      </c>
      <c r="N5" s="50">
        <v>0</v>
      </c>
      <c r="O5" s="50">
        <v>0</v>
      </c>
      <c r="P5" s="50">
        <v>0</v>
      </c>
      <c r="Q5" s="50">
        <v>0</v>
      </c>
      <c r="R5" s="50">
        <v>0</v>
      </c>
      <c r="S5" s="50">
        <v>0.188</v>
      </c>
      <c r="T5" s="50">
        <v>19.495000000000001</v>
      </c>
      <c r="U5" s="50">
        <v>0</v>
      </c>
      <c r="V5" s="50">
        <v>62.500999999999991</v>
      </c>
    </row>
    <row r="6" spans="1:22" x14ac:dyDescent="0.3">
      <c r="A6" s="51" t="s">
        <v>350</v>
      </c>
      <c r="B6" s="51" t="s">
        <v>350</v>
      </c>
      <c r="C6" s="51" t="s">
        <v>350</v>
      </c>
      <c r="D6" s="52">
        <v>0</v>
      </c>
      <c r="E6" s="52">
        <v>0</v>
      </c>
      <c r="F6" s="52">
        <v>0</v>
      </c>
      <c r="G6" s="52">
        <v>0.46099999999999997</v>
      </c>
      <c r="H6" s="52">
        <v>0</v>
      </c>
      <c r="I6" s="52">
        <v>0</v>
      </c>
      <c r="J6" s="52">
        <v>0</v>
      </c>
      <c r="K6" s="52">
        <v>23.48</v>
      </c>
      <c r="L6" s="52">
        <v>0</v>
      </c>
      <c r="M6" s="52">
        <v>0</v>
      </c>
      <c r="N6" s="52">
        <v>0</v>
      </c>
      <c r="O6" s="52">
        <v>0</v>
      </c>
      <c r="P6" s="52">
        <v>0</v>
      </c>
      <c r="Q6" s="52">
        <v>0</v>
      </c>
      <c r="R6" s="52">
        <v>0</v>
      </c>
      <c r="S6" s="52">
        <v>0.188</v>
      </c>
      <c r="T6" s="52">
        <v>14.292000000000002</v>
      </c>
      <c r="U6" s="52">
        <v>0</v>
      </c>
      <c r="V6" s="52">
        <v>38.420999999999999</v>
      </c>
    </row>
    <row r="7" spans="1:22" x14ac:dyDescent="0.3">
      <c r="A7" s="3" t="s">
        <v>144</v>
      </c>
      <c r="B7" s="3" t="s">
        <v>351</v>
      </c>
      <c r="C7" s="3" t="s">
        <v>352</v>
      </c>
      <c r="D7" s="53">
        <v>0</v>
      </c>
      <c r="E7" s="53">
        <v>0</v>
      </c>
      <c r="F7" s="53">
        <v>0</v>
      </c>
      <c r="G7" s="53">
        <v>0</v>
      </c>
      <c r="H7" s="53">
        <v>0</v>
      </c>
      <c r="I7" s="53">
        <v>0</v>
      </c>
      <c r="J7" s="53">
        <v>0</v>
      </c>
      <c r="K7" s="53">
        <v>0</v>
      </c>
      <c r="L7" s="53">
        <v>0</v>
      </c>
      <c r="M7" s="53">
        <v>0</v>
      </c>
      <c r="N7" s="53">
        <v>0</v>
      </c>
      <c r="O7" s="53">
        <v>0</v>
      </c>
      <c r="P7" s="53">
        <v>0</v>
      </c>
      <c r="Q7" s="53">
        <v>0</v>
      </c>
      <c r="R7" s="53">
        <v>0</v>
      </c>
      <c r="S7" s="53">
        <v>0</v>
      </c>
      <c r="T7" s="53">
        <v>0</v>
      </c>
      <c r="U7" s="53">
        <v>0</v>
      </c>
      <c r="V7" s="138">
        <v>0</v>
      </c>
    </row>
    <row r="8" spans="1:22" x14ac:dyDescent="0.3">
      <c r="A8" s="3" t="s">
        <v>144</v>
      </c>
      <c r="B8" s="3" t="s">
        <v>351</v>
      </c>
      <c r="C8" s="3" t="s">
        <v>145</v>
      </c>
      <c r="D8" s="53">
        <v>0</v>
      </c>
      <c r="E8" s="53">
        <v>0</v>
      </c>
      <c r="F8" s="53">
        <v>0</v>
      </c>
      <c r="G8" s="53">
        <v>0</v>
      </c>
      <c r="H8" s="53">
        <v>0</v>
      </c>
      <c r="I8" s="53">
        <v>0</v>
      </c>
      <c r="J8" s="53">
        <v>0</v>
      </c>
      <c r="K8" s="53">
        <v>0.47099999999999997</v>
      </c>
      <c r="L8" s="53">
        <v>0</v>
      </c>
      <c r="M8" s="53">
        <v>0</v>
      </c>
      <c r="N8" s="53">
        <v>0</v>
      </c>
      <c r="O8" s="53">
        <v>0</v>
      </c>
      <c r="P8" s="53">
        <v>0</v>
      </c>
      <c r="Q8" s="53">
        <v>0</v>
      </c>
      <c r="R8" s="53">
        <v>0</v>
      </c>
      <c r="S8" s="53">
        <v>7.4999999999999997E-2</v>
      </c>
      <c r="T8" s="53">
        <v>0.43899999999999995</v>
      </c>
      <c r="U8" s="53">
        <v>0</v>
      </c>
      <c r="V8" s="138">
        <v>0.98499999999999988</v>
      </c>
    </row>
    <row r="9" spans="1:22" x14ac:dyDescent="0.3">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138">
        <v>0</v>
      </c>
    </row>
    <row r="10" spans="1:22" x14ac:dyDescent="0.3">
      <c r="A10" s="3" t="s">
        <v>144</v>
      </c>
      <c r="B10" s="3" t="s">
        <v>351</v>
      </c>
      <c r="C10" s="3" t="s">
        <v>354</v>
      </c>
      <c r="D10" s="53">
        <v>0</v>
      </c>
      <c r="E10" s="53">
        <v>0</v>
      </c>
      <c r="F10" s="53">
        <v>0</v>
      </c>
      <c r="G10" s="53">
        <v>0</v>
      </c>
      <c r="H10" s="53">
        <v>0</v>
      </c>
      <c r="I10" s="53">
        <v>0</v>
      </c>
      <c r="J10" s="53">
        <v>0</v>
      </c>
      <c r="K10" s="53">
        <v>3.1879999999999997</v>
      </c>
      <c r="L10" s="53">
        <v>0</v>
      </c>
      <c r="M10" s="53">
        <v>0</v>
      </c>
      <c r="N10" s="53">
        <v>0</v>
      </c>
      <c r="O10" s="53">
        <v>0</v>
      </c>
      <c r="P10" s="53">
        <v>0</v>
      </c>
      <c r="Q10" s="53">
        <v>0</v>
      </c>
      <c r="R10" s="53">
        <v>0</v>
      </c>
      <c r="S10" s="53">
        <v>0</v>
      </c>
      <c r="T10" s="53">
        <v>0.16300000000000001</v>
      </c>
      <c r="U10" s="53">
        <v>0</v>
      </c>
      <c r="V10" s="138">
        <v>3.3509999999999995</v>
      </c>
    </row>
    <row r="11" spans="1:22"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138">
        <v>0</v>
      </c>
    </row>
    <row r="12" spans="1:22" x14ac:dyDescent="0.3">
      <c r="A12" s="3" t="s">
        <v>144</v>
      </c>
      <c r="B12" s="3" t="s">
        <v>351</v>
      </c>
      <c r="C12" s="3" t="s">
        <v>356</v>
      </c>
      <c r="D12" s="53">
        <v>0</v>
      </c>
      <c r="E12" s="53">
        <v>0</v>
      </c>
      <c r="F12" s="53">
        <v>0</v>
      </c>
      <c r="G12" s="53">
        <v>0</v>
      </c>
      <c r="H12" s="53">
        <v>0</v>
      </c>
      <c r="I12" s="53">
        <v>0</v>
      </c>
      <c r="J12" s="53">
        <v>0</v>
      </c>
      <c r="K12" s="53">
        <v>0</v>
      </c>
      <c r="L12" s="53">
        <v>0</v>
      </c>
      <c r="M12" s="53">
        <v>0</v>
      </c>
      <c r="N12" s="53">
        <v>0</v>
      </c>
      <c r="O12" s="53">
        <v>0</v>
      </c>
      <c r="P12" s="53">
        <v>0</v>
      </c>
      <c r="Q12" s="53">
        <v>0</v>
      </c>
      <c r="R12" s="53">
        <v>0</v>
      </c>
      <c r="S12" s="53">
        <v>0</v>
      </c>
      <c r="T12" s="53">
        <v>0</v>
      </c>
      <c r="U12" s="53">
        <v>0</v>
      </c>
      <c r="V12" s="138">
        <v>0</v>
      </c>
    </row>
    <row r="13" spans="1:22" x14ac:dyDescent="0.3">
      <c r="A13" s="3" t="s">
        <v>144</v>
      </c>
      <c r="B13" s="3" t="s">
        <v>351</v>
      </c>
      <c r="C13" s="3" t="s">
        <v>151</v>
      </c>
      <c r="D13" s="53">
        <v>0</v>
      </c>
      <c r="E13" s="53">
        <v>0</v>
      </c>
      <c r="F13" s="53">
        <v>0</v>
      </c>
      <c r="G13" s="53">
        <v>0.22699999999999998</v>
      </c>
      <c r="H13" s="53">
        <v>0</v>
      </c>
      <c r="I13" s="53">
        <v>0</v>
      </c>
      <c r="J13" s="53">
        <v>0</v>
      </c>
      <c r="K13" s="53">
        <v>17.365000000000002</v>
      </c>
      <c r="L13" s="53">
        <v>0</v>
      </c>
      <c r="M13" s="53">
        <v>0</v>
      </c>
      <c r="N13" s="53">
        <v>0</v>
      </c>
      <c r="O13" s="53">
        <v>0</v>
      </c>
      <c r="P13" s="53">
        <v>0</v>
      </c>
      <c r="Q13" s="53">
        <v>0</v>
      </c>
      <c r="R13" s="53">
        <v>0</v>
      </c>
      <c r="S13" s="53">
        <v>0</v>
      </c>
      <c r="T13" s="53">
        <v>2.3460000000000001</v>
      </c>
      <c r="U13" s="53">
        <v>0</v>
      </c>
      <c r="V13" s="138">
        <v>19.938000000000002</v>
      </c>
    </row>
    <row r="14" spans="1:22" x14ac:dyDescent="0.3">
      <c r="A14" s="3" t="s">
        <v>144</v>
      </c>
      <c r="B14" s="3" t="s">
        <v>351</v>
      </c>
      <c r="C14" s="3" t="s">
        <v>357</v>
      </c>
      <c r="D14" s="53">
        <v>0</v>
      </c>
      <c r="E14" s="53">
        <v>0</v>
      </c>
      <c r="F14" s="53">
        <v>0</v>
      </c>
      <c r="G14" s="53">
        <v>0</v>
      </c>
      <c r="H14" s="53">
        <v>0</v>
      </c>
      <c r="I14" s="53">
        <v>0</v>
      </c>
      <c r="J14" s="53">
        <v>0</v>
      </c>
      <c r="K14" s="53">
        <v>0</v>
      </c>
      <c r="L14" s="53">
        <v>0</v>
      </c>
      <c r="M14" s="53">
        <v>0</v>
      </c>
      <c r="N14" s="53">
        <v>0</v>
      </c>
      <c r="O14" s="53">
        <v>0</v>
      </c>
      <c r="P14" s="53">
        <v>0</v>
      </c>
      <c r="Q14" s="53">
        <v>0</v>
      </c>
      <c r="R14" s="53">
        <v>0</v>
      </c>
      <c r="S14" s="53">
        <v>0</v>
      </c>
      <c r="T14" s="53">
        <v>0</v>
      </c>
      <c r="U14" s="53">
        <v>0</v>
      </c>
      <c r="V14" s="138">
        <v>0</v>
      </c>
    </row>
    <row r="15" spans="1:22"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138">
        <v>0</v>
      </c>
    </row>
    <row r="16" spans="1:22"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53">
        <v>0</v>
      </c>
      <c r="Q16" s="53">
        <v>0</v>
      </c>
      <c r="R16" s="53">
        <v>0</v>
      </c>
      <c r="S16" s="53">
        <v>0</v>
      </c>
      <c r="T16" s="53">
        <v>0</v>
      </c>
      <c r="U16" s="53">
        <v>0</v>
      </c>
      <c r="V16" s="138">
        <v>0</v>
      </c>
    </row>
    <row r="17" spans="1:22" x14ac:dyDescent="0.3">
      <c r="A17" s="3" t="s">
        <v>144</v>
      </c>
      <c r="B17" s="3" t="s">
        <v>351</v>
      </c>
      <c r="C17" s="3" t="s">
        <v>360</v>
      </c>
      <c r="D17" s="53">
        <v>0</v>
      </c>
      <c r="E17" s="53">
        <v>0</v>
      </c>
      <c r="F17" s="53">
        <v>0</v>
      </c>
      <c r="G17" s="53">
        <v>0</v>
      </c>
      <c r="H17" s="53">
        <v>0</v>
      </c>
      <c r="I17" s="53">
        <v>0</v>
      </c>
      <c r="J17" s="53">
        <v>0</v>
      </c>
      <c r="K17" s="53">
        <v>0.77200000000000002</v>
      </c>
      <c r="L17" s="53">
        <v>0</v>
      </c>
      <c r="M17" s="53">
        <v>0</v>
      </c>
      <c r="N17" s="53">
        <v>0</v>
      </c>
      <c r="O17" s="53">
        <v>0</v>
      </c>
      <c r="P17" s="53">
        <v>0</v>
      </c>
      <c r="Q17" s="53">
        <v>0</v>
      </c>
      <c r="R17" s="53">
        <v>0</v>
      </c>
      <c r="S17" s="53">
        <v>0</v>
      </c>
      <c r="T17" s="53">
        <v>8.036999999999999</v>
      </c>
      <c r="U17" s="53">
        <v>0</v>
      </c>
      <c r="V17" s="138">
        <v>8.8089999999999993</v>
      </c>
    </row>
    <row r="18" spans="1:22"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138">
        <v>0</v>
      </c>
    </row>
    <row r="19" spans="1:22" x14ac:dyDescent="0.3">
      <c r="A19" s="3" t="s">
        <v>144</v>
      </c>
      <c r="B19" s="3" t="s">
        <v>351</v>
      </c>
      <c r="C19" s="3" t="s">
        <v>155</v>
      </c>
      <c r="D19" s="53">
        <v>0</v>
      </c>
      <c r="E19" s="53">
        <v>0</v>
      </c>
      <c r="F19" s="53">
        <v>0</v>
      </c>
      <c r="G19" s="53">
        <v>0</v>
      </c>
      <c r="H19" s="53">
        <v>0</v>
      </c>
      <c r="I19" s="53">
        <v>0</v>
      </c>
      <c r="J19" s="53">
        <v>0</v>
      </c>
      <c r="K19" s="53">
        <v>0</v>
      </c>
      <c r="L19" s="53">
        <v>0</v>
      </c>
      <c r="M19" s="53">
        <v>0</v>
      </c>
      <c r="N19" s="53">
        <v>0</v>
      </c>
      <c r="O19" s="53">
        <v>0</v>
      </c>
      <c r="P19" s="53">
        <v>0</v>
      </c>
      <c r="Q19" s="53">
        <v>0</v>
      </c>
      <c r="R19" s="53">
        <v>0</v>
      </c>
      <c r="S19" s="53">
        <v>0</v>
      </c>
      <c r="T19" s="53">
        <v>2.3470000000000004</v>
      </c>
      <c r="U19" s="53">
        <v>0</v>
      </c>
      <c r="V19" s="138">
        <v>2.3470000000000004</v>
      </c>
    </row>
    <row r="20" spans="1:22"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138">
        <v>0</v>
      </c>
    </row>
    <row r="21" spans="1:22"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138">
        <v>0</v>
      </c>
    </row>
    <row r="22" spans="1:22" x14ac:dyDescent="0.3">
      <c r="A22" s="3" t="s">
        <v>144</v>
      </c>
      <c r="B22" s="3" t="s">
        <v>351</v>
      </c>
      <c r="C22" s="3" t="s">
        <v>159</v>
      </c>
      <c r="D22" s="53">
        <v>0</v>
      </c>
      <c r="E22" s="53">
        <v>0</v>
      </c>
      <c r="F22" s="53">
        <v>0</v>
      </c>
      <c r="G22" s="53">
        <v>0</v>
      </c>
      <c r="H22" s="53">
        <v>0</v>
      </c>
      <c r="I22" s="53">
        <v>0</v>
      </c>
      <c r="J22" s="53">
        <v>0</v>
      </c>
      <c r="K22" s="53">
        <v>0</v>
      </c>
      <c r="L22" s="53">
        <v>0</v>
      </c>
      <c r="M22" s="53">
        <v>0</v>
      </c>
      <c r="N22" s="53">
        <v>0</v>
      </c>
      <c r="O22" s="53">
        <v>0</v>
      </c>
      <c r="P22" s="53">
        <v>0</v>
      </c>
      <c r="Q22" s="53">
        <v>0</v>
      </c>
      <c r="R22" s="53">
        <v>0</v>
      </c>
      <c r="S22" s="53">
        <v>0</v>
      </c>
      <c r="T22" s="53">
        <v>0</v>
      </c>
      <c r="U22" s="53">
        <v>0</v>
      </c>
      <c r="V22" s="138">
        <v>0</v>
      </c>
    </row>
    <row r="23" spans="1:22" x14ac:dyDescent="0.3">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138">
        <v>0</v>
      </c>
    </row>
    <row r="24" spans="1:22" x14ac:dyDescent="0.3">
      <c r="A24" s="3" t="s">
        <v>144</v>
      </c>
      <c r="B24" s="3" t="s">
        <v>351</v>
      </c>
      <c r="C24" s="3" t="s">
        <v>365</v>
      </c>
      <c r="D24" s="53">
        <v>0</v>
      </c>
      <c r="E24" s="53">
        <v>0</v>
      </c>
      <c r="F24" s="53">
        <v>0</v>
      </c>
      <c r="G24" s="53">
        <v>0</v>
      </c>
      <c r="H24" s="53">
        <v>0</v>
      </c>
      <c r="I24" s="53">
        <v>0</v>
      </c>
      <c r="J24" s="53">
        <v>0</v>
      </c>
      <c r="K24" s="53">
        <v>1.6840000000000002</v>
      </c>
      <c r="L24" s="53">
        <v>0</v>
      </c>
      <c r="M24" s="53">
        <v>0</v>
      </c>
      <c r="N24" s="53">
        <v>0</v>
      </c>
      <c r="O24" s="53">
        <v>0</v>
      </c>
      <c r="P24" s="53">
        <v>0</v>
      </c>
      <c r="Q24" s="53">
        <v>0</v>
      </c>
      <c r="R24" s="53">
        <v>0</v>
      </c>
      <c r="S24" s="53">
        <v>0</v>
      </c>
      <c r="T24" s="53">
        <v>0.78400000000000003</v>
      </c>
      <c r="U24" s="53">
        <v>0</v>
      </c>
      <c r="V24" s="138">
        <v>2.468</v>
      </c>
    </row>
    <row r="25" spans="1:22" x14ac:dyDescent="0.3">
      <c r="A25" s="3" t="s">
        <v>144</v>
      </c>
      <c r="B25" s="3" t="s">
        <v>351</v>
      </c>
      <c r="C25" s="3" t="s">
        <v>162</v>
      </c>
      <c r="D25" s="53">
        <v>0</v>
      </c>
      <c r="E25" s="53">
        <v>0</v>
      </c>
      <c r="F25" s="53">
        <v>0</v>
      </c>
      <c r="G25" s="53">
        <v>0.23399999999999999</v>
      </c>
      <c r="H25" s="53">
        <v>0</v>
      </c>
      <c r="I25" s="53">
        <v>0</v>
      </c>
      <c r="J25" s="53">
        <v>0</v>
      </c>
      <c r="K25" s="53">
        <v>0</v>
      </c>
      <c r="L25" s="53">
        <v>0</v>
      </c>
      <c r="M25" s="53">
        <v>0</v>
      </c>
      <c r="N25" s="53">
        <v>0</v>
      </c>
      <c r="O25" s="53">
        <v>0</v>
      </c>
      <c r="P25" s="53">
        <v>0</v>
      </c>
      <c r="Q25" s="53">
        <v>0</v>
      </c>
      <c r="R25" s="53">
        <v>0</v>
      </c>
      <c r="S25" s="53">
        <v>0.113</v>
      </c>
      <c r="T25" s="53">
        <v>0.17599999999999999</v>
      </c>
      <c r="U25" s="53">
        <v>0</v>
      </c>
      <c r="V25" s="138">
        <v>0.52299999999999991</v>
      </c>
    </row>
    <row r="26" spans="1:22" x14ac:dyDescent="0.3">
      <c r="A26" s="51" t="s">
        <v>366</v>
      </c>
      <c r="B26" s="51" t="s">
        <v>366</v>
      </c>
      <c r="C26" s="51" t="s">
        <v>366</v>
      </c>
      <c r="D26" s="52">
        <v>0</v>
      </c>
      <c r="E26" s="52">
        <v>0</v>
      </c>
      <c r="F26" s="52">
        <v>0</v>
      </c>
      <c r="G26" s="52">
        <v>1.4999999999999999E-2</v>
      </c>
      <c r="H26" s="52">
        <v>0</v>
      </c>
      <c r="I26" s="52">
        <v>0</v>
      </c>
      <c r="J26" s="52">
        <v>0</v>
      </c>
      <c r="K26" s="52">
        <v>18.631999999999998</v>
      </c>
      <c r="L26" s="52">
        <v>0</v>
      </c>
      <c r="M26" s="52">
        <v>0</v>
      </c>
      <c r="N26" s="52">
        <v>0</v>
      </c>
      <c r="O26" s="52">
        <v>0</v>
      </c>
      <c r="P26" s="52">
        <v>0</v>
      </c>
      <c r="Q26" s="52">
        <v>0</v>
      </c>
      <c r="R26" s="52">
        <v>0</v>
      </c>
      <c r="S26" s="52">
        <v>0</v>
      </c>
      <c r="T26" s="52">
        <v>5.2030000000000003</v>
      </c>
      <c r="U26" s="52">
        <v>0</v>
      </c>
      <c r="V26" s="52">
        <v>23.850000000000005</v>
      </c>
    </row>
    <row r="27" spans="1:22"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138">
        <v>0</v>
      </c>
    </row>
    <row r="28" spans="1:22"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138">
        <v>0</v>
      </c>
    </row>
    <row r="29" spans="1:22" x14ac:dyDescent="0.3">
      <c r="A29" s="3" t="s">
        <v>144</v>
      </c>
      <c r="B29" s="3" t="s">
        <v>367</v>
      </c>
      <c r="C29" s="3" t="s">
        <v>370</v>
      </c>
      <c r="D29" s="53">
        <v>0</v>
      </c>
      <c r="E29" s="53">
        <v>0</v>
      </c>
      <c r="F29" s="53">
        <v>0</v>
      </c>
      <c r="G29" s="53">
        <v>0</v>
      </c>
      <c r="H29" s="53">
        <v>0</v>
      </c>
      <c r="I29" s="53">
        <v>0</v>
      </c>
      <c r="J29" s="53">
        <v>0</v>
      </c>
      <c r="K29" s="53">
        <v>0</v>
      </c>
      <c r="L29" s="53">
        <v>0</v>
      </c>
      <c r="M29" s="53">
        <v>0</v>
      </c>
      <c r="N29" s="53">
        <v>0</v>
      </c>
      <c r="O29" s="53">
        <v>0</v>
      </c>
      <c r="P29" s="53">
        <v>0</v>
      </c>
      <c r="Q29" s="53">
        <v>0</v>
      </c>
      <c r="R29" s="53">
        <v>0</v>
      </c>
      <c r="S29" s="53">
        <v>0</v>
      </c>
      <c r="T29" s="53">
        <v>0</v>
      </c>
      <c r="U29" s="53">
        <v>0</v>
      </c>
      <c r="V29" s="138">
        <v>0</v>
      </c>
    </row>
    <row r="30" spans="1:22"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138">
        <v>0</v>
      </c>
    </row>
    <row r="31" spans="1:22" x14ac:dyDescent="0.3">
      <c r="A31" s="3" t="s">
        <v>144</v>
      </c>
      <c r="B31" s="3" t="s">
        <v>367</v>
      </c>
      <c r="C31" s="3" t="s">
        <v>165</v>
      </c>
      <c r="D31" s="53">
        <v>0</v>
      </c>
      <c r="E31" s="53">
        <v>0</v>
      </c>
      <c r="F31" s="53">
        <v>0</v>
      </c>
      <c r="G31" s="53">
        <v>0</v>
      </c>
      <c r="H31" s="53">
        <v>0</v>
      </c>
      <c r="I31" s="53">
        <v>0</v>
      </c>
      <c r="J31" s="53">
        <v>0</v>
      </c>
      <c r="K31" s="53">
        <v>11.092999999999998</v>
      </c>
      <c r="L31" s="53">
        <v>0</v>
      </c>
      <c r="M31" s="53">
        <v>0</v>
      </c>
      <c r="N31" s="53">
        <v>0</v>
      </c>
      <c r="O31" s="53">
        <v>0</v>
      </c>
      <c r="P31" s="53">
        <v>0</v>
      </c>
      <c r="Q31" s="53">
        <v>0</v>
      </c>
      <c r="R31" s="53">
        <v>0</v>
      </c>
      <c r="S31" s="53">
        <v>0</v>
      </c>
      <c r="T31" s="53">
        <v>0</v>
      </c>
      <c r="U31" s="53">
        <v>0</v>
      </c>
      <c r="V31" s="138">
        <v>11.092999999999998</v>
      </c>
    </row>
    <row r="32" spans="1:22"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138">
        <v>0</v>
      </c>
    </row>
    <row r="33" spans="1:22" x14ac:dyDescent="0.3">
      <c r="A33" s="3" t="s">
        <v>144</v>
      </c>
      <c r="B33" s="3" t="s">
        <v>367</v>
      </c>
      <c r="C33" s="3" t="s">
        <v>373</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138">
        <v>0</v>
      </c>
    </row>
    <row r="34" spans="1:22" x14ac:dyDescent="0.3">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138">
        <v>0</v>
      </c>
    </row>
    <row r="35" spans="1:22"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53">
        <v>0</v>
      </c>
      <c r="Q35" s="53">
        <v>0</v>
      </c>
      <c r="R35" s="53">
        <v>0</v>
      </c>
      <c r="S35" s="53">
        <v>0</v>
      </c>
      <c r="T35" s="53">
        <v>0</v>
      </c>
      <c r="U35" s="53">
        <v>0</v>
      </c>
      <c r="V35" s="138">
        <v>0</v>
      </c>
    </row>
    <row r="36" spans="1:22" x14ac:dyDescent="0.3">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138">
        <v>0</v>
      </c>
    </row>
    <row r="37" spans="1:22"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138">
        <v>0</v>
      </c>
    </row>
    <row r="38" spans="1:22"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138">
        <v>0</v>
      </c>
    </row>
    <row r="39" spans="1:22"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138">
        <v>0</v>
      </c>
    </row>
    <row r="40" spans="1:22" x14ac:dyDescent="0.3">
      <c r="A40" s="3" t="s">
        <v>144</v>
      </c>
      <c r="B40" s="3" t="s">
        <v>367</v>
      </c>
      <c r="C40" s="3" t="s">
        <v>170</v>
      </c>
      <c r="D40" s="53">
        <v>0</v>
      </c>
      <c r="E40" s="53">
        <v>0</v>
      </c>
      <c r="F40" s="53">
        <v>0</v>
      </c>
      <c r="G40" s="53">
        <v>0</v>
      </c>
      <c r="H40" s="53">
        <v>0</v>
      </c>
      <c r="I40" s="53">
        <v>0</v>
      </c>
      <c r="J40" s="53">
        <v>0</v>
      </c>
      <c r="K40" s="53">
        <v>7.5390000000000015</v>
      </c>
      <c r="L40" s="53">
        <v>0</v>
      </c>
      <c r="M40" s="53">
        <v>0</v>
      </c>
      <c r="N40" s="53">
        <v>0</v>
      </c>
      <c r="O40" s="53">
        <v>0</v>
      </c>
      <c r="P40" s="53">
        <v>0</v>
      </c>
      <c r="Q40" s="53">
        <v>0</v>
      </c>
      <c r="R40" s="53">
        <v>0</v>
      </c>
      <c r="S40" s="53">
        <v>0</v>
      </c>
      <c r="T40" s="53">
        <v>5.1840000000000002</v>
      </c>
      <c r="U40" s="53">
        <v>0</v>
      </c>
      <c r="V40" s="138">
        <v>12.723000000000003</v>
      </c>
    </row>
    <row r="41" spans="1:22" x14ac:dyDescent="0.3">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v>
      </c>
      <c r="Q41" s="53">
        <v>0</v>
      </c>
      <c r="R41" s="53">
        <v>0</v>
      </c>
      <c r="S41" s="53">
        <v>0</v>
      </c>
      <c r="T41" s="53">
        <v>0</v>
      </c>
      <c r="U41" s="53">
        <v>0</v>
      </c>
      <c r="V41" s="138">
        <v>0</v>
      </c>
    </row>
    <row r="42" spans="1:22" x14ac:dyDescent="0.3">
      <c r="A42" s="3" t="s">
        <v>144</v>
      </c>
      <c r="B42" s="3" t="s">
        <v>367</v>
      </c>
      <c r="C42" s="3" t="s">
        <v>173</v>
      </c>
      <c r="D42" s="53">
        <v>0</v>
      </c>
      <c r="E42" s="53">
        <v>0</v>
      </c>
      <c r="F42" s="53">
        <v>0</v>
      </c>
      <c r="G42" s="53">
        <v>5.0000000000000001E-3</v>
      </c>
      <c r="H42" s="53">
        <v>0</v>
      </c>
      <c r="I42" s="53">
        <v>0</v>
      </c>
      <c r="J42" s="53">
        <v>0</v>
      </c>
      <c r="K42" s="53">
        <v>0</v>
      </c>
      <c r="L42" s="53">
        <v>0</v>
      </c>
      <c r="M42" s="53">
        <v>0</v>
      </c>
      <c r="N42" s="53">
        <v>0</v>
      </c>
      <c r="O42" s="53">
        <v>0</v>
      </c>
      <c r="P42" s="53">
        <v>0</v>
      </c>
      <c r="Q42" s="53">
        <v>0</v>
      </c>
      <c r="R42" s="53">
        <v>0</v>
      </c>
      <c r="S42" s="53">
        <v>0</v>
      </c>
      <c r="T42" s="53">
        <v>1.9E-2</v>
      </c>
      <c r="U42" s="53">
        <v>0</v>
      </c>
      <c r="V42" s="138">
        <v>2.4E-2</v>
      </c>
    </row>
    <row r="43" spans="1:22" x14ac:dyDescent="0.3">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138">
        <v>0</v>
      </c>
    </row>
    <row r="44" spans="1:22" x14ac:dyDescent="0.3">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138">
        <v>0</v>
      </c>
    </row>
    <row r="45" spans="1:22" x14ac:dyDescent="0.3">
      <c r="A45" s="3" t="s">
        <v>144</v>
      </c>
      <c r="B45" s="3" t="s">
        <v>367</v>
      </c>
      <c r="C45" s="3" t="s">
        <v>180</v>
      </c>
      <c r="D45" s="53">
        <v>0</v>
      </c>
      <c r="E45" s="53">
        <v>0</v>
      </c>
      <c r="F45" s="53">
        <v>0</v>
      </c>
      <c r="G45" s="53">
        <v>0.01</v>
      </c>
      <c r="H45" s="53">
        <v>0</v>
      </c>
      <c r="I45" s="53">
        <v>0</v>
      </c>
      <c r="J45" s="53">
        <v>0</v>
      </c>
      <c r="K45" s="53">
        <v>0</v>
      </c>
      <c r="L45" s="53">
        <v>0</v>
      </c>
      <c r="M45" s="53">
        <v>0</v>
      </c>
      <c r="N45" s="53">
        <v>0</v>
      </c>
      <c r="O45" s="53">
        <v>0</v>
      </c>
      <c r="P45" s="53">
        <v>0</v>
      </c>
      <c r="Q45" s="53">
        <v>0</v>
      </c>
      <c r="R45" s="53">
        <v>0</v>
      </c>
      <c r="S45" s="53">
        <v>0</v>
      </c>
      <c r="T45" s="53">
        <v>0</v>
      </c>
      <c r="U45" s="53">
        <v>0</v>
      </c>
      <c r="V45" s="138">
        <v>0.01</v>
      </c>
    </row>
    <row r="46" spans="1:22"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0.22999999999999998</v>
      </c>
    </row>
    <row r="47" spans="1:22"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138">
        <v>0</v>
      </c>
    </row>
    <row r="48" spans="1:22"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138">
        <v>0</v>
      </c>
    </row>
    <row r="49" spans="1:22"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138">
        <v>0</v>
      </c>
    </row>
    <row r="50" spans="1:22"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138">
        <v>0</v>
      </c>
    </row>
    <row r="51" spans="1:22"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138">
        <v>0</v>
      </c>
    </row>
    <row r="52" spans="1:22" x14ac:dyDescent="0.3">
      <c r="A52" s="3" t="s">
        <v>144</v>
      </c>
      <c r="B52" s="3" t="s">
        <v>382</v>
      </c>
      <c r="C52" s="3" t="s">
        <v>187</v>
      </c>
      <c r="D52" s="53">
        <v>0</v>
      </c>
      <c r="E52" s="53">
        <v>0</v>
      </c>
      <c r="F52" s="53">
        <v>0</v>
      </c>
      <c r="G52" s="53">
        <v>0.19599999999999998</v>
      </c>
      <c r="H52" s="53">
        <v>0</v>
      </c>
      <c r="I52" s="53">
        <v>0</v>
      </c>
      <c r="J52" s="53">
        <v>0</v>
      </c>
      <c r="K52" s="53">
        <v>0</v>
      </c>
      <c r="L52" s="53">
        <v>0</v>
      </c>
      <c r="M52" s="53">
        <v>0</v>
      </c>
      <c r="N52" s="53">
        <v>0</v>
      </c>
      <c r="O52" s="53">
        <v>0</v>
      </c>
      <c r="P52" s="53">
        <v>0</v>
      </c>
      <c r="Q52" s="53">
        <v>0</v>
      </c>
      <c r="R52" s="53">
        <v>0</v>
      </c>
      <c r="S52" s="53">
        <v>0</v>
      </c>
      <c r="T52" s="53">
        <v>0</v>
      </c>
      <c r="U52" s="53">
        <v>0</v>
      </c>
      <c r="V52" s="138">
        <v>0.19599999999999998</v>
      </c>
    </row>
    <row r="53" spans="1:22"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138">
        <v>0</v>
      </c>
    </row>
    <row r="54" spans="1:22"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138">
        <v>0</v>
      </c>
    </row>
    <row r="55" spans="1:22" x14ac:dyDescent="0.3">
      <c r="A55" s="3" t="s">
        <v>144</v>
      </c>
      <c r="B55" s="3" t="s">
        <v>382</v>
      </c>
      <c r="C55" s="3" t="s">
        <v>389</v>
      </c>
      <c r="D55" s="53">
        <v>0</v>
      </c>
      <c r="E55" s="53">
        <v>0</v>
      </c>
      <c r="F55" s="53">
        <v>0</v>
      </c>
      <c r="G55" s="53">
        <v>3.4000000000000002E-2</v>
      </c>
      <c r="H55" s="53">
        <v>0</v>
      </c>
      <c r="I55" s="53">
        <v>0</v>
      </c>
      <c r="J55" s="53">
        <v>0</v>
      </c>
      <c r="K55" s="53">
        <v>0</v>
      </c>
      <c r="L55" s="53">
        <v>0</v>
      </c>
      <c r="M55" s="53">
        <v>0</v>
      </c>
      <c r="N55" s="53">
        <v>0</v>
      </c>
      <c r="O55" s="53">
        <v>0</v>
      </c>
      <c r="P55" s="53">
        <v>0</v>
      </c>
      <c r="Q55" s="53">
        <v>0</v>
      </c>
      <c r="R55" s="53">
        <v>0</v>
      </c>
      <c r="S55" s="53">
        <v>0</v>
      </c>
      <c r="T55" s="53">
        <v>0</v>
      </c>
      <c r="U55" s="53">
        <v>0</v>
      </c>
      <c r="V55" s="138">
        <v>3.4000000000000002E-2</v>
      </c>
    </row>
    <row r="56" spans="1:22" x14ac:dyDescent="0.3">
      <c r="A56" s="49" t="s">
        <v>390</v>
      </c>
      <c r="B56" s="49" t="s">
        <v>390</v>
      </c>
      <c r="C56" s="49" t="s">
        <v>390</v>
      </c>
      <c r="D56" s="50">
        <v>0</v>
      </c>
      <c r="E56" s="50">
        <v>0</v>
      </c>
      <c r="F56" s="50">
        <v>0</v>
      </c>
      <c r="G56" s="50">
        <v>0.13</v>
      </c>
      <c r="H56" s="50">
        <v>0</v>
      </c>
      <c r="I56" s="50">
        <v>0</v>
      </c>
      <c r="J56" s="50">
        <v>0</v>
      </c>
      <c r="K56" s="50">
        <v>0</v>
      </c>
      <c r="L56" s="50">
        <v>0</v>
      </c>
      <c r="M56" s="50">
        <v>0</v>
      </c>
      <c r="N56" s="50">
        <v>0</v>
      </c>
      <c r="O56" s="50">
        <v>0</v>
      </c>
      <c r="P56" s="50">
        <v>0</v>
      </c>
      <c r="Q56" s="50">
        <v>0</v>
      </c>
      <c r="R56" s="50">
        <v>0</v>
      </c>
      <c r="S56" s="50">
        <v>0</v>
      </c>
      <c r="T56" s="50">
        <v>1.1910000000000001</v>
      </c>
      <c r="U56" s="50">
        <v>0</v>
      </c>
      <c r="V56" s="50">
        <v>1.3210000000000002</v>
      </c>
    </row>
    <row r="57" spans="1:22" x14ac:dyDescent="0.3">
      <c r="A57" s="51" t="s">
        <v>391</v>
      </c>
      <c r="B57" s="51" t="s">
        <v>391</v>
      </c>
      <c r="C57" s="51" t="s">
        <v>391</v>
      </c>
      <c r="D57" s="52">
        <v>0</v>
      </c>
      <c r="E57" s="52">
        <v>0</v>
      </c>
      <c r="F57" s="52">
        <v>0</v>
      </c>
      <c r="G57" s="52">
        <v>0</v>
      </c>
      <c r="H57" s="52">
        <v>0</v>
      </c>
      <c r="I57" s="52">
        <v>0</v>
      </c>
      <c r="J57" s="52">
        <v>0</v>
      </c>
      <c r="K57" s="52">
        <v>0</v>
      </c>
      <c r="L57" s="52">
        <v>0</v>
      </c>
      <c r="M57" s="52">
        <v>0</v>
      </c>
      <c r="N57" s="52">
        <v>0</v>
      </c>
      <c r="O57" s="52">
        <v>0</v>
      </c>
      <c r="P57" s="52">
        <v>0</v>
      </c>
      <c r="Q57" s="52">
        <v>0</v>
      </c>
      <c r="R57" s="52">
        <v>0</v>
      </c>
      <c r="S57" s="52">
        <v>0</v>
      </c>
      <c r="T57" s="52">
        <v>0</v>
      </c>
      <c r="U57" s="52">
        <v>0</v>
      </c>
      <c r="V57" s="52">
        <v>0</v>
      </c>
    </row>
    <row r="58" spans="1:22"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138">
        <v>0</v>
      </c>
    </row>
    <row r="59" spans="1:22" x14ac:dyDescent="0.3">
      <c r="A59" s="3" t="s">
        <v>196</v>
      </c>
      <c r="B59" s="3" t="s">
        <v>392</v>
      </c>
      <c r="C59" s="3" t="s">
        <v>197</v>
      </c>
      <c r="D59" s="53">
        <v>0</v>
      </c>
      <c r="E59" s="53">
        <v>0</v>
      </c>
      <c r="F59" s="53">
        <v>0</v>
      </c>
      <c r="G59" s="53">
        <v>0</v>
      </c>
      <c r="H59" s="53">
        <v>0</v>
      </c>
      <c r="I59" s="53">
        <v>0</v>
      </c>
      <c r="J59" s="53">
        <v>0</v>
      </c>
      <c r="K59" s="53">
        <v>0</v>
      </c>
      <c r="L59" s="53">
        <v>0</v>
      </c>
      <c r="M59" s="53">
        <v>0</v>
      </c>
      <c r="N59" s="53">
        <v>0</v>
      </c>
      <c r="O59" s="53">
        <v>0</v>
      </c>
      <c r="P59" s="53">
        <v>0</v>
      </c>
      <c r="Q59" s="53">
        <v>0</v>
      </c>
      <c r="R59" s="53">
        <v>0</v>
      </c>
      <c r="S59" s="53">
        <v>0</v>
      </c>
      <c r="T59" s="53">
        <v>0</v>
      </c>
      <c r="U59" s="53">
        <v>0</v>
      </c>
      <c r="V59" s="138">
        <v>0</v>
      </c>
    </row>
    <row r="60" spans="1:22"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138">
        <v>0</v>
      </c>
    </row>
    <row r="61" spans="1:22"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138">
        <v>0</v>
      </c>
    </row>
    <row r="62" spans="1:22"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138">
        <v>0</v>
      </c>
    </row>
    <row r="63" spans="1:22"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138">
        <v>0</v>
      </c>
    </row>
    <row r="64" spans="1:22" x14ac:dyDescent="0.3">
      <c r="A64" s="51" t="s">
        <v>396</v>
      </c>
      <c r="B64" s="51" t="s">
        <v>396</v>
      </c>
      <c r="C64" s="51" t="s">
        <v>396</v>
      </c>
      <c r="D64" s="52">
        <v>0</v>
      </c>
      <c r="E64" s="52">
        <v>0</v>
      </c>
      <c r="F64" s="52">
        <v>0</v>
      </c>
      <c r="G64" s="52">
        <v>0</v>
      </c>
      <c r="H64" s="52">
        <v>0</v>
      </c>
      <c r="I64" s="52">
        <v>0</v>
      </c>
      <c r="J64" s="52">
        <v>0</v>
      </c>
      <c r="K64" s="52">
        <v>0</v>
      </c>
      <c r="L64" s="52">
        <v>0</v>
      </c>
      <c r="M64" s="52">
        <v>0</v>
      </c>
      <c r="N64" s="52">
        <v>0</v>
      </c>
      <c r="O64" s="52">
        <v>0</v>
      </c>
      <c r="P64" s="52">
        <v>0</v>
      </c>
      <c r="Q64" s="52">
        <v>0</v>
      </c>
      <c r="R64" s="52">
        <v>0</v>
      </c>
      <c r="S64" s="52">
        <v>0</v>
      </c>
      <c r="T64" s="52">
        <v>0</v>
      </c>
      <c r="U64" s="52">
        <v>0</v>
      </c>
      <c r="V64" s="52">
        <v>0</v>
      </c>
    </row>
    <row r="65" spans="1:22"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138">
        <v>0</v>
      </c>
    </row>
    <row r="66" spans="1:22"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138">
        <v>0</v>
      </c>
    </row>
    <row r="67" spans="1:22"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138">
        <v>0</v>
      </c>
    </row>
    <row r="68" spans="1:22"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138">
        <v>0</v>
      </c>
    </row>
    <row r="69" spans="1:22" x14ac:dyDescent="0.3">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138">
        <v>0</v>
      </c>
    </row>
    <row r="70" spans="1:22" x14ac:dyDescent="0.3">
      <c r="A70" s="3" t="s">
        <v>196</v>
      </c>
      <c r="B70" s="3" t="s">
        <v>397</v>
      </c>
      <c r="C70" s="3" t="s">
        <v>403</v>
      </c>
      <c r="D70" s="53">
        <v>0</v>
      </c>
      <c r="E70" s="53">
        <v>0</v>
      </c>
      <c r="F70" s="53">
        <v>0</v>
      </c>
      <c r="G70" s="53">
        <v>0</v>
      </c>
      <c r="H70" s="53">
        <v>0</v>
      </c>
      <c r="I70" s="53">
        <v>0</v>
      </c>
      <c r="J70" s="53">
        <v>0</v>
      </c>
      <c r="K70" s="53">
        <v>0</v>
      </c>
      <c r="L70" s="53">
        <v>0</v>
      </c>
      <c r="M70" s="53">
        <v>0</v>
      </c>
      <c r="N70" s="53">
        <v>0</v>
      </c>
      <c r="O70" s="53">
        <v>0</v>
      </c>
      <c r="P70" s="53">
        <v>0</v>
      </c>
      <c r="Q70" s="53">
        <v>0</v>
      </c>
      <c r="R70" s="53">
        <v>0</v>
      </c>
      <c r="S70" s="53">
        <v>0</v>
      </c>
      <c r="T70" s="53">
        <v>0</v>
      </c>
      <c r="U70" s="53">
        <v>0</v>
      </c>
      <c r="V70" s="138">
        <v>0</v>
      </c>
    </row>
    <row r="71" spans="1:22"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138">
        <v>0</v>
      </c>
    </row>
    <row r="72" spans="1:22"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138">
        <v>0</v>
      </c>
    </row>
    <row r="73" spans="1:22"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138">
        <v>0</v>
      </c>
    </row>
    <row r="74" spans="1:22"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138">
        <v>0</v>
      </c>
    </row>
    <row r="75" spans="1:22"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138">
        <v>0</v>
      </c>
    </row>
    <row r="76" spans="1:22"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138">
        <v>0</v>
      </c>
    </row>
    <row r="77" spans="1:22"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138">
        <v>0</v>
      </c>
    </row>
    <row r="78" spans="1:22"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138">
        <v>0</v>
      </c>
    </row>
    <row r="79" spans="1:22" x14ac:dyDescent="0.3">
      <c r="A79" s="3" t="s">
        <v>196</v>
      </c>
      <c r="B79" s="3" t="s">
        <v>397</v>
      </c>
      <c r="C79" s="3" t="s">
        <v>412</v>
      </c>
      <c r="D79" s="53">
        <v>0</v>
      </c>
      <c r="E79" s="53">
        <v>0</v>
      </c>
      <c r="F79" s="53">
        <v>0</v>
      </c>
      <c r="G79" s="53">
        <v>0</v>
      </c>
      <c r="H79" s="53">
        <v>0</v>
      </c>
      <c r="I79" s="53">
        <v>0</v>
      </c>
      <c r="J79" s="53">
        <v>0</v>
      </c>
      <c r="K79" s="53">
        <v>0</v>
      </c>
      <c r="L79" s="53">
        <v>0</v>
      </c>
      <c r="M79" s="53">
        <v>0</v>
      </c>
      <c r="N79" s="53">
        <v>0</v>
      </c>
      <c r="O79" s="53">
        <v>0</v>
      </c>
      <c r="P79" s="53">
        <v>0</v>
      </c>
      <c r="Q79" s="53">
        <v>0</v>
      </c>
      <c r="R79" s="53">
        <v>0</v>
      </c>
      <c r="S79" s="53">
        <v>0</v>
      </c>
      <c r="T79" s="53">
        <v>0</v>
      </c>
      <c r="U79" s="53">
        <v>0</v>
      </c>
      <c r="V79" s="138">
        <v>0</v>
      </c>
    </row>
    <row r="80" spans="1:22"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138">
        <v>0</v>
      </c>
    </row>
    <row r="81" spans="1:22"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138">
        <v>0</v>
      </c>
    </row>
    <row r="82" spans="1:22"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138">
        <v>0</v>
      </c>
    </row>
    <row r="83" spans="1:22" x14ac:dyDescent="0.3">
      <c r="A83" s="51" t="s">
        <v>416</v>
      </c>
      <c r="B83" s="51" t="s">
        <v>416</v>
      </c>
      <c r="C83" s="51" t="s">
        <v>416</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row>
    <row r="84" spans="1:22"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138">
        <v>0</v>
      </c>
    </row>
    <row r="85" spans="1:22"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138">
        <v>0</v>
      </c>
    </row>
    <row r="86" spans="1:22"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138">
        <v>0</v>
      </c>
    </row>
    <row r="87" spans="1:22"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138">
        <v>0</v>
      </c>
    </row>
    <row r="88" spans="1:22"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138">
        <v>0</v>
      </c>
    </row>
    <row r="89" spans="1:22" x14ac:dyDescent="0.3">
      <c r="A89" s="3" t="s">
        <v>196</v>
      </c>
      <c r="B89" s="3" t="s">
        <v>417</v>
      </c>
      <c r="C89" s="3" t="s">
        <v>423</v>
      </c>
      <c r="D89" s="53">
        <v>0</v>
      </c>
      <c r="E89" s="53">
        <v>0</v>
      </c>
      <c r="F89" s="53">
        <v>0</v>
      </c>
      <c r="G89" s="53">
        <v>0</v>
      </c>
      <c r="H89" s="53">
        <v>0</v>
      </c>
      <c r="I89" s="53">
        <v>0</v>
      </c>
      <c r="J89" s="53">
        <v>0</v>
      </c>
      <c r="K89" s="53">
        <v>0</v>
      </c>
      <c r="L89" s="53">
        <v>0</v>
      </c>
      <c r="M89" s="53">
        <v>0</v>
      </c>
      <c r="N89" s="53">
        <v>0</v>
      </c>
      <c r="O89" s="53">
        <v>0</v>
      </c>
      <c r="P89" s="53">
        <v>0</v>
      </c>
      <c r="Q89" s="53">
        <v>0</v>
      </c>
      <c r="R89" s="53">
        <v>0</v>
      </c>
      <c r="S89" s="53">
        <v>0</v>
      </c>
      <c r="T89" s="53">
        <v>0</v>
      </c>
      <c r="U89" s="53">
        <v>0</v>
      </c>
      <c r="V89" s="138">
        <v>0</v>
      </c>
    </row>
    <row r="90" spans="1:22"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138">
        <v>0</v>
      </c>
    </row>
    <row r="91" spans="1:22"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138">
        <v>0</v>
      </c>
    </row>
    <row r="92" spans="1:22"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138">
        <v>0</v>
      </c>
    </row>
    <row r="93" spans="1:22"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138">
        <v>0</v>
      </c>
    </row>
    <row r="94" spans="1:22"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138">
        <v>0</v>
      </c>
    </row>
    <row r="95" spans="1:22"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138">
        <v>0</v>
      </c>
    </row>
    <row r="96" spans="1:22"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53">
        <v>0</v>
      </c>
      <c r="Q96" s="53">
        <v>0</v>
      </c>
      <c r="R96" s="53">
        <v>0</v>
      </c>
      <c r="S96" s="53">
        <v>0</v>
      </c>
      <c r="T96" s="53">
        <v>0</v>
      </c>
      <c r="U96" s="53">
        <v>0</v>
      </c>
      <c r="V96" s="138">
        <v>0</v>
      </c>
    </row>
    <row r="97" spans="1:22"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138">
        <v>0</v>
      </c>
    </row>
    <row r="98" spans="1:22"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138">
        <v>0</v>
      </c>
    </row>
    <row r="99" spans="1:22"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138">
        <v>0</v>
      </c>
    </row>
    <row r="100" spans="1:22"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row>
    <row r="101" spans="1:22"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138">
        <v>0</v>
      </c>
    </row>
    <row r="102" spans="1:22"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138">
        <v>0</v>
      </c>
    </row>
    <row r="103" spans="1:22"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138">
        <v>0</v>
      </c>
    </row>
    <row r="104" spans="1:22"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138">
        <v>0</v>
      </c>
    </row>
    <row r="105" spans="1:22"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138">
        <v>0</v>
      </c>
    </row>
    <row r="106" spans="1:22"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138">
        <v>0</v>
      </c>
    </row>
    <row r="107" spans="1:22"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138">
        <v>0</v>
      </c>
    </row>
    <row r="108" spans="1:22"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138">
        <v>0</v>
      </c>
    </row>
    <row r="109" spans="1:22"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138">
        <v>0</v>
      </c>
    </row>
    <row r="110" spans="1:22" x14ac:dyDescent="0.3">
      <c r="A110" s="51" t="s">
        <v>445</v>
      </c>
      <c r="B110" s="51" t="s">
        <v>445</v>
      </c>
      <c r="C110" s="51" t="s">
        <v>445</v>
      </c>
      <c r="D110" s="52">
        <v>0</v>
      </c>
      <c r="E110" s="52">
        <v>0</v>
      </c>
      <c r="F110" s="52">
        <v>0</v>
      </c>
      <c r="G110" s="52">
        <v>0.13</v>
      </c>
      <c r="H110" s="52">
        <v>0</v>
      </c>
      <c r="I110" s="52">
        <v>0</v>
      </c>
      <c r="J110" s="52">
        <v>0</v>
      </c>
      <c r="K110" s="52">
        <v>0</v>
      </c>
      <c r="L110" s="52">
        <v>0</v>
      </c>
      <c r="M110" s="52">
        <v>0</v>
      </c>
      <c r="N110" s="52">
        <v>0</v>
      </c>
      <c r="O110" s="52">
        <v>0</v>
      </c>
      <c r="P110" s="52">
        <v>0</v>
      </c>
      <c r="Q110" s="52">
        <v>0</v>
      </c>
      <c r="R110" s="52">
        <v>0</v>
      </c>
      <c r="S110" s="52">
        <v>0</v>
      </c>
      <c r="T110" s="52">
        <v>1.1910000000000001</v>
      </c>
      <c r="U110" s="52">
        <v>0</v>
      </c>
      <c r="V110" s="52">
        <v>1.3210000000000002</v>
      </c>
    </row>
    <row r="111" spans="1:22"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138">
        <v>0</v>
      </c>
    </row>
    <row r="112" spans="1:22"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138">
        <v>0</v>
      </c>
    </row>
    <row r="113" spans="1:22"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138">
        <v>0</v>
      </c>
    </row>
    <row r="114" spans="1:22" x14ac:dyDescent="0.3">
      <c r="A114" s="3" t="s">
        <v>196</v>
      </c>
      <c r="B114" s="3" t="s">
        <v>446</v>
      </c>
      <c r="C114" s="3" t="s">
        <v>450</v>
      </c>
      <c r="D114" s="53">
        <v>0</v>
      </c>
      <c r="E114" s="53">
        <v>0</v>
      </c>
      <c r="F114" s="53">
        <v>0</v>
      </c>
      <c r="G114" s="53">
        <v>0.13</v>
      </c>
      <c r="H114" s="53">
        <v>0</v>
      </c>
      <c r="I114" s="53">
        <v>0</v>
      </c>
      <c r="J114" s="53">
        <v>0</v>
      </c>
      <c r="K114" s="53">
        <v>0</v>
      </c>
      <c r="L114" s="53">
        <v>0</v>
      </c>
      <c r="M114" s="53">
        <v>0</v>
      </c>
      <c r="N114" s="53">
        <v>0</v>
      </c>
      <c r="O114" s="53">
        <v>0</v>
      </c>
      <c r="P114" s="53">
        <v>0</v>
      </c>
      <c r="Q114" s="53">
        <v>0</v>
      </c>
      <c r="R114" s="53">
        <v>0</v>
      </c>
      <c r="S114" s="53">
        <v>0</v>
      </c>
      <c r="T114" s="53">
        <v>1.1910000000000001</v>
      </c>
      <c r="U114" s="53">
        <v>0</v>
      </c>
      <c r="V114" s="138">
        <v>1.3210000000000002</v>
      </c>
    </row>
    <row r="115" spans="1:22"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138">
        <v>0</v>
      </c>
    </row>
    <row r="116" spans="1:22" x14ac:dyDescent="0.3">
      <c r="A116" s="49" t="s">
        <v>452</v>
      </c>
      <c r="B116" s="49" t="s">
        <v>452</v>
      </c>
      <c r="C116" s="49" t="s">
        <v>452</v>
      </c>
      <c r="D116" s="50">
        <v>0</v>
      </c>
      <c r="E116" s="50">
        <v>0</v>
      </c>
      <c r="F116" s="50">
        <v>0</v>
      </c>
      <c r="G116" s="50">
        <v>0.151</v>
      </c>
      <c r="H116" s="50">
        <v>0</v>
      </c>
      <c r="I116" s="50">
        <v>0</v>
      </c>
      <c r="J116" s="50">
        <v>0</v>
      </c>
      <c r="K116" s="50">
        <v>7.4149999999999983</v>
      </c>
      <c r="L116" s="50">
        <v>0</v>
      </c>
      <c r="M116" s="50">
        <v>0</v>
      </c>
      <c r="N116" s="50">
        <v>0</v>
      </c>
      <c r="O116" s="50">
        <v>0</v>
      </c>
      <c r="P116" s="50">
        <v>0</v>
      </c>
      <c r="Q116" s="50">
        <v>0</v>
      </c>
      <c r="R116" s="50">
        <v>0</v>
      </c>
      <c r="S116" s="50">
        <v>1.7410000000000001</v>
      </c>
      <c r="T116" s="50">
        <v>1.8690000000000002</v>
      </c>
      <c r="U116" s="50">
        <v>0</v>
      </c>
      <c r="V116" s="50">
        <v>11.175999999999998</v>
      </c>
    </row>
    <row r="117" spans="1:22" x14ac:dyDescent="0.3">
      <c r="A117" s="51" t="s">
        <v>452</v>
      </c>
      <c r="B117" s="51" t="s">
        <v>452</v>
      </c>
      <c r="C117" s="51" t="s">
        <v>452</v>
      </c>
      <c r="D117" s="52">
        <v>0</v>
      </c>
      <c r="E117" s="52">
        <v>0</v>
      </c>
      <c r="F117" s="52">
        <v>0</v>
      </c>
      <c r="G117" s="52">
        <v>0.151</v>
      </c>
      <c r="H117" s="52">
        <v>0</v>
      </c>
      <c r="I117" s="52">
        <v>0</v>
      </c>
      <c r="J117" s="52">
        <v>0</v>
      </c>
      <c r="K117" s="52">
        <v>7.4149999999999983</v>
      </c>
      <c r="L117" s="52">
        <v>0</v>
      </c>
      <c r="M117" s="52">
        <v>0</v>
      </c>
      <c r="N117" s="52">
        <v>0</v>
      </c>
      <c r="O117" s="52">
        <v>0</v>
      </c>
      <c r="P117" s="52">
        <v>0</v>
      </c>
      <c r="Q117" s="52">
        <v>0</v>
      </c>
      <c r="R117" s="52">
        <v>0</v>
      </c>
      <c r="S117" s="52">
        <v>1.7410000000000001</v>
      </c>
      <c r="T117" s="52">
        <v>1.8690000000000002</v>
      </c>
      <c r="U117" s="52">
        <v>0</v>
      </c>
      <c r="V117" s="52">
        <v>11.175999999999998</v>
      </c>
    </row>
    <row r="118" spans="1:22" x14ac:dyDescent="0.3">
      <c r="A118" s="3" t="s">
        <v>209</v>
      </c>
      <c r="B118" s="3" t="s">
        <v>209</v>
      </c>
      <c r="C118" s="3" t="s">
        <v>210</v>
      </c>
      <c r="D118" s="53">
        <v>0</v>
      </c>
      <c r="E118" s="53">
        <v>0</v>
      </c>
      <c r="F118" s="53">
        <v>0</v>
      </c>
      <c r="G118" s="53">
        <v>4.2999999999999997E-2</v>
      </c>
      <c r="H118" s="53">
        <v>0</v>
      </c>
      <c r="I118" s="53">
        <v>0</v>
      </c>
      <c r="J118" s="53">
        <v>0</v>
      </c>
      <c r="K118" s="53">
        <v>0</v>
      </c>
      <c r="L118" s="53">
        <v>0</v>
      </c>
      <c r="M118" s="53">
        <v>0</v>
      </c>
      <c r="N118" s="53">
        <v>0</v>
      </c>
      <c r="O118" s="53">
        <v>0</v>
      </c>
      <c r="P118" s="53">
        <v>0</v>
      </c>
      <c r="Q118" s="53">
        <v>0</v>
      </c>
      <c r="R118" s="53">
        <v>0</v>
      </c>
      <c r="S118" s="53">
        <v>1.7410000000000001</v>
      </c>
      <c r="T118" s="53">
        <v>0</v>
      </c>
      <c r="U118" s="53">
        <v>0</v>
      </c>
      <c r="V118" s="138">
        <v>1.784</v>
      </c>
    </row>
    <row r="119" spans="1:22" x14ac:dyDescent="0.3">
      <c r="A119" s="3" t="s">
        <v>209</v>
      </c>
      <c r="B119" s="3" t="s">
        <v>209</v>
      </c>
      <c r="C119" s="3" t="s">
        <v>213</v>
      </c>
      <c r="D119" s="53">
        <v>0</v>
      </c>
      <c r="E119" s="53">
        <v>0</v>
      </c>
      <c r="F119" s="53">
        <v>0</v>
      </c>
      <c r="G119" s="53">
        <v>0.108</v>
      </c>
      <c r="H119" s="53">
        <v>0</v>
      </c>
      <c r="I119" s="53">
        <v>0</v>
      </c>
      <c r="J119" s="53">
        <v>0</v>
      </c>
      <c r="K119" s="53">
        <v>7.4149999999999983</v>
      </c>
      <c r="L119" s="53">
        <v>0</v>
      </c>
      <c r="M119" s="53">
        <v>0</v>
      </c>
      <c r="N119" s="53">
        <v>0</v>
      </c>
      <c r="O119" s="53">
        <v>0</v>
      </c>
      <c r="P119" s="53">
        <v>0</v>
      </c>
      <c r="Q119" s="53">
        <v>0</v>
      </c>
      <c r="R119" s="53">
        <v>0</v>
      </c>
      <c r="S119" s="53">
        <v>0</v>
      </c>
      <c r="T119" s="53">
        <v>1.8690000000000002</v>
      </c>
      <c r="U119" s="53">
        <v>0</v>
      </c>
      <c r="V119" s="138">
        <v>9.3919999999999977</v>
      </c>
    </row>
    <row r="120" spans="1:22" x14ac:dyDescent="0.3">
      <c r="A120" s="49" t="s">
        <v>453</v>
      </c>
      <c r="B120" s="49" t="s">
        <v>453</v>
      </c>
      <c r="C120" s="49" t="s">
        <v>453</v>
      </c>
      <c r="D120" s="50">
        <v>0</v>
      </c>
      <c r="E120" s="50">
        <v>0</v>
      </c>
      <c r="F120" s="50">
        <v>0</v>
      </c>
      <c r="G120" s="50">
        <v>0.10500000000000001</v>
      </c>
      <c r="H120" s="50">
        <v>0</v>
      </c>
      <c r="I120" s="50">
        <v>0</v>
      </c>
      <c r="J120" s="50">
        <v>0</v>
      </c>
      <c r="K120" s="50">
        <v>0</v>
      </c>
      <c r="L120" s="50">
        <v>0</v>
      </c>
      <c r="M120" s="50">
        <v>0</v>
      </c>
      <c r="N120" s="50">
        <v>0</v>
      </c>
      <c r="O120" s="50">
        <v>0</v>
      </c>
      <c r="P120" s="50">
        <v>0</v>
      </c>
      <c r="Q120" s="50">
        <v>0</v>
      </c>
      <c r="R120" s="50">
        <v>0</v>
      </c>
      <c r="S120" s="50">
        <v>11.974</v>
      </c>
      <c r="T120" s="50">
        <v>1.75</v>
      </c>
      <c r="U120" s="50">
        <v>0</v>
      </c>
      <c r="V120" s="50">
        <v>13.829000000000001</v>
      </c>
    </row>
    <row r="121" spans="1:22" x14ac:dyDescent="0.3">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row>
    <row r="122" spans="1:22"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138">
        <v>0</v>
      </c>
    </row>
    <row r="123" spans="1:22"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138">
        <v>0</v>
      </c>
    </row>
    <row r="124" spans="1:22" x14ac:dyDescent="0.3">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138">
        <v>0</v>
      </c>
    </row>
    <row r="125" spans="1:22"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138">
        <v>0</v>
      </c>
    </row>
    <row r="126" spans="1:22"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138">
        <v>0</v>
      </c>
    </row>
    <row r="127" spans="1:22"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138">
        <v>0</v>
      </c>
    </row>
    <row r="128" spans="1:22"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138">
        <v>0</v>
      </c>
    </row>
    <row r="129" spans="1:22"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138">
        <v>0</v>
      </c>
    </row>
    <row r="130" spans="1:22" x14ac:dyDescent="0.3">
      <c r="A130" s="51" t="s">
        <v>464</v>
      </c>
      <c r="B130" s="51" t="s">
        <v>464</v>
      </c>
      <c r="C130" s="51" t="s">
        <v>464</v>
      </c>
      <c r="D130" s="52">
        <v>0</v>
      </c>
      <c r="E130" s="52">
        <v>0</v>
      </c>
      <c r="F130" s="52">
        <v>0</v>
      </c>
      <c r="G130" s="52">
        <v>0</v>
      </c>
      <c r="H130" s="52">
        <v>0</v>
      </c>
      <c r="I130" s="52">
        <v>0</v>
      </c>
      <c r="J130" s="52">
        <v>0</v>
      </c>
      <c r="K130" s="52">
        <v>0</v>
      </c>
      <c r="L130" s="52">
        <v>0</v>
      </c>
      <c r="M130" s="52">
        <v>0</v>
      </c>
      <c r="N130" s="52">
        <v>0</v>
      </c>
      <c r="O130" s="52">
        <v>0</v>
      </c>
      <c r="P130" s="52">
        <v>0</v>
      </c>
      <c r="Q130" s="52">
        <v>0</v>
      </c>
      <c r="R130" s="52">
        <v>0</v>
      </c>
      <c r="S130" s="52">
        <v>0</v>
      </c>
      <c r="T130" s="52">
        <v>0</v>
      </c>
      <c r="U130" s="52">
        <v>0</v>
      </c>
      <c r="V130" s="52">
        <v>0</v>
      </c>
    </row>
    <row r="131" spans="1:22"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138">
        <v>0</v>
      </c>
    </row>
    <row r="132" spans="1:22" x14ac:dyDescent="0.3">
      <c r="A132" s="3" t="s">
        <v>224</v>
      </c>
      <c r="B132" s="3" t="s">
        <v>465</v>
      </c>
      <c r="C132" s="3" t="s">
        <v>467</v>
      </c>
      <c r="D132" s="53">
        <v>0</v>
      </c>
      <c r="E132" s="53">
        <v>0</v>
      </c>
      <c r="F132" s="53">
        <v>0</v>
      </c>
      <c r="G132" s="53">
        <v>0</v>
      </c>
      <c r="H132" s="53">
        <v>0</v>
      </c>
      <c r="I132" s="53">
        <v>0</v>
      </c>
      <c r="J132" s="53">
        <v>0</v>
      </c>
      <c r="K132" s="53">
        <v>0</v>
      </c>
      <c r="L132" s="53">
        <v>0</v>
      </c>
      <c r="M132" s="53">
        <v>0</v>
      </c>
      <c r="N132" s="53">
        <v>0</v>
      </c>
      <c r="O132" s="53">
        <v>0</v>
      </c>
      <c r="P132" s="53">
        <v>0</v>
      </c>
      <c r="Q132" s="53">
        <v>0</v>
      </c>
      <c r="R132" s="53">
        <v>0</v>
      </c>
      <c r="S132" s="53">
        <v>0</v>
      </c>
      <c r="T132" s="53">
        <v>0</v>
      </c>
      <c r="U132" s="53">
        <v>0</v>
      </c>
      <c r="V132" s="138">
        <v>0</v>
      </c>
    </row>
    <row r="133" spans="1:22" x14ac:dyDescent="0.3">
      <c r="A133" s="3" t="s">
        <v>224</v>
      </c>
      <c r="B133" s="3" t="s">
        <v>465</v>
      </c>
      <c r="C133" s="3" t="s">
        <v>468</v>
      </c>
      <c r="D133" s="53">
        <v>0</v>
      </c>
      <c r="E133" s="53">
        <v>0</v>
      </c>
      <c r="F133" s="53">
        <v>0</v>
      </c>
      <c r="G133" s="53">
        <v>0</v>
      </c>
      <c r="H133" s="53">
        <v>0</v>
      </c>
      <c r="I133" s="53">
        <v>0</v>
      </c>
      <c r="J133" s="53">
        <v>0</v>
      </c>
      <c r="K133" s="53">
        <v>0</v>
      </c>
      <c r="L133" s="53">
        <v>0</v>
      </c>
      <c r="M133" s="53">
        <v>0</v>
      </c>
      <c r="N133" s="53">
        <v>0</v>
      </c>
      <c r="O133" s="53">
        <v>0</v>
      </c>
      <c r="P133" s="53">
        <v>0</v>
      </c>
      <c r="Q133" s="53">
        <v>0</v>
      </c>
      <c r="R133" s="53">
        <v>0</v>
      </c>
      <c r="S133" s="53">
        <v>0</v>
      </c>
      <c r="T133" s="53">
        <v>0</v>
      </c>
      <c r="U133" s="53">
        <v>0</v>
      </c>
      <c r="V133" s="138">
        <v>0</v>
      </c>
    </row>
    <row r="134" spans="1:22" x14ac:dyDescent="0.3">
      <c r="A134" s="3" t="s">
        <v>224</v>
      </c>
      <c r="B134" s="3" t="s">
        <v>465</v>
      </c>
      <c r="C134" s="3" t="s">
        <v>469</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138">
        <v>0</v>
      </c>
    </row>
    <row r="135" spans="1:22" x14ac:dyDescent="0.3">
      <c r="A135" s="3" t="s">
        <v>224</v>
      </c>
      <c r="B135" s="3" t="s">
        <v>465</v>
      </c>
      <c r="C135" s="3" t="s">
        <v>470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138">
        <v>0</v>
      </c>
    </row>
    <row r="136" spans="1:22" x14ac:dyDescent="0.3">
      <c r="A136" s="3" t="s">
        <v>224</v>
      </c>
      <c r="B136" s="3" t="s">
        <v>465</v>
      </c>
      <c r="C136" s="3" t="s">
        <v>225</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138">
        <v>0</v>
      </c>
    </row>
    <row r="137" spans="1:22"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138">
        <v>0</v>
      </c>
    </row>
    <row r="138" spans="1:22" x14ac:dyDescent="0.3">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138">
        <v>0</v>
      </c>
    </row>
    <row r="139" spans="1:22" x14ac:dyDescent="0.3">
      <c r="A139" s="51" t="s">
        <v>473</v>
      </c>
      <c r="B139" s="51" t="s">
        <v>473</v>
      </c>
      <c r="C139" s="51" t="s">
        <v>473</v>
      </c>
      <c r="D139" s="52">
        <v>0</v>
      </c>
      <c r="E139" s="52">
        <v>0</v>
      </c>
      <c r="F139" s="52">
        <v>0</v>
      </c>
      <c r="G139" s="52">
        <v>0.10500000000000001</v>
      </c>
      <c r="H139" s="52">
        <v>0</v>
      </c>
      <c r="I139" s="52">
        <v>0</v>
      </c>
      <c r="J139" s="52">
        <v>0</v>
      </c>
      <c r="K139" s="52">
        <v>0</v>
      </c>
      <c r="L139" s="52">
        <v>0</v>
      </c>
      <c r="M139" s="52">
        <v>0</v>
      </c>
      <c r="N139" s="52">
        <v>0</v>
      </c>
      <c r="O139" s="52">
        <v>0</v>
      </c>
      <c r="P139" s="52">
        <v>0</v>
      </c>
      <c r="Q139" s="52">
        <v>0</v>
      </c>
      <c r="R139" s="52">
        <v>0</v>
      </c>
      <c r="S139" s="52">
        <v>11.974</v>
      </c>
      <c r="T139" s="52">
        <v>1.75</v>
      </c>
      <c r="U139" s="52">
        <v>0</v>
      </c>
      <c r="V139" s="52">
        <v>13.829000000000001</v>
      </c>
    </row>
    <row r="140" spans="1:22" x14ac:dyDescent="0.3">
      <c r="A140" s="3" t="s">
        <v>224</v>
      </c>
      <c r="B140" s="3" t="s">
        <v>474</v>
      </c>
      <c r="C140" s="3" t="s">
        <v>229</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138">
        <v>0</v>
      </c>
    </row>
    <row r="141" spans="1:22" x14ac:dyDescent="0.3">
      <c r="A141" s="3" t="s">
        <v>224</v>
      </c>
      <c r="B141" s="3" t="s">
        <v>474</v>
      </c>
      <c r="C141" s="3" t="s">
        <v>475</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138">
        <v>0</v>
      </c>
    </row>
    <row r="142" spans="1:22" x14ac:dyDescent="0.3">
      <c r="A142" s="3" t="s">
        <v>224</v>
      </c>
      <c r="B142" s="3" t="s">
        <v>474</v>
      </c>
      <c r="C142" s="3" t="s">
        <v>232</v>
      </c>
      <c r="D142" s="53">
        <v>0</v>
      </c>
      <c r="E142" s="53">
        <v>0</v>
      </c>
      <c r="F142" s="53">
        <v>0</v>
      </c>
      <c r="G142" s="53">
        <v>6.9000000000000006E-2</v>
      </c>
      <c r="H142" s="53">
        <v>0</v>
      </c>
      <c r="I142" s="53">
        <v>0</v>
      </c>
      <c r="J142" s="53">
        <v>0</v>
      </c>
      <c r="K142" s="53">
        <v>0</v>
      </c>
      <c r="L142" s="53">
        <v>0</v>
      </c>
      <c r="M142" s="53">
        <v>0</v>
      </c>
      <c r="N142" s="53">
        <v>0</v>
      </c>
      <c r="O142" s="53">
        <v>0</v>
      </c>
      <c r="P142" s="53">
        <v>0</v>
      </c>
      <c r="Q142" s="53">
        <v>0</v>
      </c>
      <c r="R142" s="53">
        <v>0</v>
      </c>
      <c r="S142" s="53">
        <v>11.974</v>
      </c>
      <c r="T142" s="53">
        <v>0</v>
      </c>
      <c r="U142" s="53">
        <v>0</v>
      </c>
      <c r="V142" s="138">
        <v>12.043000000000001</v>
      </c>
    </row>
    <row r="143" spans="1:22" x14ac:dyDescent="0.3">
      <c r="A143" s="3" t="s">
        <v>224</v>
      </c>
      <c r="B143" s="3" t="s">
        <v>474</v>
      </c>
      <c r="C143" s="3" t="s">
        <v>476</v>
      </c>
      <c r="D143" s="53">
        <v>0</v>
      </c>
      <c r="E143" s="53">
        <v>0</v>
      </c>
      <c r="F143" s="53">
        <v>0</v>
      </c>
      <c r="G143" s="53">
        <v>3.5999999999999997E-2</v>
      </c>
      <c r="H143" s="53">
        <v>0</v>
      </c>
      <c r="I143" s="53">
        <v>0</v>
      </c>
      <c r="J143" s="53">
        <v>0</v>
      </c>
      <c r="K143" s="53">
        <v>0</v>
      </c>
      <c r="L143" s="53">
        <v>0</v>
      </c>
      <c r="M143" s="53">
        <v>0</v>
      </c>
      <c r="N143" s="53">
        <v>0</v>
      </c>
      <c r="O143" s="53">
        <v>0</v>
      </c>
      <c r="P143" s="53">
        <v>0</v>
      </c>
      <c r="Q143" s="53">
        <v>0</v>
      </c>
      <c r="R143" s="53">
        <v>0</v>
      </c>
      <c r="S143" s="53">
        <v>0</v>
      </c>
      <c r="T143" s="53">
        <v>1.7470000000000001</v>
      </c>
      <c r="U143" s="53">
        <v>0</v>
      </c>
      <c r="V143" s="138">
        <v>1.7830000000000001</v>
      </c>
    </row>
    <row r="144" spans="1:22" x14ac:dyDescent="0.3">
      <c r="A144" s="3" t="s">
        <v>224</v>
      </c>
      <c r="B144" s="3" t="s">
        <v>474</v>
      </c>
      <c r="C144" s="3" t="s">
        <v>234</v>
      </c>
      <c r="D144" s="53">
        <v>0</v>
      </c>
      <c r="E144" s="53">
        <v>0</v>
      </c>
      <c r="F144" s="53">
        <v>0</v>
      </c>
      <c r="G144" s="53">
        <v>0</v>
      </c>
      <c r="H144" s="53">
        <v>0</v>
      </c>
      <c r="I144" s="53">
        <v>0</v>
      </c>
      <c r="J144" s="53">
        <v>0</v>
      </c>
      <c r="K144" s="53">
        <v>0</v>
      </c>
      <c r="L144" s="53">
        <v>0</v>
      </c>
      <c r="M144" s="53">
        <v>0</v>
      </c>
      <c r="N144" s="53">
        <v>0</v>
      </c>
      <c r="O144" s="53">
        <v>0</v>
      </c>
      <c r="P144" s="53">
        <v>0</v>
      </c>
      <c r="Q144" s="53">
        <v>0</v>
      </c>
      <c r="R144" s="53">
        <v>0</v>
      </c>
      <c r="S144" s="53">
        <v>0</v>
      </c>
      <c r="T144" s="53">
        <v>3.0000000000000001E-3</v>
      </c>
      <c r="U144" s="53">
        <v>0</v>
      </c>
      <c r="V144" s="138">
        <v>3.0000000000000001E-3</v>
      </c>
    </row>
    <row r="145" spans="1:22" x14ac:dyDescent="0.3">
      <c r="A145" s="3" t="s">
        <v>224</v>
      </c>
      <c r="B145" s="3" t="s">
        <v>474</v>
      </c>
      <c r="C145" s="3" t="s">
        <v>477</v>
      </c>
      <c r="D145" s="53">
        <v>0</v>
      </c>
      <c r="E145" s="53">
        <v>0</v>
      </c>
      <c r="F145" s="53">
        <v>0</v>
      </c>
      <c r="G145" s="53">
        <v>0</v>
      </c>
      <c r="H145" s="53">
        <v>0</v>
      </c>
      <c r="I145" s="53">
        <v>0</v>
      </c>
      <c r="J145" s="53">
        <v>0</v>
      </c>
      <c r="K145" s="53">
        <v>0</v>
      </c>
      <c r="L145" s="53">
        <v>0</v>
      </c>
      <c r="M145" s="53">
        <v>0</v>
      </c>
      <c r="N145" s="53">
        <v>0</v>
      </c>
      <c r="O145" s="53">
        <v>0</v>
      </c>
      <c r="P145" s="53">
        <v>0</v>
      </c>
      <c r="Q145" s="53">
        <v>0</v>
      </c>
      <c r="R145" s="53">
        <v>0</v>
      </c>
      <c r="S145" s="53">
        <v>0</v>
      </c>
      <c r="T145" s="53">
        <v>0</v>
      </c>
      <c r="U145" s="53">
        <v>0</v>
      </c>
      <c r="V145" s="138">
        <v>0</v>
      </c>
    </row>
    <row r="146" spans="1:22"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138">
        <v>0</v>
      </c>
    </row>
    <row r="147" spans="1:22"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138">
        <v>0</v>
      </c>
    </row>
    <row r="148" spans="1:22"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138">
        <v>0</v>
      </c>
    </row>
    <row r="149" spans="1:22" x14ac:dyDescent="0.3">
      <c r="A149" s="3" t="s">
        <v>224</v>
      </c>
      <c r="B149" s="3" t="s">
        <v>474</v>
      </c>
      <c r="C149" s="3" t="s">
        <v>481</v>
      </c>
      <c r="D149" s="53">
        <v>0</v>
      </c>
      <c r="E149" s="53">
        <v>0</v>
      </c>
      <c r="F149" s="53">
        <v>0</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138">
        <v>0</v>
      </c>
    </row>
    <row r="150" spans="1:22"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138">
        <v>0</v>
      </c>
    </row>
    <row r="151" spans="1:22" x14ac:dyDescent="0.3">
      <c r="A151" s="3" t="s">
        <v>224</v>
      </c>
      <c r="B151" s="3" t="s">
        <v>474</v>
      </c>
      <c r="C151" s="3" t="s">
        <v>483</v>
      </c>
      <c r="D151" s="53">
        <v>0</v>
      </c>
      <c r="E151" s="53">
        <v>0</v>
      </c>
      <c r="F151" s="53">
        <v>0</v>
      </c>
      <c r="G151" s="53">
        <v>0</v>
      </c>
      <c r="H151" s="53">
        <v>0</v>
      </c>
      <c r="I151" s="53">
        <v>0</v>
      </c>
      <c r="J151" s="53">
        <v>0</v>
      </c>
      <c r="K151" s="53">
        <v>0</v>
      </c>
      <c r="L151" s="53">
        <v>0</v>
      </c>
      <c r="M151" s="53">
        <v>0</v>
      </c>
      <c r="N151" s="53">
        <v>0</v>
      </c>
      <c r="O151" s="53">
        <v>0</v>
      </c>
      <c r="P151" s="53">
        <v>0</v>
      </c>
      <c r="Q151" s="53">
        <v>0</v>
      </c>
      <c r="R151" s="53">
        <v>0</v>
      </c>
      <c r="S151" s="53">
        <v>0</v>
      </c>
      <c r="T151" s="53">
        <v>0</v>
      </c>
      <c r="U151" s="53">
        <v>0</v>
      </c>
      <c r="V151" s="138">
        <v>0</v>
      </c>
    </row>
    <row r="152" spans="1:22"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138">
        <v>0</v>
      </c>
    </row>
    <row r="153" spans="1:22" x14ac:dyDescent="0.3">
      <c r="A153" s="49" t="s">
        <v>484</v>
      </c>
      <c r="B153" s="49" t="s">
        <v>484</v>
      </c>
      <c r="C153" s="49" t="s">
        <v>484</v>
      </c>
      <c r="D153" s="50">
        <v>0</v>
      </c>
      <c r="E153" s="50">
        <v>0</v>
      </c>
      <c r="F153" s="50">
        <v>0</v>
      </c>
      <c r="G153" s="50">
        <v>0.66500000000000004</v>
      </c>
      <c r="H153" s="50">
        <v>0</v>
      </c>
      <c r="I153" s="50">
        <v>0</v>
      </c>
      <c r="J153" s="50">
        <v>0</v>
      </c>
      <c r="K153" s="50">
        <v>12.736000000000001</v>
      </c>
      <c r="L153" s="50">
        <v>0</v>
      </c>
      <c r="M153" s="50">
        <v>0</v>
      </c>
      <c r="N153" s="50">
        <v>0</v>
      </c>
      <c r="O153" s="50">
        <v>0</v>
      </c>
      <c r="P153" s="50">
        <v>0</v>
      </c>
      <c r="Q153" s="50">
        <v>0</v>
      </c>
      <c r="R153" s="50">
        <v>0</v>
      </c>
      <c r="S153" s="50">
        <v>0</v>
      </c>
      <c r="T153" s="50">
        <v>85.162000000000006</v>
      </c>
      <c r="U153" s="50">
        <v>0</v>
      </c>
      <c r="V153" s="50">
        <v>98.563000000000002</v>
      </c>
    </row>
    <row r="154" spans="1:22" x14ac:dyDescent="0.3">
      <c r="A154" s="51" t="s">
        <v>485</v>
      </c>
      <c r="B154" s="51" t="s">
        <v>485</v>
      </c>
      <c r="C154" s="51" t="s">
        <v>485</v>
      </c>
      <c r="D154" s="52">
        <v>0</v>
      </c>
      <c r="E154" s="52">
        <v>0</v>
      </c>
      <c r="F154" s="52">
        <v>0</v>
      </c>
      <c r="G154" s="52">
        <v>0</v>
      </c>
      <c r="H154" s="52">
        <v>0</v>
      </c>
      <c r="I154" s="52">
        <v>0</v>
      </c>
      <c r="J154" s="52">
        <v>0</v>
      </c>
      <c r="K154" s="52">
        <v>0</v>
      </c>
      <c r="L154" s="52">
        <v>0</v>
      </c>
      <c r="M154" s="52">
        <v>0</v>
      </c>
      <c r="N154" s="52">
        <v>0</v>
      </c>
      <c r="O154" s="52">
        <v>0</v>
      </c>
      <c r="P154" s="52">
        <v>0</v>
      </c>
      <c r="Q154" s="52">
        <v>0</v>
      </c>
      <c r="R154" s="52">
        <v>0</v>
      </c>
      <c r="S154" s="52">
        <v>0</v>
      </c>
      <c r="T154" s="52">
        <v>0</v>
      </c>
      <c r="U154" s="52">
        <v>0</v>
      </c>
      <c r="V154" s="52">
        <v>0</v>
      </c>
    </row>
    <row r="155" spans="1:22"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138">
        <v>0</v>
      </c>
    </row>
    <row r="156" spans="1:22" x14ac:dyDescent="0.3">
      <c r="A156" s="3" t="s">
        <v>240</v>
      </c>
      <c r="B156" s="3" t="s">
        <v>486</v>
      </c>
      <c r="C156" s="3" t="s">
        <v>488</v>
      </c>
      <c r="D156" s="53">
        <v>0</v>
      </c>
      <c r="E156" s="53">
        <v>0</v>
      </c>
      <c r="F156" s="53">
        <v>0</v>
      </c>
      <c r="G156" s="53">
        <v>0</v>
      </c>
      <c r="H156" s="53">
        <v>0</v>
      </c>
      <c r="I156" s="53">
        <v>0</v>
      </c>
      <c r="J156" s="53">
        <v>0</v>
      </c>
      <c r="K156" s="53">
        <v>0</v>
      </c>
      <c r="L156" s="53">
        <v>0</v>
      </c>
      <c r="M156" s="53">
        <v>0</v>
      </c>
      <c r="N156" s="53">
        <v>0</v>
      </c>
      <c r="O156" s="53">
        <v>0</v>
      </c>
      <c r="P156" s="53">
        <v>0</v>
      </c>
      <c r="Q156" s="53">
        <v>0</v>
      </c>
      <c r="R156" s="53">
        <v>0</v>
      </c>
      <c r="S156" s="53">
        <v>0</v>
      </c>
      <c r="T156" s="53">
        <v>0</v>
      </c>
      <c r="U156" s="53">
        <v>0</v>
      </c>
      <c r="V156" s="138">
        <v>0</v>
      </c>
    </row>
    <row r="157" spans="1:22"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138">
        <v>0</v>
      </c>
    </row>
    <row r="158" spans="1:22"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138">
        <v>0</v>
      </c>
    </row>
    <row r="159" spans="1:22" x14ac:dyDescent="0.3">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138">
        <v>0</v>
      </c>
    </row>
    <row r="160" spans="1:22"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138">
        <v>0</v>
      </c>
    </row>
    <row r="161" spans="1:22"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138">
        <v>0</v>
      </c>
    </row>
    <row r="162" spans="1:22"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138">
        <v>0</v>
      </c>
    </row>
    <row r="163" spans="1:22"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138">
        <v>0</v>
      </c>
    </row>
    <row r="164" spans="1:22" x14ac:dyDescent="0.3">
      <c r="A164" s="3" t="s">
        <v>240</v>
      </c>
      <c r="B164" s="3" t="s">
        <v>486</v>
      </c>
      <c r="C164" s="3" t="s">
        <v>495</v>
      </c>
      <c r="D164" s="53">
        <v>0</v>
      </c>
      <c r="E164" s="53">
        <v>0</v>
      </c>
      <c r="F164" s="53">
        <v>0</v>
      </c>
      <c r="G164" s="53">
        <v>0</v>
      </c>
      <c r="H164" s="53">
        <v>0</v>
      </c>
      <c r="I164" s="53">
        <v>0</v>
      </c>
      <c r="J164" s="53">
        <v>0</v>
      </c>
      <c r="K164" s="53">
        <v>0</v>
      </c>
      <c r="L164" s="53">
        <v>0</v>
      </c>
      <c r="M164" s="53">
        <v>0</v>
      </c>
      <c r="N164" s="53">
        <v>0</v>
      </c>
      <c r="O164" s="53">
        <v>0</v>
      </c>
      <c r="P164" s="53">
        <v>0</v>
      </c>
      <c r="Q164" s="53">
        <v>0</v>
      </c>
      <c r="R164" s="53">
        <v>0</v>
      </c>
      <c r="S164" s="53">
        <v>0</v>
      </c>
      <c r="T164" s="53">
        <v>0</v>
      </c>
      <c r="U164" s="53">
        <v>0</v>
      </c>
      <c r="V164" s="138">
        <v>0</v>
      </c>
    </row>
    <row r="165" spans="1:22"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138">
        <v>0</v>
      </c>
    </row>
    <row r="166" spans="1:22" x14ac:dyDescent="0.3">
      <c r="A166" s="3" t="s">
        <v>240</v>
      </c>
      <c r="B166" s="3" t="s">
        <v>486</v>
      </c>
      <c r="C166" s="3" t="s">
        <v>245</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138">
        <v>0</v>
      </c>
    </row>
    <row r="167" spans="1:22"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138">
        <v>0</v>
      </c>
    </row>
    <row r="168" spans="1:22"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138">
        <v>0</v>
      </c>
    </row>
    <row r="169" spans="1:22" x14ac:dyDescent="0.3">
      <c r="A169" s="51" t="s">
        <v>499</v>
      </c>
      <c r="B169" s="51" t="s">
        <v>499</v>
      </c>
      <c r="C169" s="51" t="s">
        <v>499</v>
      </c>
      <c r="D169" s="52">
        <v>0</v>
      </c>
      <c r="E169" s="52">
        <v>0</v>
      </c>
      <c r="F169" s="52">
        <v>0</v>
      </c>
      <c r="G169" s="52">
        <v>0.20099999999999998</v>
      </c>
      <c r="H169" s="52">
        <v>0</v>
      </c>
      <c r="I169" s="52">
        <v>0</v>
      </c>
      <c r="J169" s="52">
        <v>0</v>
      </c>
      <c r="K169" s="52">
        <v>12.666</v>
      </c>
      <c r="L169" s="52">
        <v>0</v>
      </c>
      <c r="M169" s="52">
        <v>0</v>
      </c>
      <c r="N169" s="52">
        <v>0</v>
      </c>
      <c r="O169" s="52">
        <v>0</v>
      </c>
      <c r="P169" s="52">
        <v>0</v>
      </c>
      <c r="Q169" s="52">
        <v>0</v>
      </c>
      <c r="R169" s="52">
        <v>0</v>
      </c>
      <c r="S169" s="52">
        <v>0</v>
      </c>
      <c r="T169" s="52">
        <v>34.927999999999997</v>
      </c>
      <c r="U169" s="52">
        <v>0</v>
      </c>
      <c r="V169" s="52">
        <v>47.794999999999995</v>
      </c>
    </row>
    <row r="170" spans="1:22"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138">
        <v>0</v>
      </c>
    </row>
    <row r="171" spans="1:22"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138">
        <v>0</v>
      </c>
    </row>
    <row r="172" spans="1:22"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138">
        <v>0</v>
      </c>
    </row>
    <row r="173" spans="1:22" x14ac:dyDescent="0.3">
      <c r="A173" s="3" t="s">
        <v>240</v>
      </c>
      <c r="B173" s="3" t="s">
        <v>500</v>
      </c>
      <c r="C173" s="3" t="s">
        <v>248</v>
      </c>
      <c r="D173" s="53">
        <v>0</v>
      </c>
      <c r="E173" s="53">
        <v>0</v>
      </c>
      <c r="F173" s="53">
        <v>0</v>
      </c>
      <c r="G173" s="53">
        <v>0</v>
      </c>
      <c r="H173" s="53">
        <v>0</v>
      </c>
      <c r="I173" s="53">
        <v>0</v>
      </c>
      <c r="J173" s="53">
        <v>0</v>
      </c>
      <c r="K173" s="53">
        <v>12.666</v>
      </c>
      <c r="L173" s="53">
        <v>0</v>
      </c>
      <c r="M173" s="53">
        <v>0</v>
      </c>
      <c r="N173" s="53">
        <v>0</v>
      </c>
      <c r="O173" s="53">
        <v>0</v>
      </c>
      <c r="P173" s="53">
        <v>0</v>
      </c>
      <c r="Q173" s="53">
        <v>0</v>
      </c>
      <c r="R173" s="53">
        <v>0</v>
      </c>
      <c r="S173" s="53">
        <v>0</v>
      </c>
      <c r="T173" s="53">
        <v>34.927999999999997</v>
      </c>
      <c r="U173" s="53">
        <v>0</v>
      </c>
      <c r="V173" s="138">
        <v>47.593999999999994</v>
      </c>
    </row>
    <row r="174" spans="1:22"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138">
        <v>0</v>
      </c>
    </row>
    <row r="175" spans="1:22"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138">
        <v>0</v>
      </c>
    </row>
    <row r="176" spans="1:22" x14ac:dyDescent="0.3">
      <c r="A176" s="3" t="s">
        <v>240</v>
      </c>
      <c r="B176" s="3" t="s">
        <v>500</v>
      </c>
      <c r="C176" s="3" t="s">
        <v>506</v>
      </c>
      <c r="D176" s="53">
        <v>0</v>
      </c>
      <c r="E176" s="53">
        <v>0</v>
      </c>
      <c r="F176" s="53">
        <v>0</v>
      </c>
      <c r="G176" s="53">
        <v>0.20099999999999998</v>
      </c>
      <c r="H176" s="53">
        <v>0</v>
      </c>
      <c r="I176" s="53">
        <v>0</v>
      </c>
      <c r="J176" s="53">
        <v>0</v>
      </c>
      <c r="K176" s="53">
        <v>0</v>
      </c>
      <c r="L176" s="53">
        <v>0</v>
      </c>
      <c r="M176" s="53">
        <v>0</v>
      </c>
      <c r="N176" s="53">
        <v>0</v>
      </c>
      <c r="O176" s="53">
        <v>0</v>
      </c>
      <c r="P176" s="53">
        <v>0</v>
      </c>
      <c r="Q176" s="53">
        <v>0</v>
      </c>
      <c r="R176" s="53">
        <v>0</v>
      </c>
      <c r="S176" s="53">
        <v>0</v>
      </c>
      <c r="T176" s="53">
        <v>0</v>
      </c>
      <c r="U176" s="53">
        <v>0</v>
      </c>
      <c r="V176" s="138">
        <v>0.20099999999999998</v>
      </c>
    </row>
    <row r="177" spans="1:22"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138">
        <v>0</v>
      </c>
    </row>
    <row r="178" spans="1:22" x14ac:dyDescent="0.3">
      <c r="A178" s="51" t="s">
        <v>508</v>
      </c>
      <c r="B178" s="51" t="s">
        <v>508</v>
      </c>
      <c r="C178" s="51" t="s">
        <v>508</v>
      </c>
      <c r="D178" s="52">
        <v>0</v>
      </c>
      <c r="E178" s="52">
        <v>0</v>
      </c>
      <c r="F178" s="52">
        <v>0</v>
      </c>
      <c r="G178" s="52">
        <v>3.3000000000000002E-2</v>
      </c>
      <c r="H178" s="52">
        <v>0</v>
      </c>
      <c r="I178" s="52">
        <v>0</v>
      </c>
      <c r="J178" s="52">
        <v>0</v>
      </c>
      <c r="K178" s="52">
        <v>0</v>
      </c>
      <c r="L178" s="52">
        <v>0</v>
      </c>
      <c r="M178" s="52">
        <v>0</v>
      </c>
      <c r="N178" s="52">
        <v>0</v>
      </c>
      <c r="O178" s="52">
        <v>0</v>
      </c>
      <c r="P178" s="52">
        <v>0</v>
      </c>
      <c r="Q178" s="52">
        <v>0</v>
      </c>
      <c r="R178" s="52">
        <v>0</v>
      </c>
      <c r="S178" s="52">
        <v>0</v>
      </c>
      <c r="T178" s="52">
        <v>0.36499999999999999</v>
      </c>
      <c r="U178" s="52">
        <v>0</v>
      </c>
      <c r="V178" s="52">
        <v>0.39800000000000002</v>
      </c>
    </row>
    <row r="179" spans="1:22"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138">
        <v>0</v>
      </c>
    </row>
    <row r="180" spans="1:22"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138">
        <v>0</v>
      </c>
    </row>
    <row r="181" spans="1:22"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138">
        <v>0</v>
      </c>
    </row>
    <row r="182" spans="1:22" x14ac:dyDescent="0.3">
      <c r="A182" s="3" t="s">
        <v>240</v>
      </c>
      <c r="B182" s="3" t="s">
        <v>509</v>
      </c>
      <c r="C182" s="3" t="s">
        <v>258</v>
      </c>
      <c r="D182" s="53">
        <v>0</v>
      </c>
      <c r="E182" s="53">
        <v>0</v>
      </c>
      <c r="F182" s="53">
        <v>0</v>
      </c>
      <c r="G182" s="53">
        <v>0</v>
      </c>
      <c r="H182" s="53">
        <v>0</v>
      </c>
      <c r="I182" s="53">
        <v>0</v>
      </c>
      <c r="J182" s="53">
        <v>0</v>
      </c>
      <c r="K182" s="53">
        <v>0</v>
      </c>
      <c r="L182" s="53">
        <v>0</v>
      </c>
      <c r="M182" s="53">
        <v>0</v>
      </c>
      <c r="N182" s="53">
        <v>0</v>
      </c>
      <c r="O182" s="53">
        <v>0</v>
      </c>
      <c r="P182" s="53">
        <v>0</v>
      </c>
      <c r="Q182" s="53">
        <v>0</v>
      </c>
      <c r="R182" s="53">
        <v>0</v>
      </c>
      <c r="S182" s="53">
        <v>0</v>
      </c>
      <c r="T182" s="53">
        <v>0</v>
      </c>
      <c r="U182" s="53">
        <v>0</v>
      </c>
      <c r="V182" s="138">
        <v>0</v>
      </c>
    </row>
    <row r="183" spans="1:22"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138">
        <v>0</v>
      </c>
    </row>
    <row r="184" spans="1:22" x14ac:dyDescent="0.3">
      <c r="A184" s="3" t="s">
        <v>240</v>
      </c>
      <c r="B184" s="3" t="s">
        <v>509</v>
      </c>
      <c r="C184" s="3" t="s">
        <v>261</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0.192</v>
      </c>
      <c r="U184" s="53">
        <v>0</v>
      </c>
      <c r="V184" s="138">
        <v>0.192</v>
      </c>
    </row>
    <row r="185" spans="1:22" x14ac:dyDescent="0.3">
      <c r="A185" s="3" t="s">
        <v>240</v>
      </c>
      <c r="B185" s="3" t="s">
        <v>509</v>
      </c>
      <c r="C185" s="3" t="s">
        <v>514</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138">
        <v>0</v>
      </c>
    </row>
    <row r="186" spans="1:22" x14ac:dyDescent="0.3">
      <c r="A186" s="3" t="s">
        <v>240</v>
      </c>
      <c r="B186" s="3" t="s">
        <v>509</v>
      </c>
      <c r="C186" s="3" t="s">
        <v>267</v>
      </c>
      <c r="D186" s="53">
        <v>0</v>
      </c>
      <c r="E186" s="53">
        <v>0</v>
      </c>
      <c r="F186" s="53">
        <v>0</v>
      </c>
      <c r="G186" s="53">
        <v>3.0000000000000001E-3</v>
      </c>
      <c r="H186" s="53">
        <v>0</v>
      </c>
      <c r="I186" s="53">
        <v>0</v>
      </c>
      <c r="J186" s="53">
        <v>0</v>
      </c>
      <c r="K186" s="53">
        <v>0</v>
      </c>
      <c r="L186" s="53">
        <v>0</v>
      </c>
      <c r="M186" s="53">
        <v>0</v>
      </c>
      <c r="N186" s="53">
        <v>0</v>
      </c>
      <c r="O186" s="53">
        <v>0</v>
      </c>
      <c r="P186" s="53">
        <v>0</v>
      </c>
      <c r="Q186" s="53">
        <v>0</v>
      </c>
      <c r="R186" s="53">
        <v>0</v>
      </c>
      <c r="S186" s="53">
        <v>0</v>
      </c>
      <c r="T186" s="53">
        <v>0</v>
      </c>
      <c r="U186" s="53">
        <v>0</v>
      </c>
      <c r="V186" s="138">
        <v>3.0000000000000001E-3</v>
      </c>
    </row>
    <row r="187" spans="1:22"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138">
        <v>0</v>
      </c>
    </row>
    <row r="188" spans="1:22" x14ac:dyDescent="0.3">
      <c r="A188" s="3" t="s">
        <v>240</v>
      </c>
      <c r="B188" s="3" t="s">
        <v>509</v>
      </c>
      <c r="C188" s="3" t="s">
        <v>516</v>
      </c>
      <c r="D188" s="53">
        <v>0</v>
      </c>
      <c r="E188" s="53">
        <v>0</v>
      </c>
      <c r="F188" s="53">
        <v>0</v>
      </c>
      <c r="G188" s="53">
        <v>0.03</v>
      </c>
      <c r="H188" s="53">
        <v>0</v>
      </c>
      <c r="I188" s="53">
        <v>0</v>
      </c>
      <c r="J188" s="53">
        <v>0</v>
      </c>
      <c r="K188" s="53">
        <v>0</v>
      </c>
      <c r="L188" s="53">
        <v>0</v>
      </c>
      <c r="M188" s="53">
        <v>0</v>
      </c>
      <c r="N188" s="53">
        <v>0</v>
      </c>
      <c r="O188" s="53">
        <v>0</v>
      </c>
      <c r="P188" s="53">
        <v>0</v>
      </c>
      <c r="Q188" s="53">
        <v>0</v>
      </c>
      <c r="R188" s="53">
        <v>0</v>
      </c>
      <c r="S188" s="53">
        <v>0</v>
      </c>
      <c r="T188" s="53">
        <v>0</v>
      </c>
      <c r="U188" s="53">
        <v>0</v>
      </c>
      <c r="V188" s="138">
        <v>0.03</v>
      </c>
    </row>
    <row r="189" spans="1:22" x14ac:dyDescent="0.3">
      <c r="A189" s="3" t="s">
        <v>240</v>
      </c>
      <c r="B189" s="3" t="s">
        <v>509</v>
      </c>
      <c r="C189" s="3" t="s">
        <v>270</v>
      </c>
      <c r="D189" s="53">
        <v>0</v>
      </c>
      <c r="E189" s="53">
        <v>0</v>
      </c>
      <c r="F189" s="53">
        <v>0</v>
      </c>
      <c r="G189" s="53">
        <v>0</v>
      </c>
      <c r="H189" s="53">
        <v>0</v>
      </c>
      <c r="I189" s="53">
        <v>0</v>
      </c>
      <c r="J189" s="53">
        <v>0</v>
      </c>
      <c r="K189" s="53">
        <v>0</v>
      </c>
      <c r="L189" s="53">
        <v>0</v>
      </c>
      <c r="M189" s="53">
        <v>0</v>
      </c>
      <c r="N189" s="53">
        <v>0</v>
      </c>
      <c r="O189" s="53">
        <v>0</v>
      </c>
      <c r="P189" s="53">
        <v>0</v>
      </c>
      <c r="Q189" s="53">
        <v>0</v>
      </c>
      <c r="R189" s="53">
        <v>0</v>
      </c>
      <c r="S189" s="53">
        <v>0</v>
      </c>
      <c r="T189" s="53">
        <v>0.17299999999999999</v>
      </c>
      <c r="U189" s="53">
        <v>0</v>
      </c>
      <c r="V189" s="138">
        <v>0.17299999999999999</v>
      </c>
    </row>
    <row r="190" spans="1:22" x14ac:dyDescent="0.3">
      <c r="A190" s="51" t="s">
        <v>517</v>
      </c>
      <c r="B190" s="51" t="s">
        <v>517</v>
      </c>
      <c r="C190" s="51" t="s">
        <v>517</v>
      </c>
      <c r="D190" s="52">
        <v>0</v>
      </c>
      <c r="E190" s="52">
        <v>0</v>
      </c>
      <c r="F190" s="52">
        <v>0</v>
      </c>
      <c r="G190" s="52">
        <v>0.43100000000000005</v>
      </c>
      <c r="H190" s="52">
        <v>0</v>
      </c>
      <c r="I190" s="52">
        <v>0</v>
      </c>
      <c r="J190" s="52">
        <v>0</v>
      </c>
      <c r="K190" s="52">
        <v>7.0000000000000007E-2</v>
      </c>
      <c r="L190" s="52">
        <v>0</v>
      </c>
      <c r="M190" s="52">
        <v>0</v>
      </c>
      <c r="N190" s="52">
        <v>0</v>
      </c>
      <c r="O190" s="52">
        <v>0</v>
      </c>
      <c r="P190" s="52">
        <v>0</v>
      </c>
      <c r="Q190" s="52">
        <v>0</v>
      </c>
      <c r="R190" s="52">
        <v>0</v>
      </c>
      <c r="S190" s="52">
        <v>0</v>
      </c>
      <c r="T190" s="52">
        <v>49.869</v>
      </c>
      <c r="U190" s="52">
        <v>0</v>
      </c>
      <c r="V190" s="52">
        <v>50.370000000000005</v>
      </c>
    </row>
    <row r="191" spans="1:22"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53">
        <v>0</v>
      </c>
      <c r="Q191" s="53">
        <v>0</v>
      </c>
      <c r="R191" s="53">
        <v>0</v>
      </c>
      <c r="S191" s="53">
        <v>0</v>
      </c>
      <c r="T191" s="53">
        <v>0</v>
      </c>
      <c r="U191" s="53">
        <v>0</v>
      </c>
      <c r="V191" s="138">
        <v>0</v>
      </c>
    </row>
    <row r="192" spans="1:22" x14ac:dyDescent="0.3">
      <c r="A192" s="3" t="s">
        <v>240</v>
      </c>
      <c r="B192" s="3" t="s">
        <v>518</v>
      </c>
      <c r="C192" s="3" t="s">
        <v>276</v>
      </c>
      <c r="D192" s="53">
        <v>0</v>
      </c>
      <c r="E192" s="53">
        <v>0</v>
      </c>
      <c r="F192" s="53">
        <v>0</v>
      </c>
      <c r="G192" s="53">
        <v>0</v>
      </c>
      <c r="H192" s="53">
        <v>0</v>
      </c>
      <c r="I192" s="53">
        <v>0</v>
      </c>
      <c r="J192" s="53">
        <v>0</v>
      </c>
      <c r="K192" s="53">
        <v>7.0000000000000007E-2</v>
      </c>
      <c r="L192" s="53">
        <v>0</v>
      </c>
      <c r="M192" s="53">
        <v>0</v>
      </c>
      <c r="N192" s="53">
        <v>0</v>
      </c>
      <c r="O192" s="53">
        <v>0</v>
      </c>
      <c r="P192" s="53">
        <v>0</v>
      </c>
      <c r="Q192" s="53">
        <v>0</v>
      </c>
      <c r="R192" s="53">
        <v>0</v>
      </c>
      <c r="S192" s="53">
        <v>0</v>
      </c>
      <c r="T192" s="53">
        <v>27.183</v>
      </c>
      <c r="U192" s="53">
        <v>0</v>
      </c>
      <c r="V192" s="138">
        <v>27.253</v>
      </c>
    </row>
    <row r="193" spans="1:22"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138">
        <v>0</v>
      </c>
    </row>
    <row r="194" spans="1:22"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138">
        <v>0</v>
      </c>
    </row>
    <row r="195" spans="1:22" x14ac:dyDescent="0.3">
      <c r="A195" s="3" t="s">
        <v>240</v>
      </c>
      <c r="B195" s="3" t="s">
        <v>518</v>
      </c>
      <c r="C195" s="3" t="s">
        <v>285</v>
      </c>
      <c r="D195" s="53">
        <v>0</v>
      </c>
      <c r="E195" s="53">
        <v>0</v>
      </c>
      <c r="F195" s="53">
        <v>0</v>
      </c>
      <c r="G195" s="53">
        <v>0.43100000000000005</v>
      </c>
      <c r="H195" s="53">
        <v>0</v>
      </c>
      <c r="I195" s="53">
        <v>0</v>
      </c>
      <c r="J195" s="53">
        <v>0</v>
      </c>
      <c r="K195" s="53">
        <v>0</v>
      </c>
      <c r="L195" s="53">
        <v>0</v>
      </c>
      <c r="M195" s="53">
        <v>0</v>
      </c>
      <c r="N195" s="53">
        <v>0</v>
      </c>
      <c r="O195" s="53">
        <v>0</v>
      </c>
      <c r="P195" s="53">
        <v>0</v>
      </c>
      <c r="Q195" s="53">
        <v>0</v>
      </c>
      <c r="R195" s="53">
        <v>0</v>
      </c>
      <c r="S195" s="53">
        <v>0</v>
      </c>
      <c r="T195" s="53">
        <v>13.376000000000001</v>
      </c>
      <c r="U195" s="53">
        <v>0</v>
      </c>
      <c r="V195" s="138">
        <v>13.807000000000002</v>
      </c>
    </row>
    <row r="196" spans="1:22" x14ac:dyDescent="0.3">
      <c r="A196" s="3" t="s">
        <v>240</v>
      </c>
      <c r="B196" s="3" t="s">
        <v>518</v>
      </c>
      <c r="C196" s="3" t="s">
        <v>288</v>
      </c>
      <c r="D196" s="53">
        <v>0</v>
      </c>
      <c r="E196" s="53">
        <v>0</v>
      </c>
      <c r="F196" s="53">
        <v>0</v>
      </c>
      <c r="G196" s="53">
        <v>0</v>
      </c>
      <c r="H196" s="53">
        <v>0</v>
      </c>
      <c r="I196" s="53">
        <v>0</v>
      </c>
      <c r="J196" s="53">
        <v>0</v>
      </c>
      <c r="K196" s="53">
        <v>0</v>
      </c>
      <c r="L196" s="53">
        <v>0</v>
      </c>
      <c r="M196" s="53">
        <v>0</v>
      </c>
      <c r="N196" s="53">
        <v>0</v>
      </c>
      <c r="O196" s="53">
        <v>0</v>
      </c>
      <c r="P196" s="53">
        <v>0</v>
      </c>
      <c r="Q196" s="53">
        <v>0</v>
      </c>
      <c r="R196" s="53">
        <v>0</v>
      </c>
      <c r="S196" s="53">
        <v>0</v>
      </c>
      <c r="T196" s="53">
        <v>9.3099999999999987</v>
      </c>
      <c r="U196" s="53">
        <v>0</v>
      </c>
      <c r="V196" s="138">
        <v>9.3099999999999987</v>
      </c>
    </row>
    <row r="197" spans="1:22" x14ac:dyDescent="0.3">
      <c r="A197" s="49" t="s">
        <v>521</v>
      </c>
      <c r="B197" s="49" t="s">
        <v>521</v>
      </c>
      <c r="C197" s="49" t="s">
        <v>521</v>
      </c>
      <c r="D197" s="50">
        <v>0</v>
      </c>
      <c r="E197" s="50">
        <v>0</v>
      </c>
      <c r="F197" s="50">
        <v>0</v>
      </c>
      <c r="G197" s="50">
        <v>6.0000000000000001E-3</v>
      </c>
      <c r="H197" s="50">
        <v>0</v>
      </c>
      <c r="I197" s="50">
        <v>0</v>
      </c>
      <c r="J197" s="50">
        <v>0</v>
      </c>
      <c r="K197" s="50">
        <v>0</v>
      </c>
      <c r="L197" s="50">
        <v>0</v>
      </c>
      <c r="M197" s="50">
        <v>0</v>
      </c>
      <c r="N197" s="50">
        <v>0</v>
      </c>
      <c r="O197" s="50">
        <v>0</v>
      </c>
      <c r="P197" s="50">
        <v>0</v>
      </c>
      <c r="Q197" s="50">
        <v>0</v>
      </c>
      <c r="R197" s="50">
        <v>0</v>
      </c>
      <c r="S197" s="50">
        <v>0</v>
      </c>
      <c r="T197" s="50">
        <v>0</v>
      </c>
      <c r="U197" s="50">
        <v>0</v>
      </c>
      <c r="V197" s="50">
        <v>6.0000000000000001E-3</v>
      </c>
    </row>
    <row r="198" spans="1:22" x14ac:dyDescent="0.3">
      <c r="A198" s="51" t="s">
        <v>521</v>
      </c>
      <c r="B198" s="51" t="s">
        <v>521</v>
      </c>
      <c r="C198" s="51" t="s">
        <v>521</v>
      </c>
      <c r="D198" s="52">
        <v>0</v>
      </c>
      <c r="E198" s="52">
        <v>0</v>
      </c>
      <c r="F198" s="52">
        <v>0</v>
      </c>
      <c r="G198" s="52">
        <v>6.0000000000000001E-3</v>
      </c>
      <c r="H198" s="52">
        <v>0</v>
      </c>
      <c r="I198" s="52">
        <v>0</v>
      </c>
      <c r="J198" s="52">
        <v>0</v>
      </c>
      <c r="K198" s="52">
        <v>0</v>
      </c>
      <c r="L198" s="52">
        <v>0</v>
      </c>
      <c r="M198" s="52">
        <v>0</v>
      </c>
      <c r="N198" s="52">
        <v>0</v>
      </c>
      <c r="O198" s="52">
        <v>0</v>
      </c>
      <c r="P198" s="52">
        <v>0</v>
      </c>
      <c r="Q198" s="52">
        <v>0</v>
      </c>
      <c r="R198" s="52">
        <v>0</v>
      </c>
      <c r="S198" s="52">
        <v>0</v>
      </c>
      <c r="T198" s="52">
        <v>0</v>
      </c>
      <c r="U198" s="52">
        <v>0</v>
      </c>
      <c r="V198" s="52">
        <v>6.0000000000000001E-3</v>
      </c>
    </row>
    <row r="199" spans="1:22" x14ac:dyDescent="0.3">
      <c r="A199" s="3" t="s">
        <v>522</v>
      </c>
      <c r="B199" s="3" t="s">
        <v>522</v>
      </c>
      <c r="C199" s="3" t="s">
        <v>523</v>
      </c>
      <c r="D199" s="53">
        <v>0</v>
      </c>
      <c r="E199" s="53">
        <v>0</v>
      </c>
      <c r="F199" s="53">
        <v>0</v>
      </c>
      <c r="G199" s="53">
        <v>6.0000000000000001E-3</v>
      </c>
      <c r="H199" s="53">
        <v>0</v>
      </c>
      <c r="I199" s="53">
        <v>0</v>
      </c>
      <c r="J199" s="53">
        <v>0</v>
      </c>
      <c r="K199" s="53">
        <v>0</v>
      </c>
      <c r="L199" s="53">
        <v>0</v>
      </c>
      <c r="M199" s="53">
        <v>0</v>
      </c>
      <c r="N199" s="53">
        <v>0</v>
      </c>
      <c r="O199" s="53">
        <v>0</v>
      </c>
      <c r="P199" s="53">
        <v>0</v>
      </c>
      <c r="Q199" s="53">
        <v>0</v>
      </c>
      <c r="R199" s="53">
        <v>0</v>
      </c>
      <c r="S199" s="53">
        <v>0</v>
      </c>
      <c r="T199" s="53">
        <v>0</v>
      </c>
      <c r="U199" s="53">
        <v>0</v>
      </c>
      <c r="V199" s="138">
        <v>6.0000000000000001E-3</v>
      </c>
    </row>
    <row r="200" spans="1:22"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138">
        <v>0</v>
      </c>
    </row>
    <row r="201" spans="1:22"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138">
        <v>0</v>
      </c>
    </row>
    <row r="202" spans="1:22"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138">
        <v>0</v>
      </c>
    </row>
    <row r="203" spans="1:22"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138">
        <v>0</v>
      </c>
    </row>
    <row r="204" spans="1:22" x14ac:dyDescent="0.3">
      <c r="A204" s="3" t="s">
        <v>522</v>
      </c>
      <c r="B204" s="3" t="s">
        <v>522</v>
      </c>
      <c r="C204" s="3" t="s">
        <v>528</v>
      </c>
      <c r="D204" s="53">
        <v>0</v>
      </c>
      <c r="E204" s="53">
        <v>0</v>
      </c>
      <c r="F204" s="53">
        <v>0</v>
      </c>
      <c r="G204" s="53">
        <v>0</v>
      </c>
      <c r="H204" s="53">
        <v>0</v>
      </c>
      <c r="I204" s="53">
        <v>0</v>
      </c>
      <c r="J204" s="53">
        <v>0</v>
      </c>
      <c r="K204" s="53">
        <v>0</v>
      </c>
      <c r="L204" s="53">
        <v>0</v>
      </c>
      <c r="M204" s="53">
        <v>0</v>
      </c>
      <c r="N204" s="53">
        <v>0</v>
      </c>
      <c r="O204" s="53">
        <v>0</v>
      </c>
      <c r="P204" s="53">
        <v>0</v>
      </c>
      <c r="Q204" s="53">
        <v>0</v>
      </c>
      <c r="R204" s="53">
        <v>0</v>
      </c>
      <c r="S204" s="53">
        <v>0</v>
      </c>
      <c r="T204" s="53">
        <v>0</v>
      </c>
      <c r="U204" s="53">
        <v>0</v>
      </c>
      <c r="V204" s="138">
        <v>0</v>
      </c>
    </row>
    <row r="205" spans="1:22"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138">
        <v>0</v>
      </c>
    </row>
    <row r="206" spans="1:22"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138">
        <v>0</v>
      </c>
    </row>
    <row r="207" spans="1:22"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138">
        <v>0</v>
      </c>
    </row>
    <row r="208" spans="1:22"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138">
        <v>0</v>
      </c>
    </row>
    <row r="209" spans="1:22"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row>
    <row r="210" spans="1:22"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row>
    <row r="211" spans="1:22"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138">
        <v>0</v>
      </c>
    </row>
  </sheetData>
  <conditionalFormatting sqref="A4:V6 A26:V26">
    <cfRule type="cellIs" dxfId="29" priority="1" stopIfTrue="1" operator="lessThan">
      <formula>0</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BFB53-77E5-4711-B32C-99C6EA775020}">
  <dimension ref="A1:V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21" width="8.75" style="43" customWidth="1"/>
    <col min="22" max="22" width="8.75" style="137" customWidth="1"/>
    <col min="23" max="16384" width="7" style="43"/>
  </cols>
  <sheetData>
    <row r="1" spans="1:22" ht="20" x14ac:dyDescent="0.4">
      <c r="A1" s="134" t="s">
        <v>782</v>
      </c>
      <c r="B1" s="42"/>
      <c r="C1" s="133"/>
    </row>
    <row r="2" spans="1:22" ht="20" x14ac:dyDescent="0.4">
      <c r="A2" s="44" t="s">
        <v>619</v>
      </c>
      <c r="B2" s="45"/>
      <c r="C2" s="45"/>
    </row>
    <row r="3" spans="1:22" x14ac:dyDescent="0.3">
      <c r="A3" s="44">
        <v>2023</v>
      </c>
      <c r="B3" s="46"/>
      <c r="D3" s="136" t="s">
        <v>523</v>
      </c>
      <c r="E3" s="136" t="s">
        <v>145</v>
      </c>
      <c r="F3" s="136" t="s">
        <v>210</v>
      </c>
      <c r="G3" s="136" t="s">
        <v>291</v>
      </c>
      <c r="H3" s="136" t="s">
        <v>151</v>
      </c>
      <c r="I3" s="136" t="s">
        <v>248</v>
      </c>
      <c r="J3" s="136" t="s">
        <v>276</v>
      </c>
      <c r="K3" s="136" t="s">
        <v>184</v>
      </c>
      <c r="L3" s="136" t="s">
        <v>225</v>
      </c>
      <c r="M3" s="136" t="s">
        <v>155</v>
      </c>
      <c r="N3" s="136" t="s">
        <v>170</v>
      </c>
      <c r="O3" s="136" t="s">
        <v>187</v>
      </c>
      <c r="P3" s="136" t="s">
        <v>285</v>
      </c>
      <c r="Q3" s="136" t="s">
        <v>159</v>
      </c>
      <c r="R3" s="136" t="s">
        <v>516</v>
      </c>
      <c r="S3" s="136" t="s">
        <v>213</v>
      </c>
      <c r="T3" s="136" t="s">
        <v>270</v>
      </c>
      <c r="U3" s="136" t="s">
        <v>534</v>
      </c>
      <c r="V3" s="135" t="s">
        <v>783</v>
      </c>
    </row>
    <row r="4" spans="1:22" x14ac:dyDescent="0.3">
      <c r="A4" s="47" t="s">
        <v>100</v>
      </c>
      <c r="B4" s="47" t="s">
        <v>100</v>
      </c>
      <c r="C4" s="47" t="s">
        <v>100</v>
      </c>
      <c r="D4" s="48">
        <v>0</v>
      </c>
      <c r="E4" s="48">
        <v>0</v>
      </c>
      <c r="F4" s="48">
        <v>0</v>
      </c>
      <c r="G4" s="48">
        <v>2.5949999999999998</v>
      </c>
      <c r="H4" s="48">
        <v>0</v>
      </c>
      <c r="I4" s="48">
        <v>0</v>
      </c>
      <c r="J4" s="48">
        <v>0</v>
      </c>
      <c r="K4" s="48">
        <v>67.033000000000001</v>
      </c>
      <c r="L4" s="48">
        <v>0</v>
      </c>
      <c r="M4" s="48">
        <v>0</v>
      </c>
      <c r="N4" s="48">
        <v>0</v>
      </c>
      <c r="O4" s="48">
        <v>0</v>
      </c>
      <c r="P4" s="48">
        <v>0</v>
      </c>
      <c r="Q4" s="48">
        <v>0</v>
      </c>
      <c r="R4" s="48">
        <v>0</v>
      </c>
      <c r="S4" s="48">
        <v>12.484999999999999</v>
      </c>
      <c r="T4" s="48">
        <v>69.576999999999998</v>
      </c>
      <c r="U4" s="48">
        <v>0</v>
      </c>
      <c r="V4" s="48">
        <v>151.69</v>
      </c>
    </row>
    <row r="5" spans="1:22" x14ac:dyDescent="0.3">
      <c r="A5" s="49" t="s">
        <v>349</v>
      </c>
      <c r="B5" s="49" t="s">
        <v>349</v>
      </c>
      <c r="C5" s="49" t="s">
        <v>349</v>
      </c>
      <c r="D5" s="50">
        <v>0</v>
      </c>
      <c r="E5" s="50">
        <v>0</v>
      </c>
      <c r="F5" s="50">
        <v>0</v>
      </c>
      <c r="G5" s="50">
        <v>0.87</v>
      </c>
      <c r="H5" s="50">
        <v>0</v>
      </c>
      <c r="I5" s="50">
        <v>0</v>
      </c>
      <c r="J5" s="50">
        <v>0</v>
      </c>
      <c r="K5" s="50">
        <v>34.355000000000004</v>
      </c>
      <c r="L5" s="50">
        <v>0</v>
      </c>
      <c r="M5" s="50">
        <v>0</v>
      </c>
      <c r="N5" s="50">
        <v>0</v>
      </c>
      <c r="O5" s="50">
        <v>0</v>
      </c>
      <c r="P5" s="50">
        <v>0</v>
      </c>
      <c r="Q5" s="50">
        <v>0</v>
      </c>
      <c r="R5" s="50">
        <v>0</v>
      </c>
      <c r="S5" s="50">
        <v>0.90700000000000003</v>
      </c>
      <c r="T5" s="50">
        <v>5.1120000000000001</v>
      </c>
      <c r="U5" s="50">
        <v>0</v>
      </c>
      <c r="V5" s="50">
        <v>41.244</v>
      </c>
    </row>
    <row r="6" spans="1:22" x14ac:dyDescent="0.3">
      <c r="A6" s="51" t="s">
        <v>350</v>
      </c>
      <c r="B6" s="51" t="s">
        <v>350</v>
      </c>
      <c r="C6" s="51" t="s">
        <v>350</v>
      </c>
      <c r="D6" s="52">
        <v>0</v>
      </c>
      <c r="E6" s="52">
        <v>0</v>
      </c>
      <c r="F6" s="52">
        <v>0</v>
      </c>
      <c r="G6" s="52">
        <v>0.51900000000000002</v>
      </c>
      <c r="H6" s="52">
        <v>0</v>
      </c>
      <c r="I6" s="52">
        <v>0</v>
      </c>
      <c r="J6" s="52">
        <v>0</v>
      </c>
      <c r="K6" s="52">
        <v>19.18</v>
      </c>
      <c r="L6" s="52">
        <v>0</v>
      </c>
      <c r="M6" s="52">
        <v>0</v>
      </c>
      <c r="N6" s="52">
        <v>0</v>
      </c>
      <c r="O6" s="52">
        <v>0</v>
      </c>
      <c r="P6" s="52">
        <v>0</v>
      </c>
      <c r="Q6" s="52">
        <v>0</v>
      </c>
      <c r="R6" s="52">
        <v>0</v>
      </c>
      <c r="S6" s="52">
        <v>0.90700000000000003</v>
      </c>
      <c r="T6" s="52">
        <v>3.2340000000000004</v>
      </c>
      <c r="U6" s="52">
        <v>0</v>
      </c>
      <c r="V6" s="52">
        <v>23.84</v>
      </c>
    </row>
    <row r="7" spans="1:22" x14ac:dyDescent="0.3">
      <c r="A7" s="3" t="s">
        <v>144</v>
      </c>
      <c r="B7" s="3" t="s">
        <v>351</v>
      </c>
      <c r="C7" s="3" t="s">
        <v>352</v>
      </c>
      <c r="D7" s="53">
        <v>0</v>
      </c>
      <c r="E7" s="53">
        <v>0</v>
      </c>
      <c r="F7" s="53">
        <v>0</v>
      </c>
      <c r="G7" s="53">
        <v>0</v>
      </c>
      <c r="H7" s="53">
        <v>0</v>
      </c>
      <c r="I7" s="53">
        <v>0</v>
      </c>
      <c r="J7" s="53">
        <v>0</v>
      </c>
      <c r="K7" s="53">
        <v>0</v>
      </c>
      <c r="L7" s="53">
        <v>0</v>
      </c>
      <c r="M7" s="53">
        <v>0</v>
      </c>
      <c r="N7" s="53">
        <v>0</v>
      </c>
      <c r="O7" s="53">
        <v>0</v>
      </c>
      <c r="P7" s="53">
        <v>0</v>
      </c>
      <c r="Q7" s="53">
        <v>0</v>
      </c>
      <c r="R7" s="53">
        <v>0</v>
      </c>
      <c r="S7" s="53">
        <v>0</v>
      </c>
      <c r="T7" s="53">
        <v>0</v>
      </c>
      <c r="U7" s="53">
        <v>0</v>
      </c>
      <c r="V7" s="138">
        <v>0</v>
      </c>
    </row>
    <row r="8" spans="1:22" x14ac:dyDescent="0.3">
      <c r="A8" s="3" t="s">
        <v>144</v>
      </c>
      <c r="B8" s="3" t="s">
        <v>351</v>
      </c>
      <c r="C8" s="3" t="s">
        <v>145</v>
      </c>
      <c r="D8" s="53">
        <v>0</v>
      </c>
      <c r="E8" s="53">
        <v>0</v>
      </c>
      <c r="F8" s="53">
        <v>0</v>
      </c>
      <c r="G8" s="53">
        <v>0</v>
      </c>
      <c r="H8" s="53">
        <v>0</v>
      </c>
      <c r="I8" s="53">
        <v>0</v>
      </c>
      <c r="J8" s="53">
        <v>0</v>
      </c>
      <c r="K8" s="53">
        <v>0.22999999999999995</v>
      </c>
      <c r="L8" s="53">
        <v>0</v>
      </c>
      <c r="M8" s="53">
        <v>0</v>
      </c>
      <c r="N8" s="53">
        <v>0</v>
      </c>
      <c r="O8" s="53">
        <v>0</v>
      </c>
      <c r="P8" s="53">
        <v>0</v>
      </c>
      <c r="Q8" s="53">
        <v>0</v>
      </c>
      <c r="R8" s="53">
        <v>0</v>
      </c>
      <c r="S8" s="53">
        <v>0.13300000000000001</v>
      </c>
      <c r="T8" s="53">
        <v>7.5999999999999998E-2</v>
      </c>
      <c r="U8" s="53">
        <v>0</v>
      </c>
      <c r="V8" s="138">
        <v>0.439</v>
      </c>
    </row>
    <row r="9" spans="1:22" x14ac:dyDescent="0.3">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138">
        <v>0</v>
      </c>
    </row>
    <row r="10" spans="1:22" x14ac:dyDescent="0.3">
      <c r="A10" s="3" t="s">
        <v>144</v>
      </c>
      <c r="B10" s="3" t="s">
        <v>351</v>
      </c>
      <c r="C10" s="3" t="s">
        <v>354</v>
      </c>
      <c r="D10" s="53">
        <v>0</v>
      </c>
      <c r="E10" s="53">
        <v>0</v>
      </c>
      <c r="F10" s="53">
        <v>0</v>
      </c>
      <c r="G10" s="53">
        <v>2.5999999999999999E-2</v>
      </c>
      <c r="H10" s="53">
        <v>0</v>
      </c>
      <c r="I10" s="53">
        <v>0</v>
      </c>
      <c r="J10" s="53">
        <v>0</v>
      </c>
      <c r="K10" s="53">
        <v>2.2959999999999998</v>
      </c>
      <c r="L10" s="53">
        <v>0</v>
      </c>
      <c r="M10" s="53">
        <v>0</v>
      </c>
      <c r="N10" s="53">
        <v>0</v>
      </c>
      <c r="O10" s="53">
        <v>0</v>
      </c>
      <c r="P10" s="53">
        <v>0</v>
      </c>
      <c r="Q10" s="53">
        <v>0</v>
      </c>
      <c r="R10" s="53">
        <v>0</v>
      </c>
      <c r="S10" s="53">
        <v>0</v>
      </c>
      <c r="T10" s="53">
        <v>0</v>
      </c>
      <c r="U10" s="53">
        <v>0</v>
      </c>
      <c r="V10" s="138">
        <v>2.3219999999999996</v>
      </c>
    </row>
    <row r="11" spans="1:22"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138">
        <v>0</v>
      </c>
    </row>
    <row r="12" spans="1:22" x14ac:dyDescent="0.3">
      <c r="A12" s="3" t="s">
        <v>144</v>
      </c>
      <c r="B12" s="3" t="s">
        <v>351</v>
      </c>
      <c r="C12" s="3" t="s">
        <v>356</v>
      </c>
      <c r="D12" s="53">
        <v>0</v>
      </c>
      <c r="E12" s="53">
        <v>0</v>
      </c>
      <c r="F12" s="53">
        <v>0</v>
      </c>
      <c r="G12" s="53">
        <v>0</v>
      </c>
      <c r="H12" s="53">
        <v>0</v>
      </c>
      <c r="I12" s="53">
        <v>0</v>
      </c>
      <c r="J12" s="53">
        <v>0</v>
      </c>
      <c r="K12" s="53">
        <v>0</v>
      </c>
      <c r="L12" s="53">
        <v>0</v>
      </c>
      <c r="M12" s="53">
        <v>0</v>
      </c>
      <c r="N12" s="53">
        <v>0</v>
      </c>
      <c r="O12" s="53">
        <v>0</v>
      </c>
      <c r="P12" s="53">
        <v>0</v>
      </c>
      <c r="Q12" s="53">
        <v>0</v>
      </c>
      <c r="R12" s="53">
        <v>0</v>
      </c>
      <c r="S12" s="53">
        <v>0</v>
      </c>
      <c r="T12" s="53">
        <v>0</v>
      </c>
      <c r="U12" s="53">
        <v>0</v>
      </c>
      <c r="V12" s="138">
        <v>0</v>
      </c>
    </row>
    <row r="13" spans="1:22" x14ac:dyDescent="0.3">
      <c r="A13" s="3" t="s">
        <v>144</v>
      </c>
      <c r="B13" s="3" t="s">
        <v>351</v>
      </c>
      <c r="C13" s="3" t="s">
        <v>151</v>
      </c>
      <c r="D13" s="53">
        <v>0</v>
      </c>
      <c r="E13" s="53">
        <v>0</v>
      </c>
      <c r="F13" s="53">
        <v>0</v>
      </c>
      <c r="G13" s="53">
        <v>0.318</v>
      </c>
      <c r="H13" s="53">
        <v>0</v>
      </c>
      <c r="I13" s="53">
        <v>0</v>
      </c>
      <c r="J13" s="53">
        <v>0</v>
      </c>
      <c r="K13" s="53">
        <v>14.081</v>
      </c>
      <c r="L13" s="53">
        <v>0</v>
      </c>
      <c r="M13" s="53">
        <v>0</v>
      </c>
      <c r="N13" s="53">
        <v>0</v>
      </c>
      <c r="O13" s="53">
        <v>0</v>
      </c>
      <c r="P13" s="53">
        <v>0</v>
      </c>
      <c r="Q13" s="53">
        <v>0</v>
      </c>
      <c r="R13" s="53">
        <v>0</v>
      </c>
      <c r="S13" s="53">
        <v>0</v>
      </c>
      <c r="T13" s="53">
        <v>0.124</v>
      </c>
      <c r="U13" s="53">
        <v>0</v>
      </c>
      <c r="V13" s="138">
        <v>14.523</v>
      </c>
    </row>
    <row r="14" spans="1:22" x14ac:dyDescent="0.3">
      <c r="A14" s="3" t="s">
        <v>144</v>
      </c>
      <c r="B14" s="3" t="s">
        <v>351</v>
      </c>
      <c r="C14" s="3" t="s">
        <v>357</v>
      </c>
      <c r="D14" s="53">
        <v>0</v>
      </c>
      <c r="E14" s="53">
        <v>0</v>
      </c>
      <c r="F14" s="53">
        <v>0</v>
      </c>
      <c r="G14" s="53">
        <v>0</v>
      </c>
      <c r="H14" s="53">
        <v>0</v>
      </c>
      <c r="I14" s="53">
        <v>0</v>
      </c>
      <c r="J14" s="53">
        <v>0</v>
      </c>
      <c r="K14" s="53">
        <v>0</v>
      </c>
      <c r="L14" s="53">
        <v>0</v>
      </c>
      <c r="M14" s="53">
        <v>0</v>
      </c>
      <c r="N14" s="53">
        <v>0</v>
      </c>
      <c r="O14" s="53">
        <v>0</v>
      </c>
      <c r="P14" s="53">
        <v>0</v>
      </c>
      <c r="Q14" s="53">
        <v>0</v>
      </c>
      <c r="R14" s="53">
        <v>0</v>
      </c>
      <c r="S14" s="53">
        <v>0</v>
      </c>
      <c r="T14" s="53">
        <v>0</v>
      </c>
      <c r="U14" s="53">
        <v>0</v>
      </c>
      <c r="V14" s="138">
        <v>0</v>
      </c>
    </row>
    <row r="15" spans="1:22"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138">
        <v>0</v>
      </c>
    </row>
    <row r="16" spans="1:22"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53">
        <v>0</v>
      </c>
      <c r="Q16" s="53">
        <v>0</v>
      </c>
      <c r="R16" s="53">
        <v>0</v>
      </c>
      <c r="S16" s="53">
        <v>0</v>
      </c>
      <c r="T16" s="53">
        <v>0</v>
      </c>
      <c r="U16" s="53">
        <v>0</v>
      </c>
      <c r="V16" s="138">
        <v>0</v>
      </c>
    </row>
    <row r="17" spans="1:22" x14ac:dyDescent="0.3">
      <c r="A17" s="3" t="s">
        <v>144</v>
      </c>
      <c r="B17" s="3" t="s">
        <v>351</v>
      </c>
      <c r="C17" s="3" t="s">
        <v>360</v>
      </c>
      <c r="D17" s="53">
        <v>0</v>
      </c>
      <c r="E17" s="53">
        <v>0</v>
      </c>
      <c r="F17" s="53">
        <v>0</v>
      </c>
      <c r="G17" s="53">
        <v>5.8000000000000003E-2</v>
      </c>
      <c r="H17" s="53">
        <v>0</v>
      </c>
      <c r="I17" s="53">
        <v>0</v>
      </c>
      <c r="J17" s="53">
        <v>0</v>
      </c>
      <c r="K17" s="53">
        <v>1.4359999999999999</v>
      </c>
      <c r="L17" s="53">
        <v>0</v>
      </c>
      <c r="M17" s="53">
        <v>0</v>
      </c>
      <c r="N17" s="53">
        <v>0</v>
      </c>
      <c r="O17" s="53">
        <v>0</v>
      </c>
      <c r="P17" s="53">
        <v>0</v>
      </c>
      <c r="Q17" s="53">
        <v>0</v>
      </c>
      <c r="R17" s="53">
        <v>0</v>
      </c>
      <c r="S17" s="53">
        <v>0</v>
      </c>
      <c r="T17" s="53">
        <v>1.7820000000000003</v>
      </c>
      <c r="U17" s="53">
        <v>0</v>
      </c>
      <c r="V17" s="138">
        <v>3.2760000000000002</v>
      </c>
    </row>
    <row r="18" spans="1:22"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138">
        <v>0</v>
      </c>
    </row>
    <row r="19" spans="1:22" x14ac:dyDescent="0.3">
      <c r="A19" s="3" t="s">
        <v>144</v>
      </c>
      <c r="B19" s="3" t="s">
        <v>351</v>
      </c>
      <c r="C19" s="3" t="s">
        <v>155</v>
      </c>
      <c r="D19" s="53">
        <v>0</v>
      </c>
      <c r="E19" s="53">
        <v>0</v>
      </c>
      <c r="F19" s="53">
        <v>0</v>
      </c>
      <c r="G19" s="53">
        <v>0</v>
      </c>
      <c r="H19" s="53">
        <v>0</v>
      </c>
      <c r="I19" s="53">
        <v>0</v>
      </c>
      <c r="J19" s="53">
        <v>0</v>
      </c>
      <c r="K19" s="53">
        <v>0</v>
      </c>
      <c r="L19" s="53">
        <v>0</v>
      </c>
      <c r="M19" s="53">
        <v>0</v>
      </c>
      <c r="N19" s="53">
        <v>0</v>
      </c>
      <c r="O19" s="53">
        <v>0</v>
      </c>
      <c r="P19" s="53">
        <v>0</v>
      </c>
      <c r="Q19" s="53">
        <v>0</v>
      </c>
      <c r="R19" s="53">
        <v>0</v>
      </c>
      <c r="S19" s="53">
        <v>0.77400000000000002</v>
      </c>
      <c r="T19" s="53">
        <v>0.629</v>
      </c>
      <c r="U19" s="53">
        <v>0</v>
      </c>
      <c r="V19" s="138">
        <v>1.403</v>
      </c>
    </row>
    <row r="20" spans="1:22"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138">
        <v>0</v>
      </c>
    </row>
    <row r="21" spans="1:22"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138">
        <v>0</v>
      </c>
    </row>
    <row r="22" spans="1:22" x14ac:dyDescent="0.3">
      <c r="A22" s="3" t="s">
        <v>144</v>
      </c>
      <c r="B22" s="3" t="s">
        <v>351</v>
      </c>
      <c r="C22" s="3" t="s">
        <v>159</v>
      </c>
      <c r="D22" s="53">
        <v>0</v>
      </c>
      <c r="E22" s="53">
        <v>0</v>
      </c>
      <c r="F22" s="53">
        <v>0</v>
      </c>
      <c r="G22" s="53">
        <v>0</v>
      </c>
      <c r="H22" s="53">
        <v>0</v>
      </c>
      <c r="I22" s="53">
        <v>0</v>
      </c>
      <c r="J22" s="53">
        <v>0</v>
      </c>
      <c r="K22" s="53">
        <v>0</v>
      </c>
      <c r="L22" s="53">
        <v>0</v>
      </c>
      <c r="M22" s="53">
        <v>0</v>
      </c>
      <c r="N22" s="53">
        <v>0</v>
      </c>
      <c r="O22" s="53">
        <v>0</v>
      </c>
      <c r="P22" s="53">
        <v>0</v>
      </c>
      <c r="Q22" s="53">
        <v>0</v>
      </c>
      <c r="R22" s="53">
        <v>0</v>
      </c>
      <c r="S22" s="53">
        <v>0</v>
      </c>
      <c r="T22" s="53">
        <v>0</v>
      </c>
      <c r="U22" s="53">
        <v>0</v>
      </c>
      <c r="V22" s="138">
        <v>0</v>
      </c>
    </row>
    <row r="23" spans="1:22" x14ac:dyDescent="0.3">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138">
        <v>0</v>
      </c>
    </row>
    <row r="24" spans="1:22" x14ac:dyDescent="0.3">
      <c r="A24" s="3" t="s">
        <v>144</v>
      </c>
      <c r="B24" s="3" t="s">
        <v>351</v>
      </c>
      <c r="C24" s="3" t="s">
        <v>365</v>
      </c>
      <c r="D24" s="53">
        <v>0</v>
      </c>
      <c r="E24" s="53">
        <v>0</v>
      </c>
      <c r="F24" s="53">
        <v>0</v>
      </c>
      <c r="G24" s="53">
        <v>0</v>
      </c>
      <c r="H24" s="53">
        <v>0</v>
      </c>
      <c r="I24" s="53">
        <v>0</v>
      </c>
      <c r="J24" s="53">
        <v>0</v>
      </c>
      <c r="K24" s="53">
        <v>1.137</v>
      </c>
      <c r="L24" s="53">
        <v>0</v>
      </c>
      <c r="M24" s="53">
        <v>0</v>
      </c>
      <c r="N24" s="53">
        <v>0</v>
      </c>
      <c r="O24" s="53">
        <v>0</v>
      </c>
      <c r="P24" s="53">
        <v>0</v>
      </c>
      <c r="Q24" s="53">
        <v>0</v>
      </c>
      <c r="R24" s="53">
        <v>0</v>
      </c>
      <c r="S24" s="53">
        <v>0</v>
      </c>
      <c r="T24" s="53">
        <v>0.49500000000000005</v>
      </c>
      <c r="U24" s="53">
        <v>0</v>
      </c>
      <c r="V24" s="138">
        <v>1.6320000000000001</v>
      </c>
    </row>
    <row r="25" spans="1:22" x14ac:dyDescent="0.3">
      <c r="A25" s="3" t="s">
        <v>144</v>
      </c>
      <c r="B25" s="3" t="s">
        <v>351</v>
      </c>
      <c r="C25" s="3" t="s">
        <v>162</v>
      </c>
      <c r="D25" s="53">
        <v>0</v>
      </c>
      <c r="E25" s="53">
        <v>0</v>
      </c>
      <c r="F25" s="53">
        <v>0</v>
      </c>
      <c r="G25" s="53">
        <v>0.11699999999999999</v>
      </c>
      <c r="H25" s="53">
        <v>0</v>
      </c>
      <c r="I25" s="53">
        <v>0</v>
      </c>
      <c r="J25" s="53">
        <v>0</v>
      </c>
      <c r="K25" s="53">
        <v>0</v>
      </c>
      <c r="L25" s="53">
        <v>0</v>
      </c>
      <c r="M25" s="53">
        <v>0</v>
      </c>
      <c r="N25" s="53">
        <v>0</v>
      </c>
      <c r="O25" s="53">
        <v>0</v>
      </c>
      <c r="P25" s="53">
        <v>0</v>
      </c>
      <c r="Q25" s="53">
        <v>0</v>
      </c>
      <c r="R25" s="53">
        <v>0</v>
      </c>
      <c r="S25" s="53">
        <v>0</v>
      </c>
      <c r="T25" s="53">
        <v>0.128</v>
      </c>
      <c r="U25" s="53">
        <v>0</v>
      </c>
      <c r="V25" s="138">
        <v>0.245</v>
      </c>
    </row>
    <row r="26" spans="1:22" x14ac:dyDescent="0.3">
      <c r="A26" s="51" t="s">
        <v>366</v>
      </c>
      <c r="B26" s="51" t="s">
        <v>366</v>
      </c>
      <c r="C26" s="51" t="s">
        <v>366</v>
      </c>
      <c r="D26" s="52">
        <v>0</v>
      </c>
      <c r="E26" s="52">
        <v>0</v>
      </c>
      <c r="F26" s="52">
        <v>0</v>
      </c>
      <c r="G26" s="52">
        <v>0</v>
      </c>
      <c r="H26" s="52">
        <v>0</v>
      </c>
      <c r="I26" s="52">
        <v>0</v>
      </c>
      <c r="J26" s="52">
        <v>0</v>
      </c>
      <c r="K26" s="52">
        <v>15.175000000000001</v>
      </c>
      <c r="L26" s="52">
        <v>0</v>
      </c>
      <c r="M26" s="52">
        <v>0</v>
      </c>
      <c r="N26" s="52">
        <v>0</v>
      </c>
      <c r="O26" s="52">
        <v>0</v>
      </c>
      <c r="P26" s="52">
        <v>0</v>
      </c>
      <c r="Q26" s="52">
        <v>0</v>
      </c>
      <c r="R26" s="52">
        <v>0</v>
      </c>
      <c r="S26" s="52">
        <v>0</v>
      </c>
      <c r="T26" s="52">
        <v>1.8779999999999999</v>
      </c>
      <c r="U26" s="52">
        <v>0</v>
      </c>
      <c r="V26" s="52">
        <v>17.053000000000001</v>
      </c>
    </row>
    <row r="27" spans="1:22"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138">
        <v>0</v>
      </c>
    </row>
    <row r="28" spans="1:22"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138">
        <v>0</v>
      </c>
    </row>
    <row r="29" spans="1:22" x14ac:dyDescent="0.3">
      <c r="A29" s="3" t="s">
        <v>144</v>
      </c>
      <c r="B29" s="3" t="s">
        <v>367</v>
      </c>
      <c r="C29" s="3" t="s">
        <v>370</v>
      </c>
      <c r="D29" s="53">
        <v>0</v>
      </c>
      <c r="E29" s="53">
        <v>0</v>
      </c>
      <c r="F29" s="53">
        <v>0</v>
      </c>
      <c r="G29" s="53">
        <v>0</v>
      </c>
      <c r="H29" s="53">
        <v>0</v>
      </c>
      <c r="I29" s="53">
        <v>0</v>
      </c>
      <c r="J29" s="53">
        <v>0</v>
      </c>
      <c r="K29" s="53">
        <v>0</v>
      </c>
      <c r="L29" s="53">
        <v>0</v>
      </c>
      <c r="M29" s="53">
        <v>0</v>
      </c>
      <c r="N29" s="53">
        <v>0</v>
      </c>
      <c r="O29" s="53">
        <v>0</v>
      </c>
      <c r="P29" s="53">
        <v>0</v>
      </c>
      <c r="Q29" s="53">
        <v>0</v>
      </c>
      <c r="R29" s="53">
        <v>0</v>
      </c>
      <c r="S29" s="53">
        <v>0</v>
      </c>
      <c r="T29" s="53">
        <v>0</v>
      </c>
      <c r="U29" s="53">
        <v>0</v>
      </c>
      <c r="V29" s="138">
        <v>0</v>
      </c>
    </row>
    <row r="30" spans="1:22"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138">
        <v>0</v>
      </c>
    </row>
    <row r="31" spans="1:22" x14ac:dyDescent="0.3">
      <c r="A31" s="3" t="s">
        <v>144</v>
      </c>
      <c r="B31" s="3" t="s">
        <v>367</v>
      </c>
      <c r="C31" s="3" t="s">
        <v>165</v>
      </c>
      <c r="D31" s="53">
        <v>0</v>
      </c>
      <c r="E31" s="53">
        <v>0</v>
      </c>
      <c r="F31" s="53">
        <v>0</v>
      </c>
      <c r="G31" s="53">
        <v>0</v>
      </c>
      <c r="H31" s="53">
        <v>0</v>
      </c>
      <c r="I31" s="53">
        <v>0</v>
      </c>
      <c r="J31" s="53">
        <v>0</v>
      </c>
      <c r="K31" s="53">
        <v>11.695</v>
      </c>
      <c r="L31" s="53">
        <v>0</v>
      </c>
      <c r="M31" s="53">
        <v>0</v>
      </c>
      <c r="N31" s="53">
        <v>0</v>
      </c>
      <c r="O31" s="53">
        <v>0</v>
      </c>
      <c r="P31" s="53">
        <v>0</v>
      </c>
      <c r="Q31" s="53">
        <v>0</v>
      </c>
      <c r="R31" s="53">
        <v>0</v>
      </c>
      <c r="S31" s="53">
        <v>0</v>
      </c>
      <c r="T31" s="53">
        <v>0</v>
      </c>
      <c r="U31" s="53">
        <v>0</v>
      </c>
      <c r="V31" s="138">
        <v>11.695</v>
      </c>
    </row>
    <row r="32" spans="1:22"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138">
        <v>0</v>
      </c>
    </row>
    <row r="33" spans="1:22" x14ac:dyDescent="0.3">
      <c r="A33" s="3" t="s">
        <v>144</v>
      </c>
      <c r="B33" s="3" t="s">
        <v>367</v>
      </c>
      <c r="C33" s="3" t="s">
        <v>373</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138">
        <v>0</v>
      </c>
    </row>
    <row r="34" spans="1:22" x14ac:dyDescent="0.3">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138">
        <v>0</v>
      </c>
    </row>
    <row r="35" spans="1:22"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53">
        <v>0</v>
      </c>
      <c r="Q35" s="53">
        <v>0</v>
      </c>
      <c r="R35" s="53">
        <v>0</v>
      </c>
      <c r="S35" s="53">
        <v>0</v>
      </c>
      <c r="T35" s="53">
        <v>0</v>
      </c>
      <c r="U35" s="53">
        <v>0</v>
      </c>
      <c r="V35" s="138">
        <v>0</v>
      </c>
    </row>
    <row r="36" spans="1:22" x14ac:dyDescent="0.3">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138">
        <v>0</v>
      </c>
    </row>
    <row r="37" spans="1:22"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138">
        <v>0</v>
      </c>
    </row>
    <row r="38" spans="1:22"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138">
        <v>0</v>
      </c>
    </row>
    <row r="39" spans="1:22"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138">
        <v>0</v>
      </c>
    </row>
    <row r="40" spans="1:22" x14ac:dyDescent="0.3">
      <c r="A40" s="3" t="s">
        <v>144</v>
      </c>
      <c r="B40" s="3" t="s">
        <v>367</v>
      </c>
      <c r="C40" s="3" t="s">
        <v>170</v>
      </c>
      <c r="D40" s="53">
        <v>0</v>
      </c>
      <c r="E40" s="53">
        <v>0</v>
      </c>
      <c r="F40" s="53">
        <v>0</v>
      </c>
      <c r="G40" s="53">
        <v>0</v>
      </c>
      <c r="H40" s="53">
        <v>0</v>
      </c>
      <c r="I40" s="53">
        <v>0</v>
      </c>
      <c r="J40" s="53">
        <v>0</v>
      </c>
      <c r="K40" s="53">
        <v>3.4800000000000004</v>
      </c>
      <c r="L40" s="53">
        <v>0</v>
      </c>
      <c r="M40" s="53">
        <v>0</v>
      </c>
      <c r="N40" s="53">
        <v>0</v>
      </c>
      <c r="O40" s="53">
        <v>0</v>
      </c>
      <c r="P40" s="53">
        <v>0</v>
      </c>
      <c r="Q40" s="53">
        <v>0</v>
      </c>
      <c r="R40" s="53">
        <v>0</v>
      </c>
      <c r="S40" s="53">
        <v>0</v>
      </c>
      <c r="T40" s="53">
        <v>1.8779999999999999</v>
      </c>
      <c r="U40" s="53">
        <v>0</v>
      </c>
      <c r="V40" s="138">
        <v>5.3580000000000005</v>
      </c>
    </row>
    <row r="41" spans="1:22" x14ac:dyDescent="0.3">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v>
      </c>
      <c r="Q41" s="53">
        <v>0</v>
      </c>
      <c r="R41" s="53">
        <v>0</v>
      </c>
      <c r="S41" s="53">
        <v>0</v>
      </c>
      <c r="T41" s="53">
        <v>0</v>
      </c>
      <c r="U41" s="53">
        <v>0</v>
      </c>
      <c r="V41" s="138">
        <v>0</v>
      </c>
    </row>
    <row r="42" spans="1:22" x14ac:dyDescent="0.3">
      <c r="A42" s="3" t="s">
        <v>144</v>
      </c>
      <c r="B42" s="3" t="s">
        <v>367</v>
      </c>
      <c r="C42" s="3" t="s">
        <v>173</v>
      </c>
      <c r="D42" s="53">
        <v>0</v>
      </c>
      <c r="E42" s="53">
        <v>0</v>
      </c>
      <c r="F42" s="53">
        <v>0</v>
      </c>
      <c r="G42" s="53">
        <v>0</v>
      </c>
      <c r="H42" s="53">
        <v>0</v>
      </c>
      <c r="I42" s="53">
        <v>0</v>
      </c>
      <c r="J42" s="53">
        <v>0</v>
      </c>
      <c r="K42" s="53">
        <v>0</v>
      </c>
      <c r="L42" s="53">
        <v>0</v>
      </c>
      <c r="M42" s="53">
        <v>0</v>
      </c>
      <c r="N42" s="53">
        <v>0</v>
      </c>
      <c r="O42" s="53">
        <v>0</v>
      </c>
      <c r="P42" s="53">
        <v>0</v>
      </c>
      <c r="Q42" s="53">
        <v>0</v>
      </c>
      <c r="R42" s="53">
        <v>0</v>
      </c>
      <c r="S42" s="53">
        <v>0</v>
      </c>
      <c r="T42" s="53">
        <v>0</v>
      </c>
      <c r="U42" s="53">
        <v>0</v>
      </c>
      <c r="V42" s="138">
        <v>0</v>
      </c>
    </row>
    <row r="43" spans="1:22" x14ac:dyDescent="0.3">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138">
        <v>0</v>
      </c>
    </row>
    <row r="44" spans="1:22" x14ac:dyDescent="0.3">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138">
        <v>0</v>
      </c>
    </row>
    <row r="45" spans="1:22" x14ac:dyDescent="0.3">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138">
        <v>0</v>
      </c>
    </row>
    <row r="46" spans="1:22"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0.35099999999999998</v>
      </c>
    </row>
    <row r="47" spans="1:22"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138">
        <v>0</v>
      </c>
    </row>
    <row r="48" spans="1:22"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138">
        <v>0</v>
      </c>
    </row>
    <row r="49" spans="1:22"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138">
        <v>0</v>
      </c>
    </row>
    <row r="50" spans="1:22"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138">
        <v>0</v>
      </c>
    </row>
    <row r="51" spans="1:22"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138">
        <v>0</v>
      </c>
    </row>
    <row r="52" spans="1:22" x14ac:dyDescent="0.3">
      <c r="A52" s="3" t="s">
        <v>144</v>
      </c>
      <c r="B52" s="3" t="s">
        <v>382</v>
      </c>
      <c r="C52" s="3" t="s">
        <v>187</v>
      </c>
      <c r="D52" s="53">
        <v>0</v>
      </c>
      <c r="E52" s="53">
        <v>0</v>
      </c>
      <c r="F52" s="53">
        <v>0</v>
      </c>
      <c r="G52" s="53">
        <v>0.34099999999999997</v>
      </c>
      <c r="H52" s="53">
        <v>0</v>
      </c>
      <c r="I52" s="53">
        <v>0</v>
      </c>
      <c r="J52" s="53">
        <v>0</v>
      </c>
      <c r="K52" s="53">
        <v>0</v>
      </c>
      <c r="L52" s="53">
        <v>0</v>
      </c>
      <c r="M52" s="53">
        <v>0</v>
      </c>
      <c r="N52" s="53">
        <v>0</v>
      </c>
      <c r="O52" s="53">
        <v>0</v>
      </c>
      <c r="P52" s="53">
        <v>0</v>
      </c>
      <c r="Q52" s="53">
        <v>0</v>
      </c>
      <c r="R52" s="53">
        <v>0</v>
      </c>
      <c r="S52" s="53">
        <v>0</v>
      </c>
      <c r="T52" s="53">
        <v>0</v>
      </c>
      <c r="U52" s="53">
        <v>0</v>
      </c>
      <c r="V52" s="138">
        <v>0.34099999999999997</v>
      </c>
    </row>
    <row r="53" spans="1:22"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138">
        <v>0</v>
      </c>
    </row>
    <row r="54" spans="1:22"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138">
        <v>0</v>
      </c>
    </row>
    <row r="55" spans="1:22" x14ac:dyDescent="0.3">
      <c r="A55" s="3" t="s">
        <v>144</v>
      </c>
      <c r="B55" s="3" t="s">
        <v>382</v>
      </c>
      <c r="C55" s="3" t="s">
        <v>389</v>
      </c>
      <c r="D55" s="53">
        <v>0</v>
      </c>
      <c r="E55" s="53">
        <v>0</v>
      </c>
      <c r="F55" s="53">
        <v>0</v>
      </c>
      <c r="G55" s="53">
        <v>0.01</v>
      </c>
      <c r="H55" s="53">
        <v>0</v>
      </c>
      <c r="I55" s="53">
        <v>0</v>
      </c>
      <c r="J55" s="53">
        <v>0</v>
      </c>
      <c r="K55" s="53">
        <v>0</v>
      </c>
      <c r="L55" s="53">
        <v>0</v>
      </c>
      <c r="M55" s="53">
        <v>0</v>
      </c>
      <c r="N55" s="53">
        <v>0</v>
      </c>
      <c r="O55" s="53">
        <v>0</v>
      </c>
      <c r="P55" s="53">
        <v>0</v>
      </c>
      <c r="Q55" s="53">
        <v>0</v>
      </c>
      <c r="R55" s="53">
        <v>0</v>
      </c>
      <c r="S55" s="53">
        <v>0</v>
      </c>
      <c r="T55" s="53">
        <v>0</v>
      </c>
      <c r="U55" s="53">
        <v>0</v>
      </c>
      <c r="V55" s="138">
        <v>0.01</v>
      </c>
    </row>
    <row r="56" spans="1:22" x14ac:dyDescent="0.3">
      <c r="A56" s="49" t="s">
        <v>390</v>
      </c>
      <c r="B56" s="49" t="s">
        <v>390</v>
      </c>
      <c r="C56" s="49" t="s">
        <v>390</v>
      </c>
      <c r="D56" s="50">
        <v>0</v>
      </c>
      <c r="E56" s="50">
        <v>0</v>
      </c>
      <c r="F56" s="50">
        <v>0</v>
      </c>
      <c r="G56" s="50">
        <v>1.4E-2</v>
      </c>
      <c r="H56" s="50">
        <v>0</v>
      </c>
      <c r="I56" s="50">
        <v>0</v>
      </c>
      <c r="J56" s="50">
        <v>0</v>
      </c>
      <c r="K56" s="50">
        <v>0</v>
      </c>
      <c r="L56" s="50">
        <v>0</v>
      </c>
      <c r="M56" s="50">
        <v>0</v>
      </c>
      <c r="N56" s="50">
        <v>0</v>
      </c>
      <c r="O56" s="50">
        <v>0</v>
      </c>
      <c r="P56" s="50">
        <v>0</v>
      </c>
      <c r="Q56" s="50">
        <v>0</v>
      </c>
      <c r="R56" s="50">
        <v>0</v>
      </c>
      <c r="S56" s="50">
        <v>0</v>
      </c>
      <c r="T56" s="50">
        <v>0.70499999999999996</v>
      </c>
      <c r="U56" s="50">
        <v>0</v>
      </c>
      <c r="V56" s="50">
        <v>0.71899999999999997</v>
      </c>
    </row>
    <row r="57" spans="1:22" x14ac:dyDescent="0.3">
      <c r="A57" s="51" t="s">
        <v>391</v>
      </c>
      <c r="B57" s="51" t="s">
        <v>391</v>
      </c>
      <c r="C57" s="51" t="s">
        <v>391</v>
      </c>
      <c r="D57" s="52">
        <v>0</v>
      </c>
      <c r="E57" s="52">
        <v>0</v>
      </c>
      <c r="F57" s="52">
        <v>0</v>
      </c>
      <c r="G57" s="52">
        <v>0</v>
      </c>
      <c r="H57" s="52">
        <v>0</v>
      </c>
      <c r="I57" s="52">
        <v>0</v>
      </c>
      <c r="J57" s="52">
        <v>0</v>
      </c>
      <c r="K57" s="52">
        <v>0</v>
      </c>
      <c r="L57" s="52">
        <v>0</v>
      </c>
      <c r="M57" s="52">
        <v>0</v>
      </c>
      <c r="N57" s="52">
        <v>0</v>
      </c>
      <c r="O57" s="52">
        <v>0</v>
      </c>
      <c r="P57" s="52">
        <v>0</v>
      </c>
      <c r="Q57" s="52">
        <v>0</v>
      </c>
      <c r="R57" s="52">
        <v>0</v>
      </c>
      <c r="S57" s="52">
        <v>0</v>
      </c>
      <c r="T57" s="52">
        <v>0</v>
      </c>
      <c r="U57" s="52">
        <v>0</v>
      </c>
      <c r="V57" s="52">
        <v>0</v>
      </c>
    </row>
    <row r="58" spans="1:22"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138">
        <v>0</v>
      </c>
    </row>
    <row r="59" spans="1:22" x14ac:dyDescent="0.3">
      <c r="A59" s="3" t="s">
        <v>196</v>
      </c>
      <c r="B59" s="3" t="s">
        <v>392</v>
      </c>
      <c r="C59" s="3" t="s">
        <v>197</v>
      </c>
      <c r="D59" s="53">
        <v>0</v>
      </c>
      <c r="E59" s="53">
        <v>0</v>
      </c>
      <c r="F59" s="53">
        <v>0</v>
      </c>
      <c r="G59" s="53">
        <v>0</v>
      </c>
      <c r="H59" s="53">
        <v>0</v>
      </c>
      <c r="I59" s="53">
        <v>0</v>
      </c>
      <c r="J59" s="53">
        <v>0</v>
      </c>
      <c r="K59" s="53">
        <v>0</v>
      </c>
      <c r="L59" s="53">
        <v>0</v>
      </c>
      <c r="M59" s="53">
        <v>0</v>
      </c>
      <c r="N59" s="53">
        <v>0</v>
      </c>
      <c r="O59" s="53">
        <v>0</v>
      </c>
      <c r="P59" s="53">
        <v>0</v>
      </c>
      <c r="Q59" s="53">
        <v>0</v>
      </c>
      <c r="R59" s="53">
        <v>0</v>
      </c>
      <c r="S59" s="53">
        <v>0</v>
      </c>
      <c r="T59" s="53">
        <v>0</v>
      </c>
      <c r="U59" s="53">
        <v>0</v>
      </c>
      <c r="V59" s="138">
        <v>0</v>
      </c>
    </row>
    <row r="60" spans="1:22"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138">
        <v>0</v>
      </c>
    </row>
    <row r="61" spans="1:22"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138">
        <v>0</v>
      </c>
    </row>
    <row r="62" spans="1:22"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138">
        <v>0</v>
      </c>
    </row>
    <row r="63" spans="1:22"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138">
        <v>0</v>
      </c>
    </row>
    <row r="64" spans="1:22" x14ac:dyDescent="0.3">
      <c r="A64" s="51" t="s">
        <v>396</v>
      </c>
      <c r="B64" s="51" t="s">
        <v>396</v>
      </c>
      <c r="C64" s="51" t="s">
        <v>396</v>
      </c>
      <c r="D64" s="52">
        <v>0</v>
      </c>
      <c r="E64" s="52">
        <v>0</v>
      </c>
      <c r="F64" s="52">
        <v>0</v>
      </c>
      <c r="G64" s="52">
        <v>1.4E-2</v>
      </c>
      <c r="H64" s="52">
        <v>0</v>
      </c>
      <c r="I64" s="52">
        <v>0</v>
      </c>
      <c r="J64" s="52">
        <v>0</v>
      </c>
      <c r="K64" s="52">
        <v>0</v>
      </c>
      <c r="L64" s="52">
        <v>0</v>
      </c>
      <c r="M64" s="52">
        <v>0</v>
      </c>
      <c r="N64" s="52">
        <v>0</v>
      </c>
      <c r="O64" s="52">
        <v>0</v>
      </c>
      <c r="P64" s="52">
        <v>0</v>
      </c>
      <c r="Q64" s="52">
        <v>0</v>
      </c>
      <c r="R64" s="52">
        <v>0</v>
      </c>
      <c r="S64" s="52">
        <v>0</v>
      </c>
      <c r="T64" s="52">
        <v>0</v>
      </c>
      <c r="U64" s="52">
        <v>0</v>
      </c>
      <c r="V64" s="52">
        <v>1.4E-2</v>
      </c>
    </row>
    <row r="65" spans="1:22"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138">
        <v>0</v>
      </c>
    </row>
    <row r="66" spans="1:22"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138">
        <v>0</v>
      </c>
    </row>
    <row r="67" spans="1:22"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138">
        <v>0</v>
      </c>
    </row>
    <row r="68" spans="1:22"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138">
        <v>0</v>
      </c>
    </row>
    <row r="69" spans="1:22" x14ac:dyDescent="0.3">
      <c r="A69" s="3" t="s">
        <v>196</v>
      </c>
      <c r="B69" s="3" t="s">
        <v>397</v>
      </c>
      <c r="C69" s="3" t="s">
        <v>402</v>
      </c>
      <c r="D69" s="53">
        <v>0</v>
      </c>
      <c r="E69" s="53">
        <v>0</v>
      </c>
      <c r="F69" s="53">
        <v>0</v>
      </c>
      <c r="G69" s="53">
        <v>1.4E-2</v>
      </c>
      <c r="H69" s="53">
        <v>0</v>
      </c>
      <c r="I69" s="53">
        <v>0</v>
      </c>
      <c r="J69" s="53">
        <v>0</v>
      </c>
      <c r="K69" s="53">
        <v>0</v>
      </c>
      <c r="L69" s="53">
        <v>0</v>
      </c>
      <c r="M69" s="53">
        <v>0</v>
      </c>
      <c r="N69" s="53">
        <v>0</v>
      </c>
      <c r="O69" s="53">
        <v>0</v>
      </c>
      <c r="P69" s="53">
        <v>0</v>
      </c>
      <c r="Q69" s="53">
        <v>0</v>
      </c>
      <c r="R69" s="53">
        <v>0</v>
      </c>
      <c r="S69" s="53">
        <v>0</v>
      </c>
      <c r="T69" s="53">
        <v>0</v>
      </c>
      <c r="U69" s="53">
        <v>0</v>
      </c>
      <c r="V69" s="138">
        <v>1.4E-2</v>
      </c>
    </row>
    <row r="70" spans="1:22" x14ac:dyDescent="0.3">
      <c r="A70" s="3" t="s">
        <v>196</v>
      </c>
      <c r="B70" s="3" t="s">
        <v>397</v>
      </c>
      <c r="C70" s="3" t="s">
        <v>403</v>
      </c>
      <c r="D70" s="53">
        <v>0</v>
      </c>
      <c r="E70" s="53">
        <v>0</v>
      </c>
      <c r="F70" s="53">
        <v>0</v>
      </c>
      <c r="G70" s="53">
        <v>0</v>
      </c>
      <c r="H70" s="53">
        <v>0</v>
      </c>
      <c r="I70" s="53">
        <v>0</v>
      </c>
      <c r="J70" s="53">
        <v>0</v>
      </c>
      <c r="K70" s="53">
        <v>0</v>
      </c>
      <c r="L70" s="53">
        <v>0</v>
      </c>
      <c r="M70" s="53">
        <v>0</v>
      </c>
      <c r="N70" s="53">
        <v>0</v>
      </c>
      <c r="O70" s="53">
        <v>0</v>
      </c>
      <c r="P70" s="53">
        <v>0</v>
      </c>
      <c r="Q70" s="53">
        <v>0</v>
      </c>
      <c r="R70" s="53">
        <v>0</v>
      </c>
      <c r="S70" s="53">
        <v>0</v>
      </c>
      <c r="T70" s="53">
        <v>0</v>
      </c>
      <c r="U70" s="53">
        <v>0</v>
      </c>
      <c r="V70" s="138">
        <v>0</v>
      </c>
    </row>
    <row r="71" spans="1:22"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138">
        <v>0</v>
      </c>
    </row>
    <row r="72" spans="1:22"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138">
        <v>0</v>
      </c>
    </row>
    <row r="73" spans="1:22"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138">
        <v>0</v>
      </c>
    </row>
    <row r="74" spans="1:22"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138">
        <v>0</v>
      </c>
    </row>
    <row r="75" spans="1:22"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138">
        <v>0</v>
      </c>
    </row>
    <row r="76" spans="1:22"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138">
        <v>0</v>
      </c>
    </row>
    <row r="77" spans="1:22"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138">
        <v>0</v>
      </c>
    </row>
    <row r="78" spans="1:22"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138">
        <v>0</v>
      </c>
    </row>
    <row r="79" spans="1:22" x14ac:dyDescent="0.3">
      <c r="A79" s="3" t="s">
        <v>196</v>
      </c>
      <c r="B79" s="3" t="s">
        <v>397</v>
      </c>
      <c r="C79" s="3" t="s">
        <v>412</v>
      </c>
      <c r="D79" s="53">
        <v>0</v>
      </c>
      <c r="E79" s="53">
        <v>0</v>
      </c>
      <c r="F79" s="53">
        <v>0</v>
      </c>
      <c r="G79" s="53">
        <v>0</v>
      </c>
      <c r="H79" s="53">
        <v>0</v>
      </c>
      <c r="I79" s="53">
        <v>0</v>
      </c>
      <c r="J79" s="53">
        <v>0</v>
      </c>
      <c r="K79" s="53">
        <v>0</v>
      </c>
      <c r="L79" s="53">
        <v>0</v>
      </c>
      <c r="M79" s="53">
        <v>0</v>
      </c>
      <c r="N79" s="53">
        <v>0</v>
      </c>
      <c r="O79" s="53">
        <v>0</v>
      </c>
      <c r="P79" s="53">
        <v>0</v>
      </c>
      <c r="Q79" s="53">
        <v>0</v>
      </c>
      <c r="R79" s="53">
        <v>0</v>
      </c>
      <c r="S79" s="53">
        <v>0</v>
      </c>
      <c r="T79" s="53">
        <v>0</v>
      </c>
      <c r="U79" s="53">
        <v>0</v>
      </c>
      <c r="V79" s="138">
        <v>0</v>
      </c>
    </row>
    <row r="80" spans="1:22"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138">
        <v>0</v>
      </c>
    </row>
    <row r="81" spans="1:22"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138">
        <v>0</v>
      </c>
    </row>
    <row r="82" spans="1:22"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138">
        <v>0</v>
      </c>
    </row>
    <row r="83" spans="1:22" x14ac:dyDescent="0.3">
      <c r="A83" s="51" t="s">
        <v>416</v>
      </c>
      <c r="B83" s="51" t="s">
        <v>416</v>
      </c>
      <c r="C83" s="51" t="s">
        <v>416</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row>
    <row r="84" spans="1:22"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138">
        <v>0</v>
      </c>
    </row>
    <row r="85" spans="1:22"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138">
        <v>0</v>
      </c>
    </row>
    <row r="86" spans="1:22"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138">
        <v>0</v>
      </c>
    </row>
    <row r="87" spans="1:22"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138">
        <v>0</v>
      </c>
    </row>
    <row r="88" spans="1:22"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138">
        <v>0</v>
      </c>
    </row>
    <row r="89" spans="1:22" x14ac:dyDescent="0.3">
      <c r="A89" s="3" t="s">
        <v>196</v>
      </c>
      <c r="B89" s="3" t="s">
        <v>417</v>
      </c>
      <c r="C89" s="3" t="s">
        <v>423</v>
      </c>
      <c r="D89" s="53">
        <v>0</v>
      </c>
      <c r="E89" s="53">
        <v>0</v>
      </c>
      <c r="F89" s="53">
        <v>0</v>
      </c>
      <c r="G89" s="53">
        <v>0</v>
      </c>
      <c r="H89" s="53">
        <v>0</v>
      </c>
      <c r="I89" s="53">
        <v>0</v>
      </c>
      <c r="J89" s="53">
        <v>0</v>
      </c>
      <c r="K89" s="53">
        <v>0</v>
      </c>
      <c r="L89" s="53">
        <v>0</v>
      </c>
      <c r="M89" s="53">
        <v>0</v>
      </c>
      <c r="N89" s="53">
        <v>0</v>
      </c>
      <c r="O89" s="53">
        <v>0</v>
      </c>
      <c r="P89" s="53">
        <v>0</v>
      </c>
      <c r="Q89" s="53">
        <v>0</v>
      </c>
      <c r="R89" s="53">
        <v>0</v>
      </c>
      <c r="S89" s="53">
        <v>0</v>
      </c>
      <c r="T89" s="53">
        <v>0</v>
      </c>
      <c r="U89" s="53">
        <v>0</v>
      </c>
      <c r="V89" s="138">
        <v>0</v>
      </c>
    </row>
    <row r="90" spans="1:22"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138">
        <v>0</v>
      </c>
    </row>
    <row r="91" spans="1:22"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138">
        <v>0</v>
      </c>
    </row>
    <row r="92" spans="1:22"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138">
        <v>0</v>
      </c>
    </row>
    <row r="93" spans="1:22"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138">
        <v>0</v>
      </c>
    </row>
    <row r="94" spans="1:22"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138">
        <v>0</v>
      </c>
    </row>
    <row r="95" spans="1:22"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138">
        <v>0</v>
      </c>
    </row>
    <row r="96" spans="1:22"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53">
        <v>0</v>
      </c>
      <c r="Q96" s="53">
        <v>0</v>
      </c>
      <c r="R96" s="53">
        <v>0</v>
      </c>
      <c r="S96" s="53">
        <v>0</v>
      </c>
      <c r="T96" s="53">
        <v>0</v>
      </c>
      <c r="U96" s="53">
        <v>0</v>
      </c>
      <c r="V96" s="138">
        <v>0</v>
      </c>
    </row>
    <row r="97" spans="1:22"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138">
        <v>0</v>
      </c>
    </row>
    <row r="98" spans="1:22"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138">
        <v>0</v>
      </c>
    </row>
    <row r="99" spans="1:22"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138">
        <v>0</v>
      </c>
    </row>
    <row r="100" spans="1:22"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row>
    <row r="101" spans="1:22"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138">
        <v>0</v>
      </c>
    </row>
    <row r="102" spans="1:22"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138">
        <v>0</v>
      </c>
    </row>
    <row r="103" spans="1:22"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138">
        <v>0</v>
      </c>
    </row>
    <row r="104" spans="1:22"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138">
        <v>0</v>
      </c>
    </row>
    <row r="105" spans="1:22"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138">
        <v>0</v>
      </c>
    </row>
    <row r="106" spans="1:22"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138">
        <v>0</v>
      </c>
    </row>
    <row r="107" spans="1:22"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138">
        <v>0</v>
      </c>
    </row>
    <row r="108" spans="1:22"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138">
        <v>0</v>
      </c>
    </row>
    <row r="109" spans="1:22"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138">
        <v>0</v>
      </c>
    </row>
    <row r="110" spans="1:22" x14ac:dyDescent="0.3">
      <c r="A110" s="51" t="s">
        <v>445</v>
      </c>
      <c r="B110" s="51" t="s">
        <v>445</v>
      </c>
      <c r="C110" s="51" t="s">
        <v>445</v>
      </c>
      <c r="D110" s="52">
        <v>0</v>
      </c>
      <c r="E110" s="52">
        <v>0</v>
      </c>
      <c r="F110" s="52">
        <v>0</v>
      </c>
      <c r="G110" s="52">
        <v>0</v>
      </c>
      <c r="H110" s="52">
        <v>0</v>
      </c>
      <c r="I110" s="52">
        <v>0</v>
      </c>
      <c r="J110" s="52">
        <v>0</v>
      </c>
      <c r="K110" s="52">
        <v>0</v>
      </c>
      <c r="L110" s="52">
        <v>0</v>
      </c>
      <c r="M110" s="52">
        <v>0</v>
      </c>
      <c r="N110" s="52">
        <v>0</v>
      </c>
      <c r="O110" s="52">
        <v>0</v>
      </c>
      <c r="P110" s="52">
        <v>0</v>
      </c>
      <c r="Q110" s="52">
        <v>0</v>
      </c>
      <c r="R110" s="52">
        <v>0</v>
      </c>
      <c r="S110" s="52">
        <v>0</v>
      </c>
      <c r="T110" s="52">
        <v>0.70499999999999996</v>
      </c>
      <c r="U110" s="52">
        <v>0</v>
      </c>
      <c r="V110" s="52">
        <v>0.70499999999999996</v>
      </c>
    </row>
    <row r="111" spans="1:22"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138">
        <v>0</v>
      </c>
    </row>
    <row r="112" spans="1:22"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138">
        <v>0</v>
      </c>
    </row>
    <row r="113" spans="1:22"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138">
        <v>0</v>
      </c>
    </row>
    <row r="114" spans="1:22" x14ac:dyDescent="0.3">
      <c r="A114" s="3" t="s">
        <v>196</v>
      </c>
      <c r="B114" s="3" t="s">
        <v>446</v>
      </c>
      <c r="C114" s="3" t="s">
        <v>450</v>
      </c>
      <c r="D114" s="53">
        <v>0</v>
      </c>
      <c r="E114" s="53">
        <v>0</v>
      </c>
      <c r="F114" s="53">
        <v>0</v>
      </c>
      <c r="G114" s="53">
        <v>0</v>
      </c>
      <c r="H114" s="53">
        <v>0</v>
      </c>
      <c r="I114" s="53">
        <v>0</v>
      </c>
      <c r="J114" s="53">
        <v>0</v>
      </c>
      <c r="K114" s="53">
        <v>0</v>
      </c>
      <c r="L114" s="53">
        <v>0</v>
      </c>
      <c r="M114" s="53">
        <v>0</v>
      </c>
      <c r="N114" s="53">
        <v>0</v>
      </c>
      <c r="O114" s="53">
        <v>0</v>
      </c>
      <c r="P114" s="53">
        <v>0</v>
      </c>
      <c r="Q114" s="53">
        <v>0</v>
      </c>
      <c r="R114" s="53">
        <v>0</v>
      </c>
      <c r="S114" s="53">
        <v>0</v>
      </c>
      <c r="T114" s="53">
        <v>0.70499999999999996</v>
      </c>
      <c r="U114" s="53">
        <v>0</v>
      </c>
      <c r="V114" s="138">
        <v>0.70499999999999996</v>
      </c>
    </row>
    <row r="115" spans="1:22"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138">
        <v>0</v>
      </c>
    </row>
    <row r="116" spans="1:22" x14ac:dyDescent="0.3">
      <c r="A116" s="49" t="s">
        <v>452</v>
      </c>
      <c r="B116" s="49" t="s">
        <v>452</v>
      </c>
      <c r="C116" s="49" t="s">
        <v>452</v>
      </c>
      <c r="D116" s="50">
        <v>0</v>
      </c>
      <c r="E116" s="50">
        <v>0</v>
      </c>
      <c r="F116" s="50">
        <v>0</v>
      </c>
      <c r="G116" s="50">
        <v>4.2999999999999997E-2</v>
      </c>
      <c r="H116" s="50">
        <v>0</v>
      </c>
      <c r="I116" s="50">
        <v>0</v>
      </c>
      <c r="J116" s="50">
        <v>0</v>
      </c>
      <c r="K116" s="50">
        <v>5.2760000000000007</v>
      </c>
      <c r="L116" s="50">
        <v>0</v>
      </c>
      <c r="M116" s="50">
        <v>0</v>
      </c>
      <c r="N116" s="50">
        <v>0</v>
      </c>
      <c r="O116" s="50">
        <v>0</v>
      </c>
      <c r="P116" s="50">
        <v>0</v>
      </c>
      <c r="Q116" s="50">
        <v>0</v>
      </c>
      <c r="R116" s="50">
        <v>0</v>
      </c>
      <c r="S116" s="50">
        <v>1.6719999999999999</v>
      </c>
      <c r="T116" s="50">
        <v>0.73799999999999999</v>
      </c>
      <c r="U116" s="50">
        <v>0</v>
      </c>
      <c r="V116" s="50">
        <v>7.729000000000001</v>
      </c>
    </row>
    <row r="117" spans="1:22" x14ac:dyDescent="0.3">
      <c r="A117" s="51" t="s">
        <v>452</v>
      </c>
      <c r="B117" s="51" t="s">
        <v>452</v>
      </c>
      <c r="C117" s="51" t="s">
        <v>452</v>
      </c>
      <c r="D117" s="52">
        <v>0</v>
      </c>
      <c r="E117" s="52">
        <v>0</v>
      </c>
      <c r="F117" s="52">
        <v>0</v>
      </c>
      <c r="G117" s="52">
        <v>4.2999999999999997E-2</v>
      </c>
      <c r="H117" s="52">
        <v>0</v>
      </c>
      <c r="I117" s="52">
        <v>0</v>
      </c>
      <c r="J117" s="52">
        <v>0</v>
      </c>
      <c r="K117" s="52">
        <v>5.2760000000000007</v>
      </c>
      <c r="L117" s="52">
        <v>0</v>
      </c>
      <c r="M117" s="52">
        <v>0</v>
      </c>
      <c r="N117" s="52">
        <v>0</v>
      </c>
      <c r="O117" s="52">
        <v>0</v>
      </c>
      <c r="P117" s="52">
        <v>0</v>
      </c>
      <c r="Q117" s="52">
        <v>0</v>
      </c>
      <c r="R117" s="52">
        <v>0</v>
      </c>
      <c r="S117" s="52">
        <v>1.6719999999999999</v>
      </c>
      <c r="T117" s="52">
        <v>0.73799999999999999</v>
      </c>
      <c r="U117" s="52">
        <v>0</v>
      </c>
      <c r="V117" s="52">
        <v>7.729000000000001</v>
      </c>
    </row>
    <row r="118" spans="1:22" x14ac:dyDescent="0.3">
      <c r="A118" s="3" t="s">
        <v>209</v>
      </c>
      <c r="B118" s="3" t="s">
        <v>209</v>
      </c>
      <c r="C118" s="3" t="s">
        <v>210</v>
      </c>
      <c r="D118" s="53">
        <v>0</v>
      </c>
      <c r="E118" s="53">
        <v>0</v>
      </c>
      <c r="F118" s="53">
        <v>0</v>
      </c>
      <c r="G118" s="53">
        <v>4.2999999999999997E-2</v>
      </c>
      <c r="H118" s="53">
        <v>0</v>
      </c>
      <c r="I118" s="53">
        <v>0</v>
      </c>
      <c r="J118" s="53">
        <v>0</v>
      </c>
      <c r="K118" s="53">
        <v>0</v>
      </c>
      <c r="L118" s="53">
        <v>0</v>
      </c>
      <c r="M118" s="53">
        <v>0</v>
      </c>
      <c r="N118" s="53">
        <v>0</v>
      </c>
      <c r="O118" s="53">
        <v>0</v>
      </c>
      <c r="P118" s="53">
        <v>0</v>
      </c>
      <c r="Q118" s="53">
        <v>0</v>
      </c>
      <c r="R118" s="53">
        <v>0</v>
      </c>
      <c r="S118" s="53">
        <v>1.6719999999999999</v>
      </c>
      <c r="T118" s="53">
        <v>0</v>
      </c>
      <c r="U118" s="53">
        <v>0</v>
      </c>
      <c r="V118" s="138">
        <v>1.7149999999999999</v>
      </c>
    </row>
    <row r="119" spans="1:22" x14ac:dyDescent="0.3">
      <c r="A119" s="3" t="s">
        <v>209</v>
      </c>
      <c r="B119" s="3" t="s">
        <v>209</v>
      </c>
      <c r="C119" s="3" t="s">
        <v>213</v>
      </c>
      <c r="D119" s="53">
        <v>0</v>
      </c>
      <c r="E119" s="53">
        <v>0</v>
      </c>
      <c r="F119" s="53">
        <v>0</v>
      </c>
      <c r="G119" s="53">
        <v>0</v>
      </c>
      <c r="H119" s="53">
        <v>0</v>
      </c>
      <c r="I119" s="53">
        <v>0</v>
      </c>
      <c r="J119" s="53">
        <v>0</v>
      </c>
      <c r="K119" s="53">
        <v>5.2760000000000007</v>
      </c>
      <c r="L119" s="53">
        <v>0</v>
      </c>
      <c r="M119" s="53">
        <v>0</v>
      </c>
      <c r="N119" s="53">
        <v>0</v>
      </c>
      <c r="O119" s="53">
        <v>0</v>
      </c>
      <c r="P119" s="53">
        <v>0</v>
      </c>
      <c r="Q119" s="53">
        <v>0</v>
      </c>
      <c r="R119" s="53">
        <v>0</v>
      </c>
      <c r="S119" s="53">
        <v>0</v>
      </c>
      <c r="T119" s="53">
        <v>0.73799999999999999</v>
      </c>
      <c r="U119" s="53">
        <v>0</v>
      </c>
      <c r="V119" s="138">
        <v>6.0140000000000011</v>
      </c>
    </row>
    <row r="120" spans="1:22" x14ac:dyDescent="0.3">
      <c r="A120" s="49" t="s">
        <v>453</v>
      </c>
      <c r="B120" s="49" t="s">
        <v>453</v>
      </c>
      <c r="C120" s="49" t="s">
        <v>453</v>
      </c>
      <c r="D120" s="50">
        <v>0</v>
      </c>
      <c r="E120" s="50">
        <v>0</v>
      </c>
      <c r="F120" s="50">
        <v>0</v>
      </c>
      <c r="G120" s="50">
        <v>0.159</v>
      </c>
      <c r="H120" s="50">
        <v>0</v>
      </c>
      <c r="I120" s="50">
        <v>0</v>
      </c>
      <c r="J120" s="50">
        <v>0</v>
      </c>
      <c r="K120" s="50">
        <v>0</v>
      </c>
      <c r="L120" s="50">
        <v>0</v>
      </c>
      <c r="M120" s="50">
        <v>0</v>
      </c>
      <c r="N120" s="50">
        <v>0</v>
      </c>
      <c r="O120" s="50">
        <v>0</v>
      </c>
      <c r="P120" s="50">
        <v>0</v>
      </c>
      <c r="Q120" s="50">
        <v>0</v>
      </c>
      <c r="R120" s="50">
        <v>0</v>
      </c>
      <c r="S120" s="50">
        <v>9.9059999999999988</v>
      </c>
      <c r="T120" s="50">
        <v>2.9359999999999995</v>
      </c>
      <c r="U120" s="50">
        <v>0</v>
      </c>
      <c r="V120" s="50">
        <v>13.000999999999999</v>
      </c>
    </row>
    <row r="121" spans="1:22" x14ac:dyDescent="0.3">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row>
    <row r="122" spans="1:22"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138">
        <v>0</v>
      </c>
    </row>
    <row r="123" spans="1:22"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138">
        <v>0</v>
      </c>
    </row>
    <row r="124" spans="1:22" x14ac:dyDescent="0.3">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138">
        <v>0</v>
      </c>
    </row>
    <row r="125" spans="1:22"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138">
        <v>0</v>
      </c>
    </row>
    <row r="126" spans="1:22"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138">
        <v>0</v>
      </c>
    </row>
    <row r="127" spans="1:22"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138">
        <v>0</v>
      </c>
    </row>
    <row r="128" spans="1:22"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138">
        <v>0</v>
      </c>
    </row>
    <row r="129" spans="1:22"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138">
        <v>0</v>
      </c>
    </row>
    <row r="130" spans="1:22" x14ac:dyDescent="0.3">
      <c r="A130" s="51" t="s">
        <v>464</v>
      </c>
      <c r="B130" s="51" t="s">
        <v>464</v>
      </c>
      <c r="C130" s="51" t="s">
        <v>464</v>
      </c>
      <c r="D130" s="52">
        <v>0</v>
      </c>
      <c r="E130" s="52">
        <v>0</v>
      </c>
      <c r="F130" s="52">
        <v>0</v>
      </c>
      <c r="G130" s="52">
        <v>0</v>
      </c>
      <c r="H130" s="52">
        <v>0</v>
      </c>
      <c r="I130" s="52">
        <v>0</v>
      </c>
      <c r="J130" s="52">
        <v>0</v>
      </c>
      <c r="K130" s="52">
        <v>0</v>
      </c>
      <c r="L130" s="52">
        <v>0</v>
      </c>
      <c r="M130" s="52">
        <v>0</v>
      </c>
      <c r="N130" s="52">
        <v>0</v>
      </c>
      <c r="O130" s="52">
        <v>0</v>
      </c>
      <c r="P130" s="52">
        <v>0</v>
      </c>
      <c r="Q130" s="52">
        <v>0</v>
      </c>
      <c r="R130" s="52">
        <v>0</v>
      </c>
      <c r="S130" s="52">
        <v>0</v>
      </c>
      <c r="T130" s="52">
        <v>0</v>
      </c>
      <c r="U130" s="52">
        <v>0</v>
      </c>
      <c r="V130" s="52">
        <v>0</v>
      </c>
    </row>
    <row r="131" spans="1:22"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138">
        <v>0</v>
      </c>
    </row>
    <row r="132" spans="1:22" x14ac:dyDescent="0.3">
      <c r="A132" s="3" t="s">
        <v>224</v>
      </c>
      <c r="B132" s="3" t="s">
        <v>465</v>
      </c>
      <c r="C132" s="3" t="s">
        <v>467</v>
      </c>
      <c r="D132" s="53">
        <v>0</v>
      </c>
      <c r="E132" s="53">
        <v>0</v>
      </c>
      <c r="F132" s="53">
        <v>0</v>
      </c>
      <c r="G132" s="53">
        <v>0</v>
      </c>
      <c r="H132" s="53">
        <v>0</v>
      </c>
      <c r="I132" s="53">
        <v>0</v>
      </c>
      <c r="J132" s="53">
        <v>0</v>
      </c>
      <c r="K132" s="53">
        <v>0</v>
      </c>
      <c r="L132" s="53">
        <v>0</v>
      </c>
      <c r="M132" s="53">
        <v>0</v>
      </c>
      <c r="N132" s="53">
        <v>0</v>
      </c>
      <c r="O132" s="53">
        <v>0</v>
      </c>
      <c r="P132" s="53">
        <v>0</v>
      </c>
      <c r="Q132" s="53">
        <v>0</v>
      </c>
      <c r="R132" s="53">
        <v>0</v>
      </c>
      <c r="S132" s="53">
        <v>0</v>
      </c>
      <c r="T132" s="53">
        <v>0</v>
      </c>
      <c r="U132" s="53">
        <v>0</v>
      </c>
      <c r="V132" s="138">
        <v>0</v>
      </c>
    </row>
    <row r="133" spans="1:22" x14ac:dyDescent="0.3">
      <c r="A133" s="3" t="s">
        <v>224</v>
      </c>
      <c r="B133" s="3" t="s">
        <v>465</v>
      </c>
      <c r="C133" s="3" t="s">
        <v>468</v>
      </c>
      <c r="D133" s="53">
        <v>0</v>
      </c>
      <c r="E133" s="53">
        <v>0</v>
      </c>
      <c r="F133" s="53">
        <v>0</v>
      </c>
      <c r="G133" s="53">
        <v>0</v>
      </c>
      <c r="H133" s="53">
        <v>0</v>
      </c>
      <c r="I133" s="53">
        <v>0</v>
      </c>
      <c r="J133" s="53">
        <v>0</v>
      </c>
      <c r="K133" s="53">
        <v>0</v>
      </c>
      <c r="L133" s="53">
        <v>0</v>
      </c>
      <c r="M133" s="53">
        <v>0</v>
      </c>
      <c r="N133" s="53">
        <v>0</v>
      </c>
      <c r="O133" s="53">
        <v>0</v>
      </c>
      <c r="P133" s="53">
        <v>0</v>
      </c>
      <c r="Q133" s="53">
        <v>0</v>
      </c>
      <c r="R133" s="53">
        <v>0</v>
      </c>
      <c r="S133" s="53">
        <v>0</v>
      </c>
      <c r="T133" s="53">
        <v>0</v>
      </c>
      <c r="U133" s="53">
        <v>0</v>
      </c>
      <c r="V133" s="138">
        <v>0</v>
      </c>
    </row>
    <row r="134" spans="1:22" x14ac:dyDescent="0.3">
      <c r="A134" s="3" t="s">
        <v>224</v>
      </c>
      <c r="B134" s="3" t="s">
        <v>465</v>
      </c>
      <c r="C134" s="3" t="s">
        <v>469</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138">
        <v>0</v>
      </c>
    </row>
    <row r="135" spans="1:22" x14ac:dyDescent="0.3">
      <c r="A135" s="3" t="s">
        <v>224</v>
      </c>
      <c r="B135" s="3" t="s">
        <v>465</v>
      </c>
      <c r="C135" s="3" t="s">
        <v>470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138">
        <v>0</v>
      </c>
    </row>
    <row r="136" spans="1:22" x14ac:dyDescent="0.3">
      <c r="A136" s="3" t="s">
        <v>224</v>
      </c>
      <c r="B136" s="3" t="s">
        <v>465</v>
      </c>
      <c r="C136" s="3" t="s">
        <v>225</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138">
        <v>0</v>
      </c>
    </row>
    <row r="137" spans="1:22"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138">
        <v>0</v>
      </c>
    </row>
    <row r="138" spans="1:22" x14ac:dyDescent="0.3">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138">
        <v>0</v>
      </c>
    </row>
    <row r="139" spans="1:22" x14ac:dyDescent="0.3">
      <c r="A139" s="51" t="s">
        <v>473</v>
      </c>
      <c r="B139" s="51" t="s">
        <v>473</v>
      </c>
      <c r="C139" s="51" t="s">
        <v>473</v>
      </c>
      <c r="D139" s="52">
        <v>0</v>
      </c>
      <c r="E139" s="52">
        <v>0</v>
      </c>
      <c r="F139" s="52">
        <v>0</v>
      </c>
      <c r="G139" s="52">
        <v>0.159</v>
      </c>
      <c r="H139" s="52">
        <v>0</v>
      </c>
      <c r="I139" s="52">
        <v>0</v>
      </c>
      <c r="J139" s="52">
        <v>0</v>
      </c>
      <c r="K139" s="52">
        <v>0</v>
      </c>
      <c r="L139" s="52">
        <v>0</v>
      </c>
      <c r="M139" s="52">
        <v>0</v>
      </c>
      <c r="N139" s="52">
        <v>0</v>
      </c>
      <c r="O139" s="52">
        <v>0</v>
      </c>
      <c r="P139" s="52">
        <v>0</v>
      </c>
      <c r="Q139" s="52">
        <v>0</v>
      </c>
      <c r="R139" s="52">
        <v>0</v>
      </c>
      <c r="S139" s="52">
        <v>9.9059999999999988</v>
      </c>
      <c r="T139" s="52">
        <v>2.9359999999999995</v>
      </c>
      <c r="U139" s="52">
        <v>0</v>
      </c>
      <c r="V139" s="52">
        <v>13.000999999999999</v>
      </c>
    </row>
    <row r="140" spans="1:22" x14ac:dyDescent="0.3">
      <c r="A140" s="3" t="s">
        <v>224</v>
      </c>
      <c r="B140" s="3" t="s">
        <v>474</v>
      </c>
      <c r="C140" s="3" t="s">
        <v>229</v>
      </c>
      <c r="D140" s="53">
        <v>0</v>
      </c>
      <c r="E140" s="53">
        <v>0</v>
      </c>
      <c r="F140" s="53">
        <v>0</v>
      </c>
      <c r="G140" s="53">
        <v>3.5999999999999997E-2</v>
      </c>
      <c r="H140" s="53">
        <v>0</v>
      </c>
      <c r="I140" s="53">
        <v>0</v>
      </c>
      <c r="J140" s="53">
        <v>0</v>
      </c>
      <c r="K140" s="53">
        <v>0</v>
      </c>
      <c r="L140" s="53">
        <v>0</v>
      </c>
      <c r="M140" s="53">
        <v>0</v>
      </c>
      <c r="N140" s="53">
        <v>0</v>
      </c>
      <c r="O140" s="53">
        <v>0</v>
      </c>
      <c r="P140" s="53">
        <v>0</v>
      </c>
      <c r="Q140" s="53">
        <v>0</v>
      </c>
      <c r="R140" s="53">
        <v>0</v>
      </c>
      <c r="S140" s="53">
        <v>0</v>
      </c>
      <c r="T140" s="53">
        <v>0</v>
      </c>
      <c r="U140" s="53">
        <v>0</v>
      </c>
      <c r="V140" s="138">
        <v>3.5999999999999997E-2</v>
      </c>
    </row>
    <row r="141" spans="1:22" x14ac:dyDescent="0.3">
      <c r="A141" s="3" t="s">
        <v>224</v>
      </c>
      <c r="B141" s="3" t="s">
        <v>474</v>
      </c>
      <c r="C141" s="3" t="s">
        <v>475</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138">
        <v>0</v>
      </c>
    </row>
    <row r="142" spans="1:22" x14ac:dyDescent="0.3">
      <c r="A142" s="3" t="s">
        <v>224</v>
      </c>
      <c r="B142" s="3" t="s">
        <v>474</v>
      </c>
      <c r="C142" s="3" t="s">
        <v>232</v>
      </c>
      <c r="D142" s="53">
        <v>0</v>
      </c>
      <c r="E142" s="53">
        <v>0</v>
      </c>
      <c r="F142" s="53">
        <v>0</v>
      </c>
      <c r="G142" s="53">
        <v>6.9000000000000006E-2</v>
      </c>
      <c r="H142" s="53">
        <v>0</v>
      </c>
      <c r="I142" s="53">
        <v>0</v>
      </c>
      <c r="J142" s="53">
        <v>0</v>
      </c>
      <c r="K142" s="53">
        <v>0</v>
      </c>
      <c r="L142" s="53">
        <v>0</v>
      </c>
      <c r="M142" s="53">
        <v>0</v>
      </c>
      <c r="N142" s="53">
        <v>0</v>
      </c>
      <c r="O142" s="53">
        <v>0</v>
      </c>
      <c r="P142" s="53">
        <v>0</v>
      </c>
      <c r="Q142" s="53">
        <v>0</v>
      </c>
      <c r="R142" s="53">
        <v>0</v>
      </c>
      <c r="S142" s="53">
        <v>9.9059999999999988</v>
      </c>
      <c r="T142" s="53">
        <v>5.0000000000000001E-3</v>
      </c>
      <c r="U142" s="53">
        <v>0</v>
      </c>
      <c r="V142" s="138">
        <v>9.98</v>
      </c>
    </row>
    <row r="143" spans="1:22" x14ac:dyDescent="0.3">
      <c r="A143" s="3" t="s">
        <v>224</v>
      </c>
      <c r="B143" s="3" t="s">
        <v>474</v>
      </c>
      <c r="C143" s="3" t="s">
        <v>476</v>
      </c>
      <c r="D143" s="53">
        <v>0</v>
      </c>
      <c r="E143" s="53">
        <v>0</v>
      </c>
      <c r="F143" s="53">
        <v>0</v>
      </c>
      <c r="G143" s="53">
        <v>5.3999999999999992E-2</v>
      </c>
      <c r="H143" s="53">
        <v>0</v>
      </c>
      <c r="I143" s="53">
        <v>0</v>
      </c>
      <c r="J143" s="53">
        <v>0</v>
      </c>
      <c r="K143" s="53">
        <v>0</v>
      </c>
      <c r="L143" s="53">
        <v>0</v>
      </c>
      <c r="M143" s="53">
        <v>0</v>
      </c>
      <c r="N143" s="53">
        <v>0</v>
      </c>
      <c r="O143" s="53">
        <v>0</v>
      </c>
      <c r="P143" s="53">
        <v>0</v>
      </c>
      <c r="Q143" s="53">
        <v>0</v>
      </c>
      <c r="R143" s="53">
        <v>0</v>
      </c>
      <c r="S143" s="53">
        <v>0</v>
      </c>
      <c r="T143" s="53">
        <v>2.9309999999999996</v>
      </c>
      <c r="U143" s="53">
        <v>0</v>
      </c>
      <c r="V143" s="138">
        <v>2.9849999999999994</v>
      </c>
    </row>
    <row r="144" spans="1:22" x14ac:dyDescent="0.3">
      <c r="A144" s="3" t="s">
        <v>224</v>
      </c>
      <c r="B144" s="3" t="s">
        <v>474</v>
      </c>
      <c r="C144" s="3" t="s">
        <v>234</v>
      </c>
      <c r="D144" s="53">
        <v>0</v>
      </c>
      <c r="E144" s="53">
        <v>0</v>
      </c>
      <c r="F144" s="53">
        <v>0</v>
      </c>
      <c r="G144" s="53">
        <v>0</v>
      </c>
      <c r="H144" s="53">
        <v>0</v>
      </c>
      <c r="I144" s="53">
        <v>0</v>
      </c>
      <c r="J144" s="53">
        <v>0</v>
      </c>
      <c r="K144" s="53">
        <v>0</v>
      </c>
      <c r="L144" s="53">
        <v>0</v>
      </c>
      <c r="M144" s="53">
        <v>0</v>
      </c>
      <c r="N144" s="53">
        <v>0</v>
      </c>
      <c r="O144" s="53">
        <v>0</v>
      </c>
      <c r="P144" s="53">
        <v>0</v>
      </c>
      <c r="Q144" s="53">
        <v>0</v>
      </c>
      <c r="R144" s="53">
        <v>0</v>
      </c>
      <c r="S144" s="53">
        <v>0</v>
      </c>
      <c r="T144" s="53">
        <v>0</v>
      </c>
      <c r="U144" s="53">
        <v>0</v>
      </c>
      <c r="V144" s="138">
        <v>0</v>
      </c>
    </row>
    <row r="145" spans="1:22" x14ac:dyDescent="0.3">
      <c r="A145" s="3" t="s">
        <v>224</v>
      </c>
      <c r="B145" s="3" t="s">
        <v>474</v>
      </c>
      <c r="C145" s="3" t="s">
        <v>477</v>
      </c>
      <c r="D145" s="53">
        <v>0</v>
      </c>
      <c r="E145" s="53">
        <v>0</v>
      </c>
      <c r="F145" s="53">
        <v>0</v>
      </c>
      <c r="G145" s="53">
        <v>0</v>
      </c>
      <c r="H145" s="53">
        <v>0</v>
      </c>
      <c r="I145" s="53">
        <v>0</v>
      </c>
      <c r="J145" s="53">
        <v>0</v>
      </c>
      <c r="K145" s="53">
        <v>0</v>
      </c>
      <c r="L145" s="53">
        <v>0</v>
      </c>
      <c r="M145" s="53">
        <v>0</v>
      </c>
      <c r="N145" s="53">
        <v>0</v>
      </c>
      <c r="O145" s="53">
        <v>0</v>
      </c>
      <c r="P145" s="53">
        <v>0</v>
      </c>
      <c r="Q145" s="53">
        <v>0</v>
      </c>
      <c r="R145" s="53">
        <v>0</v>
      </c>
      <c r="S145" s="53">
        <v>0</v>
      </c>
      <c r="T145" s="53">
        <v>0</v>
      </c>
      <c r="U145" s="53">
        <v>0</v>
      </c>
      <c r="V145" s="138">
        <v>0</v>
      </c>
    </row>
    <row r="146" spans="1:22"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138">
        <v>0</v>
      </c>
    </row>
    <row r="147" spans="1:22"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138">
        <v>0</v>
      </c>
    </row>
    <row r="148" spans="1:22"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138">
        <v>0</v>
      </c>
    </row>
    <row r="149" spans="1:22" x14ac:dyDescent="0.3">
      <c r="A149" s="3" t="s">
        <v>224</v>
      </c>
      <c r="B149" s="3" t="s">
        <v>474</v>
      </c>
      <c r="C149" s="3" t="s">
        <v>481</v>
      </c>
      <c r="D149" s="53">
        <v>0</v>
      </c>
      <c r="E149" s="53">
        <v>0</v>
      </c>
      <c r="F149" s="53">
        <v>0</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138">
        <v>0</v>
      </c>
    </row>
    <row r="150" spans="1:22"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138">
        <v>0</v>
      </c>
    </row>
    <row r="151" spans="1:22" x14ac:dyDescent="0.3">
      <c r="A151" s="3" t="s">
        <v>224</v>
      </c>
      <c r="B151" s="3" t="s">
        <v>474</v>
      </c>
      <c r="C151" s="3" t="s">
        <v>483</v>
      </c>
      <c r="D151" s="53">
        <v>0</v>
      </c>
      <c r="E151" s="53">
        <v>0</v>
      </c>
      <c r="F151" s="53">
        <v>0</v>
      </c>
      <c r="G151" s="53">
        <v>0</v>
      </c>
      <c r="H151" s="53">
        <v>0</v>
      </c>
      <c r="I151" s="53">
        <v>0</v>
      </c>
      <c r="J151" s="53">
        <v>0</v>
      </c>
      <c r="K151" s="53">
        <v>0</v>
      </c>
      <c r="L151" s="53">
        <v>0</v>
      </c>
      <c r="M151" s="53">
        <v>0</v>
      </c>
      <c r="N151" s="53">
        <v>0</v>
      </c>
      <c r="O151" s="53">
        <v>0</v>
      </c>
      <c r="P151" s="53">
        <v>0</v>
      </c>
      <c r="Q151" s="53">
        <v>0</v>
      </c>
      <c r="R151" s="53">
        <v>0</v>
      </c>
      <c r="S151" s="53">
        <v>0</v>
      </c>
      <c r="T151" s="53">
        <v>0</v>
      </c>
      <c r="U151" s="53">
        <v>0</v>
      </c>
      <c r="V151" s="138">
        <v>0</v>
      </c>
    </row>
    <row r="152" spans="1:22"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138">
        <v>0</v>
      </c>
    </row>
    <row r="153" spans="1:22" x14ac:dyDescent="0.3">
      <c r="A153" s="49" t="s">
        <v>484</v>
      </c>
      <c r="B153" s="49" t="s">
        <v>484</v>
      </c>
      <c r="C153" s="49" t="s">
        <v>484</v>
      </c>
      <c r="D153" s="50">
        <v>0</v>
      </c>
      <c r="E153" s="50">
        <v>0</v>
      </c>
      <c r="F153" s="50">
        <v>0</v>
      </c>
      <c r="G153" s="50">
        <v>1.5089999999999999</v>
      </c>
      <c r="H153" s="50">
        <v>0</v>
      </c>
      <c r="I153" s="50">
        <v>0</v>
      </c>
      <c r="J153" s="50">
        <v>0</v>
      </c>
      <c r="K153" s="50">
        <v>27.401999999999997</v>
      </c>
      <c r="L153" s="50">
        <v>0</v>
      </c>
      <c r="M153" s="50">
        <v>0</v>
      </c>
      <c r="N153" s="50">
        <v>0</v>
      </c>
      <c r="O153" s="50">
        <v>0</v>
      </c>
      <c r="P153" s="50">
        <v>0</v>
      </c>
      <c r="Q153" s="50">
        <v>0</v>
      </c>
      <c r="R153" s="50">
        <v>0</v>
      </c>
      <c r="S153" s="50">
        <v>0</v>
      </c>
      <c r="T153" s="50">
        <v>60.086000000000006</v>
      </c>
      <c r="U153" s="50">
        <v>0</v>
      </c>
      <c r="V153" s="50">
        <v>88.997000000000014</v>
      </c>
    </row>
    <row r="154" spans="1:22" x14ac:dyDescent="0.3">
      <c r="A154" s="51" t="s">
        <v>485</v>
      </c>
      <c r="B154" s="51" t="s">
        <v>485</v>
      </c>
      <c r="C154" s="51" t="s">
        <v>485</v>
      </c>
      <c r="D154" s="52">
        <v>0</v>
      </c>
      <c r="E154" s="52">
        <v>0</v>
      </c>
      <c r="F154" s="52">
        <v>0</v>
      </c>
      <c r="G154" s="52">
        <v>0.03</v>
      </c>
      <c r="H154" s="52">
        <v>0</v>
      </c>
      <c r="I154" s="52">
        <v>0</v>
      </c>
      <c r="J154" s="52">
        <v>0</v>
      </c>
      <c r="K154" s="52">
        <v>0</v>
      </c>
      <c r="L154" s="52">
        <v>0</v>
      </c>
      <c r="M154" s="52">
        <v>0</v>
      </c>
      <c r="N154" s="52">
        <v>0</v>
      </c>
      <c r="O154" s="52">
        <v>0</v>
      </c>
      <c r="P154" s="52">
        <v>0</v>
      </c>
      <c r="Q154" s="52">
        <v>0</v>
      </c>
      <c r="R154" s="52">
        <v>0</v>
      </c>
      <c r="S154" s="52">
        <v>0</v>
      </c>
      <c r="T154" s="52">
        <v>0</v>
      </c>
      <c r="U154" s="52">
        <v>0</v>
      </c>
      <c r="V154" s="52">
        <v>0.03</v>
      </c>
    </row>
    <row r="155" spans="1:22"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138">
        <v>0</v>
      </c>
    </row>
    <row r="156" spans="1:22" x14ac:dyDescent="0.3">
      <c r="A156" s="3" t="s">
        <v>240</v>
      </c>
      <c r="B156" s="3" t="s">
        <v>486</v>
      </c>
      <c r="C156" s="3" t="s">
        <v>488</v>
      </c>
      <c r="D156" s="53">
        <v>0</v>
      </c>
      <c r="E156" s="53">
        <v>0</v>
      </c>
      <c r="F156" s="53">
        <v>0</v>
      </c>
      <c r="G156" s="53">
        <v>0</v>
      </c>
      <c r="H156" s="53">
        <v>0</v>
      </c>
      <c r="I156" s="53">
        <v>0</v>
      </c>
      <c r="J156" s="53">
        <v>0</v>
      </c>
      <c r="K156" s="53">
        <v>0</v>
      </c>
      <c r="L156" s="53">
        <v>0</v>
      </c>
      <c r="M156" s="53">
        <v>0</v>
      </c>
      <c r="N156" s="53">
        <v>0</v>
      </c>
      <c r="O156" s="53">
        <v>0</v>
      </c>
      <c r="P156" s="53">
        <v>0</v>
      </c>
      <c r="Q156" s="53">
        <v>0</v>
      </c>
      <c r="R156" s="53">
        <v>0</v>
      </c>
      <c r="S156" s="53">
        <v>0</v>
      </c>
      <c r="T156" s="53">
        <v>0</v>
      </c>
      <c r="U156" s="53">
        <v>0</v>
      </c>
      <c r="V156" s="138">
        <v>0</v>
      </c>
    </row>
    <row r="157" spans="1:22"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138">
        <v>0</v>
      </c>
    </row>
    <row r="158" spans="1:22"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138">
        <v>0</v>
      </c>
    </row>
    <row r="159" spans="1:22" x14ac:dyDescent="0.3">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138">
        <v>0</v>
      </c>
    </row>
    <row r="160" spans="1:22"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138">
        <v>0</v>
      </c>
    </row>
    <row r="161" spans="1:22"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138">
        <v>0</v>
      </c>
    </row>
    <row r="162" spans="1:22"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138">
        <v>0</v>
      </c>
    </row>
    <row r="163" spans="1:22"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138">
        <v>0</v>
      </c>
    </row>
    <row r="164" spans="1:22" x14ac:dyDescent="0.3">
      <c r="A164" s="3" t="s">
        <v>240</v>
      </c>
      <c r="B164" s="3" t="s">
        <v>486</v>
      </c>
      <c r="C164" s="3" t="s">
        <v>495</v>
      </c>
      <c r="D164" s="53">
        <v>0</v>
      </c>
      <c r="E164" s="53">
        <v>0</v>
      </c>
      <c r="F164" s="53">
        <v>0</v>
      </c>
      <c r="G164" s="53">
        <v>0</v>
      </c>
      <c r="H164" s="53">
        <v>0</v>
      </c>
      <c r="I164" s="53">
        <v>0</v>
      </c>
      <c r="J164" s="53">
        <v>0</v>
      </c>
      <c r="K164" s="53">
        <v>0</v>
      </c>
      <c r="L164" s="53">
        <v>0</v>
      </c>
      <c r="M164" s="53">
        <v>0</v>
      </c>
      <c r="N164" s="53">
        <v>0</v>
      </c>
      <c r="O164" s="53">
        <v>0</v>
      </c>
      <c r="P164" s="53">
        <v>0</v>
      </c>
      <c r="Q164" s="53">
        <v>0</v>
      </c>
      <c r="R164" s="53">
        <v>0</v>
      </c>
      <c r="S164" s="53">
        <v>0</v>
      </c>
      <c r="T164" s="53">
        <v>0</v>
      </c>
      <c r="U164" s="53">
        <v>0</v>
      </c>
      <c r="V164" s="138">
        <v>0</v>
      </c>
    </row>
    <row r="165" spans="1:22"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138">
        <v>0</v>
      </c>
    </row>
    <row r="166" spans="1:22" x14ac:dyDescent="0.3">
      <c r="A166" s="3" t="s">
        <v>240</v>
      </c>
      <c r="B166" s="3" t="s">
        <v>486</v>
      </c>
      <c r="C166" s="3" t="s">
        <v>245</v>
      </c>
      <c r="D166" s="53">
        <v>0</v>
      </c>
      <c r="E166" s="53">
        <v>0</v>
      </c>
      <c r="F166" s="53">
        <v>0</v>
      </c>
      <c r="G166" s="53">
        <v>0.03</v>
      </c>
      <c r="H166" s="53">
        <v>0</v>
      </c>
      <c r="I166" s="53">
        <v>0</v>
      </c>
      <c r="J166" s="53">
        <v>0</v>
      </c>
      <c r="K166" s="53">
        <v>0</v>
      </c>
      <c r="L166" s="53">
        <v>0</v>
      </c>
      <c r="M166" s="53">
        <v>0</v>
      </c>
      <c r="N166" s="53">
        <v>0</v>
      </c>
      <c r="O166" s="53">
        <v>0</v>
      </c>
      <c r="P166" s="53">
        <v>0</v>
      </c>
      <c r="Q166" s="53">
        <v>0</v>
      </c>
      <c r="R166" s="53">
        <v>0</v>
      </c>
      <c r="S166" s="53">
        <v>0</v>
      </c>
      <c r="T166" s="53">
        <v>0</v>
      </c>
      <c r="U166" s="53">
        <v>0</v>
      </c>
      <c r="V166" s="138">
        <v>0.03</v>
      </c>
    </row>
    <row r="167" spans="1:22"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138">
        <v>0</v>
      </c>
    </row>
    <row r="168" spans="1:22"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138">
        <v>0</v>
      </c>
    </row>
    <row r="169" spans="1:22" x14ac:dyDescent="0.3">
      <c r="A169" s="51" t="s">
        <v>499</v>
      </c>
      <c r="B169" s="51" t="s">
        <v>499</v>
      </c>
      <c r="C169" s="51" t="s">
        <v>499</v>
      </c>
      <c r="D169" s="52">
        <v>0</v>
      </c>
      <c r="E169" s="52">
        <v>0</v>
      </c>
      <c r="F169" s="52">
        <v>0</v>
      </c>
      <c r="G169" s="52">
        <v>0.18199999999999997</v>
      </c>
      <c r="H169" s="52">
        <v>0</v>
      </c>
      <c r="I169" s="52">
        <v>0</v>
      </c>
      <c r="J169" s="52">
        <v>0</v>
      </c>
      <c r="K169" s="52">
        <v>27.401999999999997</v>
      </c>
      <c r="L169" s="52">
        <v>0</v>
      </c>
      <c r="M169" s="52">
        <v>0</v>
      </c>
      <c r="N169" s="52">
        <v>0</v>
      </c>
      <c r="O169" s="52">
        <v>0</v>
      </c>
      <c r="P169" s="52">
        <v>0</v>
      </c>
      <c r="Q169" s="52">
        <v>0</v>
      </c>
      <c r="R169" s="52">
        <v>0</v>
      </c>
      <c r="S169" s="52">
        <v>0</v>
      </c>
      <c r="T169" s="52">
        <v>20.838000000000005</v>
      </c>
      <c r="U169" s="52">
        <v>0</v>
      </c>
      <c r="V169" s="52">
        <v>48.422000000000004</v>
      </c>
    </row>
    <row r="170" spans="1:22"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138">
        <v>0</v>
      </c>
    </row>
    <row r="171" spans="1:22"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138">
        <v>0</v>
      </c>
    </row>
    <row r="172" spans="1:22"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138">
        <v>0</v>
      </c>
    </row>
    <row r="173" spans="1:22" x14ac:dyDescent="0.3">
      <c r="A173" s="3" t="s">
        <v>240</v>
      </c>
      <c r="B173" s="3" t="s">
        <v>500</v>
      </c>
      <c r="C173" s="3" t="s">
        <v>248</v>
      </c>
      <c r="D173" s="53">
        <v>0</v>
      </c>
      <c r="E173" s="53">
        <v>0</v>
      </c>
      <c r="F173" s="53">
        <v>0</v>
      </c>
      <c r="G173" s="53">
        <v>0</v>
      </c>
      <c r="H173" s="53">
        <v>0</v>
      </c>
      <c r="I173" s="53">
        <v>0</v>
      </c>
      <c r="J173" s="53">
        <v>0</v>
      </c>
      <c r="K173" s="53">
        <v>27.401999999999997</v>
      </c>
      <c r="L173" s="53">
        <v>0</v>
      </c>
      <c r="M173" s="53">
        <v>0</v>
      </c>
      <c r="N173" s="53">
        <v>0</v>
      </c>
      <c r="O173" s="53">
        <v>0</v>
      </c>
      <c r="P173" s="53">
        <v>0</v>
      </c>
      <c r="Q173" s="53">
        <v>0</v>
      </c>
      <c r="R173" s="53">
        <v>0</v>
      </c>
      <c r="S173" s="53">
        <v>0</v>
      </c>
      <c r="T173" s="53">
        <v>20.838000000000005</v>
      </c>
      <c r="U173" s="53">
        <v>0</v>
      </c>
      <c r="V173" s="138">
        <v>48.24</v>
      </c>
    </row>
    <row r="174" spans="1:22"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138">
        <v>0</v>
      </c>
    </row>
    <row r="175" spans="1:22"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138">
        <v>0</v>
      </c>
    </row>
    <row r="176" spans="1:22" x14ac:dyDescent="0.3">
      <c r="A176" s="3" t="s">
        <v>240</v>
      </c>
      <c r="B176" s="3" t="s">
        <v>500</v>
      </c>
      <c r="C176" s="3" t="s">
        <v>506</v>
      </c>
      <c r="D176" s="53">
        <v>0</v>
      </c>
      <c r="E176" s="53">
        <v>0</v>
      </c>
      <c r="F176" s="53">
        <v>0</v>
      </c>
      <c r="G176" s="53">
        <v>0.18199999999999997</v>
      </c>
      <c r="H176" s="53">
        <v>0</v>
      </c>
      <c r="I176" s="53">
        <v>0</v>
      </c>
      <c r="J176" s="53">
        <v>0</v>
      </c>
      <c r="K176" s="53">
        <v>0</v>
      </c>
      <c r="L176" s="53">
        <v>0</v>
      </c>
      <c r="M176" s="53">
        <v>0</v>
      </c>
      <c r="N176" s="53">
        <v>0</v>
      </c>
      <c r="O176" s="53">
        <v>0</v>
      </c>
      <c r="P176" s="53">
        <v>0</v>
      </c>
      <c r="Q176" s="53">
        <v>0</v>
      </c>
      <c r="R176" s="53">
        <v>0</v>
      </c>
      <c r="S176" s="53">
        <v>0</v>
      </c>
      <c r="T176" s="53">
        <v>0</v>
      </c>
      <c r="U176" s="53">
        <v>0</v>
      </c>
      <c r="V176" s="138">
        <v>0.18199999999999997</v>
      </c>
    </row>
    <row r="177" spans="1:22"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138">
        <v>0</v>
      </c>
    </row>
    <row r="178" spans="1:22" x14ac:dyDescent="0.3">
      <c r="A178" s="51" t="s">
        <v>508</v>
      </c>
      <c r="B178" s="51" t="s">
        <v>508</v>
      </c>
      <c r="C178" s="51" t="s">
        <v>508</v>
      </c>
      <c r="D178" s="52">
        <v>0</v>
      </c>
      <c r="E178" s="52">
        <v>0</v>
      </c>
      <c r="F178" s="52">
        <v>0</v>
      </c>
      <c r="G178" s="52">
        <v>9.0000000000000011E-3</v>
      </c>
      <c r="H178" s="52">
        <v>0</v>
      </c>
      <c r="I178" s="52">
        <v>0</v>
      </c>
      <c r="J178" s="52">
        <v>0</v>
      </c>
      <c r="K178" s="52">
        <v>0</v>
      </c>
      <c r="L178" s="52">
        <v>0</v>
      </c>
      <c r="M178" s="52">
        <v>0</v>
      </c>
      <c r="N178" s="52">
        <v>0</v>
      </c>
      <c r="O178" s="52">
        <v>0</v>
      </c>
      <c r="P178" s="52">
        <v>0</v>
      </c>
      <c r="Q178" s="52">
        <v>0</v>
      </c>
      <c r="R178" s="52">
        <v>0</v>
      </c>
      <c r="S178" s="52">
        <v>0</v>
      </c>
      <c r="T178" s="52">
        <v>0.46699999999999997</v>
      </c>
      <c r="U178" s="52">
        <v>0</v>
      </c>
      <c r="V178" s="52">
        <v>0.47599999999999998</v>
      </c>
    </row>
    <row r="179" spans="1:22"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138">
        <v>0</v>
      </c>
    </row>
    <row r="180" spans="1:22"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138">
        <v>0</v>
      </c>
    </row>
    <row r="181" spans="1:22"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138">
        <v>0</v>
      </c>
    </row>
    <row r="182" spans="1:22" x14ac:dyDescent="0.3">
      <c r="A182" s="3" t="s">
        <v>240</v>
      </c>
      <c r="B182" s="3" t="s">
        <v>509</v>
      </c>
      <c r="C182" s="3" t="s">
        <v>258</v>
      </c>
      <c r="D182" s="53">
        <v>0</v>
      </c>
      <c r="E182" s="53">
        <v>0</v>
      </c>
      <c r="F182" s="53">
        <v>0</v>
      </c>
      <c r="G182" s="53">
        <v>0</v>
      </c>
      <c r="H182" s="53">
        <v>0</v>
      </c>
      <c r="I182" s="53">
        <v>0</v>
      </c>
      <c r="J182" s="53">
        <v>0</v>
      </c>
      <c r="K182" s="53">
        <v>0</v>
      </c>
      <c r="L182" s="53">
        <v>0</v>
      </c>
      <c r="M182" s="53">
        <v>0</v>
      </c>
      <c r="N182" s="53">
        <v>0</v>
      </c>
      <c r="O182" s="53">
        <v>0</v>
      </c>
      <c r="P182" s="53">
        <v>0</v>
      </c>
      <c r="Q182" s="53">
        <v>0</v>
      </c>
      <c r="R182" s="53">
        <v>0</v>
      </c>
      <c r="S182" s="53">
        <v>0</v>
      </c>
      <c r="T182" s="53">
        <v>0</v>
      </c>
      <c r="U182" s="53">
        <v>0</v>
      </c>
      <c r="V182" s="138">
        <v>0</v>
      </c>
    </row>
    <row r="183" spans="1:22"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138">
        <v>0</v>
      </c>
    </row>
    <row r="184" spans="1:22" x14ac:dyDescent="0.3">
      <c r="A184" s="3" t="s">
        <v>240</v>
      </c>
      <c r="B184" s="3" t="s">
        <v>509</v>
      </c>
      <c r="C184" s="3" t="s">
        <v>261</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138">
        <v>0</v>
      </c>
    </row>
    <row r="185" spans="1:22" x14ac:dyDescent="0.3">
      <c r="A185" s="3" t="s">
        <v>240</v>
      </c>
      <c r="B185" s="3" t="s">
        <v>509</v>
      </c>
      <c r="C185" s="3" t="s">
        <v>514</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138">
        <v>0</v>
      </c>
    </row>
    <row r="186" spans="1:22" x14ac:dyDescent="0.3">
      <c r="A186" s="3" t="s">
        <v>240</v>
      </c>
      <c r="B186" s="3" t="s">
        <v>509</v>
      </c>
      <c r="C186" s="3" t="s">
        <v>267</v>
      </c>
      <c r="D186" s="53">
        <v>0</v>
      </c>
      <c r="E186" s="53">
        <v>0</v>
      </c>
      <c r="F186" s="53">
        <v>0</v>
      </c>
      <c r="G186" s="53">
        <v>9.0000000000000011E-3</v>
      </c>
      <c r="H186" s="53">
        <v>0</v>
      </c>
      <c r="I186" s="53">
        <v>0</v>
      </c>
      <c r="J186" s="53">
        <v>0</v>
      </c>
      <c r="K186" s="53">
        <v>0</v>
      </c>
      <c r="L186" s="53">
        <v>0</v>
      </c>
      <c r="M186" s="53">
        <v>0</v>
      </c>
      <c r="N186" s="53">
        <v>0</v>
      </c>
      <c r="O186" s="53">
        <v>0</v>
      </c>
      <c r="P186" s="53">
        <v>0</v>
      </c>
      <c r="Q186" s="53">
        <v>0</v>
      </c>
      <c r="R186" s="53">
        <v>0</v>
      </c>
      <c r="S186" s="53">
        <v>0</v>
      </c>
      <c r="T186" s="53">
        <v>0</v>
      </c>
      <c r="U186" s="53">
        <v>0</v>
      </c>
      <c r="V186" s="138">
        <v>9.0000000000000011E-3</v>
      </c>
    </row>
    <row r="187" spans="1:22"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138">
        <v>0</v>
      </c>
    </row>
    <row r="188" spans="1:22" x14ac:dyDescent="0.3">
      <c r="A188" s="3" t="s">
        <v>240</v>
      </c>
      <c r="B188" s="3" t="s">
        <v>509</v>
      </c>
      <c r="C188" s="3" t="s">
        <v>516</v>
      </c>
      <c r="D188" s="53">
        <v>0</v>
      </c>
      <c r="E188" s="53">
        <v>0</v>
      </c>
      <c r="F188" s="53">
        <v>0</v>
      </c>
      <c r="G188" s="53">
        <v>0</v>
      </c>
      <c r="H188" s="53">
        <v>0</v>
      </c>
      <c r="I188" s="53">
        <v>0</v>
      </c>
      <c r="J188" s="53">
        <v>0</v>
      </c>
      <c r="K188" s="53">
        <v>0</v>
      </c>
      <c r="L188" s="53">
        <v>0</v>
      </c>
      <c r="M188" s="53">
        <v>0</v>
      </c>
      <c r="N188" s="53">
        <v>0</v>
      </c>
      <c r="O188" s="53">
        <v>0</v>
      </c>
      <c r="P188" s="53">
        <v>0</v>
      </c>
      <c r="Q188" s="53">
        <v>0</v>
      </c>
      <c r="R188" s="53">
        <v>0</v>
      </c>
      <c r="S188" s="53">
        <v>0</v>
      </c>
      <c r="T188" s="53">
        <v>0</v>
      </c>
      <c r="U188" s="53">
        <v>0</v>
      </c>
      <c r="V188" s="138">
        <v>0</v>
      </c>
    </row>
    <row r="189" spans="1:22" x14ac:dyDescent="0.3">
      <c r="A189" s="3" t="s">
        <v>240</v>
      </c>
      <c r="B189" s="3" t="s">
        <v>509</v>
      </c>
      <c r="C189" s="3" t="s">
        <v>270</v>
      </c>
      <c r="D189" s="53">
        <v>0</v>
      </c>
      <c r="E189" s="53">
        <v>0</v>
      </c>
      <c r="F189" s="53">
        <v>0</v>
      </c>
      <c r="G189" s="53">
        <v>0</v>
      </c>
      <c r="H189" s="53">
        <v>0</v>
      </c>
      <c r="I189" s="53">
        <v>0</v>
      </c>
      <c r="J189" s="53">
        <v>0</v>
      </c>
      <c r="K189" s="53">
        <v>0</v>
      </c>
      <c r="L189" s="53">
        <v>0</v>
      </c>
      <c r="M189" s="53">
        <v>0</v>
      </c>
      <c r="N189" s="53">
        <v>0</v>
      </c>
      <c r="O189" s="53">
        <v>0</v>
      </c>
      <c r="P189" s="53">
        <v>0</v>
      </c>
      <c r="Q189" s="53">
        <v>0</v>
      </c>
      <c r="R189" s="53">
        <v>0</v>
      </c>
      <c r="S189" s="53">
        <v>0</v>
      </c>
      <c r="T189" s="53">
        <v>0.46699999999999997</v>
      </c>
      <c r="U189" s="53">
        <v>0</v>
      </c>
      <c r="V189" s="138">
        <v>0.46699999999999997</v>
      </c>
    </row>
    <row r="190" spans="1:22" x14ac:dyDescent="0.3">
      <c r="A190" s="51" t="s">
        <v>517</v>
      </c>
      <c r="B190" s="51" t="s">
        <v>517</v>
      </c>
      <c r="C190" s="51" t="s">
        <v>517</v>
      </c>
      <c r="D190" s="52">
        <v>0</v>
      </c>
      <c r="E190" s="52">
        <v>0</v>
      </c>
      <c r="F190" s="52">
        <v>0</v>
      </c>
      <c r="G190" s="52">
        <v>1.288</v>
      </c>
      <c r="H190" s="52">
        <v>0</v>
      </c>
      <c r="I190" s="52">
        <v>0</v>
      </c>
      <c r="J190" s="52">
        <v>0</v>
      </c>
      <c r="K190" s="52">
        <v>0</v>
      </c>
      <c r="L190" s="52">
        <v>0</v>
      </c>
      <c r="M190" s="52">
        <v>0</v>
      </c>
      <c r="N190" s="52">
        <v>0</v>
      </c>
      <c r="O190" s="52">
        <v>0</v>
      </c>
      <c r="P190" s="52">
        <v>0</v>
      </c>
      <c r="Q190" s="52">
        <v>0</v>
      </c>
      <c r="R190" s="52">
        <v>0</v>
      </c>
      <c r="S190" s="52">
        <v>0</v>
      </c>
      <c r="T190" s="52">
        <v>38.780999999999999</v>
      </c>
      <c r="U190" s="52">
        <v>0</v>
      </c>
      <c r="V190" s="52">
        <v>40.069000000000003</v>
      </c>
    </row>
    <row r="191" spans="1:22"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53">
        <v>0</v>
      </c>
      <c r="Q191" s="53">
        <v>0</v>
      </c>
      <c r="R191" s="53">
        <v>0</v>
      </c>
      <c r="S191" s="53">
        <v>0</v>
      </c>
      <c r="T191" s="53">
        <v>0</v>
      </c>
      <c r="U191" s="53">
        <v>0</v>
      </c>
      <c r="V191" s="138">
        <v>0</v>
      </c>
    </row>
    <row r="192" spans="1:22" x14ac:dyDescent="0.3">
      <c r="A192" s="3" t="s">
        <v>240</v>
      </c>
      <c r="B192" s="3" t="s">
        <v>518</v>
      </c>
      <c r="C192" s="3" t="s">
        <v>276</v>
      </c>
      <c r="D192" s="53">
        <v>0</v>
      </c>
      <c r="E192" s="53">
        <v>0</v>
      </c>
      <c r="F192" s="53">
        <v>0</v>
      </c>
      <c r="G192" s="53">
        <v>0</v>
      </c>
      <c r="H192" s="53">
        <v>0</v>
      </c>
      <c r="I192" s="53">
        <v>0</v>
      </c>
      <c r="J192" s="53">
        <v>0</v>
      </c>
      <c r="K192" s="53">
        <v>0</v>
      </c>
      <c r="L192" s="53">
        <v>0</v>
      </c>
      <c r="M192" s="53">
        <v>0</v>
      </c>
      <c r="N192" s="53">
        <v>0</v>
      </c>
      <c r="O192" s="53">
        <v>0</v>
      </c>
      <c r="P192" s="53">
        <v>0</v>
      </c>
      <c r="Q192" s="53">
        <v>0</v>
      </c>
      <c r="R192" s="53">
        <v>0</v>
      </c>
      <c r="S192" s="53">
        <v>0</v>
      </c>
      <c r="T192" s="53">
        <v>20.212</v>
      </c>
      <c r="U192" s="53">
        <v>0</v>
      </c>
      <c r="V192" s="138">
        <v>20.212</v>
      </c>
    </row>
    <row r="193" spans="1:22"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138">
        <v>0</v>
      </c>
    </row>
    <row r="194" spans="1:22"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138">
        <v>0</v>
      </c>
    </row>
    <row r="195" spans="1:22" x14ac:dyDescent="0.3">
      <c r="A195" s="3" t="s">
        <v>240</v>
      </c>
      <c r="B195" s="3" t="s">
        <v>518</v>
      </c>
      <c r="C195" s="3" t="s">
        <v>285</v>
      </c>
      <c r="D195" s="53">
        <v>0</v>
      </c>
      <c r="E195" s="53">
        <v>0</v>
      </c>
      <c r="F195" s="53">
        <v>0</v>
      </c>
      <c r="G195" s="53">
        <v>1.288</v>
      </c>
      <c r="H195" s="53">
        <v>0</v>
      </c>
      <c r="I195" s="53">
        <v>0</v>
      </c>
      <c r="J195" s="53">
        <v>0</v>
      </c>
      <c r="K195" s="53">
        <v>0</v>
      </c>
      <c r="L195" s="53">
        <v>0</v>
      </c>
      <c r="M195" s="53">
        <v>0</v>
      </c>
      <c r="N195" s="53">
        <v>0</v>
      </c>
      <c r="O195" s="53">
        <v>0</v>
      </c>
      <c r="P195" s="53">
        <v>0</v>
      </c>
      <c r="Q195" s="53">
        <v>0</v>
      </c>
      <c r="R195" s="53">
        <v>0</v>
      </c>
      <c r="S195" s="53">
        <v>0</v>
      </c>
      <c r="T195" s="53">
        <v>12.764000000000001</v>
      </c>
      <c r="U195" s="53">
        <v>0</v>
      </c>
      <c r="V195" s="138">
        <v>14.052000000000001</v>
      </c>
    </row>
    <row r="196" spans="1:22" x14ac:dyDescent="0.3">
      <c r="A196" s="3" t="s">
        <v>240</v>
      </c>
      <c r="B196" s="3" t="s">
        <v>518</v>
      </c>
      <c r="C196" s="3" t="s">
        <v>288</v>
      </c>
      <c r="D196" s="53">
        <v>0</v>
      </c>
      <c r="E196" s="53">
        <v>0</v>
      </c>
      <c r="F196" s="53">
        <v>0</v>
      </c>
      <c r="G196" s="53">
        <v>0</v>
      </c>
      <c r="H196" s="53">
        <v>0</v>
      </c>
      <c r="I196" s="53">
        <v>0</v>
      </c>
      <c r="J196" s="53">
        <v>0</v>
      </c>
      <c r="K196" s="53">
        <v>0</v>
      </c>
      <c r="L196" s="53">
        <v>0</v>
      </c>
      <c r="M196" s="53">
        <v>0</v>
      </c>
      <c r="N196" s="53">
        <v>0</v>
      </c>
      <c r="O196" s="53">
        <v>0</v>
      </c>
      <c r="P196" s="53">
        <v>0</v>
      </c>
      <c r="Q196" s="53">
        <v>0</v>
      </c>
      <c r="R196" s="53">
        <v>0</v>
      </c>
      <c r="S196" s="53">
        <v>0</v>
      </c>
      <c r="T196" s="53">
        <v>5.8049999999999997</v>
      </c>
      <c r="U196" s="53">
        <v>0</v>
      </c>
      <c r="V196" s="138">
        <v>5.8049999999999997</v>
      </c>
    </row>
    <row r="197" spans="1:22" x14ac:dyDescent="0.3">
      <c r="A197" s="49" t="s">
        <v>521</v>
      </c>
      <c r="B197" s="49" t="s">
        <v>521</v>
      </c>
      <c r="C197" s="49" t="s">
        <v>521</v>
      </c>
      <c r="D197" s="50">
        <v>0</v>
      </c>
      <c r="E197" s="50">
        <v>0</v>
      </c>
      <c r="F197" s="50">
        <v>0</v>
      </c>
      <c r="G197" s="50">
        <v>0</v>
      </c>
      <c r="H197" s="50">
        <v>0</v>
      </c>
      <c r="I197" s="50">
        <v>0</v>
      </c>
      <c r="J197" s="50">
        <v>0</v>
      </c>
      <c r="K197" s="50">
        <v>0</v>
      </c>
      <c r="L197" s="50">
        <v>0</v>
      </c>
      <c r="M197" s="50">
        <v>0</v>
      </c>
      <c r="N197" s="50">
        <v>0</v>
      </c>
      <c r="O197" s="50">
        <v>0</v>
      </c>
      <c r="P197" s="50">
        <v>0</v>
      </c>
      <c r="Q197" s="50">
        <v>0</v>
      </c>
      <c r="R197" s="50">
        <v>0</v>
      </c>
      <c r="S197" s="50">
        <v>0</v>
      </c>
      <c r="T197" s="50">
        <v>0</v>
      </c>
      <c r="U197" s="50">
        <v>0</v>
      </c>
      <c r="V197" s="50">
        <v>0</v>
      </c>
    </row>
    <row r="198" spans="1:22" x14ac:dyDescent="0.3">
      <c r="A198" s="51" t="s">
        <v>521</v>
      </c>
      <c r="B198" s="51" t="s">
        <v>521</v>
      </c>
      <c r="C198" s="51" t="s">
        <v>521</v>
      </c>
      <c r="D198" s="52">
        <v>0</v>
      </c>
      <c r="E198" s="52">
        <v>0</v>
      </c>
      <c r="F198" s="52">
        <v>0</v>
      </c>
      <c r="G198" s="52">
        <v>0</v>
      </c>
      <c r="H198" s="52">
        <v>0</v>
      </c>
      <c r="I198" s="52">
        <v>0</v>
      </c>
      <c r="J198" s="52">
        <v>0</v>
      </c>
      <c r="K198" s="52">
        <v>0</v>
      </c>
      <c r="L198" s="52">
        <v>0</v>
      </c>
      <c r="M198" s="52">
        <v>0</v>
      </c>
      <c r="N198" s="52">
        <v>0</v>
      </c>
      <c r="O198" s="52">
        <v>0</v>
      </c>
      <c r="P198" s="52">
        <v>0</v>
      </c>
      <c r="Q198" s="52">
        <v>0</v>
      </c>
      <c r="R198" s="52">
        <v>0</v>
      </c>
      <c r="S198" s="52">
        <v>0</v>
      </c>
      <c r="T198" s="52">
        <v>0</v>
      </c>
      <c r="U198" s="52">
        <v>0</v>
      </c>
      <c r="V198" s="52">
        <v>0</v>
      </c>
    </row>
    <row r="199" spans="1:22" x14ac:dyDescent="0.3">
      <c r="A199" s="3" t="s">
        <v>522</v>
      </c>
      <c r="B199" s="3" t="s">
        <v>522</v>
      </c>
      <c r="C199" s="3" t="s">
        <v>523</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138">
        <v>0</v>
      </c>
    </row>
    <row r="200" spans="1:22"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138">
        <v>0</v>
      </c>
    </row>
    <row r="201" spans="1:22"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138">
        <v>0</v>
      </c>
    </row>
    <row r="202" spans="1:22"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138">
        <v>0</v>
      </c>
    </row>
    <row r="203" spans="1:22"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138">
        <v>0</v>
      </c>
    </row>
    <row r="204" spans="1:22" x14ac:dyDescent="0.3">
      <c r="A204" s="3" t="s">
        <v>522</v>
      </c>
      <c r="B204" s="3" t="s">
        <v>522</v>
      </c>
      <c r="C204" s="3" t="s">
        <v>528</v>
      </c>
      <c r="D204" s="53">
        <v>0</v>
      </c>
      <c r="E204" s="53">
        <v>0</v>
      </c>
      <c r="F204" s="53">
        <v>0</v>
      </c>
      <c r="G204" s="53">
        <v>0</v>
      </c>
      <c r="H204" s="53">
        <v>0</v>
      </c>
      <c r="I204" s="53">
        <v>0</v>
      </c>
      <c r="J204" s="53">
        <v>0</v>
      </c>
      <c r="K204" s="53">
        <v>0</v>
      </c>
      <c r="L204" s="53">
        <v>0</v>
      </c>
      <c r="M204" s="53">
        <v>0</v>
      </c>
      <c r="N204" s="53">
        <v>0</v>
      </c>
      <c r="O204" s="53">
        <v>0</v>
      </c>
      <c r="P204" s="53">
        <v>0</v>
      </c>
      <c r="Q204" s="53">
        <v>0</v>
      </c>
      <c r="R204" s="53">
        <v>0</v>
      </c>
      <c r="S204" s="53">
        <v>0</v>
      </c>
      <c r="T204" s="53">
        <v>0</v>
      </c>
      <c r="U204" s="53">
        <v>0</v>
      </c>
      <c r="V204" s="138">
        <v>0</v>
      </c>
    </row>
    <row r="205" spans="1:22"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138">
        <v>0</v>
      </c>
    </row>
    <row r="206" spans="1:22"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138">
        <v>0</v>
      </c>
    </row>
    <row r="207" spans="1:22"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138">
        <v>0</v>
      </c>
    </row>
    <row r="208" spans="1:22"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138">
        <v>0</v>
      </c>
    </row>
    <row r="209" spans="1:22"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row>
    <row r="210" spans="1:22"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row>
    <row r="211" spans="1:22"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138">
        <v>0</v>
      </c>
    </row>
  </sheetData>
  <conditionalFormatting sqref="A4:V6 A26:V26">
    <cfRule type="cellIs" dxfId="28" priority="1" stopIfTrue="1" operator="lessThan">
      <formula>0</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13F19-E998-447D-8C4B-A07C7F6BF07A}">
  <sheetPr>
    <tabColor rgb="FF002060"/>
  </sheetPr>
  <dimension ref="A1"/>
  <sheetViews>
    <sheetView showGridLines="0" showRowColHeaders="0" workbookViewId="0">
      <selection activeCell="C19" sqref="C19"/>
    </sheetView>
  </sheetViews>
  <sheetFormatPr defaultRowHeight="14" x14ac:dyDescent="0.3"/>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4BB4-9CB0-4452-AC1E-94087EA697EF}">
  <dimension ref="A1:AB126"/>
  <sheetViews>
    <sheetView showGridLines="0" zoomScaleNormal="100" workbookViewId="0">
      <pane xSplit="7" ySplit="5" topLeftCell="H6" activePane="bottomRight" state="frozen"/>
      <selection pane="topRight" sqref="A1:C1"/>
      <selection pane="bottomLeft" sqref="A1:C1"/>
      <selection pane="bottomRight" activeCell="A2" sqref="A2"/>
    </sheetView>
  </sheetViews>
  <sheetFormatPr defaultRowHeight="14" x14ac:dyDescent="0.3"/>
  <cols>
    <col min="1" max="1" width="16.25" customWidth="1"/>
    <col min="2" max="2" width="11.25" bestFit="1" customWidth="1"/>
    <col min="3" max="3" width="39" bestFit="1" customWidth="1"/>
    <col min="4" max="4" width="44.58203125" bestFit="1" customWidth="1"/>
    <col min="5" max="5" width="9.25" customWidth="1"/>
    <col min="7" max="7" width="12.25" bestFit="1" customWidth="1"/>
    <col min="8" max="12" width="0" hidden="1" customWidth="1"/>
  </cols>
  <sheetData>
    <row r="1" spans="1:27" ht="20" x14ac:dyDescent="0.4">
      <c r="A1" s="92" t="s">
        <v>784</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Y5" si="0">SUM(H6:H100)</f>
        <v>0</v>
      </c>
      <c r="I5" s="132">
        <f t="shared" si="0"/>
        <v>0</v>
      </c>
      <c r="J5" s="132">
        <f t="shared" si="0"/>
        <v>0</v>
      </c>
      <c r="K5" s="132">
        <f t="shared" si="0"/>
        <v>0</v>
      </c>
      <c r="L5" s="132">
        <f t="shared" si="0"/>
        <v>0</v>
      </c>
      <c r="M5" s="132">
        <f>SUM(M6:M100)</f>
        <v>28.3</v>
      </c>
      <c r="N5" s="132">
        <f t="shared" si="0"/>
        <v>40.799999999999997</v>
      </c>
      <c r="O5" s="132">
        <f t="shared" si="0"/>
        <v>54.3</v>
      </c>
      <c r="P5" s="132">
        <f t="shared" si="0"/>
        <v>81.8</v>
      </c>
      <c r="Q5" s="132">
        <f t="shared" si="0"/>
        <v>137</v>
      </c>
      <c r="R5" s="132">
        <f t="shared" si="0"/>
        <v>224.70000000000002</v>
      </c>
      <c r="S5" s="132">
        <f t="shared" si="0"/>
        <v>533.70000000000005</v>
      </c>
      <c r="T5" s="132">
        <f t="shared" si="0"/>
        <v>1391.6999999999998</v>
      </c>
      <c r="U5" s="132">
        <f>SUM(U6:U100)</f>
        <v>2513.8333333333335</v>
      </c>
      <c r="V5" s="132">
        <f t="shared" si="0"/>
        <v>3649.0333333333333</v>
      </c>
      <c r="W5" s="132">
        <f t="shared" si="0"/>
        <v>4453.0333333333338</v>
      </c>
      <c r="X5" s="132">
        <f t="shared" si="0"/>
        <v>4845.0333333333338</v>
      </c>
      <c r="Y5" s="132">
        <f t="shared" si="0"/>
        <v>5250.0333333333338</v>
      </c>
      <c r="Z5" s="132">
        <f>SUM(Z6:Z100)</f>
        <v>5769.0333333333338</v>
      </c>
      <c r="AA5" s="132">
        <f>SUM(AA6:AA100)</f>
        <v>5935.0333333333338</v>
      </c>
    </row>
    <row r="6" spans="1:27" x14ac:dyDescent="0.3">
      <c r="A6" s="109" t="s">
        <v>209</v>
      </c>
      <c r="B6" s="110" t="s">
        <v>210</v>
      </c>
      <c r="C6" s="110" t="s">
        <v>785</v>
      </c>
      <c r="D6" s="111" t="s">
        <v>785</v>
      </c>
      <c r="E6" s="112" t="s">
        <v>23</v>
      </c>
      <c r="F6" s="94" t="s">
        <v>149</v>
      </c>
      <c r="G6" s="113" t="str">
        <f t="shared" ref="G6:G19" si="1">IF(OR(W6&gt;V6,X6&gt;W6,Y6&gt;X6,Z6&gt;Y6,AA6&gt;Z6,AB6&gt;AA6),"Firm","")</f>
        <v>Firm</v>
      </c>
      <c r="H6" s="24">
        <v>0</v>
      </c>
      <c r="I6" s="24">
        <v>0</v>
      </c>
      <c r="J6" s="24">
        <v>0</v>
      </c>
      <c r="K6" s="24">
        <v>0</v>
      </c>
      <c r="L6" s="24">
        <v>0</v>
      </c>
      <c r="M6" s="24">
        <v>0</v>
      </c>
      <c r="N6" s="24">
        <v>0</v>
      </c>
      <c r="O6" s="24">
        <v>0</v>
      </c>
      <c r="P6" s="24">
        <v>0</v>
      </c>
      <c r="Q6" s="24">
        <v>0</v>
      </c>
      <c r="R6" s="24">
        <v>0</v>
      </c>
      <c r="S6" s="24">
        <v>0</v>
      </c>
      <c r="T6" s="24">
        <v>0</v>
      </c>
      <c r="U6" s="24">
        <v>0</v>
      </c>
      <c r="V6" s="24">
        <v>1</v>
      </c>
      <c r="W6" s="24">
        <v>2</v>
      </c>
      <c r="X6" s="24">
        <v>2</v>
      </c>
      <c r="Y6" s="24">
        <v>2</v>
      </c>
      <c r="Z6" s="24">
        <v>2</v>
      </c>
      <c r="AA6" s="24">
        <v>2</v>
      </c>
    </row>
    <row r="7" spans="1:27" x14ac:dyDescent="0.3">
      <c r="A7" s="109" t="s">
        <v>240</v>
      </c>
      <c r="B7" s="110" t="s">
        <v>291</v>
      </c>
      <c r="C7" s="110" t="s">
        <v>786</v>
      </c>
      <c r="D7" s="111" t="s">
        <v>575</v>
      </c>
      <c r="E7" s="112" t="s">
        <v>23</v>
      </c>
      <c r="F7" s="94" t="s">
        <v>149</v>
      </c>
      <c r="G7" s="113" t="str">
        <f t="shared" si="1"/>
        <v/>
      </c>
      <c r="H7" s="24">
        <v>0</v>
      </c>
      <c r="I7" s="24">
        <v>0</v>
      </c>
      <c r="J7" s="24">
        <v>0</v>
      </c>
      <c r="K7" s="24">
        <v>0</v>
      </c>
      <c r="L7" s="24">
        <v>0</v>
      </c>
      <c r="M7" s="24">
        <v>2.5</v>
      </c>
      <c r="N7" s="24">
        <v>5</v>
      </c>
      <c r="O7" s="24">
        <v>5</v>
      </c>
      <c r="P7" s="24">
        <v>5</v>
      </c>
      <c r="Q7" s="24">
        <v>5</v>
      </c>
      <c r="R7" s="24">
        <v>10</v>
      </c>
      <c r="S7" s="24">
        <v>20</v>
      </c>
      <c r="T7" s="24">
        <v>20</v>
      </c>
      <c r="U7" s="24">
        <v>55</v>
      </c>
      <c r="V7" s="24">
        <v>130</v>
      </c>
      <c r="W7" s="24">
        <v>130</v>
      </c>
      <c r="X7" s="24">
        <v>130</v>
      </c>
      <c r="Y7" s="24">
        <v>130</v>
      </c>
      <c r="Z7" s="24">
        <v>130</v>
      </c>
      <c r="AA7" s="24">
        <v>130</v>
      </c>
    </row>
    <row r="8" spans="1:27" x14ac:dyDescent="0.3">
      <c r="A8" s="109" t="s">
        <v>240</v>
      </c>
      <c r="B8" s="110" t="s">
        <v>291</v>
      </c>
      <c r="C8" s="110" t="s">
        <v>787</v>
      </c>
      <c r="D8" s="111" t="s">
        <v>788</v>
      </c>
      <c r="E8" s="112" t="s">
        <v>23</v>
      </c>
      <c r="F8" s="94" t="s">
        <v>149</v>
      </c>
      <c r="G8" s="113" t="str">
        <f t="shared" si="1"/>
        <v/>
      </c>
      <c r="H8" s="24">
        <v>0</v>
      </c>
      <c r="I8" s="24">
        <v>0</v>
      </c>
      <c r="J8" s="24">
        <v>0</v>
      </c>
      <c r="K8" s="24">
        <v>0</v>
      </c>
      <c r="L8" s="24">
        <v>0</v>
      </c>
      <c r="M8" s="24">
        <v>0</v>
      </c>
      <c r="N8" s="24">
        <v>0</v>
      </c>
      <c r="O8" s="24">
        <v>0</v>
      </c>
      <c r="P8" s="24">
        <v>10</v>
      </c>
      <c r="Q8" s="24">
        <v>20</v>
      </c>
      <c r="R8" s="24">
        <v>30</v>
      </c>
      <c r="S8" s="24">
        <v>30</v>
      </c>
      <c r="T8" s="24">
        <v>30</v>
      </c>
      <c r="U8" s="24">
        <v>30</v>
      </c>
      <c r="V8" s="24">
        <v>30</v>
      </c>
      <c r="W8" s="24">
        <v>30</v>
      </c>
      <c r="X8" s="24">
        <v>30</v>
      </c>
      <c r="Y8" s="24">
        <v>30</v>
      </c>
      <c r="Z8" s="24">
        <v>30</v>
      </c>
      <c r="AA8" s="24">
        <v>30</v>
      </c>
    </row>
    <row r="9" spans="1:27" x14ac:dyDescent="0.3">
      <c r="A9" s="109" t="s">
        <v>240</v>
      </c>
      <c r="B9" s="110" t="s">
        <v>291</v>
      </c>
      <c r="C9" s="110" t="s">
        <v>789</v>
      </c>
      <c r="D9" s="111" t="s">
        <v>788</v>
      </c>
      <c r="E9" s="112" t="s">
        <v>23</v>
      </c>
      <c r="F9" s="94" t="s">
        <v>149</v>
      </c>
      <c r="G9" s="113" t="str">
        <f t="shared" si="1"/>
        <v/>
      </c>
      <c r="H9" s="24">
        <v>0</v>
      </c>
      <c r="I9" s="24">
        <v>0</v>
      </c>
      <c r="J9" s="24">
        <v>0</v>
      </c>
      <c r="K9" s="24">
        <v>0</v>
      </c>
      <c r="L9" s="24">
        <v>0</v>
      </c>
      <c r="M9" s="24">
        <v>0</v>
      </c>
      <c r="N9" s="24">
        <v>0</v>
      </c>
      <c r="O9" s="24">
        <v>0</v>
      </c>
      <c r="P9" s="24">
        <v>0</v>
      </c>
      <c r="Q9" s="24">
        <v>0</v>
      </c>
      <c r="R9" s="24">
        <v>0</v>
      </c>
      <c r="S9" s="24">
        <v>0</v>
      </c>
      <c r="T9" s="24">
        <v>0</v>
      </c>
      <c r="U9" s="24">
        <v>20</v>
      </c>
      <c r="V9" s="24">
        <v>20</v>
      </c>
      <c r="W9" s="24">
        <v>20</v>
      </c>
      <c r="X9" s="24">
        <v>20</v>
      </c>
      <c r="Y9" s="24">
        <v>20</v>
      </c>
      <c r="Z9" s="24">
        <v>20</v>
      </c>
      <c r="AA9" s="24">
        <v>20</v>
      </c>
    </row>
    <row r="10" spans="1:27" x14ac:dyDescent="0.3">
      <c r="A10" s="109" t="s">
        <v>240</v>
      </c>
      <c r="B10" s="110" t="s">
        <v>291</v>
      </c>
      <c r="C10" s="110" t="s">
        <v>790</v>
      </c>
      <c r="D10" s="111" t="s">
        <v>330</v>
      </c>
      <c r="E10" s="112" t="s">
        <v>23</v>
      </c>
      <c r="F10" s="94" t="s">
        <v>149</v>
      </c>
      <c r="G10" s="113" t="str">
        <f t="shared" si="1"/>
        <v/>
      </c>
      <c r="H10" s="24">
        <v>0</v>
      </c>
      <c r="I10" s="24">
        <v>0</v>
      </c>
      <c r="J10" s="24">
        <v>0</v>
      </c>
      <c r="K10" s="24">
        <v>0</v>
      </c>
      <c r="L10" s="24">
        <v>0</v>
      </c>
      <c r="M10" s="24">
        <v>0</v>
      </c>
      <c r="N10" s="24">
        <v>0</v>
      </c>
      <c r="O10" s="24">
        <v>7.5</v>
      </c>
      <c r="P10" s="24">
        <v>15</v>
      </c>
      <c r="Q10" s="24">
        <v>15</v>
      </c>
      <c r="R10" s="24">
        <v>15</v>
      </c>
      <c r="S10" s="24">
        <v>35</v>
      </c>
      <c r="T10" s="24">
        <v>70</v>
      </c>
      <c r="U10" s="24">
        <v>95</v>
      </c>
      <c r="V10" s="24">
        <v>100</v>
      </c>
      <c r="W10" s="24">
        <v>100</v>
      </c>
      <c r="X10" s="24">
        <v>100</v>
      </c>
      <c r="Y10" s="24">
        <v>100</v>
      </c>
      <c r="Z10" s="24">
        <v>100</v>
      </c>
      <c r="AA10" s="24">
        <v>100</v>
      </c>
    </row>
    <row r="11" spans="1:27" x14ac:dyDescent="0.3">
      <c r="A11" s="109" t="s">
        <v>240</v>
      </c>
      <c r="B11" s="110" t="s">
        <v>291</v>
      </c>
      <c r="C11" s="110" t="s">
        <v>791</v>
      </c>
      <c r="D11" s="111" t="s">
        <v>596</v>
      </c>
      <c r="E11" s="112" t="s">
        <v>23</v>
      </c>
      <c r="F11" s="94" t="s">
        <v>149</v>
      </c>
      <c r="G11" s="113" t="str">
        <f t="shared" si="1"/>
        <v>Firm</v>
      </c>
      <c r="H11" s="24">
        <v>0</v>
      </c>
      <c r="I11" s="24">
        <v>0</v>
      </c>
      <c r="J11" s="24">
        <v>0</v>
      </c>
      <c r="K11" s="24">
        <v>0</v>
      </c>
      <c r="L11" s="24">
        <v>0</v>
      </c>
      <c r="M11" s="24">
        <v>0</v>
      </c>
      <c r="N11" s="24">
        <v>0</v>
      </c>
      <c r="O11" s="24">
        <v>0</v>
      </c>
      <c r="P11" s="24">
        <v>0</v>
      </c>
      <c r="Q11" s="24">
        <v>0</v>
      </c>
      <c r="R11" s="24">
        <v>0</v>
      </c>
      <c r="S11" s="24">
        <v>0</v>
      </c>
      <c r="T11" s="24">
        <v>0</v>
      </c>
      <c r="U11" s="24">
        <v>0</v>
      </c>
      <c r="V11" s="24">
        <v>12</v>
      </c>
      <c r="W11" s="24">
        <v>56</v>
      </c>
      <c r="X11" s="24">
        <v>56</v>
      </c>
      <c r="Y11" s="24">
        <v>76</v>
      </c>
      <c r="Z11" s="24">
        <v>76</v>
      </c>
      <c r="AA11" s="24">
        <v>76</v>
      </c>
    </row>
    <row r="12" spans="1:27" x14ac:dyDescent="0.3">
      <c r="A12" s="109" t="s">
        <v>240</v>
      </c>
      <c r="B12" s="110" t="s">
        <v>291</v>
      </c>
      <c r="C12" s="110" t="s">
        <v>792</v>
      </c>
      <c r="D12" s="111" t="s">
        <v>793</v>
      </c>
      <c r="E12" s="112" t="s">
        <v>794</v>
      </c>
      <c r="F12" s="94" t="s">
        <v>149</v>
      </c>
      <c r="G12" s="113" t="str">
        <f t="shared" si="1"/>
        <v>Firm</v>
      </c>
      <c r="H12" s="24">
        <v>0</v>
      </c>
      <c r="I12" s="24">
        <v>0</v>
      </c>
      <c r="J12" s="24">
        <v>0</v>
      </c>
      <c r="K12" s="24">
        <v>0</v>
      </c>
      <c r="L12" s="24">
        <v>0</v>
      </c>
      <c r="M12" s="24">
        <v>0</v>
      </c>
      <c r="N12" s="24">
        <v>0</v>
      </c>
      <c r="O12" s="24">
        <v>0</v>
      </c>
      <c r="P12" s="24">
        <v>0</v>
      </c>
      <c r="Q12" s="24">
        <v>0</v>
      </c>
      <c r="R12" s="24">
        <v>0</v>
      </c>
      <c r="S12" s="24">
        <v>0</v>
      </c>
      <c r="T12" s="24">
        <v>0</v>
      </c>
      <c r="U12" s="24">
        <v>0</v>
      </c>
      <c r="V12" s="24">
        <v>30</v>
      </c>
      <c r="W12" s="24">
        <v>60</v>
      </c>
      <c r="X12" s="24">
        <v>80</v>
      </c>
      <c r="Y12" s="24">
        <v>120</v>
      </c>
      <c r="Z12" s="24">
        <v>140</v>
      </c>
      <c r="AA12" s="24">
        <v>140</v>
      </c>
    </row>
    <row r="13" spans="1:27" x14ac:dyDescent="0.3">
      <c r="A13" s="109" t="s">
        <v>240</v>
      </c>
      <c r="B13" s="110" t="s">
        <v>291</v>
      </c>
      <c r="C13" s="110" t="s">
        <v>795</v>
      </c>
      <c r="D13" s="111" t="s">
        <v>796</v>
      </c>
      <c r="E13" s="112" t="s">
        <v>23</v>
      </c>
      <c r="F13" s="94" t="s">
        <v>149</v>
      </c>
      <c r="G13" s="113" t="str">
        <f t="shared" si="1"/>
        <v/>
      </c>
      <c r="H13" s="24">
        <v>0</v>
      </c>
      <c r="I13" s="24">
        <v>0</v>
      </c>
      <c r="J13" s="24">
        <v>0</v>
      </c>
      <c r="K13" s="24">
        <v>0</v>
      </c>
      <c r="L13" s="24">
        <v>0</v>
      </c>
      <c r="M13" s="24">
        <v>0</v>
      </c>
      <c r="N13" s="24">
        <v>0</v>
      </c>
      <c r="O13" s="24">
        <v>0</v>
      </c>
      <c r="P13" s="24">
        <v>0</v>
      </c>
      <c r="Q13" s="24">
        <v>0</v>
      </c>
      <c r="R13" s="24">
        <v>0</v>
      </c>
      <c r="S13" s="24">
        <v>0</v>
      </c>
      <c r="T13" s="24">
        <v>2</v>
      </c>
      <c r="U13" s="24">
        <v>25</v>
      </c>
      <c r="V13" s="24">
        <v>30</v>
      </c>
      <c r="W13" s="24">
        <v>30</v>
      </c>
      <c r="X13" s="24">
        <v>30</v>
      </c>
      <c r="Y13" s="24">
        <v>30</v>
      </c>
      <c r="Z13" s="24">
        <v>30</v>
      </c>
      <c r="AA13" s="24">
        <v>30</v>
      </c>
    </row>
    <row r="14" spans="1:27" x14ac:dyDescent="0.3">
      <c r="A14" s="109" t="s">
        <v>240</v>
      </c>
      <c r="B14" s="110" t="s">
        <v>291</v>
      </c>
      <c r="C14" s="110" t="s">
        <v>797</v>
      </c>
      <c r="D14" s="111" t="s">
        <v>798</v>
      </c>
      <c r="E14" s="112" t="s">
        <v>23</v>
      </c>
      <c r="F14" s="94" t="s">
        <v>149</v>
      </c>
      <c r="G14" s="113" t="str">
        <f t="shared" si="1"/>
        <v/>
      </c>
      <c r="H14" s="24">
        <v>0</v>
      </c>
      <c r="I14" s="24">
        <v>0</v>
      </c>
      <c r="J14" s="24">
        <v>0</v>
      </c>
      <c r="K14" s="24">
        <v>0</v>
      </c>
      <c r="L14" s="24">
        <v>0</v>
      </c>
      <c r="M14" s="24">
        <v>0</v>
      </c>
      <c r="N14" s="24">
        <v>0</v>
      </c>
      <c r="O14" s="24">
        <v>0</v>
      </c>
      <c r="P14" s="24">
        <v>0</v>
      </c>
      <c r="Q14" s="24">
        <v>0</v>
      </c>
      <c r="R14" s="24">
        <v>0</v>
      </c>
      <c r="S14" s="24">
        <v>0</v>
      </c>
      <c r="T14" s="24">
        <v>10</v>
      </c>
      <c r="U14" s="24">
        <v>25</v>
      </c>
      <c r="V14" s="24">
        <v>40</v>
      </c>
      <c r="W14" s="24">
        <v>40</v>
      </c>
      <c r="X14" s="24">
        <v>40</v>
      </c>
      <c r="Y14" s="24">
        <v>40</v>
      </c>
      <c r="Z14" s="24">
        <v>40</v>
      </c>
      <c r="AA14" s="24">
        <v>40</v>
      </c>
    </row>
    <row r="15" spans="1:27" x14ac:dyDescent="0.3">
      <c r="A15" s="109" t="s">
        <v>240</v>
      </c>
      <c r="B15" s="110" t="s">
        <v>291</v>
      </c>
      <c r="C15" s="110" t="s">
        <v>799</v>
      </c>
      <c r="D15" s="111" t="s">
        <v>800</v>
      </c>
      <c r="E15" s="112" t="s">
        <v>23</v>
      </c>
      <c r="F15" s="94" t="s">
        <v>149</v>
      </c>
      <c r="G15" s="113" t="str">
        <f t="shared" si="1"/>
        <v/>
      </c>
      <c r="H15" s="24">
        <v>0</v>
      </c>
      <c r="I15" s="24">
        <v>0</v>
      </c>
      <c r="J15" s="24">
        <v>0</v>
      </c>
      <c r="K15" s="24">
        <v>0</v>
      </c>
      <c r="L15" s="24">
        <v>0</v>
      </c>
      <c r="M15" s="24">
        <v>0</v>
      </c>
      <c r="N15" s="24">
        <v>0</v>
      </c>
      <c r="O15" s="24">
        <v>0</v>
      </c>
      <c r="P15" s="24">
        <v>0</v>
      </c>
      <c r="Q15" s="24">
        <v>0</v>
      </c>
      <c r="R15" s="24">
        <v>0</v>
      </c>
      <c r="S15" s="24">
        <v>5</v>
      </c>
      <c r="T15" s="24">
        <v>10</v>
      </c>
      <c r="U15" s="24">
        <v>20</v>
      </c>
      <c r="V15" s="24">
        <v>50</v>
      </c>
      <c r="W15" s="24">
        <v>50</v>
      </c>
      <c r="X15" s="24">
        <v>50</v>
      </c>
      <c r="Y15" s="24">
        <v>50</v>
      </c>
      <c r="Z15" s="24">
        <v>50</v>
      </c>
      <c r="AA15" s="24">
        <v>50</v>
      </c>
    </row>
    <row r="16" spans="1:27" x14ac:dyDescent="0.3">
      <c r="A16" s="109" t="s">
        <v>240</v>
      </c>
      <c r="B16" s="110" t="s">
        <v>291</v>
      </c>
      <c r="C16" s="110" t="s">
        <v>801</v>
      </c>
      <c r="D16" s="111" t="s">
        <v>802</v>
      </c>
      <c r="E16" s="112" t="s">
        <v>23</v>
      </c>
      <c r="F16" s="94" t="s">
        <v>149</v>
      </c>
      <c r="G16" s="113" t="str">
        <f t="shared" si="1"/>
        <v/>
      </c>
      <c r="H16" s="24">
        <v>0</v>
      </c>
      <c r="I16" s="24">
        <v>0</v>
      </c>
      <c r="J16" s="24">
        <v>0</v>
      </c>
      <c r="K16" s="24">
        <v>0</v>
      </c>
      <c r="L16" s="24">
        <v>0</v>
      </c>
      <c r="M16" s="24">
        <v>0</v>
      </c>
      <c r="N16" s="24">
        <v>0</v>
      </c>
      <c r="O16" s="24">
        <v>0</v>
      </c>
      <c r="P16" s="24">
        <v>0</v>
      </c>
      <c r="Q16" s="24">
        <v>0</v>
      </c>
      <c r="R16" s="24">
        <v>15</v>
      </c>
      <c r="S16" s="24">
        <v>25</v>
      </c>
      <c r="T16" s="24">
        <v>30</v>
      </c>
      <c r="U16" s="24">
        <v>30</v>
      </c>
      <c r="V16" s="24">
        <v>30</v>
      </c>
      <c r="W16" s="24">
        <v>30</v>
      </c>
      <c r="X16" s="24">
        <v>30</v>
      </c>
      <c r="Y16" s="24">
        <v>30</v>
      </c>
      <c r="Z16" s="24">
        <v>30</v>
      </c>
      <c r="AA16" s="24">
        <v>30</v>
      </c>
    </row>
    <row r="17" spans="1:27" x14ac:dyDescent="0.3">
      <c r="A17" s="109" t="s">
        <v>240</v>
      </c>
      <c r="B17" s="110" t="s">
        <v>291</v>
      </c>
      <c r="C17" s="110" t="s">
        <v>803</v>
      </c>
      <c r="D17" s="111" t="s">
        <v>804</v>
      </c>
      <c r="E17" s="112" t="s">
        <v>23</v>
      </c>
      <c r="F17" s="94" t="s">
        <v>149</v>
      </c>
      <c r="G17" s="113" t="str">
        <f t="shared" si="1"/>
        <v/>
      </c>
      <c r="H17" s="24">
        <v>0</v>
      </c>
      <c r="I17" s="24">
        <v>0</v>
      </c>
      <c r="J17" s="24">
        <v>0</v>
      </c>
      <c r="K17" s="24">
        <v>0</v>
      </c>
      <c r="L17" s="24">
        <v>0</v>
      </c>
      <c r="M17" s="24">
        <v>0</v>
      </c>
      <c r="N17" s="24">
        <v>0</v>
      </c>
      <c r="O17" s="24">
        <v>0</v>
      </c>
      <c r="P17" s="24">
        <v>0</v>
      </c>
      <c r="Q17" s="24">
        <v>0</v>
      </c>
      <c r="R17" s="24">
        <v>0</v>
      </c>
      <c r="S17" s="24">
        <v>0</v>
      </c>
      <c r="T17" s="24">
        <v>10</v>
      </c>
      <c r="U17" s="24">
        <v>20</v>
      </c>
      <c r="V17" s="24">
        <v>20</v>
      </c>
      <c r="W17" s="24">
        <v>20</v>
      </c>
      <c r="X17" s="24">
        <v>20</v>
      </c>
      <c r="Y17" s="24">
        <v>20</v>
      </c>
      <c r="Z17" s="24">
        <v>20</v>
      </c>
      <c r="AA17" s="24">
        <v>20</v>
      </c>
    </row>
    <row r="18" spans="1:27" x14ac:dyDescent="0.3">
      <c r="A18" s="109" t="s">
        <v>240</v>
      </c>
      <c r="B18" s="110" t="s">
        <v>291</v>
      </c>
      <c r="C18" s="110" t="s">
        <v>805</v>
      </c>
      <c r="D18" s="111" t="s">
        <v>806</v>
      </c>
      <c r="E18" s="112" t="s">
        <v>23</v>
      </c>
      <c r="F18" s="94" t="s">
        <v>149</v>
      </c>
      <c r="G18" s="113" t="str">
        <f t="shared" si="1"/>
        <v/>
      </c>
      <c r="H18" s="24">
        <v>0</v>
      </c>
      <c r="I18" s="24">
        <v>0</v>
      </c>
      <c r="J18" s="24">
        <v>0</v>
      </c>
      <c r="K18" s="24">
        <v>0</v>
      </c>
      <c r="L18" s="24">
        <v>0</v>
      </c>
      <c r="M18" s="24">
        <v>0</v>
      </c>
      <c r="N18" s="24">
        <v>0</v>
      </c>
      <c r="O18" s="24">
        <v>0</v>
      </c>
      <c r="P18" s="24">
        <v>0</v>
      </c>
      <c r="Q18" s="24">
        <v>0</v>
      </c>
      <c r="R18" s="24">
        <v>0</v>
      </c>
      <c r="S18" s="24">
        <v>50</v>
      </c>
      <c r="T18" s="24">
        <v>50</v>
      </c>
      <c r="U18" s="24">
        <v>100</v>
      </c>
      <c r="V18" s="24">
        <v>100</v>
      </c>
      <c r="W18" s="24">
        <v>100</v>
      </c>
      <c r="X18" s="24">
        <v>100</v>
      </c>
      <c r="Y18" s="24">
        <v>100</v>
      </c>
      <c r="Z18" s="24">
        <v>100</v>
      </c>
      <c r="AA18" s="24">
        <v>100</v>
      </c>
    </row>
    <row r="19" spans="1:27" x14ac:dyDescent="0.3">
      <c r="A19" s="109" t="s">
        <v>240</v>
      </c>
      <c r="B19" s="110" t="s">
        <v>291</v>
      </c>
      <c r="C19" s="110" t="s">
        <v>807</v>
      </c>
      <c r="D19" s="111" t="s">
        <v>808</v>
      </c>
      <c r="E19" s="112" t="s">
        <v>23</v>
      </c>
      <c r="F19" s="94" t="s">
        <v>149</v>
      </c>
      <c r="G19" s="113" t="str">
        <f t="shared" si="1"/>
        <v/>
      </c>
      <c r="H19" s="24">
        <v>0</v>
      </c>
      <c r="I19" s="24">
        <v>0</v>
      </c>
      <c r="J19" s="24">
        <v>0</v>
      </c>
      <c r="K19" s="24">
        <v>0</v>
      </c>
      <c r="L19" s="24">
        <v>0</v>
      </c>
      <c r="M19" s="24">
        <v>0</v>
      </c>
      <c r="N19" s="24">
        <v>0</v>
      </c>
      <c r="O19" s="24">
        <v>0</v>
      </c>
      <c r="P19" s="24">
        <v>4</v>
      </c>
      <c r="Q19" s="24">
        <v>7.5</v>
      </c>
      <c r="R19" s="24">
        <v>7.5</v>
      </c>
      <c r="S19" s="24">
        <v>12.5</v>
      </c>
      <c r="T19" s="24">
        <v>17.5</v>
      </c>
      <c r="U19" s="24">
        <v>17.5</v>
      </c>
      <c r="V19" s="24">
        <v>17.5</v>
      </c>
      <c r="W19" s="24">
        <v>17.5</v>
      </c>
      <c r="X19" s="24">
        <v>17.5</v>
      </c>
      <c r="Y19" s="24">
        <v>17.5</v>
      </c>
      <c r="Z19" s="24">
        <v>17.5</v>
      </c>
      <c r="AA19" s="24">
        <v>17.5</v>
      </c>
    </row>
    <row r="20" spans="1:27" x14ac:dyDescent="0.3">
      <c r="A20" s="109" t="s">
        <v>240</v>
      </c>
      <c r="B20" s="110" t="s">
        <v>291</v>
      </c>
      <c r="C20" s="110" t="s">
        <v>809</v>
      </c>
      <c r="D20" s="111" t="s">
        <v>808</v>
      </c>
      <c r="E20" s="112" t="s">
        <v>810</v>
      </c>
      <c r="F20" s="94" t="s">
        <v>149</v>
      </c>
      <c r="G20" s="113" t="s">
        <v>205</v>
      </c>
      <c r="H20" s="24">
        <v>0</v>
      </c>
      <c r="I20" s="24">
        <v>0</v>
      </c>
      <c r="J20" s="24">
        <v>0</v>
      </c>
      <c r="K20" s="24">
        <v>0</v>
      </c>
      <c r="L20" s="24">
        <v>0</v>
      </c>
      <c r="M20" s="24">
        <v>0</v>
      </c>
      <c r="N20" s="24">
        <v>0</v>
      </c>
      <c r="O20" s="24">
        <v>0</v>
      </c>
      <c r="P20" s="24">
        <v>0</v>
      </c>
      <c r="Q20" s="24">
        <v>0</v>
      </c>
      <c r="R20" s="24">
        <v>0</v>
      </c>
      <c r="S20" s="24">
        <v>0</v>
      </c>
      <c r="T20" s="24">
        <v>0</v>
      </c>
      <c r="U20" s="24">
        <v>0</v>
      </c>
      <c r="V20" s="24">
        <v>12</v>
      </c>
      <c r="W20" s="24">
        <v>24</v>
      </c>
      <c r="X20" s="24">
        <v>36</v>
      </c>
      <c r="Y20" s="24">
        <v>36</v>
      </c>
      <c r="Z20" s="24">
        <v>36</v>
      </c>
      <c r="AA20" s="24">
        <v>36</v>
      </c>
    </row>
    <row r="21" spans="1:27" x14ac:dyDescent="0.3">
      <c r="A21" s="109" t="s">
        <v>240</v>
      </c>
      <c r="B21" s="110" t="s">
        <v>291</v>
      </c>
      <c r="C21" s="110" t="s">
        <v>811</v>
      </c>
      <c r="D21" s="111" t="s">
        <v>812</v>
      </c>
      <c r="E21" s="112" t="s">
        <v>23</v>
      </c>
      <c r="F21" s="94" t="s">
        <v>149</v>
      </c>
      <c r="G21" s="113" t="str">
        <f t="shared" ref="G21:G31" si="2">IF(OR(W21&gt;V21,X21&gt;W21,Y21&gt;X21,Z21&gt;Y21,AA21&gt;Z21,AB21&gt;AA21),"Firm","")</f>
        <v/>
      </c>
      <c r="H21" s="24">
        <v>0</v>
      </c>
      <c r="I21" s="24">
        <v>0</v>
      </c>
      <c r="J21" s="24">
        <v>0</v>
      </c>
      <c r="K21" s="24">
        <v>0</v>
      </c>
      <c r="L21" s="24">
        <v>0</v>
      </c>
      <c r="M21" s="24">
        <v>0</v>
      </c>
      <c r="N21" s="24">
        <v>0</v>
      </c>
      <c r="O21" s="24">
        <v>0</v>
      </c>
      <c r="P21" s="24">
        <v>0</v>
      </c>
      <c r="Q21" s="24">
        <v>0</v>
      </c>
      <c r="R21" s="24">
        <v>0</v>
      </c>
      <c r="S21" s="24">
        <v>0</v>
      </c>
      <c r="T21" s="24">
        <v>0</v>
      </c>
      <c r="U21" s="24">
        <v>20</v>
      </c>
      <c r="V21" s="24">
        <v>50</v>
      </c>
      <c r="W21" s="24">
        <v>50</v>
      </c>
      <c r="X21" s="24">
        <v>50</v>
      </c>
      <c r="Y21" s="24">
        <v>50</v>
      </c>
      <c r="Z21" s="24">
        <v>50</v>
      </c>
      <c r="AA21" s="24">
        <v>50</v>
      </c>
    </row>
    <row r="22" spans="1:27" x14ac:dyDescent="0.3">
      <c r="A22" s="109" t="s">
        <v>240</v>
      </c>
      <c r="B22" s="110" t="s">
        <v>291</v>
      </c>
      <c r="C22" s="110" t="s">
        <v>813</v>
      </c>
      <c r="D22" s="111" t="s">
        <v>806</v>
      </c>
      <c r="E22" s="112" t="s">
        <v>23</v>
      </c>
      <c r="F22" s="94" t="s">
        <v>149</v>
      </c>
      <c r="G22" s="113" t="str">
        <f t="shared" si="2"/>
        <v/>
      </c>
      <c r="H22" s="24">
        <v>0</v>
      </c>
      <c r="I22" s="24">
        <v>0</v>
      </c>
      <c r="J22" s="24">
        <v>0</v>
      </c>
      <c r="K22" s="24">
        <v>0</v>
      </c>
      <c r="L22" s="24">
        <v>0</v>
      </c>
      <c r="M22" s="24">
        <v>0</v>
      </c>
      <c r="N22" s="24">
        <v>0</v>
      </c>
      <c r="O22" s="24">
        <v>0</v>
      </c>
      <c r="P22" s="24">
        <v>0</v>
      </c>
      <c r="Q22" s="24">
        <v>0</v>
      </c>
      <c r="R22" s="24">
        <v>0</v>
      </c>
      <c r="S22" s="24">
        <v>0</v>
      </c>
      <c r="T22" s="24"/>
      <c r="U22" s="24">
        <v>20</v>
      </c>
      <c r="V22" s="24">
        <v>42</v>
      </c>
      <c r="W22" s="24">
        <v>42</v>
      </c>
      <c r="X22" s="24">
        <v>42</v>
      </c>
      <c r="Y22" s="24">
        <v>42</v>
      </c>
      <c r="Z22" s="24">
        <v>42</v>
      </c>
      <c r="AA22" s="24">
        <v>42</v>
      </c>
    </row>
    <row r="23" spans="1:27" x14ac:dyDescent="0.3">
      <c r="A23" s="109" t="s">
        <v>240</v>
      </c>
      <c r="B23" s="110" t="s">
        <v>291</v>
      </c>
      <c r="C23" s="110" t="s">
        <v>814</v>
      </c>
      <c r="D23" s="111" t="s">
        <v>815</v>
      </c>
      <c r="E23" s="112" t="s">
        <v>23</v>
      </c>
      <c r="F23" s="94" t="s">
        <v>149</v>
      </c>
      <c r="G23" s="113" t="str">
        <f t="shared" si="2"/>
        <v>Firm</v>
      </c>
      <c r="H23" s="24">
        <v>0</v>
      </c>
      <c r="I23" s="24">
        <v>0</v>
      </c>
      <c r="J23" s="24">
        <v>0</v>
      </c>
      <c r="K23" s="24">
        <v>0</v>
      </c>
      <c r="L23" s="24">
        <v>0</v>
      </c>
      <c r="M23" s="24">
        <v>0</v>
      </c>
      <c r="N23" s="24">
        <v>0</v>
      </c>
      <c r="O23" s="24">
        <v>0</v>
      </c>
      <c r="P23" s="24">
        <v>0</v>
      </c>
      <c r="Q23" s="24">
        <v>0</v>
      </c>
      <c r="R23" s="24">
        <v>0</v>
      </c>
      <c r="S23" s="24">
        <v>0</v>
      </c>
      <c r="T23" s="24">
        <v>0</v>
      </c>
      <c r="U23" s="24">
        <v>25</v>
      </c>
      <c r="V23" s="24">
        <v>50</v>
      </c>
      <c r="W23" s="24">
        <v>75</v>
      </c>
      <c r="X23" s="24">
        <v>50</v>
      </c>
      <c r="Y23" s="24">
        <v>50</v>
      </c>
      <c r="Z23" s="24">
        <v>100</v>
      </c>
      <c r="AA23" s="24">
        <v>100</v>
      </c>
    </row>
    <row r="24" spans="1:27" x14ac:dyDescent="0.3">
      <c r="A24" s="109" t="s">
        <v>240</v>
      </c>
      <c r="B24" s="110" t="s">
        <v>291</v>
      </c>
      <c r="C24" s="110" t="s">
        <v>816</v>
      </c>
      <c r="D24" s="111" t="s">
        <v>817</v>
      </c>
      <c r="E24" s="112" t="s">
        <v>23</v>
      </c>
      <c r="F24" s="94" t="s">
        <v>149</v>
      </c>
      <c r="G24" s="113" t="str">
        <f t="shared" si="2"/>
        <v/>
      </c>
      <c r="H24" s="24">
        <v>0</v>
      </c>
      <c r="I24" s="24">
        <v>0</v>
      </c>
      <c r="J24" s="24">
        <v>0</v>
      </c>
      <c r="K24" s="24">
        <v>0</v>
      </c>
      <c r="L24" s="24">
        <v>0</v>
      </c>
      <c r="M24" s="24">
        <v>0</v>
      </c>
      <c r="N24" s="24">
        <v>0</v>
      </c>
      <c r="O24" s="24">
        <v>0</v>
      </c>
      <c r="P24" s="24">
        <v>0</v>
      </c>
      <c r="Q24" s="24">
        <v>0</v>
      </c>
      <c r="R24" s="24">
        <v>0</v>
      </c>
      <c r="S24" s="24">
        <v>0</v>
      </c>
      <c r="T24" s="24">
        <v>0</v>
      </c>
      <c r="U24" s="24">
        <v>0</v>
      </c>
      <c r="V24" s="24">
        <v>25</v>
      </c>
      <c r="W24" s="24">
        <v>25</v>
      </c>
      <c r="X24" s="24">
        <v>25</v>
      </c>
      <c r="Y24" s="24">
        <v>25</v>
      </c>
      <c r="Z24" s="24">
        <v>25</v>
      </c>
      <c r="AA24" s="24">
        <v>25</v>
      </c>
    </row>
    <row r="25" spans="1:27" x14ac:dyDescent="0.3">
      <c r="A25" s="109" t="s">
        <v>240</v>
      </c>
      <c r="B25" s="110" t="s">
        <v>291</v>
      </c>
      <c r="C25" s="110" t="s">
        <v>818</v>
      </c>
      <c r="D25" s="111" t="s">
        <v>336</v>
      </c>
      <c r="E25" s="112" t="s">
        <v>23</v>
      </c>
      <c r="F25" s="94" t="s">
        <v>149</v>
      </c>
      <c r="G25" s="113" t="str">
        <f t="shared" si="2"/>
        <v/>
      </c>
      <c r="H25" s="24">
        <v>0</v>
      </c>
      <c r="I25" s="24">
        <v>0</v>
      </c>
      <c r="J25" s="24">
        <v>0</v>
      </c>
      <c r="K25" s="24">
        <v>0</v>
      </c>
      <c r="L25" s="24">
        <v>0</v>
      </c>
      <c r="M25" s="24">
        <v>0</v>
      </c>
      <c r="N25" s="24">
        <v>0</v>
      </c>
      <c r="O25" s="24">
        <v>0</v>
      </c>
      <c r="P25" s="24">
        <v>0</v>
      </c>
      <c r="Q25" s="24">
        <v>0</v>
      </c>
      <c r="R25" s="24">
        <v>0</v>
      </c>
      <c r="S25" s="24">
        <v>0</v>
      </c>
      <c r="T25" s="24">
        <v>0</v>
      </c>
      <c r="U25" s="24">
        <v>20</v>
      </c>
      <c r="V25" s="24">
        <v>50</v>
      </c>
      <c r="W25" s="24">
        <v>50</v>
      </c>
      <c r="X25" s="24">
        <v>50</v>
      </c>
      <c r="Y25" s="24">
        <v>50</v>
      </c>
      <c r="Z25" s="24">
        <v>50</v>
      </c>
      <c r="AA25" s="24">
        <v>50</v>
      </c>
    </row>
    <row r="26" spans="1:27" x14ac:dyDescent="0.3">
      <c r="A26" s="109" t="s">
        <v>240</v>
      </c>
      <c r="B26" s="110" t="s">
        <v>291</v>
      </c>
      <c r="C26" s="110" t="s">
        <v>819</v>
      </c>
      <c r="D26" s="111" t="s">
        <v>796</v>
      </c>
      <c r="E26" s="112" t="s">
        <v>23</v>
      </c>
      <c r="F26" s="94" t="s">
        <v>149</v>
      </c>
      <c r="G26" s="113" t="str">
        <f t="shared" si="2"/>
        <v/>
      </c>
      <c r="H26" s="24">
        <v>0</v>
      </c>
      <c r="I26" s="24">
        <v>0</v>
      </c>
      <c r="J26" s="24">
        <v>0</v>
      </c>
      <c r="K26" s="24">
        <v>0</v>
      </c>
      <c r="L26" s="24">
        <v>0</v>
      </c>
      <c r="M26" s="24">
        <v>0</v>
      </c>
      <c r="N26" s="24">
        <v>0</v>
      </c>
      <c r="O26" s="24">
        <v>0</v>
      </c>
      <c r="P26" s="24">
        <v>0</v>
      </c>
      <c r="Q26" s="24">
        <v>0</v>
      </c>
      <c r="R26" s="24">
        <v>0</v>
      </c>
      <c r="S26" s="24">
        <v>0</v>
      </c>
      <c r="T26" s="24">
        <v>28</v>
      </c>
      <c r="U26" s="24">
        <v>37</v>
      </c>
      <c r="V26" s="24">
        <v>37</v>
      </c>
      <c r="W26" s="24">
        <v>37</v>
      </c>
      <c r="X26" s="24">
        <v>37</v>
      </c>
      <c r="Y26" s="24">
        <v>37</v>
      </c>
      <c r="Z26" s="24">
        <v>37</v>
      </c>
      <c r="AA26" s="24">
        <v>37</v>
      </c>
    </row>
    <row r="27" spans="1:27" x14ac:dyDescent="0.3">
      <c r="A27" s="109" t="s">
        <v>240</v>
      </c>
      <c r="B27" s="110" t="s">
        <v>291</v>
      </c>
      <c r="C27" s="110" t="s">
        <v>820</v>
      </c>
      <c r="D27" s="111" t="s">
        <v>821</v>
      </c>
      <c r="E27" s="112" t="s">
        <v>23</v>
      </c>
      <c r="F27" s="94" t="s">
        <v>149</v>
      </c>
      <c r="G27" s="113" t="str">
        <f t="shared" si="2"/>
        <v>Firm</v>
      </c>
      <c r="H27" s="24">
        <v>0</v>
      </c>
      <c r="I27" s="24">
        <v>0</v>
      </c>
      <c r="J27" s="24">
        <v>0</v>
      </c>
      <c r="K27" s="24">
        <v>0</v>
      </c>
      <c r="L27" s="24">
        <v>0</v>
      </c>
      <c r="M27" s="24">
        <v>0</v>
      </c>
      <c r="N27" s="24">
        <v>0</v>
      </c>
      <c r="O27" s="24">
        <v>0</v>
      </c>
      <c r="P27" s="24">
        <v>0</v>
      </c>
      <c r="Q27" s="24">
        <v>19</v>
      </c>
      <c r="R27" s="24">
        <v>23</v>
      </c>
      <c r="S27" s="24">
        <v>43</v>
      </c>
      <c r="T27" s="24">
        <v>74</v>
      </c>
      <c r="U27" s="24">
        <v>211</v>
      </c>
      <c r="V27" s="24">
        <v>261</v>
      </c>
      <c r="W27" s="24">
        <v>291</v>
      </c>
      <c r="X27" s="24">
        <v>291</v>
      </c>
      <c r="Y27" s="24">
        <v>291</v>
      </c>
      <c r="Z27" s="24">
        <v>291</v>
      </c>
      <c r="AA27" s="24">
        <v>291</v>
      </c>
    </row>
    <row r="28" spans="1:27" x14ac:dyDescent="0.3">
      <c r="A28" s="109" t="s">
        <v>240</v>
      </c>
      <c r="B28" s="110" t="s">
        <v>291</v>
      </c>
      <c r="C28" s="110" t="s">
        <v>822</v>
      </c>
      <c r="D28" s="111" t="s">
        <v>823</v>
      </c>
      <c r="E28" s="112" t="s">
        <v>23</v>
      </c>
      <c r="F28" s="94" t="s">
        <v>149</v>
      </c>
      <c r="G28" s="113" t="str">
        <f t="shared" si="2"/>
        <v>Firm</v>
      </c>
      <c r="H28" s="24">
        <v>0</v>
      </c>
      <c r="I28" s="24">
        <v>0</v>
      </c>
      <c r="J28" s="24">
        <v>0</v>
      </c>
      <c r="K28" s="24">
        <v>0</v>
      </c>
      <c r="L28" s="24">
        <v>0</v>
      </c>
      <c r="M28" s="24">
        <v>0</v>
      </c>
      <c r="N28" s="24">
        <v>0</v>
      </c>
      <c r="O28" s="24">
        <v>0</v>
      </c>
      <c r="P28" s="24">
        <v>0</v>
      </c>
      <c r="Q28" s="24">
        <v>0</v>
      </c>
      <c r="R28" s="24">
        <v>0</v>
      </c>
      <c r="S28" s="24">
        <v>0</v>
      </c>
      <c r="T28" s="24">
        <v>0</v>
      </c>
      <c r="U28" s="24">
        <v>10</v>
      </c>
      <c r="V28" s="24">
        <v>50</v>
      </c>
      <c r="W28" s="24">
        <v>60</v>
      </c>
      <c r="X28" s="24">
        <v>60</v>
      </c>
      <c r="Y28" s="24">
        <v>60</v>
      </c>
      <c r="Z28" s="24">
        <v>60</v>
      </c>
      <c r="AA28" s="24">
        <v>60</v>
      </c>
    </row>
    <row r="29" spans="1:27" x14ac:dyDescent="0.3">
      <c r="A29" s="109" t="s">
        <v>240</v>
      </c>
      <c r="B29" s="110" t="s">
        <v>291</v>
      </c>
      <c r="C29" s="110" t="s">
        <v>824</v>
      </c>
      <c r="D29" s="111" t="s">
        <v>825</v>
      </c>
      <c r="E29" s="112" t="s">
        <v>23</v>
      </c>
      <c r="F29" s="94" t="s">
        <v>149</v>
      </c>
      <c r="G29" s="113" t="str">
        <f t="shared" si="2"/>
        <v/>
      </c>
      <c r="H29" s="24">
        <v>0</v>
      </c>
      <c r="I29" s="24">
        <v>0</v>
      </c>
      <c r="J29" s="24">
        <v>0</v>
      </c>
      <c r="K29" s="24">
        <v>0</v>
      </c>
      <c r="L29" s="24">
        <v>0</v>
      </c>
      <c r="M29" s="24">
        <v>3</v>
      </c>
      <c r="N29" s="24">
        <v>3</v>
      </c>
      <c r="O29" s="24">
        <v>3</v>
      </c>
      <c r="P29" s="24">
        <v>3</v>
      </c>
      <c r="Q29" s="24">
        <v>4.2</v>
      </c>
      <c r="R29" s="24">
        <v>4.8</v>
      </c>
      <c r="S29" s="24">
        <v>4.8</v>
      </c>
      <c r="T29" s="24">
        <v>4.8</v>
      </c>
      <c r="U29" s="24">
        <v>4.8</v>
      </c>
      <c r="V29" s="24">
        <v>4.8</v>
      </c>
      <c r="W29" s="24">
        <v>4.8</v>
      </c>
      <c r="X29" s="24">
        <v>4.8</v>
      </c>
      <c r="Y29" s="24">
        <v>4.8</v>
      </c>
      <c r="Z29" s="24">
        <v>4.8</v>
      </c>
      <c r="AA29" s="24">
        <v>4.8</v>
      </c>
    </row>
    <row r="30" spans="1:27" x14ac:dyDescent="0.3">
      <c r="A30" s="109" t="s">
        <v>240</v>
      </c>
      <c r="B30" s="110" t="s">
        <v>291</v>
      </c>
      <c r="C30" s="110" t="s">
        <v>826</v>
      </c>
      <c r="D30" s="111" t="s">
        <v>827</v>
      </c>
      <c r="E30" s="112" t="s">
        <v>23</v>
      </c>
      <c r="F30" s="94" t="s">
        <v>149</v>
      </c>
      <c r="G30" s="113" t="str">
        <f t="shared" si="2"/>
        <v/>
      </c>
      <c r="H30" s="24">
        <v>0</v>
      </c>
      <c r="I30" s="24">
        <v>0</v>
      </c>
      <c r="J30" s="24">
        <v>0</v>
      </c>
      <c r="K30" s="24">
        <v>0</v>
      </c>
      <c r="L30" s="24">
        <v>0</v>
      </c>
      <c r="M30" s="24">
        <v>0</v>
      </c>
      <c r="N30" s="24">
        <v>0</v>
      </c>
      <c r="O30" s="24">
        <v>0</v>
      </c>
      <c r="P30" s="24">
        <v>0</v>
      </c>
      <c r="Q30" s="24">
        <v>0.5</v>
      </c>
      <c r="R30" s="24">
        <v>6</v>
      </c>
      <c r="S30" s="24">
        <v>29</v>
      </c>
      <c r="T30" s="24">
        <v>45</v>
      </c>
      <c r="U30" s="24">
        <v>45</v>
      </c>
      <c r="V30" s="24">
        <v>45</v>
      </c>
      <c r="W30" s="24">
        <v>45</v>
      </c>
      <c r="X30" s="24">
        <v>45</v>
      </c>
      <c r="Y30" s="24">
        <v>45</v>
      </c>
      <c r="Z30" s="24">
        <v>45</v>
      </c>
      <c r="AA30" s="24">
        <v>45</v>
      </c>
    </row>
    <row r="31" spans="1:27" x14ac:dyDescent="0.3">
      <c r="A31" s="109" t="s">
        <v>240</v>
      </c>
      <c r="B31" s="110" t="s">
        <v>291</v>
      </c>
      <c r="C31" s="110" t="s">
        <v>828</v>
      </c>
      <c r="D31" s="111" t="s">
        <v>829</v>
      </c>
      <c r="E31" s="112" t="s">
        <v>23</v>
      </c>
      <c r="F31" s="94" t="s">
        <v>149</v>
      </c>
      <c r="G31" s="113" t="str">
        <f t="shared" si="2"/>
        <v/>
      </c>
      <c r="H31" s="24">
        <v>0</v>
      </c>
      <c r="I31" s="24">
        <v>0</v>
      </c>
      <c r="J31" s="24">
        <v>0</v>
      </c>
      <c r="K31" s="24">
        <v>0</v>
      </c>
      <c r="L31" s="24">
        <v>0</v>
      </c>
      <c r="M31" s="24">
        <v>0</v>
      </c>
      <c r="N31" s="24">
        <v>0</v>
      </c>
      <c r="O31" s="24">
        <v>0</v>
      </c>
      <c r="P31" s="24">
        <v>0</v>
      </c>
      <c r="Q31" s="24">
        <v>0</v>
      </c>
      <c r="R31" s="24">
        <v>0</v>
      </c>
      <c r="S31" s="24">
        <v>0</v>
      </c>
      <c r="T31" s="24">
        <v>100</v>
      </c>
      <c r="U31" s="24">
        <v>140</v>
      </c>
      <c r="V31" s="24">
        <v>140</v>
      </c>
      <c r="W31" s="24">
        <v>140</v>
      </c>
      <c r="X31" s="24">
        <v>140</v>
      </c>
      <c r="Y31" s="24">
        <v>140</v>
      </c>
      <c r="Z31" s="24">
        <v>140</v>
      </c>
      <c r="AA31" s="24">
        <v>140</v>
      </c>
    </row>
    <row r="32" spans="1:27" x14ac:dyDescent="0.3">
      <c r="A32" s="109" t="s">
        <v>240</v>
      </c>
      <c r="B32" s="110" t="s">
        <v>291</v>
      </c>
      <c r="C32" s="110" t="s">
        <v>830</v>
      </c>
      <c r="D32" s="111" t="s">
        <v>831</v>
      </c>
      <c r="E32" s="112" t="s">
        <v>23</v>
      </c>
      <c r="F32" s="94" t="s">
        <v>149</v>
      </c>
      <c r="G32" s="113" t="s">
        <v>205</v>
      </c>
      <c r="H32" s="24">
        <v>0</v>
      </c>
      <c r="I32" s="24">
        <v>0</v>
      </c>
      <c r="J32" s="24">
        <v>0</v>
      </c>
      <c r="K32" s="24">
        <v>0</v>
      </c>
      <c r="L32" s="24">
        <v>0</v>
      </c>
      <c r="M32" s="24">
        <v>0</v>
      </c>
      <c r="N32" s="24">
        <v>0</v>
      </c>
      <c r="O32" s="24">
        <v>0</v>
      </c>
      <c r="P32" s="24">
        <v>0</v>
      </c>
      <c r="Q32" s="24">
        <v>0</v>
      </c>
      <c r="R32" s="24">
        <v>0</v>
      </c>
      <c r="S32" s="24">
        <v>0</v>
      </c>
      <c r="T32" s="24">
        <v>0</v>
      </c>
      <c r="U32" s="24">
        <v>0</v>
      </c>
      <c r="V32" s="24">
        <v>10</v>
      </c>
      <c r="W32" s="24">
        <v>75</v>
      </c>
      <c r="X32" s="24">
        <v>75</v>
      </c>
      <c r="Y32" s="24">
        <v>75</v>
      </c>
      <c r="Z32" s="24">
        <v>75</v>
      </c>
      <c r="AA32" s="24">
        <v>75</v>
      </c>
    </row>
    <row r="33" spans="1:27" x14ac:dyDescent="0.3">
      <c r="A33" s="109" t="s">
        <v>240</v>
      </c>
      <c r="B33" s="110" t="s">
        <v>291</v>
      </c>
      <c r="C33" s="110" t="s">
        <v>832</v>
      </c>
      <c r="D33" s="111" t="s">
        <v>833</v>
      </c>
      <c r="E33" s="112" t="s">
        <v>23</v>
      </c>
      <c r="F33" s="94" t="s">
        <v>149</v>
      </c>
      <c r="G33" s="113" t="str">
        <f>IF(OR(W33&gt;V33,X33&gt;W33,Y33&gt;X33,Z33&gt;Y33,AA33&gt;Z33,AB33&gt;AA33),"Firm","")</f>
        <v/>
      </c>
      <c r="H33" s="24">
        <v>0</v>
      </c>
      <c r="I33" s="24">
        <v>0</v>
      </c>
      <c r="J33" s="24">
        <v>0</v>
      </c>
      <c r="K33" s="24">
        <v>0</v>
      </c>
      <c r="L33" s="24">
        <v>0</v>
      </c>
      <c r="M33" s="24">
        <v>2</v>
      </c>
      <c r="N33" s="24">
        <v>2</v>
      </c>
      <c r="O33" s="24">
        <v>2</v>
      </c>
      <c r="P33" s="24">
        <v>2</v>
      </c>
      <c r="Q33" s="24">
        <v>2</v>
      </c>
      <c r="R33" s="24">
        <v>5</v>
      </c>
      <c r="S33" s="24">
        <v>11</v>
      </c>
      <c r="T33" s="24">
        <v>15</v>
      </c>
      <c r="U33" s="24">
        <v>15</v>
      </c>
      <c r="V33" s="24">
        <v>15</v>
      </c>
      <c r="W33" s="24">
        <v>15</v>
      </c>
      <c r="X33" s="24">
        <v>15</v>
      </c>
      <c r="Y33" s="24">
        <v>15</v>
      </c>
      <c r="Z33" s="24">
        <v>15</v>
      </c>
      <c r="AA33" s="24">
        <v>15</v>
      </c>
    </row>
    <row r="34" spans="1:27" x14ac:dyDescent="0.3">
      <c r="A34" s="109" t="s">
        <v>240</v>
      </c>
      <c r="B34" s="110" t="s">
        <v>291</v>
      </c>
      <c r="C34" s="110" t="s">
        <v>834</v>
      </c>
      <c r="D34" s="111" t="s">
        <v>835</v>
      </c>
      <c r="E34" s="112" t="s">
        <v>23</v>
      </c>
      <c r="F34" s="94" t="s">
        <v>149</v>
      </c>
      <c r="G34" s="113" t="str">
        <f>IF(OR(W34&gt;V34,X34&gt;W34,Y34&gt;X34,Z34&gt;Y34,AA34&gt;Z34,AB34&gt;AA34),"Firm","")</f>
        <v/>
      </c>
      <c r="H34" s="24">
        <v>0</v>
      </c>
      <c r="I34" s="24">
        <v>0</v>
      </c>
      <c r="J34" s="24">
        <v>0</v>
      </c>
      <c r="K34" s="24">
        <v>0</v>
      </c>
      <c r="L34" s="24">
        <v>0</v>
      </c>
      <c r="M34" s="24">
        <v>0</v>
      </c>
      <c r="N34" s="24">
        <v>0</v>
      </c>
      <c r="O34" s="24">
        <v>0</v>
      </c>
      <c r="P34" s="24">
        <v>0</v>
      </c>
      <c r="Q34" s="24">
        <v>0</v>
      </c>
      <c r="R34" s="24">
        <v>0</v>
      </c>
      <c r="S34" s="24">
        <v>0</v>
      </c>
      <c r="T34" s="24">
        <v>40</v>
      </c>
      <c r="U34" s="24">
        <v>80</v>
      </c>
      <c r="V34" s="24">
        <v>80</v>
      </c>
      <c r="W34" s="24">
        <v>80</v>
      </c>
      <c r="X34" s="24">
        <v>80</v>
      </c>
      <c r="Y34" s="24">
        <v>80</v>
      </c>
      <c r="Z34" s="24">
        <v>80</v>
      </c>
      <c r="AA34" s="24">
        <v>80</v>
      </c>
    </row>
    <row r="35" spans="1:27" x14ac:dyDescent="0.3">
      <c r="A35" s="109" t="s">
        <v>240</v>
      </c>
      <c r="B35" s="110" t="s">
        <v>291</v>
      </c>
      <c r="C35" s="110" t="s">
        <v>836</v>
      </c>
      <c r="D35" s="111" t="s">
        <v>829</v>
      </c>
      <c r="E35" s="112" t="s">
        <v>23</v>
      </c>
      <c r="F35" s="94" t="s">
        <v>149</v>
      </c>
      <c r="G35" s="113" t="str">
        <f>IF(OR(W35&gt;V35,X35&gt;W35,Y35&gt;X35,Z35&gt;Y35,AA35&gt;Z35,AB35&gt;AA35),"Firm","")</f>
        <v>Firm</v>
      </c>
      <c r="H35" s="24">
        <v>0</v>
      </c>
      <c r="I35" s="24">
        <v>0</v>
      </c>
      <c r="J35" s="24">
        <v>0</v>
      </c>
      <c r="K35" s="24">
        <v>0</v>
      </c>
      <c r="L35" s="24">
        <v>0</v>
      </c>
      <c r="M35" s="24">
        <v>0</v>
      </c>
      <c r="N35" s="24">
        <v>0</v>
      </c>
      <c r="O35" s="24">
        <v>0</v>
      </c>
      <c r="P35" s="24">
        <v>0</v>
      </c>
      <c r="Q35" s="24">
        <v>0</v>
      </c>
      <c r="R35" s="24">
        <v>8</v>
      </c>
      <c r="S35" s="24">
        <v>20</v>
      </c>
      <c r="T35" s="24">
        <v>30</v>
      </c>
      <c r="U35" s="24">
        <v>40</v>
      </c>
      <c r="V35" s="24">
        <v>40</v>
      </c>
      <c r="W35" s="24">
        <v>40</v>
      </c>
      <c r="X35" s="24">
        <v>40</v>
      </c>
      <c r="Y35" s="24">
        <v>60</v>
      </c>
      <c r="Z35" s="24">
        <v>80</v>
      </c>
      <c r="AA35" s="24">
        <v>40</v>
      </c>
    </row>
    <row r="36" spans="1:27" x14ac:dyDescent="0.3">
      <c r="A36" s="109" t="s">
        <v>240</v>
      </c>
      <c r="B36" s="110" t="s">
        <v>291</v>
      </c>
      <c r="C36" s="110" t="s">
        <v>837</v>
      </c>
      <c r="D36" s="111" t="s">
        <v>829</v>
      </c>
      <c r="E36" s="112" t="s">
        <v>23</v>
      </c>
      <c r="F36" s="94" t="s">
        <v>149</v>
      </c>
      <c r="G36" s="113" t="str">
        <f>IF(OR(W36&gt;V36,X36&gt;W36,Y36&gt;X36,Z36&gt;Y36,AA36&gt;Z36,AB36&gt;AA36),"Firm","")</f>
        <v>Firm</v>
      </c>
      <c r="H36" s="24">
        <v>0</v>
      </c>
      <c r="I36" s="24">
        <v>0</v>
      </c>
      <c r="J36" s="24">
        <v>0</v>
      </c>
      <c r="K36" s="24">
        <v>0</v>
      </c>
      <c r="L36" s="24">
        <v>0</v>
      </c>
      <c r="M36" s="24">
        <v>0</v>
      </c>
      <c r="N36" s="24">
        <v>0</v>
      </c>
      <c r="O36" s="24">
        <v>0</v>
      </c>
      <c r="P36" s="24">
        <v>0</v>
      </c>
      <c r="Q36" s="24">
        <v>0</v>
      </c>
      <c r="R36" s="24">
        <v>0</v>
      </c>
      <c r="S36" s="24">
        <v>0</v>
      </c>
      <c r="T36" s="24">
        <v>0</v>
      </c>
      <c r="U36" s="24">
        <v>5</v>
      </c>
      <c r="V36" s="24">
        <v>20</v>
      </c>
      <c r="W36" s="24">
        <v>30</v>
      </c>
      <c r="X36" s="24">
        <v>40</v>
      </c>
      <c r="Y36" s="24">
        <v>50</v>
      </c>
      <c r="Z36" s="24">
        <v>50</v>
      </c>
      <c r="AA36" s="24">
        <v>50</v>
      </c>
    </row>
    <row r="37" spans="1:27" x14ac:dyDescent="0.3">
      <c r="A37" s="109" t="s">
        <v>240</v>
      </c>
      <c r="B37" s="110" t="s">
        <v>291</v>
      </c>
      <c r="C37" s="110" t="s">
        <v>838</v>
      </c>
      <c r="D37" s="111" t="s">
        <v>839</v>
      </c>
      <c r="E37" s="112" t="s">
        <v>23</v>
      </c>
      <c r="F37" s="94" t="s">
        <v>149</v>
      </c>
      <c r="G37" s="113" t="s">
        <v>205</v>
      </c>
      <c r="H37" s="24">
        <v>0</v>
      </c>
      <c r="I37" s="24">
        <v>0</v>
      </c>
      <c r="J37" s="24">
        <v>0</v>
      </c>
      <c r="K37" s="24">
        <v>0</v>
      </c>
      <c r="L37" s="24">
        <v>0</v>
      </c>
      <c r="M37" s="24">
        <v>0</v>
      </c>
      <c r="N37" s="24">
        <v>0</v>
      </c>
      <c r="O37" s="24">
        <v>0</v>
      </c>
      <c r="P37" s="24">
        <v>0</v>
      </c>
      <c r="Q37" s="24">
        <v>0</v>
      </c>
      <c r="R37" s="24">
        <v>0</v>
      </c>
      <c r="S37" s="24">
        <v>0</v>
      </c>
      <c r="T37" s="24">
        <v>0</v>
      </c>
      <c r="U37" s="24">
        <v>0</v>
      </c>
      <c r="V37" s="24">
        <v>30</v>
      </c>
      <c r="W37" s="24">
        <v>70</v>
      </c>
      <c r="X37" s="24">
        <v>100</v>
      </c>
      <c r="Y37" s="24">
        <v>100</v>
      </c>
      <c r="Z37" s="24">
        <v>100</v>
      </c>
      <c r="AA37" s="24">
        <v>100</v>
      </c>
    </row>
    <row r="38" spans="1:27" x14ac:dyDescent="0.3">
      <c r="A38" s="109" t="s">
        <v>240</v>
      </c>
      <c r="B38" s="110" t="s">
        <v>291</v>
      </c>
      <c r="C38" s="110" t="s">
        <v>840</v>
      </c>
      <c r="D38" s="111" t="s">
        <v>841</v>
      </c>
      <c r="E38" s="112" t="s">
        <v>23</v>
      </c>
      <c r="F38" s="94" t="s">
        <v>149</v>
      </c>
      <c r="G38" s="113" t="str">
        <f t="shared" ref="G38:G51" si="3">IF(OR(W38&gt;V38,X38&gt;W38,Y38&gt;X38,Z38&gt;Y38,AA38&gt;Z38,AB38&gt;AA38),"Firm","")</f>
        <v>Firm</v>
      </c>
      <c r="H38" s="24">
        <v>0</v>
      </c>
      <c r="I38" s="24">
        <v>0</v>
      </c>
      <c r="J38" s="24">
        <v>0</v>
      </c>
      <c r="K38" s="24">
        <v>0</v>
      </c>
      <c r="L38" s="24">
        <v>0</v>
      </c>
      <c r="M38" s="24">
        <v>0</v>
      </c>
      <c r="N38" s="24">
        <v>0</v>
      </c>
      <c r="O38" s="24">
        <v>0</v>
      </c>
      <c r="P38" s="24">
        <v>0</v>
      </c>
      <c r="Q38" s="24">
        <v>0</v>
      </c>
      <c r="R38" s="24">
        <v>0</v>
      </c>
      <c r="S38" s="24">
        <v>0</v>
      </c>
      <c r="T38" s="24">
        <v>0</v>
      </c>
      <c r="U38" s="24">
        <v>0</v>
      </c>
      <c r="V38" s="24">
        <v>5</v>
      </c>
      <c r="W38" s="24">
        <v>10</v>
      </c>
      <c r="X38" s="24">
        <v>10</v>
      </c>
      <c r="Y38" s="24">
        <v>20</v>
      </c>
      <c r="Z38" s="24">
        <v>20</v>
      </c>
      <c r="AA38" s="24">
        <v>20</v>
      </c>
    </row>
    <row r="39" spans="1:27" x14ac:dyDescent="0.3">
      <c r="A39" s="109" t="s">
        <v>240</v>
      </c>
      <c r="B39" s="110" t="s">
        <v>291</v>
      </c>
      <c r="C39" s="110" t="s">
        <v>842</v>
      </c>
      <c r="D39" s="111" t="s">
        <v>843</v>
      </c>
      <c r="E39" s="112" t="s">
        <v>23</v>
      </c>
      <c r="F39" s="94" t="s">
        <v>149</v>
      </c>
      <c r="G39" s="113" t="str">
        <f t="shared" si="3"/>
        <v>Firm</v>
      </c>
      <c r="H39" s="24">
        <v>0</v>
      </c>
      <c r="I39" s="24">
        <v>0</v>
      </c>
      <c r="J39" s="24">
        <v>0</v>
      </c>
      <c r="K39" s="24">
        <v>0</v>
      </c>
      <c r="L39" s="24">
        <v>0</v>
      </c>
      <c r="M39" s="24">
        <v>0</v>
      </c>
      <c r="N39" s="24">
        <v>0</v>
      </c>
      <c r="O39" s="24">
        <v>0</v>
      </c>
      <c r="P39" s="24">
        <v>0</v>
      </c>
      <c r="Q39" s="24">
        <v>0</v>
      </c>
      <c r="R39" s="24">
        <v>0</v>
      </c>
      <c r="S39" s="24">
        <v>0</v>
      </c>
      <c r="T39" s="24">
        <v>0</v>
      </c>
      <c r="U39" s="24">
        <v>10</v>
      </c>
      <c r="V39" s="24">
        <v>31</v>
      </c>
      <c r="W39" s="24">
        <v>40</v>
      </c>
      <c r="X39" s="24">
        <v>50</v>
      </c>
      <c r="Y39" s="24">
        <v>50</v>
      </c>
      <c r="Z39" s="24">
        <v>50</v>
      </c>
      <c r="AA39" s="24">
        <v>50</v>
      </c>
    </row>
    <row r="40" spans="1:27" x14ac:dyDescent="0.3">
      <c r="A40" s="109" t="s">
        <v>240</v>
      </c>
      <c r="B40" s="110" t="s">
        <v>291</v>
      </c>
      <c r="C40" s="110" t="s">
        <v>844</v>
      </c>
      <c r="D40" s="111" t="s">
        <v>845</v>
      </c>
      <c r="E40" s="112" t="s">
        <v>23</v>
      </c>
      <c r="F40" s="94" t="s">
        <v>149</v>
      </c>
      <c r="G40" s="113" t="str">
        <f t="shared" si="3"/>
        <v>Firm</v>
      </c>
      <c r="H40" s="11"/>
      <c r="I40" s="11"/>
      <c r="J40" s="11"/>
      <c r="K40" s="11"/>
      <c r="L40" s="11"/>
      <c r="M40" s="24">
        <v>10</v>
      </c>
      <c r="N40" s="24">
        <v>20</v>
      </c>
      <c r="O40" s="24">
        <v>20</v>
      </c>
      <c r="P40" s="24">
        <v>20</v>
      </c>
      <c r="Q40" s="24">
        <v>20</v>
      </c>
      <c r="R40" s="24">
        <v>20</v>
      </c>
      <c r="S40" s="24">
        <v>20</v>
      </c>
      <c r="T40" s="24">
        <v>20</v>
      </c>
      <c r="U40" s="24">
        <v>46.666666666666671</v>
      </c>
      <c r="V40" s="24">
        <v>78.333333333333343</v>
      </c>
      <c r="W40" s="24">
        <v>83.333333333333343</v>
      </c>
      <c r="X40" s="24">
        <v>83.333333333333343</v>
      </c>
      <c r="Y40" s="24">
        <v>83.333333333333343</v>
      </c>
      <c r="Z40" s="24">
        <v>83.333333333333343</v>
      </c>
      <c r="AA40" s="24">
        <v>83.333333333333343</v>
      </c>
    </row>
    <row r="41" spans="1:27" x14ac:dyDescent="0.3">
      <c r="A41" s="109" t="s">
        <v>240</v>
      </c>
      <c r="B41" s="110" t="s">
        <v>291</v>
      </c>
      <c r="C41" s="110" t="s">
        <v>846</v>
      </c>
      <c r="D41" s="111" t="s">
        <v>847</v>
      </c>
      <c r="E41" s="112" t="s">
        <v>23</v>
      </c>
      <c r="F41" s="94" t="s">
        <v>149</v>
      </c>
      <c r="G41" s="113" t="str">
        <f t="shared" si="3"/>
        <v/>
      </c>
      <c r="H41" s="11"/>
      <c r="I41" s="11"/>
      <c r="J41" s="11"/>
      <c r="K41" s="11"/>
      <c r="L41" s="11"/>
      <c r="M41" s="24">
        <v>0</v>
      </c>
      <c r="N41" s="24">
        <v>0</v>
      </c>
      <c r="O41" s="24">
        <v>0</v>
      </c>
      <c r="P41" s="24">
        <v>0</v>
      </c>
      <c r="Q41" s="24">
        <v>0</v>
      </c>
      <c r="R41" s="24">
        <v>0</v>
      </c>
      <c r="S41" s="24">
        <v>50</v>
      </c>
      <c r="T41" s="24">
        <v>90</v>
      </c>
      <c r="U41" s="24">
        <v>100</v>
      </c>
      <c r="V41" s="24">
        <v>100</v>
      </c>
      <c r="W41" s="24">
        <v>100</v>
      </c>
      <c r="X41" s="24">
        <v>100</v>
      </c>
      <c r="Y41" s="24">
        <v>100</v>
      </c>
      <c r="Z41" s="24">
        <v>100</v>
      </c>
      <c r="AA41" s="24">
        <v>100</v>
      </c>
    </row>
    <row r="42" spans="1:27" x14ac:dyDescent="0.3">
      <c r="A42" s="109" t="s">
        <v>240</v>
      </c>
      <c r="B42" s="110" t="s">
        <v>291</v>
      </c>
      <c r="C42" s="110" t="s">
        <v>848</v>
      </c>
      <c r="D42" s="111" t="s">
        <v>847</v>
      </c>
      <c r="E42" s="112" t="s">
        <v>23</v>
      </c>
      <c r="F42" s="94" t="s">
        <v>149</v>
      </c>
      <c r="G42" s="113" t="str">
        <f t="shared" si="3"/>
        <v/>
      </c>
      <c r="H42" s="24">
        <v>0</v>
      </c>
      <c r="I42" s="24">
        <v>0</v>
      </c>
      <c r="J42" s="24">
        <v>0</v>
      </c>
      <c r="K42" s="24">
        <v>0</v>
      </c>
      <c r="L42" s="24">
        <v>0</v>
      </c>
      <c r="M42" s="24">
        <v>0</v>
      </c>
      <c r="N42" s="24">
        <v>0</v>
      </c>
      <c r="O42" s="24">
        <v>0</v>
      </c>
      <c r="P42" s="24">
        <v>0</v>
      </c>
      <c r="Q42" s="24">
        <v>0</v>
      </c>
      <c r="R42" s="24">
        <v>0</v>
      </c>
      <c r="S42" s="24">
        <v>0</v>
      </c>
      <c r="T42" s="24">
        <v>50</v>
      </c>
      <c r="U42" s="24">
        <v>110</v>
      </c>
      <c r="V42" s="24">
        <v>110</v>
      </c>
      <c r="W42" s="24">
        <v>110</v>
      </c>
      <c r="X42" s="24">
        <v>110</v>
      </c>
      <c r="Y42" s="24">
        <v>110</v>
      </c>
      <c r="Z42" s="24">
        <v>110</v>
      </c>
      <c r="AA42" s="24">
        <v>110</v>
      </c>
    </row>
    <row r="43" spans="1:27" x14ac:dyDescent="0.3">
      <c r="A43" s="109" t="s">
        <v>240</v>
      </c>
      <c r="B43" s="110" t="s">
        <v>291</v>
      </c>
      <c r="C43" s="110" t="s">
        <v>849</v>
      </c>
      <c r="D43" s="111" t="s">
        <v>847</v>
      </c>
      <c r="E43" s="112" t="s">
        <v>23</v>
      </c>
      <c r="F43" s="94" t="s">
        <v>149</v>
      </c>
      <c r="G43" s="113" t="str">
        <f t="shared" si="3"/>
        <v/>
      </c>
      <c r="H43" s="24">
        <v>0</v>
      </c>
      <c r="I43" s="24">
        <v>0</v>
      </c>
      <c r="J43" s="24">
        <v>0</v>
      </c>
      <c r="K43" s="24">
        <v>0</v>
      </c>
      <c r="L43" s="24">
        <v>0</v>
      </c>
      <c r="M43" s="24">
        <v>0</v>
      </c>
      <c r="N43" s="24">
        <v>0</v>
      </c>
      <c r="O43" s="24">
        <v>0</v>
      </c>
      <c r="P43" s="24">
        <v>0</v>
      </c>
      <c r="Q43" s="24">
        <v>0</v>
      </c>
      <c r="R43" s="24">
        <v>0</v>
      </c>
      <c r="S43" s="24">
        <v>10</v>
      </c>
      <c r="T43" s="24">
        <v>10</v>
      </c>
      <c r="U43" s="24">
        <v>20</v>
      </c>
      <c r="V43" s="24">
        <v>20</v>
      </c>
      <c r="W43" s="24">
        <v>20</v>
      </c>
      <c r="X43" s="24">
        <v>20</v>
      </c>
      <c r="Y43" s="24">
        <v>20</v>
      </c>
      <c r="Z43" s="24">
        <v>20</v>
      </c>
      <c r="AA43" s="24">
        <v>20</v>
      </c>
    </row>
    <row r="44" spans="1:27" x14ac:dyDescent="0.3">
      <c r="A44" s="109" t="s">
        <v>240</v>
      </c>
      <c r="B44" s="110" t="s">
        <v>291</v>
      </c>
      <c r="C44" s="110" t="s">
        <v>850</v>
      </c>
      <c r="D44" s="111" t="s">
        <v>847</v>
      </c>
      <c r="E44" s="112" t="s">
        <v>794</v>
      </c>
      <c r="F44" s="94" t="s">
        <v>149</v>
      </c>
      <c r="G44" s="113" t="str">
        <f t="shared" si="3"/>
        <v>Firm</v>
      </c>
      <c r="H44" s="24">
        <v>0</v>
      </c>
      <c r="I44" s="24">
        <v>0</v>
      </c>
      <c r="J44" s="24">
        <v>0</v>
      </c>
      <c r="K44" s="24">
        <v>0</v>
      </c>
      <c r="L44" s="24">
        <v>0</v>
      </c>
      <c r="M44" s="24">
        <v>0</v>
      </c>
      <c r="N44" s="24">
        <v>0</v>
      </c>
      <c r="O44" s="24">
        <v>0</v>
      </c>
      <c r="P44" s="24">
        <v>0</v>
      </c>
      <c r="Q44" s="24">
        <v>0</v>
      </c>
      <c r="R44" s="24">
        <v>0</v>
      </c>
      <c r="S44" s="24">
        <v>0</v>
      </c>
      <c r="T44" s="24">
        <v>20</v>
      </c>
      <c r="U44" s="24">
        <v>50</v>
      </c>
      <c r="V44" s="24">
        <v>80</v>
      </c>
      <c r="W44" s="24">
        <v>110</v>
      </c>
      <c r="X44" s="24">
        <v>110</v>
      </c>
      <c r="Y44" s="24">
        <v>110</v>
      </c>
      <c r="Z44" s="24">
        <v>110</v>
      </c>
      <c r="AA44" s="24">
        <v>110</v>
      </c>
    </row>
    <row r="45" spans="1:27" x14ac:dyDescent="0.3">
      <c r="A45" s="109" t="s">
        <v>240</v>
      </c>
      <c r="B45" s="110" t="s">
        <v>291</v>
      </c>
      <c r="C45" s="110" t="s">
        <v>851</v>
      </c>
      <c r="D45" s="111" t="s">
        <v>852</v>
      </c>
      <c r="E45" s="112" t="s">
        <v>810</v>
      </c>
      <c r="F45" s="94" t="s">
        <v>149</v>
      </c>
      <c r="G45" s="113" t="str">
        <f t="shared" si="3"/>
        <v>Firm</v>
      </c>
      <c r="H45" s="11"/>
      <c r="I45" s="11"/>
      <c r="J45" s="11"/>
      <c r="K45" s="11"/>
      <c r="L45" s="11"/>
      <c r="M45" s="24">
        <v>0</v>
      </c>
      <c r="N45" s="24">
        <v>0</v>
      </c>
      <c r="O45" s="24">
        <v>0</v>
      </c>
      <c r="P45" s="24">
        <v>0</v>
      </c>
      <c r="Q45" s="24">
        <v>0</v>
      </c>
      <c r="R45" s="24">
        <v>0</v>
      </c>
      <c r="S45" s="24">
        <v>0</v>
      </c>
      <c r="T45" s="24">
        <v>0</v>
      </c>
      <c r="U45" s="24">
        <v>6.2</v>
      </c>
      <c r="V45" s="24">
        <v>50</v>
      </c>
      <c r="W45" s="24">
        <v>90</v>
      </c>
      <c r="X45" s="24">
        <v>110</v>
      </c>
      <c r="Y45" s="24">
        <v>110</v>
      </c>
      <c r="Z45" s="24">
        <v>130</v>
      </c>
      <c r="AA45" s="24">
        <v>160</v>
      </c>
    </row>
    <row r="46" spans="1:27" x14ac:dyDescent="0.3">
      <c r="A46" s="109" t="s">
        <v>240</v>
      </c>
      <c r="B46" s="110" t="s">
        <v>291</v>
      </c>
      <c r="C46" s="110" t="s">
        <v>853</v>
      </c>
      <c r="D46" s="111" t="s">
        <v>854</v>
      </c>
      <c r="E46" s="112" t="s">
        <v>23</v>
      </c>
      <c r="F46" s="94" t="s">
        <v>149</v>
      </c>
      <c r="G46" s="113" t="str">
        <f t="shared" si="3"/>
        <v/>
      </c>
      <c r="H46" s="11"/>
      <c r="I46" s="11"/>
      <c r="J46" s="11"/>
      <c r="K46" s="11"/>
      <c r="L46" s="11"/>
      <c r="M46" s="11">
        <v>0</v>
      </c>
      <c r="N46" s="11">
        <v>0</v>
      </c>
      <c r="O46" s="11">
        <v>6</v>
      </c>
      <c r="P46" s="11">
        <v>12</v>
      </c>
      <c r="Q46" s="11">
        <v>12</v>
      </c>
      <c r="R46" s="11">
        <v>12</v>
      </c>
      <c r="S46" s="11">
        <v>32</v>
      </c>
      <c r="T46" s="11">
        <v>142</v>
      </c>
      <c r="U46" s="11">
        <v>142</v>
      </c>
      <c r="V46" s="11">
        <v>142</v>
      </c>
      <c r="W46" s="11">
        <v>142</v>
      </c>
      <c r="X46" s="11">
        <v>142</v>
      </c>
      <c r="Y46" s="11">
        <v>142</v>
      </c>
      <c r="Z46" s="11">
        <v>142</v>
      </c>
      <c r="AA46" s="11">
        <v>142</v>
      </c>
    </row>
    <row r="47" spans="1:27" x14ac:dyDescent="0.3">
      <c r="A47" s="109" t="s">
        <v>240</v>
      </c>
      <c r="B47" s="110" t="s">
        <v>291</v>
      </c>
      <c r="C47" s="110" t="s">
        <v>855</v>
      </c>
      <c r="D47" s="111" t="s">
        <v>856</v>
      </c>
      <c r="E47" s="112" t="s">
        <v>23</v>
      </c>
      <c r="F47" s="94" t="s">
        <v>149</v>
      </c>
      <c r="G47" s="113" t="str">
        <f t="shared" si="3"/>
        <v>Firm</v>
      </c>
      <c r="H47" s="11"/>
      <c r="I47" s="11"/>
      <c r="J47" s="11"/>
      <c r="K47" s="11"/>
      <c r="L47" s="11"/>
      <c r="M47" s="11">
        <v>0</v>
      </c>
      <c r="N47" s="11">
        <v>0</v>
      </c>
      <c r="O47" s="11">
        <v>0</v>
      </c>
      <c r="P47" s="11">
        <v>0</v>
      </c>
      <c r="Q47" s="11">
        <v>0</v>
      </c>
      <c r="R47" s="11">
        <v>0</v>
      </c>
      <c r="S47" s="11">
        <v>0</v>
      </c>
      <c r="T47" s="11">
        <v>0</v>
      </c>
      <c r="U47" s="11">
        <v>40</v>
      </c>
      <c r="V47" s="11">
        <v>110</v>
      </c>
      <c r="W47" s="11">
        <v>115</v>
      </c>
      <c r="X47" s="11">
        <v>150</v>
      </c>
      <c r="Y47" s="11">
        <v>170</v>
      </c>
      <c r="Z47" s="11">
        <v>170</v>
      </c>
      <c r="AA47" s="11">
        <v>170</v>
      </c>
    </row>
    <row r="48" spans="1:27" x14ac:dyDescent="0.3">
      <c r="A48" s="109" t="s">
        <v>240</v>
      </c>
      <c r="B48" s="110" t="s">
        <v>291</v>
      </c>
      <c r="C48" s="110" t="s">
        <v>857</v>
      </c>
      <c r="D48" s="111" t="s">
        <v>858</v>
      </c>
      <c r="E48" s="112" t="s">
        <v>23</v>
      </c>
      <c r="F48" s="94" t="s">
        <v>149</v>
      </c>
      <c r="G48" s="113" t="str">
        <f t="shared" si="3"/>
        <v>Firm</v>
      </c>
      <c r="H48" s="11"/>
      <c r="I48" s="11"/>
      <c r="J48" s="11"/>
      <c r="K48" s="11"/>
      <c r="L48" s="11"/>
      <c r="M48" s="11">
        <v>0</v>
      </c>
      <c r="N48" s="11">
        <v>0</v>
      </c>
      <c r="O48" s="11">
        <v>0</v>
      </c>
      <c r="P48" s="11">
        <v>0</v>
      </c>
      <c r="Q48" s="11">
        <v>0</v>
      </c>
      <c r="R48" s="11">
        <v>0</v>
      </c>
      <c r="S48" s="11">
        <v>0</v>
      </c>
      <c r="T48" s="11">
        <v>0</v>
      </c>
      <c r="U48" s="11">
        <v>20</v>
      </c>
      <c r="V48" s="11">
        <v>60</v>
      </c>
      <c r="W48" s="11">
        <v>100</v>
      </c>
      <c r="X48" s="11">
        <v>140</v>
      </c>
      <c r="Y48" s="11">
        <v>140</v>
      </c>
      <c r="Z48" s="11">
        <v>140</v>
      </c>
      <c r="AA48" s="11">
        <v>140</v>
      </c>
    </row>
    <row r="49" spans="1:27" x14ac:dyDescent="0.3">
      <c r="A49" s="109" t="s">
        <v>240</v>
      </c>
      <c r="B49" s="110" t="s">
        <v>291</v>
      </c>
      <c r="C49" s="110" t="s">
        <v>859</v>
      </c>
      <c r="D49" s="111" t="s">
        <v>860</v>
      </c>
      <c r="E49" s="112" t="s">
        <v>23</v>
      </c>
      <c r="F49" s="94" t="s">
        <v>149</v>
      </c>
      <c r="G49" s="113" t="str">
        <f t="shared" si="3"/>
        <v/>
      </c>
      <c r="H49" s="11"/>
      <c r="I49" s="11"/>
      <c r="J49" s="11"/>
      <c r="K49" s="11"/>
      <c r="L49" s="11"/>
      <c r="M49" s="11">
        <v>0</v>
      </c>
      <c r="N49" s="11">
        <v>0</v>
      </c>
      <c r="O49" s="11">
        <v>0</v>
      </c>
      <c r="P49" s="11">
        <v>0</v>
      </c>
      <c r="Q49" s="11">
        <v>0</v>
      </c>
      <c r="R49" s="11">
        <v>0</v>
      </c>
      <c r="S49" s="11">
        <v>0</v>
      </c>
      <c r="T49" s="11">
        <v>0</v>
      </c>
      <c r="U49" s="11">
        <v>39.6</v>
      </c>
      <c r="V49" s="11">
        <v>50</v>
      </c>
      <c r="W49" s="11">
        <v>50</v>
      </c>
      <c r="X49" s="11">
        <v>50</v>
      </c>
      <c r="Y49" s="11">
        <v>50</v>
      </c>
      <c r="Z49" s="11">
        <v>50</v>
      </c>
      <c r="AA49" s="11">
        <v>50</v>
      </c>
    </row>
    <row r="50" spans="1:27" x14ac:dyDescent="0.3">
      <c r="A50" s="109" t="s">
        <v>240</v>
      </c>
      <c r="B50" s="110" t="s">
        <v>291</v>
      </c>
      <c r="C50" s="110" t="s">
        <v>861</v>
      </c>
      <c r="D50" s="111" t="s">
        <v>815</v>
      </c>
      <c r="E50" s="112" t="s">
        <v>23</v>
      </c>
      <c r="F50" s="94" t="s">
        <v>149</v>
      </c>
      <c r="G50" s="113" t="str">
        <f t="shared" si="3"/>
        <v>Firm</v>
      </c>
      <c r="H50" s="11"/>
      <c r="I50" s="11"/>
      <c r="J50" s="11"/>
      <c r="K50" s="11"/>
      <c r="L50" s="11"/>
      <c r="M50" s="11">
        <v>0</v>
      </c>
      <c r="N50" s="11">
        <v>0</v>
      </c>
      <c r="O50" s="11">
        <v>0</v>
      </c>
      <c r="P50" s="11">
        <v>0</v>
      </c>
      <c r="Q50" s="11">
        <v>5</v>
      </c>
      <c r="R50" s="11">
        <v>15</v>
      </c>
      <c r="S50" s="11">
        <v>30</v>
      </c>
      <c r="T50" s="11">
        <v>45</v>
      </c>
      <c r="U50" s="11">
        <v>70</v>
      </c>
      <c r="V50" s="11">
        <v>70</v>
      </c>
      <c r="W50" s="11">
        <v>70</v>
      </c>
      <c r="X50" s="11">
        <v>70</v>
      </c>
      <c r="Y50" s="11">
        <v>80</v>
      </c>
      <c r="Z50" s="11">
        <v>90</v>
      </c>
      <c r="AA50" s="11">
        <v>90</v>
      </c>
    </row>
    <row r="51" spans="1:27" x14ac:dyDescent="0.3">
      <c r="A51" s="109" t="s">
        <v>240</v>
      </c>
      <c r="B51" s="110" t="s">
        <v>291</v>
      </c>
      <c r="C51" s="110" t="s">
        <v>862</v>
      </c>
      <c r="D51" s="111" t="s">
        <v>863</v>
      </c>
      <c r="E51" s="112" t="s">
        <v>23</v>
      </c>
      <c r="F51" s="94" t="s">
        <v>149</v>
      </c>
      <c r="G51" s="113" t="str">
        <f t="shared" si="3"/>
        <v>Firm</v>
      </c>
      <c r="H51" s="11"/>
      <c r="I51" s="11"/>
      <c r="J51" s="11"/>
      <c r="K51" s="11"/>
      <c r="L51" s="11"/>
      <c r="M51" s="11">
        <v>0</v>
      </c>
      <c r="N51" s="11">
        <v>0</v>
      </c>
      <c r="O51" s="11">
        <v>0</v>
      </c>
      <c r="P51" s="11">
        <v>0</v>
      </c>
      <c r="Q51" s="11">
        <v>0</v>
      </c>
      <c r="R51" s="11">
        <v>0</v>
      </c>
      <c r="S51" s="11">
        <v>0</v>
      </c>
      <c r="T51" s="11">
        <v>0</v>
      </c>
      <c r="U51" s="11">
        <v>0</v>
      </c>
      <c r="V51" s="11">
        <v>30</v>
      </c>
      <c r="W51" s="11">
        <v>50</v>
      </c>
      <c r="X51" s="11">
        <v>50</v>
      </c>
      <c r="Y51" s="11">
        <v>50</v>
      </c>
      <c r="Z51" s="11">
        <v>50</v>
      </c>
      <c r="AA51" s="11">
        <v>50</v>
      </c>
    </row>
    <row r="52" spans="1:27" x14ac:dyDescent="0.3">
      <c r="A52" s="109" t="s">
        <v>240</v>
      </c>
      <c r="B52" s="110" t="s">
        <v>291</v>
      </c>
      <c r="C52" s="110" t="s">
        <v>864</v>
      </c>
      <c r="D52" s="111" t="s">
        <v>865</v>
      </c>
      <c r="E52" s="112" t="s">
        <v>23</v>
      </c>
      <c r="F52" s="94" t="s">
        <v>149</v>
      </c>
      <c r="G52" s="113" t="s">
        <v>264</v>
      </c>
      <c r="H52" s="11"/>
      <c r="I52" s="11"/>
      <c r="J52" s="11"/>
      <c r="K52" s="11"/>
      <c r="L52" s="11"/>
      <c r="M52" s="11">
        <v>0</v>
      </c>
      <c r="N52" s="11">
        <v>0</v>
      </c>
      <c r="O52" s="11">
        <v>0</v>
      </c>
      <c r="P52" s="11">
        <v>0</v>
      </c>
      <c r="Q52" s="11">
        <v>0</v>
      </c>
      <c r="R52" s="11">
        <v>0</v>
      </c>
      <c r="S52" s="11">
        <v>0</v>
      </c>
      <c r="T52" s="11">
        <v>37</v>
      </c>
      <c r="U52" s="11">
        <v>85</v>
      </c>
      <c r="V52" s="11">
        <v>85</v>
      </c>
      <c r="W52" s="11">
        <v>85</v>
      </c>
      <c r="X52" s="11">
        <v>85</v>
      </c>
      <c r="Y52" s="11">
        <v>85</v>
      </c>
      <c r="Z52" s="11">
        <v>115</v>
      </c>
      <c r="AA52" s="11">
        <v>150</v>
      </c>
    </row>
    <row r="53" spans="1:27" x14ac:dyDescent="0.3">
      <c r="A53" s="109" t="s">
        <v>240</v>
      </c>
      <c r="B53" s="110" t="s">
        <v>291</v>
      </c>
      <c r="C53" s="110" t="s">
        <v>866</v>
      </c>
      <c r="D53" s="111" t="s">
        <v>867</v>
      </c>
      <c r="E53" s="112" t="s">
        <v>23</v>
      </c>
      <c r="F53" s="94" t="s">
        <v>149</v>
      </c>
      <c r="G53" s="113" t="str">
        <f t="shared" ref="G53:G58" si="4">IF(OR(W53&gt;V53,X53&gt;W53,Y53&gt;X53,Z53&gt;Y53,AA53&gt;Z53,AB53&gt;AA53),"Firm","")</f>
        <v>Firm</v>
      </c>
      <c r="H53" s="11"/>
      <c r="I53" s="11"/>
      <c r="J53" s="11"/>
      <c r="K53" s="11"/>
      <c r="L53" s="11"/>
      <c r="M53" s="11">
        <v>0</v>
      </c>
      <c r="N53" s="11">
        <v>0</v>
      </c>
      <c r="O53" s="11">
        <v>0</v>
      </c>
      <c r="P53" s="11">
        <v>0</v>
      </c>
      <c r="Q53" s="11">
        <v>0</v>
      </c>
      <c r="R53" s="11">
        <v>0</v>
      </c>
      <c r="S53" s="11">
        <v>0</v>
      </c>
      <c r="T53" s="11">
        <v>0</v>
      </c>
      <c r="U53" s="11">
        <v>20</v>
      </c>
      <c r="V53" s="11">
        <v>100</v>
      </c>
      <c r="W53" s="11">
        <v>140</v>
      </c>
      <c r="X53" s="11">
        <v>170</v>
      </c>
      <c r="Y53" s="11">
        <v>170</v>
      </c>
      <c r="Z53" s="11">
        <v>170</v>
      </c>
      <c r="AA53" s="11">
        <v>170</v>
      </c>
    </row>
    <row r="54" spans="1:27" x14ac:dyDescent="0.3">
      <c r="A54" s="109" t="s">
        <v>240</v>
      </c>
      <c r="B54" s="110" t="s">
        <v>291</v>
      </c>
      <c r="C54" s="110" t="s">
        <v>868</v>
      </c>
      <c r="D54" s="111" t="s">
        <v>825</v>
      </c>
      <c r="E54" s="112" t="s">
        <v>23</v>
      </c>
      <c r="F54" s="94" t="s">
        <v>149</v>
      </c>
      <c r="G54" s="113" t="str">
        <f t="shared" si="4"/>
        <v>Firm</v>
      </c>
      <c r="H54" s="11"/>
      <c r="I54" s="11"/>
      <c r="J54" s="11"/>
      <c r="K54" s="11"/>
      <c r="L54" s="11"/>
      <c r="M54" s="11">
        <v>0</v>
      </c>
      <c r="N54" s="11">
        <v>0</v>
      </c>
      <c r="O54" s="11">
        <v>0</v>
      </c>
      <c r="P54" s="11">
        <v>0</v>
      </c>
      <c r="Q54" s="11">
        <v>0</v>
      </c>
      <c r="R54" s="11">
        <v>0</v>
      </c>
      <c r="S54" s="11">
        <v>0</v>
      </c>
      <c r="T54" s="11">
        <v>20</v>
      </c>
      <c r="U54" s="11">
        <v>35</v>
      </c>
      <c r="V54" s="11">
        <v>35</v>
      </c>
      <c r="W54" s="11">
        <v>40</v>
      </c>
      <c r="X54" s="11">
        <v>45</v>
      </c>
      <c r="Y54" s="11">
        <v>50</v>
      </c>
      <c r="Z54" s="11">
        <v>50</v>
      </c>
      <c r="AA54" s="11">
        <v>50</v>
      </c>
    </row>
    <row r="55" spans="1:27" x14ac:dyDescent="0.3">
      <c r="A55" s="109" t="s">
        <v>240</v>
      </c>
      <c r="B55" s="110" t="s">
        <v>291</v>
      </c>
      <c r="C55" s="110" t="s">
        <v>869</v>
      </c>
      <c r="D55" s="111" t="s">
        <v>332</v>
      </c>
      <c r="E55" s="112" t="s">
        <v>23</v>
      </c>
      <c r="F55" s="94" t="s">
        <v>149</v>
      </c>
      <c r="G55" s="113" t="str">
        <f t="shared" si="4"/>
        <v>Firm</v>
      </c>
      <c r="H55" s="11"/>
      <c r="I55" s="11"/>
      <c r="J55" s="11"/>
      <c r="K55" s="11"/>
      <c r="L55" s="11"/>
      <c r="M55" s="11">
        <v>0</v>
      </c>
      <c r="N55" s="11">
        <v>0</v>
      </c>
      <c r="O55" s="11">
        <v>0</v>
      </c>
      <c r="P55" s="11">
        <v>0</v>
      </c>
      <c r="Q55" s="11">
        <v>0</v>
      </c>
      <c r="R55" s="11">
        <v>0</v>
      </c>
      <c r="S55" s="11">
        <v>0</v>
      </c>
      <c r="T55" s="11">
        <v>0</v>
      </c>
      <c r="U55" s="11">
        <v>0</v>
      </c>
      <c r="V55" s="11">
        <v>25</v>
      </c>
      <c r="W55" s="11">
        <v>80</v>
      </c>
      <c r="X55" s="11">
        <v>100</v>
      </c>
      <c r="Y55" s="11">
        <v>100</v>
      </c>
      <c r="Z55" s="11">
        <v>100</v>
      </c>
      <c r="AA55" s="11">
        <v>100</v>
      </c>
    </row>
    <row r="56" spans="1:27" x14ac:dyDescent="0.3">
      <c r="A56" s="109" t="s">
        <v>240</v>
      </c>
      <c r="B56" s="110" t="s">
        <v>291</v>
      </c>
      <c r="C56" s="110" t="s">
        <v>870</v>
      </c>
      <c r="D56" s="111" t="s">
        <v>852</v>
      </c>
      <c r="E56" s="112" t="s">
        <v>23</v>
      </c>
      <c r="F56" s="94" t="s">
        <v>149</v>
      </c>
      <c r="G56" s="113" t="str">
        <f t="shared" si="4"/>
        <v/>
      </c>
      <c r="H56" s="11"/>
      <c r="I56" s="11"/>
      <c r="J56" s="11"/>
      <c r="K56" s="11"/>
      <c r="L56" s="11"/>
      <c r="M56" s="11">
        <v>6</v>
      </c>
      <c r="N56" s="11">
        <v>6</v>
      </c>
      <c r="O56" s="11">
        <v>6</v>
      </c>
      <c r="P56" s="11">
        <v>6</v>
      </c>
      <c r="Q56" s="11">
        <v>8</v>
      </c>
      <c r="R56" s="11">
        <v>9.6</v>
      </c>
      <c r="S56" s="11">
        <v>9.6</v>
      </c>
      <c r="T56" s="11">
        <v>9.6</v>
      </c>
      <c r="U56" s="11">
        <v>9.6</v>
      </c>
      <c r="V56" s="11">
        <v>9.6</v>
      </c>
      <c r="W56" s="11">
        <v>9.6</v>
      </c>
      <c r="X56" s="11">
        <v>9.6</v>
      </c>
      <c r="Y56" s="11">
        <v>9.6</v>
      </c>
      <c r="Z56" s="11">
        <v>9.6</v>
      </c>
      <c r="AA56" s="11">
        <v>9.6</v>
      </c>
    </row>
    <row r="57" spans="1:27" x14ac:dyDescent="0.3">
      <c r="A57" s="109" t="s">
        <v>240</v>
      </c>
      <c r="B57" s="110" t="s">
        <v>291</v>
      </c>
      <c r="C57" s="110" t="s">
        <v>871</v>
      </c>
      <c r="D57" s="111" t="s">
        <v>872</v>
      </c>
      <c r="E57" s="112" t="s">
        <v>23</v>
      </c>
      <c r="F57" s="94" t="s">
        <v>149</v>
      </c>
      <c r="G57" s="113" t="str">
        <f t="shared" si="4"/>
        <v>Firm</v>
      </c>
      <c r="H57" s="11"/>
      <c r="I57" s="11"/>
      <c r="J57" s="11"/>
      <c r="K57" s="11"/>
      <c r="L57" s="11"/>
      <c r="M57" s="11">
        <v>0</v>
      </c>
      <c r="N57" s="11">
        <v>0</v>
      </c>
      <c r="O57" s="11">
        <v>0</v>
      </c>
      <c r="P57" s="11">
        <v>0</v>
      </c>
      <c r="Q57" s="11">
        <v>0</v>
      </c>
      <c r="R57" s="11">
        <v>0</v>
      </c>
      <c r="S57" s="11">
        <v>0</v>
      </c>
      <c r="T57" s="11">
        <v>0</v>
      </c>
      <c r="U57" s="11">
        <v>0</v>
      </c>
      <c r="V57" s="11">
        <v>10</v>
      </c>
      <c r="W57" s="11">
        <v>15</v>
      </c>
      <c r="X57" s="11">
        <v>20</v>
      </c>
      <c r="Y57" s="11">
        <v>20</v>
      </c>
      <c r="Z57" s="11">
        <v>20</v>
      </c>
      <c r="AA57" s="11">
        <v>20</v>
      </c>
    </row>
    <row r="58" spans="1:27" x14ac:dyDescent="0.3">
      <c r="A58" s="109" t="s">
        <v>240</v>
      </c>
      <c r="B58" s="110" t="s">
        <v>291</v>
      </c>
      <c r="C58" s="110" t="s">
        <v>873</v>
      </c>
      <c r="D58" s="111" t="s">
        <v>874</v>
      </c>
      <c r="E58" s="112" t="s">
        <v>23</v>
      </c>
      <c r="F58" s="94" t="s">
        <v>149</v>
      </c>
      <c r="G58" s="113" t="str">
        <f t="shared" si="4"/>
        <v/>
      </c>
      <c r="H58" s="11"/>
      <c r="I58" s="11"/>
      <c r="J58" s="11"/>
      <c r="K58" s="11"/>
      <c r="L58" s="11"/>
      <c r="M58" s="11">
        <v>0</v>
      </c>
      <c r="N58" s="11">
        <v>0</v>
      </c>
      <c r="O58" s="11">
        <v>0</v>
      </c>
      <c r="P58" s="11">
        <v>0</v>
      </c>
      <c r="Q58" s="11">
        <v>0</v>
      </c>
      <c r="R58" s="11">
        <v>0</v>
      </c>
      <c r="S58" s="11">
        <v>0</v>
      </c>
      <c r="T58" s="11">
        <v>0</v>
      </c>
      <c r="U58" s="11">
        <v>10</v>
      </c>
      <c r="V58" s="11">
        <v>20</v>
      </c>
      <c r="W58" s="11">
        <v>20</v>
      </c>
      <c r="X58" s="11">
        <v>20</v>
      </c>
      <c r="Y58" s="11">
        <v>20</v>
      </c>
      <c r="Z58" s="11">
        <v>20</v>
      </c>
      <c r="AA58" s="11">
        <v>20</v>
      </c>
    </row>
    <row r="59" spans="1:27" x14ac:dyDescent="0.3">
      <c r="A59" s="109" t="s">
        <v>240</v>
      </c>
      <c r="B59" s="110" t="s">
        <v>291</v>
      </c>
      <c r="C59" s="110" t="s">
        <v>875</v>
      </c>
      <c r="D59" s="111" t="s">
        <v>332</v>
      </c>
      <c r="E59" s="112" t="s">
        <v>23</v>
      </c>
      <c r="F59" s="94" t="s">
        <v>149</v>
      </c>
      <c r="G59" s="113" t="s">
        <v>205</v>
      </c>
      <c r="H59" s="11"/>
      <c r="I59" s="11"/>
      <c r="J59" s="11"/>
      <c r="K59" s="11"/>
      <c r="L59" s="11"/>
      <c r="M59" s="11">
        <v>0</v>
      </c>
      <c r="N59" s="11">
        <v>0</v>
      </c>
      <c r="O59" s="11">
        <v>0</v>
      </c>
      <c r="P59" s="11">
        <v>0</v>
      </c>
      <c r="Q59" s="11">
        <v>0</v>
      </c>
      <c r="R59" s="11">
        <v>0</v>
      </c>
      <c r="S59" s="11">
        <v>0</v>
      </c>
      <c r="T59" s="11">
        <v>0</v>
      </c>
      <c r="U59" s="11">
        <v>0</v>
      </c>
      <c r="V59" s="11">
        <v>30</v>
      </c>
      <c r="W59" s="11">
        <v>30</v>
      </c>
      <c r="X59" s="11">
        <v>30</v>
      </c>
      <c r="Y59" s="11">
        <v>60</v>
      </c>
      <c r="Z59" s="11">
        <v>60</v>
      </c>
      <c r="AA59" s="11">
        <v>60</v>
      </c>
    </row>
    <row r="60" spans="1:27" x14ac:dyDescent="0.3">
      <c r="A60" s="109" t="s">
        <v>240</v>
      </c>
      <c r="B60" s="110" t="s">
        <v>291</v>
      </c>
      <c r="C60" s="110" t="s">
        <v>876</v>
      </c>
      <c r="D60" s="111" t="s">
        <v>877</v>
      </c>
      <c r="E60" s="112" t="s">
        <v>23</v>
      </c>
      <c r="F60" s="94" t="s">
        <v>149</v>
      </c>
      <c r="G60" s="113" t="s">
        <v>205</v>
      </c>
      <c r="H60" s="11"/>
      <c r="I60" s="11"/>
      <c r="J60" s="11"/>
      <c r="K60" s="11"/>
      <c r="L60" s="11"/>
      <c r="M60" s="11">
        <v>0</v>
      </c>
      <c r="N60" s="11">
        <v>0</v>
      </c>
      <c r="O60" s="11">
        <v>0</v>
      </c>
      <c r="P60" s="11">
        <v>0</v>
      </c>
      <c r="Q60" s="11">
        <v>0</v>
      </c>
      <c r="R60" s="11">
        <v>0</v>
      </c>
      <c r="S60" s="11">
        <v>2</v>
      </c>
      <c r="T60" s="11">
        <v>7</v>
      </c>
      <c r="U60" s="11">
        <v>15</v>
      </c>
      <c r="V60" s="11">
        <v>15</v>
      </c>
      <c r="W60" s="11">
        <v>15</v>
      </c>
      <c r="X60" s="11">
        <v>20</v>
      </c>
      <c r="Y60" s="11">
        <v>25</v>
      </c>
      <c r="Z60" s="11">
        <v>35</v>
      </c>
      <c r="AA60" s="11">
        <v>35</v>
      </c>
    </row>
    <row r="61" spans="1:27" x14ac:dyDescent="0.3">
      <c r="A61" s="109" t="s">
        <v>240</v>
      </c>
      <c r="B61" s="110" t="s">
        <v>291</v>
      </c>
      <c r="C61" s="110" t="s">
        <v>878</v>
      </c>
      <c r="D61" s="111" t="s">
        <v>879</v>
      </c>
      <c r="E61" s="112" t="s">
        <v>23</v>
      </c>
      <c r="F61" s="94" t="s">
        <v>149</v>
      </c>
      <c r="G61" s="113" t="str">
        <f>IF(OR(W61&gt;V61,X61&gt;W61,Y61&gt;X61,Z61&gt;Y61,AA61&gt;Z61,AB61&gt;AA61),"Firm","")</f>
        <v>Firm</v>
      </c>
      <c r="H61" s="11"/>
      <c r="I61" s="11"/>
      <c r="J61" s="11"/>
      <c r="K61" s="11"/>
      <c r="L61" s="11"/>
      <c r="M61" s="11">
        <v>0</v>
      </c>
      <c r="N61" s="11">
        <v>0</v>
      </c>
      <c r="O61" s="11">
        <v>0</v>
      </c>
      <c r="P61" s="11">
        <v>0</v>
      </c>
      <c r="Q61" s="11">
        <v>0</v>
      </c>
      <c r="R61" s="11">
        <v>0</v>
      </c>
      <c r="S61" s="11">
        <v>0</v>
      </c>
      <c r="T61" s="11">
        <v>0</v>
      </c>
      <c r="U61" s="11">
        <v>0</v>
      </c>
      <c r="V61" s="11">
        <v>20</v>
      </c>
      <c r="W61" s="11">
        <v>40</v>
      </c>
      <c r="X61" s="11">
        <v>40</v>
      </c>
      <c r="Y61" s="11">
        <v>40</v>
      </c>
      <c r="Z61" s="11">
        <v>40</v>
      </c>
      <c r="AA61" s="11">
        <v>40</v>
      </c>
    </row>
    <row r="62" spans="1:27" x14ac:dyDescent="0.3">
      <c r="A62" s="109" t="s">
        <v>240</v>
      </c>
      <c r="B62" s="110" t="s">
        <v>291</v>
      </c>
      <c r="C62" s="110" t="s">
        <v>880</v>
      </c>
      <c r="D62" s="111" t="s">
        <v>798</v>
      </c>
      <c r="E62" s="112" t="s">
        <v>23</v>
      </c>
      <c r="F62" s="94" t="s">
        <v>149</v>
      </c>
      <c r="G62" s="113" t="s">
        <v>264</v>
      </c>
      <c r="H62" s="11"/>
      <c r="I62" s="11"/>
      <c r="J62" s="11"/>
      <c r="K62" s="11"/>
      <c r="L62" s="11"/>
      <c r="M62" s="11">
        <v>0</v>
      </c>
      <c r="N62" s="11">
        <v>0</v>
      </c>
      <c r="O62" s="11">
        <v>0</v>
      </c>
      <c r="P62" s="11">
        <v>0</v>
      </c>
      <c r="Q62" s="11">
        <v>0</v>
      </c>
      <c r="R62" s="11">
        <v>0</v>
      </c>
      <c r="S62" s="11">
        <v>0</v>
      </c>
      <c r="T62" s="11">
        <v>0</v>
      </c>
      <c r="U62" s="11">
        <v>8</v>
      </c>
      <c r="V62" s="11">
        <v>20</v>
      </c>
      <c r="W62" s="11">
        <v>20</v>
      </c>
      <c r="X62" s="11">
        <v>30</v>
      </c>
      <c r="Y62" s="11">
        <v>40</v>
      </c>
      <c r="Z62" s="11">
        <v>40</v>
      </c>
      <c r="AA62" s="11">
        <v>60</v>
      </c>
    </row>
    <row r="63" spans="1:27" x14ac:dyDescent="0.3">
      <c r="A63" s="109" t="s">
        <v>240</v>
      </c>
      <c r="B63" s="110" t="s">
        <v>291</v>
      </c>
      <c r="C63" s="110" t="s">
        <v>881</v>
      </c>
      <c r="D63" s="111" t="s">
        <v>573</v>
      </c>
      <c r="E63" s="112" t="s">
        <v>23</v>
      </c>
      <c r="F63" s="94" t="s">
        <v>149</v>
      </c>
      <c r="G63" s="113" t="str">
        <f>IF(OR(W63&gt;V63,X63&gt;W63,Y63&gt;X63,Z63&gt;Y63,AA63&gt;Z63,AB63&gt;AA63),"Firm","")</f>
        <v/>
      </c>
      <c r="H63" s="11"/>
      <c r="I63" s="11"/>
      <c r="J63" s="11"/>
      <c r="K63" s="11"/>
      <c r="L63" s="11"/>
      <c r="M63" s="11">
        <v>0</v>
      </c>
      <c r="N63" s="11">
        <v>0</v>
      </c>
      <c r="O63" s="11">
        <v>0</v>
      </c>
      <c r="P63" s="11">
        <v>0</v>
      </c>
      <c r="Q63" s="11">
        <v>0</v>
      </c>
      <c r="R63" s="11">
        <v>0</v>
      </c>
      <c r="S63" s="11">
        <v>0</v>
      </c>
      <c r="T63" s="11">
        <v>100</v>
      </c>
      <c r="U63" s="11">
        <v>216.66666666666669</v>
      </c>
      <c r="V63" s="11">
        <v>325</v>
      </c>
      <c r="W63" s="11">
        <v>325</v>
      </c>
      <c r="X63" s="11">
        <v>325</v>
      </c>
      <c r="Y63" s="11">
        <v>325</v>
      </c>
      <c r="Z63" s="11">
        <v>325</v>
      </c>
      <c r="AA63" s="11">
        <v>325</v>
      </c>
    </row>
    <row r="64" spans="1:27" x14ac:dyDescent="0.3">
      <c r="A64" s="109" t="s">
        <v>240</v>
      </c>
      <c r="B64" s="110" t="s">
        <v>291</v>
      </c>
      <c r="C64" s="110" t="s">
        <v>882</v>
      </c>
      <c r="D64" s="111" t="s">
        <v>829</v>
      </c>
      <c r="E64" s="112" t="s">
        <v>23</v>
      </c>
      <c r="F64" s="94" t="s">
        <v>149</v>
      </c>
      <c r="G64" s="113" t="str">
        <f>IF(OR(W64&gt;V64,X64&gt;W64,Y64&gt;X64,Z64&gt;Y64,AA64&gt;Z64,AB64&gt;AA64),"Firm","")</f>
        <v/>
      </c>
      <c r="H64" s="11"/>
      <c r="I64" s="11"/>
      <c r="J64" s="11"/>
      <c r="K64" s="11"/>
      <c r="L64" s="11"/>
      <c r="M64" s="11">
        <v>0</v>
      </c>
      <c r="N64" s="11">
        <v>0</v>
      </c>
      <c r="O64" s="11">
        <v>0</v>
      </c>
      <c r="P64" s="11">
        <v>0</v>
      </c>
      <c r="Q64" s="11">
        <v>0</v>
      </c>
      <c r="R64" s="11">
        <v>10</v>
      </c>
      <c r="S64" s="11">
        <v>50</v>
      </c>
      <c r="T64" s="11">
        <v>110</v>
      </c>
      <c r="U64" s="11">
        <v>110</v>
      </c>
      <c r="V64" s="11">
        <v>110</v>
      </c>
      <c r="W64" s="11">
        <v>110</v>
      </c>
      <c r="X64" s="11">
        <v>110</v>
      </c>
      <c r="Y64" s="11">
        <v>110</v>
      </c>
      <c r="Z64" s="11">
        <v>110</v>
      </c>
      <c r="AA64" s="11">
        <v>110</v>
      </c>
    </row>
    <row r="65" spans="1:27" x14ac:dyDescent="0.3">
      <c r="A65" s="109" t="s">
        <v>240</v>
      </c>
      <c r="B65" s="110" t="s">
        <v>291</v>
      </c>
      <c r="C65" s="110" t="s">
        <v>883</v>
      </c>
      <c r="D65" s="111" t="s">
        <v>825</v>
      </c>
      <c r="E65" s="112" t="s">
        <v>23</v>
      </c>
      <c r="F65" s="94" t="s">
        <v>149</v>
      </c>
      <c r="G65" s="113" t="str">
        <f>IF(OR(W65&gt;V65,X65&gt;W65,Y65&gt;X65,Z65&gt;Y65,AA65&gt;Z65,AB65&gt;AA65),"Firm","")</f>
        <v/>
      </c>
      <c r="H65" s="11"/>
      <c r="I65" s="11"/>
      <c r="J65" s="11"/>
      <c r="K65" s="11"/>
      <c r="L65" s="11"/>
      <c r="M65" s="11">
        <v>0</v>
      </c>
      <c r="N65" s="11">
        <v>0</v>
      </c>
      <c r="O65" s="11">
        <v>0</v>
      </c>
      <c r="P65" s="11">
        <v>0</v>
      </c>
      <c r="Q65" s="11">
        <v>14</v>
      </c>
      <c r="R65" s="11">
        <v>29</v>
      </c>
      <c r="S65" s="11">
        <v>40</v>
      </c>
      <c r="T65" s="11">
        <v>60</v>
      </c>
      <c r="U65" s="11">
        <v>100</v>
      </c>
      <c r="V65" s="11">
        <v>140</v>
      </c>
      <c r="W65" s="11">
        <v>140</v>
      </c>
      <c r="X65" s="11">
        <v>140</v>
      </c>
      <c r="Y65" s="11">
        <v>140</v>
      </c>
      <c r="Z65" s="11">
        <v>140</v>
      </c>
      <c r="AA65" s="11">
        <v>140</v>
      </c>
    </row>
    <row r="66" spans="1:27" x14ac:dyDescent="0.3">
      <c r="A66" s="109" t="s">
        <v>240</v>
      </c>
      <c r="B66" s="110" t="s">
        <v>291</v>
      </c>
      <c r="C66" s="110" t="s">
        <v>884</v>
      </c>
      <c r="D66" s="111" t="s">
        <v>885</v>
      </c>
      <c r="E66" s="112" t="s">
        <v>810</v>
      </c>
      <c r="F66" s="94" t="s">
        <v>149</v>
      </c>
      <c r="G66" s="113" t="s">
        <v>205</v>
      </c>
      <c r="H66" s="11"/>
      <c r="I66" s="11"/>
      <c r="J66" s="11"/>
      <c r="K66" s="11"/>
      <c r="L66" s="11"/>
      <c r="M66" s="11">
        <v>0</v>
      </c>
      <c r="N66" s="11">
        <v>0</v>
      </c>
      <c r="O66" s="11">
        <v>0</v>
      </c>
      <c r="P66" s="11">
        <v>0</v>
      </c>
      <c r="Q66" s="11">
        <v>0</v>
      </c>
      <c r="R66" s="11">
        <v>0</v>
      </c>
      <c r="S66" s="11">
        <v>0</v>
      </c>
      <c r="T66" s="11">
        <v>0</v>
      </c>
      <c r="U66" s="11">
        <v>0</v>
      </c>
      <c r="V66" s="11">
        <v>20</v>
      </c>
      <c r="W66" s="11">
        <v>160</v>
      </c>
      <c r="X66" s="11">
        <v>160</v>
      </c>
      <c r="Y66" s="11">
        <v>160</v>
      </c>
      <c r="Z66" s="11">
        <v>160</v>
      </c>
      <c r="AA66" s="11">
        <v>160</v>
      </c>
    </row>
    <row r="67" spans="1:27" x14ac:dyDescent="0.3">
      <c r="A67" s="109" t="s">
        <v>240</v>
      </c>
      <c r="B67" s="110" t="s">
        <v>291</v>
      </c>
      <c r="C67" s="110" t="s">
        <v>884</v>
      </c>
      <c r="D67" s="111" t="s">
        <v>885</v>
      </c>
      <c r="E67" s="112" t="s">
        <v>23</v>
      </c>
      <c r="F67" s="94" t="s">
        <v>149</v>
      </c>
      <c r="G67" s="113" t="str">
        <f>IF(OR(W67&gt;V67,X67&gt;W67,Y67&gt;X67,Z67&gt;Y67,AA67&gt;Z67,AB67&gt;AA67),"Firm","")</f>
        <v/>
      </c>
      <c r="H67" s="11"/>
      <c r="I67" s="11"/>
      <c r="J67" s="11"/>
      <c r="K67" s="11"/>
      <c r="L67" s="11"/>
      <c r="M67" s="11">
        <v>0</v>
      </c>
      <c r="N67" s="11">
        <v>0</v>
      </c>
      <c r="O67" s="11">
        <v>0</v>
      </c>
      <c r="P67" s="11">
        <v>0</v>
      </c>
      <c r="Q67" s="11">
        <v>0</v>
      </c>
      <c r="R67" s="11">
        <v>0</v>
      </c>
      <c r="S67" s="11">
        <v>0</v>
      </c>
      <c r="T67" s="11">
        <v>80</v>
      </c>
      <c r="U67" s="11">
        <v>100</v>
      </c>
      <c r="V67" s="11">
        <v>100</v>
      </c>
      <c r="W67" s="11">
        <v>100</v>
      </c>
      <c r="X67" s="11">
        <v>100</v>
      </c>
      <c r="Y67" s="11">
        <v>100</v>
      </c>
      <c r="Z67" s="11">
        <v>100</v>
      </c>
      <c r="AA67" s="11">
        <v>100</v>
      </c>
    </row>
    <row r="68" spans="1:27" x14ac:dyDescent="0.3">
      <c r="A68" s="109" t="s">
        <v>240</v>
      </c>
      <c r="B68" s="110" t="s">
        <v>291</v>
      </c>
      <c r="C68" s="110" t="s">
        <v>886</v>
      </c>
      <c r="D68" s="111" t="s">
        <v>887</v>
      </c>
      <c r="E68" s="112" t="s">
        <v>23</v>
      </c>
      <c r="F68" s="94" t="s">
        <v>149</v>
      </c>
      <c r="G68" s="113" t="str">
        <f>IF(OR(W68&gt;V68,X68&gt;W68,Y68&gt;X68,Z68&gt;Y68,AA68&gt;Z68,AB68&gt;AA68),"Firm","")</f>
        <v/>
      </c>
      <c r="H68" s="11"/>
      <c r="I68" s="11"/>
      <c r="J68" s="11"/>
      <c r="K68" s="11"/>
      <c r="L68" s="11"/>
      <c r="M68" s="11">
        <v>0</v>
      </c>
      <c r="N68" s="11">
        <v>0</v>
      </c>
      <c r="O68" s="11">
        <v>0</v>
      </c>
      <c r="P68" s="11">
        <v>0</v>
      </c>
      <c r="Q68" s="11">
        <v>0</v>
      </c>
      <c r="R68" s="11">
        <v>0</v>
      </c>
      <c r="S68" s="11">
        <v>0</v>
      </c>
      <c r="T68" s="11">
        <v>0</v>
      </c>
      <c r="U68" s="11">
        <v>15</v>
      </c>
      <c r="V68" s="11">
        <v>25</v>
      </c>
      <c r="W68" s="11">
        <v>25</v>
      </c>
      <c r="X68" s="11">
        <v>25</v>
      </c>
      <c r="Y68" s="11">
        <v>25</v>
      </c>
      <c r="Z68" s="11">
        <v>25</v>
      </c>
      <c r="AA68" s="11">
        <v>25</v>
      </c>
    </row>
    <row r="69" spans="1:27" x14ac:dyDescent="0.3">
      <c r="A69" s="109" t="s">
        <v>240</v>
      </c>
      <c r="B69" s="110" t="s">
        <v>291</v>
      </c>
      <c r="C69" s="110" t="s">
        <v>888</v>
      </c>
      <c r="D69" s="111" t="s">
        <v>889</v>
      </c>
      <c r="E69" s="112" t="s">
        <v>23</v>
      </c>
      <c r="F69" s="94" t="s">
        <v>149</v>
      </c>
      <c r="G69" s="113" t="s">
        <v>205</v>
      </c>
      <c r="H69" s="11"/>
      <c r="I69" s="11"/>
      <c r="J69" s="11"/>
      <c r="K69" s="11"/>
      <c r="L69" s="11"/>
      <c r="M69" s="11">
        <v>0</v>
      </c>
      <c r="N69" s="11">
        <v>0</v>
      </c>
      <c r="O69" s="11">
        <v>0</v>
      </c>
      <c r="P69" s="11">
        <v>0</v>
      </c>
      <c r="Q69" s="11">
        <v>0</v>
      </c>
      <c r="R69" s="11">
        <v>0</v>
      </c>
      <c r="S69" s="11">
        <v>0</v>
      </c>
      <c r="T69" s="11">
        <v>0</v>
      </c>
      <c r="U69" s="11">
        <v>20</v>
      </c>
      <c r="V69" s="11">
        <v>30</v>
      </c>
      <c r="W69" s="11">
        <v>40</v>
      </c>
      <c r="X69" s="11">
        <v>50</v>
      </c>
      <c r="Y69" s="11">
        <v>50</v>
      </c>
      <c r="Z69" s="11">
        <v>50</v>
      </c>
      <c r="AA69" s="11">
        <v>50</v>
      </c>
    </row>
    <row r="70" spans="1:27" x14ac:dyDescent="0.3">
      <c r="A70" s="109" t="s">
        <v>144</v>
      </c>
      <c r="B70" s="110" t="s">
        <v>151</v>
      </c>
      <c r="C70" s="110" t="s">
        <v>890</v>
      </c>
      <c r="D70" s="111" t="s">
        <v>891</v>
      </c>
      <c r="E70" s="112" t="s">
        <v>23</v>
      </c>
      <c r="F70" s="94" t="s">
        <v>149</v>
      </c>
      <c r="G70" s="113" t="str">
        <f>IF(OR(W70&gt;V70,X70&gt;W70,Y70&gt;X70,Z70&gt;Y70,AA70&gt;Z70,AB70&gt;AA70),"Firm","")</f>
        <v>Firm</v>
      </c>
      <c r="H70" s="11"/>
      <c r="I70" s="11"/>
      <c r="J70" s="11"/>
      <c r="K70" s="11"/>
      <c r="L70" s="11"/>
      <c r="M70" s="11">
        <v>0</v>
      </c>
      <c r="N70" s="11">
        <v>0</v>
      </c>
      <c r="O70" s="11">
        <v>0</v>
      </c>
      <c r="P70" s="11">
        <v>0</v>
      </c>
      <c r="Q70" s="11">
        <v>0</v>
      </c>
      <c r="R70" s="11">
        <v>0</v>
      </c>
      <c r="S70" s="11">
        <v>0</v>
      </c>
      <c r="T70" s="11">
        <v>0</v>
      </c>
      <c r="U70" s="11">
        <v>0</v>
      </c>
      <c r="V70" s="11">
        <v>1</v>
      </c>
      <c r="W70" s="11">
        <v>4</v>
      </c>
      <c r="X70" s="11">
        <v>4</v>
      </c>
      <c r="Y70" s="11">
        <v>4</v>
      </c>
      <c r="Z70" s="11">
        <v>4</v>
      </c>
      <c r="AA70" s="11">
        <v>4</v>
      </c>
    </row>
    <row r="71" spans="1:27" x14ac:dyDescent="0.3">
      <c r="A71" s="109" t="s">
        <v>240</v>
      </c>
      <c r="B71" s="110" t="s">
        <v>258</v>
      </c>
      <c r="C71" s="110" t="s">
        <v>892</v>
      </c>
      <c r="D71" s="111" t="s">
        <v>893</v>
      </c>
      <c r="E71" s="112" t="s">
        <v>23</v>
      </c>
      <c r="F71" s="94" t="s">
        <v>149</v>
      </c>
      <c r="G71" s="113" t="str">
        <f>IF(OR(W71&gt;V71,X71&gt;W71,Y71&gt;X71,Z71&gt;Y71,AA71&gt;Z71,AB71&gt;AA71),"Firm","")</f>
        <v>Firm</v>
      </c>
      <c r="H71" s="11"/>
      <c r="I71" s="11"/>
      <c r="J71" s="11"/>
      <c r="K71" s="11"/>
      <c r="L71" s="11"/>
      <c r="M71" s="11">
        <v>0</v>
      </c>
      <c r="N71" s="11">
        <v>0</v>
      </c>
      <c r="O71" s="11">
        <v>0</v>
      </c>
      <c r="P71" s="11">
        <v>0</v>
      </c>
      <c r="Q71" s="11">
        <v>0</v>
      </c>
      <c r="R71" s="11">
        <v>0</v>
      </c>
      <c r="S71" s="11">
        <v>0</v>
      </c>
      <c r="T71" s="11">
        <v>0</v>
      </c>
      <c r="U71" s="11">
        <v>0</v>
      </c>
      <c r="V71" s="11">
        <v>10</v>
      </c>
      <c r="W71" s="11">
        <v>30</v>
      </c>
      <c r="X71" s="11">
        <v>30</v>
      </c>
      <c r="Y71" s="11">
        <v>30</v>
      </c>
      <c r="Z71" s="11">
        <v>30</v>
      </c>
      <c r="AA71" s="11">
        <v>30</v>
      </c>
    </row>
    <row r="72" spans="1:27" x14ac:dyDescent="0.3">
      <c r="A72" s="109" t="s">
        <v>240</v>
      </c>
      <c r="B72" s="110" t="s">
        <v>285</v>
      </c>
      <c r="C72" s="110" t="s">
        <v>894</v>
      </c>
      <c r="D72" s="111" t="s">
        <v>895</v>
      </c>
      <c r="E72" s="112" t="s">
        <v>810</v>
      </c>
      <c r="F72" s="94" t="s">
        <v>149</v>
      </c>
      <c r="G72" s="113" t="s">
        <v>205</v>
      </c>
      <c r="H72" s="11"/>
      <c r="I72" s="11"/>
      <c r="J72" s="11"/>
      <c r="K72" s="11"/>
      <c r="L72" s="11"/>
      <c r="M72" s="11">
        <v>0</v>
      </c>
      <c r="N72" s="11">
        <v>0</v>
      </c>
      <c r="O72" s="11">
        <v>0</v>
      </c>
      <c r="P72" s="11">
        <v>0</v>
      </c>
      <c r="Q72" s="11">
        <v>0</v>
      </c>
      <c r="R72" s="11">
        <v>0</v>
      </c>
      <c r="S72" s="11">
        <v>0</v>
      </c>
      <c r="T72" s="11">
        <v>0</v>
      </c>
      <c r="U72" s="11">
        <v>0</v>
      </c>
      <c r="V72" s="11">
        <v>5</v>
      </c>
      <c r="W72" s="11">
        <v>10</v>
      </c>
      <c r="X72" s="11">
        <v>20</v>
      </c>
      <c r="Y72" s="11">
        <v>20</v>
      </c>
      <c r="Z72" s="11">
        <v>20</v>
      </c>
      <c r="AA72" s="11">
        <v>20</v>
      </c>
    </row>
    <row r="73" spans="1:27" x14ac:dyDescent="0.3">
      <c r="A73" s="109" t="s">
        <v>240</v>
      </c>
      <c r="B73" s="110" t="s">
        <v>288</v>
      </c>
      <c r="C73" s="110" t="s">
        <v>896</v>
      </c>
      <c r="D73" s="111" t="s">
        <v>896</v>
      </c>
      <c r="E73" s="112" t="s">
        <v>23</v>
      </c>
      <c r="F73" s="94" t="s">
        <v>149</v>
      </c>
      <c r="G73" s="113" t="str">
        <f>IF(OR(W73&gt;V73,X73&gt;W73,Y73&gt;X73,Z73&gt;Y73,AA73&gt;Z73,AB73&gt;AA73),"Firm","")</f>
        <v/>
      </c>
      <c r="H73" s="11"/>
      <c r="I73" s="11"/>
      <c r="J73" s="11"/>
      <c r="K73" s="11"/>
      <c r="L73" s="11"/>
      <c r="M73" s="11">
        <v>2.8</v>
      </c>
      <c r="N73" s="11">
        <v>2.8</v>
      </c>
      <c r="O73" s="11">
        <v>2.8</v>
      </c>
      <c r="P73" s="11">
        <v>2.8</v>
      </c>
      <c r="Q73" s="11">
        <v>2.8</v>
      </c>
      <c r="R73" s="11">
        <v>2.8</v>
      </c>
      <c r="S73" s="11">
        <v>2.8</v>
      </c>
      <c r="T73" s="11">
        <v>2.8</v>
      </c>
      <c r="U73" s="11">
        <v>2.8</v>
      </c>
      <c r="V73" s="11">
        <v>2.8</v>
      </c>
      <c r="W73" s="11">
        <v>2.8</v>
      </c>
      <c r="X73" s="11">
        <v>2.8</v>
      </c>
      <c r="Y73" s="11">
        <v>2.8</v>
      </c>
      <c r="Z73" s="11">
        <v>2.8</v>
      </c>
      <c r="AA73" s="11">
        <v>2.8</v>
      </c>
    </row>
    <row r="74" spans="1:27" x14ac:dyDescent="0.3">
      <c r="A74" s="109" t="s">
        <v>240</v>
      </c>
      <c r="B74" s="110" t="s">
        <v>270</v>
      </c>
      <c r="C74" s="110" t="s">
        <v>897</v>
      </c>
      <c r="D74" s="111" t="s">
        <v>898</v>
      </c>
      <c r="E74" s="112" t="s">
        <v>23</v>
      </c>
      <c r="F74" s="94" t="s">
        <v>149</v>
      </c>
      <c r="G74" s="113" t="str">
        <f>IF(OR(W74&gt;V74,X74&gt;W74,Y74&gt;X74,Z74&gt;Y74,AA74&gt;Z74,AB74&gt;AA74),"Firm","")</f>
        <v/>
      </c>
      <c r="H74" s="11"/>
      <c r="I74" s="11"/>
      <c r="J74" s="11"/>
      <c r="K74" s="11"/>
      <c r="L74" s="11"/>
      <c r="M74" s="11">
        <v>2</v>
      </c>
      <c r="N74" s="11">
        <v>2</v>
      </c>
      <c r="O74" s="11">
        <v>2</v>
      </c>
      <c r="P74" s="11">
        <v>2</v>
      </c>
      <c r="Q74" s="11">
        <v>2</v>
      </c>
      <c r="R74" s="11">
        <v>2</v>
      </c>
      <c r="S74" s="11">
        <v>2</v>
      </c>
      <c r="T74" s="11">
        <v>2</v>
      </c>
      <c r="U74" s="11">
        <v>2</v>
      </c>
      <c r="V74" s="11">
        <v>2</v>
      </c>
      <c r="W74" s="11">
        <v>2</v>
      </c>
      <c r="X74" s="11">
        <v>2</v>
      </c>
      <c r="Y74" s="11">
        <v>2</v>
      </c>
      <c r="Z74" s="11">
        <v>2</v>
      </c>
      <c r="AA74" s="11">
        <v>2</v>
      </c>
    </row>
    <row r="75" spans="1:27" x14ac:dyDescent="0.3">
      <c r="A75" s="109" t="s">
        <v>224</v>
      </c>
      <c r="B75" s="110" t="s">
        <v>476</v>
      </c>
      <c r="C75" s="110" t="s">
        <v>899</v>
      </c>
      <c r="D75" s="111" t="s">
        <v>899</v>
      </c>
      <c r="E75" s="112" t="s">
        <v>23</v>
      </c>
      <c r="F75" s="94" t="s">
        <v>204</v>
      </c>
      <c r="G75" s="113" t="s">
        <v>264</v>
      </c>
      <c r="H75" s="11"/>
      <c r="I75" s="11"/>
      <c r="J75" s="11"/>
      <c r="K75" s="11"/>
      <c r="L75" s="11"/>
      <c r="M75" s="11">
        <v>0</v>
      </c>
      <c r="N75" s="11">
        <v>0</v>
      </c>
      <c r="O75" s="11">
        <v>0</v>
      </c>
      <c r="P75" s="11">
        <v>0</v>
      </c>
      <c r="Q75" s="11">
        <v>0</v>
      </c>
      <c r="R75" s="11">
        <v>0</v>
      </c>
      <c r="S75" s="11">
        <v>0</v>
      </c>
      <c r="T75" s="11">
        <v>0</v>
      </c>
      <c r="U75" s="11">
        <v>0</v>
      </c>
      <c r="V75" s="11">
        <v>0</v>
      </c>
      <c r="W75" s="11">
        <v>0</v>
      </c>
      <c r="X75" s="11">
        <v>0</v>
      </c>
      <c r="Y75" s="11">
        <v>0</v>
      </c>
      <c r="Z75" s="11">
        <v>25</v>
      </c>
      <c r="AA75" s="11">
        <v>50</v>
      </c>
    </row>
    <row r="76" spans="1:27" x14ac:dyDescent="0.3">
      <c r="A76" s="109" t="s">
        <v>224</v>
      </c>
      <c r="B76" s="110" t="s">
        <v>476</v>
      </c>
      <c r="C76" s="110" t="s">
        <v>900</v>
      </c>
      <c r="D76" s="111" t="s">
        <v>476</v>
      </c>
      <c r="E76" s="112" t="s">
        <v>23</v>
      </c>
      <c r="F76" s="94" t="s">
        <v>204</v>
      </c>
      <c r="G76" s="113" t="s">
        <v>264</v>
      </c>
      <c r="H76" s="11"/>
      <c r="I76" s="11"/>
      <c r="J76" s="11"/>
      <c r="K76" s="11"/>
      <c r="L76" s="11"/>
      <c r="M76" s="11">
        <v>0</v>
      </c>
      <c r="N76" s="11">
        <v>0</v>
      </c>
      <c r="O76" s="11">
        <v>0</v>
      </c>
      <c r="P76" s="11">
        <v>0</v>
      </c>
      <c r="Q76" s="11">
        <v>0</v>
      </c>
      <c r="R76" s="11">
        <v>0</v>
      </c>
      <c r="S76" s="11">
        <v>0</v>
      </c>
      <c r="T76" s="11">
        <v>0</v>
      </c>
      <c r="U76" s="11">
        <v>0</v>
      </c>
      <c r="V76" s="11">
        <v>0</v>
      </c>
      <c r="W76" s="11">
        <v>5</v>
      </c>
      <c r="X76" s="11">
        <v>30</v>
      </c>
      <c r="Y76" s="11">
        <v>80</v>
      </c>
      <c r="Z76" s="11">
        <v>120</v>
      </c>
      <c r="AA76" s="11">
        <v>120</v>
      </c>
    </row>
    <row r="77" spans="1:27" x14ac:dyDescent="0.3">
      <c r="A77" s="109" t="s">
        <v>240</v>
      </c>
      <c r="B77" s="110" t="s">
        <v>291</v>
      </c>
      <c r="C77" s="110" t="s">
        <v>901</v>
      </c>
      <c r="D77" s="111" t="s">
        <v>902</v>
      </c>
      <c r="E77" s="112" t="s">
        <v>23</v>
      </c>
      <c r="F77" s="94" t="s">
        <v>204</v>
      </c>
      <c r="G77" s="113" t="s">
        <v>205</v>
      </c>
      <c r="H77" s="11"/>
      <c r="I77" s="11"/>
      <c r="J77" s="11"/>
      <c r="K77" s="11"/>
      <c r="L77" s="11"/>
      <c r="M77" s="11">
        <v>0</v>
      </c>
      <c r="N77" s="11">
        <v>0</v>
      </c>
      <c r="O77" s="11">
        <v>0</v>
      </c>
      <c r="P77" s="11">
        <v>0</v>
      </c>
      <c r="Q77" s="11">
        <v>0</v>
      </c>
      <c r="R77" s="11">
        <v>0</v>
      </c>
      <c r="S77" s="11">
        <v>0</v>
      </c>
      <c r="T77" s="11">
        <v>0</v>
      </c>
      <c r="U77" s="11">
        <v>0</v>
      </c>
      <c r="V77" s="11">
        <v>0</v>
      </c>
      <c r="W77" s="11">
        <v>0</v>
      </c>
      <c r="X77" s="11">
        <v>0</v>
      </c>
      <c r="Y77" s="11">
        <v>20</v>
      </c>
      <c r="Z77" s="11">
        <v>40</v>
      </c>
      <c r="AA77" s="11">
        <v>60</v>
      </c>
    </row>
    <row r="78" spans="1:27" x14ac:dyDescent="0.3">
      <c r="A78" s="109" t="s">
        <v>240</v>
      </c>
      <c r="B78" s="110" t="s">
        <v>291</v>
      </c>
      <c r="C78" s="110" t="s">
        <v>903</v>
      </c>
      <c r="D78" s="111" t="s">
        <v>575</v>
      </c>
      <c r="E78" s="112" t="s">
        <v>23</v>
      </c>
      <c r="F78" s="94" t="s">
        <v>204</v>
      </c>
      <c r="G78" s="113" t="s">
        <v>205</v>
      </c>
      <c r="H78" s="11"/>
      <c r="I78" s="11"/>
      <c r="J78" s="11"/>
      <c r="K78" s="11"/>
      <c r="L78" s="11"/>
      <c r="M78" s="11">
        <v>0</v>
      </c>
      <c r="N78" s="11">
        <v>0</v>
      </c>
      <c r="O78" s="11">
        <v>0</v>
      </c>
      <c r="P78" s="11">
        <v>0</v>
      </c>
      <c r="Q78" s="11">
        <v>0</v>
      </c>
      <c r="R78" s="11">
        <v>0</v>
      </c>
      <c r="S78" s="11">
        <v>0</v>
      </c>
      <c r="T78" s="11">
        <v>0</v>
      </c>
      <c r="U78" s="11">
        <v>0</v>
      </c>
      <c r="V78" s="11">
        <v>0</v>
      </c>
      <c r="W78" s="11">
        <v>25</v>
      </c>
      <c r="X78" s="11">
        <v>70</v>
      </c>
      <c r="Y78" s="11">
        <v>90</v>
      </c>
      <c r="Z78" s="11">
        <v>90</v>
      </c>
      <c r="AA78" s="11">
        <v>90</v>
      </c>
    </row>
    <row r="79" spans="1:27" x14ac:dyDescent="0.3">
      <c r="A79" s="109" t="s">
        <v>240</v>
      </c>
      <c r="B79" s="110" t="s">
        <v>291</v>
      </c>
      <c r="C79" s="110" t="s">
        <v>904</v>
      </c>
      <c r="D79" s="111" t="s">
        <v>905</v>
      </c>
      <c r="E79" s="112" t="s">
        <v>810</v>
      </c>
      <c r="F79" s="94" t="s">
        <v>204</v>
      </c>
      <c r="G79" s="113" t="s">
        <v>264</v>
      </c>
      <c r="H79" s="11"/>
      <c r="I79" s="11"/>
      <c r="J79" s="11"/>
      <c r="K79" s="11"/>
      <c r="L79" s="11"/>
      <c r="M79" s="11">
        <v>0</v>
      </c>
      <c r="N79" s="11">
        <v>0</v>
      </c>
      <c r="O79" s="11">
        <v>0</v>
      </c>
      <c r="P79" s="11">
        <v>0</v>
      </c>
      <c r="Q79" s="11">
        <v>0</v>
      </c>
      <c r="R79" s="11">
        <v>0</v>
      </c>
      <c r="S79" s="11">
        <v>0</v>
      </c>
      <c r="T79" s="11">
        <v>0</v>
      </c>
      <c r="U79" s="11">
        <v>0</v>
      </c>
      <c r="V79" s="11">
        <v>0</v>
      </c>
      <c r="W79" s="11">
        <v>0</v>
      </c>
      <c r="X79" s="11">
        <v>0</v>
      </c>
      <c r="Y79" s="11">
        <v>0</v>
      </c>
      <c r="Z79" s="11">
        <v>20</v>
      </c>
      <c r="AA79" s="11">
        <v>40</v>
      </c>
    </row>
    <row r="80" spans="1:27" x14ac:dyDescent="0.3">
      <c r="A80" s="109" t="s">
        <v>240</v>
      </c>
      <c r="B80" s="110" t="s">
        <v>291</v>
      </c>
      <c r="C80" s="110" t="s">
        <v>906</v>
      </c>
      <c r="D80" s="111" t="s">
        <v>907</v>
      </c>
      <c r="E80" s="112" t="s">
        <v>23</v>
      </c>
      <c r="F80" s="94" t="s">
        <v>204</v>
      </c>
      <c r="G80" s="113" t="s">
        <v>205</v>
      </c>
      <c r="H80" s="11"/>
      <c r="I80" s="11"/>
      <c r="J80" s="11"/>
      <c r="K80" s="11"/>
      <c r="L80" s="11"/>
      <c r="M80" s="11">
        <v>0</v>
      </c>
      <c r="N80" s="11">
        <v>0</v>
      </c>
      <c r="O80" s="11">
        <v>0</v>
      </c>
      <c r="P80" s="11">
        <v>0</v>
      </c>
      <c r="Q80" s="11">
        <v>0</v>
      </c>
      <c r="R80" s="11">
        <v>0</v>
      </c>
      <c r="S80" s="11">
        <v>0</v>
      </c>
      <c r="T80" s="11">
        <v>0</v>
      </c>
      <c r="U80" s="11">
        <v>0</v>
      </c>
      <c r="V80" s="11">
        <v>0</v>
      </c>
      <c r="W80" s="11">
        <v>20</v>
      </c>
      <c r="X80" s="11">
        <v>20</v>
      </c>
      <c r="Y80" s="11">
        <v>20</v>
      </c>
      <c r="Z80" s="11">
        <v>40</v>
      </c>
      <c r="AA80" s="11">
        <v>40</v>
      </c>
    </row>
    <row r="81" spans="1:28" x14ac:dyDescent="0.3">
      <c r="A81" s="109" t="s">
        <v>240</v>
      </c>
      <c r="B81" s="110" t="s">
        <v>291</v>
      </c>
      <c r="C81" s="110" t="s">
        <v>884</v>
      </c>
      <c r="D81" s="111" t="s">
        <v>885</v>
      </c>
      <c r="E81" s="112" t="s">
        <v>810</v>
      </c>
      <c r="F81" s="94" t="s">
        <v>204</v>
      </c>
      <c r="G81" s="113" t="s">
        <v>264</v>
      </c>
      <c r="H81" s="11"/>
      <c r="I81" s="11"/>
      <c r="J81" s="11"/>
      <c r="K81" s="11"/>
      <c r="L81" s="11"/>
      <c r="M81" s="11">
        <v>0</v>
      </c>
      <c r="N81" s="11">
        <v>0</v>
      </c>
      <c r="O81" s="11">
        <v>0</v>
      </c>
      <c r="P81" s="11">
        <v>0</v>
      </c>
      <c r="Q81" s="11">
        <v>0</v>
      </c>
      <c r="R81" s="11">
        <v>0</v>
      </c>
      <c r="S81" s="11">
        <v>0</v>
      </c>
      <c r="T81" s="11">
        <v>0</v>
      </c>
      <c r="U81" s="11">
        <v>0</v>
      </c>
      <c r="V81" s="11">
        <v>0</v>
      </c>
      <c r="W81" s="11">
        <v>0</v>
      </c>
      <c r="X81" s="11">
        <v>0</v>
      </c>
      <c r="Y81" s="11">
        <v>50</v>
      </c>
      <c r="Z81" s="11">
        <v>150</v>
      </c>
      <c r="AA81" s="11">
        <v>150</v>
      </c>
    </row>
    <row r="82" spans="1:28" x14ac:dyDescent="0.3">
      <c r="A82" s="109" t="s">
        <v>144</v>
      </c>
      <c r="B82" s="110" t="s">
        <v>355</v>
      </c>
      <c r="C82" s="110" t="s">
        <v>908</v>
      </c>
      <c r="D82" s="111" t="s">
        <v>909</v>
      </c>
      <c r="E82" s="112" t="s">
        <v>794</v>
      </c>
      <c r="F82" s="94" t="s">
        <v>204</v>
      </c>
      <c r="G82" s="113" t="s">
        <v>264</v>
      </c>
      <c r="H82" s="11"/>
      <c r="I82" s="11"/>
      <c r="J82" s="11"/>
      <c r="K82" s="11"/>
      <c r="L82" s="11"/>
      <c r="M82" s="11">
        <v>0</v>
      </c>
      <c r="N82" s="11">
        <v>0</v>
      </c>
      <c r="O82" s="11">
        <v>0</v>
      </c>
      <c r="P82" s="11">
        <v>0</v>
      </c>
      <c r="Q82" s="11">
        <v>0</v>
      </c>
      <c r="R82" s="11">
        <v>0</v>
      </c>
      <c r="S82" s="11">
        <v>0</v>
      </c>
      <c r="T82" s="11">
        <v>0</v>
      </c>
      <c r="U82" s="11">
        <v>0</v>
      </c>
      <c r="V82" s="11">
        <v>0</v>
      </c>
      <c r="W82" s="11">
        <v>0</v>
      </c>
      <c r="X82" s="11">
        <v>0</v>
      </c>
      <c r="Y82" s="11">
        <v>10</v>
      </c>
      <c r="Z82" s="11">
        <v>50</v>
      </c>
      <c r="AA82" s="11">
        <v>50</v>
      </c>
    </row>
    <row r="83" spans="1:28" x14ac:dyDescent="0.3">
      <c r="A83" s="109" t="s">
        <v>240</v>
      </c>
      <c r="B83" s="110" t="s">
        <v>258</v>
      </c>
      <c r="C83" s="110" t="s">
        <v>910</v>
      </c>
      <c r="D83" s="111" t="s">
        <v>893</v>
      </c>
      <c r="E83" s="112" t="s">
        <v>23</v>
      </c>
      <c r="F83" s="94" t="s">
        <v>204</v>
      </c>
      <c r="G83" s="113" t="s">
        <v>264</v>
      </c>
      <c r="H83" s="11"/>
      <c r="I83" s="11"/>
      <c r="J83" s="11"/>
      <c r="K83" s="11"/>
      <c r="L83" s="11"/>
      <c r="M83" s="11">
        <v>0</v>
      </c>
      <c r="N83" s="11">
        <v>0</v>
      </c>
      <c r="O83" s="11">
        <v>0</v>
      </c>
      <c r="P83" s="11">
        <v>0</v>
      </c>
      <c r="Q83" s="11">
        <v>0</v>
      </c>
      <c r="R83" s="11">
        <v>0</v>
      </c>
      <c r="S83" s="11">
        <v>0</v>
      </c>
      <c r="T83" s="11">
        <v>0</v>
      </c>
      <c r="U83" s="11">
        <v>0</v>
      </c>
      <c r="V83" s="11">
        <v>0</v>
      </c>
      <c r="W83" s="11">
        <v>10</v>
      </c>
      <c r="X83" s="11">
        <v>30</v>
      </c>
      <c r="Y83" s="11">
        <v>30</v>
      </c>
      <c r="Z83" s="11">
        <v>60</v>
      </c>
      <c r="AA83" s="11">
        <v>60</v>
      </c>
    </row>
    <row r="84" spans="1:28" x14ac:dyDescent="0.3">
      <c r="A84" s="109" t="s">
        <v>240</v>
      </c>
      <c r="B84" s="110" t="s">
        <v>258</v>
      </c>
      <c r="C84" s="110" t="s">
        <v>911</v>
      </c>
      <c r="D84" s="111" t="s">
        <v>912</v>
      </c>
      <c r="E84" s="112" t="s">
        <v>23</v>
      </c>
      <c r="F84" s="94" t="s">
        <v>204</v>
      </c>
      <c r="G84" s="113" t="s">
        <v>205</v>
      </c>
      <c r="H84" s="11"/>
      <c r="I84" s="11"/>
      <c r="J84" s="11"/>
      <c r="K84" s="11"/>
      <c r="L84" s="11"/>
      <c r="M84" s="11">
        <v>0</v>
      </c>
      <c r="N84" s="11">
        <v>0</v>
      </c>
      <c r="O84" s="11">
        <v>0</v>
      </c>
      <c r="P84" s="11">
        <v>0</v>
      </c>
      <c r="Q84" s="11">
        <v>0</v>
      </c>
      <c r="R84" s="11">
        <v>0</v>
      </c>
      <c r="S84" s="11">
        <v>0</v>
      </c>
      <c r="T84" s="11">
        <v>0</v>
      </c>
      <c r="U84" s="11">
        <v>0</v>
      </c>
      <c r="V84" s="11">
        <v>0</v>
      </c>
      <c r="W84" s="11">
        <v>0</v>
      </c>
      <c r="X84" s="11">
        <v>5</v>
      </c>
      <c r="Y84" s="11">
        <v>20</v>
      </c>
      <c r="Z84" s="11">
        <v>40</v>
      </c>
      <c r="AA84" s="11">
        <v>50</v>
      </c>
    </row>
    <row r="85" spans="1:28" x14ac:dyDescent="0.3">
      <c r="A85" s="109" t="s">
        <v>196</v>
      </c>
      <c r="B85" s="110" t="s">
        <v>200</v>
      </c>
      <c r="C85" s="110" t="s">
        <v>913</v>
      </c>
      <c r="D85" s="111" t="s">
        <v>914</v>
      </c>
      <c r="E85" s="112" t="s">
        <v>23</v>
      </c>
      <c r="F85" s="94" t="s">
        <v>204</v>
      </c>
      <c r="G85" s="113" t="s">
        <v>264</v>
      </c>
      <c r="H85" s="11"/>
      <c r="I85" s="11"/>
      <c r="J85" s="11"/>
      <c r="K85" s="11"/>
      <c r="L85" s="11"/>
      <c r="M85" s="11">
        <v>0</v>
      </c>
      <c r="N85" s="11">
        <v>0</v>
      </c>
      <c r="O85" s="11">
        <v>0</v>
      </c>
      <c r="P85" s="11">
        <v>0</v>
      </c>
      <c r="Q85" s="11">
        <v>0</v>
      </c>
      <c r="R85" s="11">
        <v>0</v>
      </c>
      <c r="S85" s="11">
        <v>0</v>
      </c>
      <c r="T85" s="11">
        <v>0</v>
      </c>
      <c r="U85" s="11">
        <v>0</v>
      </c>
      <c r="V85" s="11">
        <v>0</v>
      </c>
      <c r="W85" s="11">
        <v>0</v>
      </c>
      <c r="X85" s="11">
        <v>5</v>
      </c>
      <c r="Y85" s="11">
        <v>30</v>
      </c>
      <c r="Z85" s="11">
        <v>60</v>
      </c>
      <c r="AA85" s="11">
        <v>60</v>
      </c>
    </row>
    <row r="86" spans="1:28" x14ac:dyDescent="0.3">
      <c r="A86" s="109" t="s">
        <v>196</v>
      </c>
      <c r="B86" s="110" t="s">
        <v>200</v>
      </c>
      <c r="C86" s="110" t="s">
        <v>915</v>
      </c>
      <c r="D86" s="111" t="s">
        <v>200</v>
      </c>
      <c r="E86" s="112" t="s">
        <v>23</v>
      </c>
      <c r="F86" s="94" t="s">
        <v>204</v>
      </c>
      <c r="G86" s="113" t="s">
        <v>264</v>
      </c>
      <c r="H86" s="11"/>
      <c r="I86" s="11"/>
      <c r="J86" s="11"/>
      <c r="K86" s="11"/>
      <c r="L86" s="11"/>
      <c r="M86" s="11">
        <v>0</v>
      </c>
      <c r="N86" s="11">
        <v>0</v>
      </c>
      <c r="O86" s="11">
        <v>0</v>
      </c>
      <c r="P86" s="11">
        <v>0</v>
      </c>
      <c r="Q86" s="11">
        <v>0</v>
      </c>
      <c r="R86" s="11">
        <v>0</v>
      </c>
      <c r="S86" s="11">
        <v>0</v>
      </c>
      <c r="T86" s="11">
        <v>0</v>
      </c>
      <c r="U86" s="11">
        <v>0</v>
      </c>
      <c r="V86" s="11">
        <v>0</v>
      </c>
      <c r="W86" s="11">
        <v>0</v>
      </c>
      <c r="X86" s="11">
        <v>0</v>
      </c>
      <c r="Y86" s="11">
        <v>0</v>
      </c>
      <c r="Z86" s="11">
        <v>5</v>
      </c>
      <c r="AA86" s="11">
        <v>20</v>
      </c>
    </row>
    <row r="87" spans="1:28" x14ac:dyDescent="0.3">
      <c r="A87" s="109" t="s">
        <v>240</v>
      </c>
      <c r="B87" s="110" t="s">
        <v>285</v>
      </c>
      <c r="C87" s="110" t="s">
        <v>916</v>
      </c>
      <c r="D87" s="111" t="s">
        <v>916</v>
      </c>
      <c r="E87" s="112" t="s">
        <v>23</v>
      </c>
      <c r="F87" s="94" t="s">
        <v>204</v>
      </c>
      <c r="G87" s="113" t="s">
        <v>205</v>
      </c>
      <c r="H87" s="11"/>
      <c r="I87" s="11"/>
      <c r="J87" s="11"/>
      <c r="K87" s="11"/>
      <c r="L87" s="11"/>
      <c r="M87" s="11">
        <v>0</v>
      </c>
      <c r="N87" s="11">
        <v>0</v>
      </c>
      <c r="O87" s="11">
        <v>0</v>
      </c>
      <c r="P87" s="11">
        <v>0</v>
      </c>
      <c r="Q87" s="11">
        <v>0</v>
      </c>
      <c r="R87" s="11">
        <v>0</v>
      </c>
      <c r="S87" s="11">
        <v>0</v>
      </c>
      <c r="T87" s="11">
        <v>0</v>
      </c>
      <c r="U87" s="11">
        <v>0</v>
      </c>
      <c r="V87" s="11">
        <v>0</v>
      </c>
      <c r="W87" s="11">
        <v>5</v>
      </c>
      <c r="X87" s="11">
        <v>10</v>
      </c>
      <c r="Y87" s="11">
        <v>20</v>
      </c>
      <c r="Z87" s="11">
        <v>20</v>
      </c>
      <c r="AA87" s="11">
        <v>40</v>
      </c>
    </row>
    <row r="88" spans="1:28" x14ac:dyDescent="0.3">
      <c r="A88" s="109" t="s">
        <v>144</v>
      </c>
      <c r="B88" s="110" t="s">
        <v>159</v>
      </c>
      <c r="C88" s="110" t="s">
        <v>917</v>
      </c>
      <c r="D88" s="111" t="s">
        <v>918</v>
      </c>
      <c r="E88" s="112" t="s">
        <v>23</v>
      </c>
      <c r="F88" s="94" t="s">
        <v>204</v>
      </c>
      <c r="G88" s="113" t="s">
        <v>205</v>
      </c>
      <c r="H88" s="11"/>
      <c r="I88" s="11"/>
      <c r="J88" s="11"/>
      <c r="K88" s="11"/>
      <c r="L88" s="11"/>
      <c r="M88" s="11">
        <v>0</v>
      </c>
      <c r="N88" s="11">
        <v>0</v>
      </c>
      <c r="O88" s="11">
        <v>0</v>
      </c>
      <c r="P88" s="11">
        <v>0</v>
      </c>
      <c r="Q88" s="11">
        <v>0</v>
      </c>
      <c r="R88" s="11">
        <v>0</v>
      </c>
      <c r="S88" s="11">
        <v>0</v>
      </c>
      <c r="T88" s="11">
        <v>0</v>
      </c>
      <c r="U88" s="11">
        <v>0</v>
      </c>
      <c r="V88" s="11">
        <v>0</v>
      </c>
      <c r="W88" s="11">
        <v>0</v>
      </c>
      <c r="X88" s="11">
        <v>25</v>
      </c>
      <c r="Y88" s="11">
        <v>50</v>
      </c>
      <c r="Z88" s="11">
        <v>50</v>
      </c>
      <c r="AA88" s="11">
        <v>50</v>
      </c>
    </row>
    <row r="89" spans="1:28" x14ac:dyDescent="0.3">
      <c r="A89" s="109" t="s">
        <v>209</v>
      </c>
      <c r="B89" s="110" t="s">
        <v>213</v>
      </c>
      <c r="C89" s="110" t="s">
        <v>919</v>
      </c>
      <c r="D89" s="111" t="s">
        <v>919</v>
      </c>
      <c r="E89" s="112" t="s">
        <v>23</v>
      </c>
      <c r="F89" s="94" t="s">
        <v>204</v>
      </c>
      <c r="G89" s="113" t="s">
        <v>264</v>
      </c>
      <c r="H89" s="11"/>
      <c r="I89" s="11"/>
      <c r="J89" s="11"/>
      <c r="K89" s="11"/>
      <c r="L89" s="11"/>
      <c r="M89" s="11">
        <v>0</v>
      </c>
      <c r="N89" s="11">
        <v>0</v>
      </c>
      <c r="O89" s="11">
        <v>0</v>
      </c>
      <c r="P89" s="11">
        <v>0</v>
      </c>
      <c r="Q89" s="11">
        <v>0</v>
      </c>
      <c r="R89" s="11">
        <v>0</v>
      </c>
      <c r="S89" s="11">
        <v>0</v>
      </c>
      <c r="T89" s="11">
        <v>0</v>
      </c>
      <c r="U89" s="11">
        <v>0</v>
      </c>
      <c r="V89" s="11">
        <v>0</v>
      </c>
      <c r="W89" s="11">
        <v>15</v>
      </c>
      <c r="X89" s="11">
        <v>30</v>
      </c>
      <c r="Y89" s="11">
        <v>30</v>
      </c>
      <c r="Z89" s="11">
        <v>30</v>
      </c>
      <c r="AA89" s="11">
        <v>30</v>
      </c>
    </row>
    <row r="90" spans="1:28" x14ac:dyDescent="0.3">
      <c r="A90" s="109" t="s">
        <v>209</v>
      </c>
      <c r="B90" s="110" t="s">
        <v>213</v>
      </c>
      <c r="C90" s="110" t="s">
        <v>920</v>
      </c>
      <c r="D90" s="111" t="s">
        <v>921</v>
      </c>
      <c r="E90" s="112" t="s">
        <v>23</v>
      </c>
      <c r="F90" s="94" t="s">
        <v>204</v>
      </c>
      <c r="G90" s="113" t="s">
        <v>264</v>
      </c>
      <c r="H90" s="11"/>
      <c r="I90" s="11"/>
      <c r="J90" s="11"/>
      <c r="K90" s="11"/>
      <c r="L90" s="11"/>
      <c r="M90" s="11">
        <v>0</v>
      </c>
      <c r="N90" s="11">
        <v>0</v>
      </c>
      <c r="O90" s="11">
        <v>0</v>
      </c>
      <c r="P90" s="11">
        <v>0</v>
      </c>
      <c r="Q90" s="11">
        <v>0</v>
      </c>
      <c r="R90" s="11">
        <v>0</v>
      </c>
      <c r="S90" s="11">
        <v>0</v>
      </c>
      <c r="T90" s="11">
        <v>0</v>
      </c>
      <c r="U90" s="11">
        <v>0</v>
      </c>
      <c r="V90" s="11">
        <v>0</v>
      </c>
      <c r="W90" s="11">
        <v>0</v>
      </c>
      <c r="X90" s="11">
        <v>0</v>
      </c>
      <c r="Y90" s="11">
        <v>0</v>
      </c>
      <c r="Z90" s="11">
        <v>9</v>
      </c>
      <c r="AA90" s="11">
        <v>20</v>
      </c>
    </row>
    <row r="91" spans="1:28" x14ac:dyDescent="0.3">
      <c r="A91" s="21"/>
      <c r="B91" s="23"/>
      <c r="C91" s="23"/>
      <c r="D91" s="23"/>
      <c r="E91" s="23"/>
      <c r="F91" s="11"/>
      <c r="G91" s="10"/>
      <c r="H91" s="11"/>
      <c r="I91" s="11"/>
      <c r="J91" s="11"/>
      <c r="K91" s="11"/>
      <c r="L91" s="11"/>
      <c r="M91" s="11"/>
      <c r="N91" s="11"/>
      <c r="O91" s="11"/>
      <c r="P91" s="11"/>
      <c r="Q91" s="11"/>
      <c r="R91" s="11"/>
      <c r="S91" s="11"/>
      <c r="T91" s="11"/>
      <c r="U91" s="11"/>
      <c r="V91" s="11"/>
      <c r="W91" s="11"/>
      <c r="X91" s="11"/>
      <c r="Y91" s="11"/>
      <c r="Z91" s="11"/>
      <c r="AA91" s="11"/>
    </row>
    <row r="92" spans="1:28" x14ac:dyDescent="0.3">
      <c r="A92" s="21"/>
      <c r="B92" s="23"/>
      <c r="C92" s="23"/>
      <c r="D92" s="23"/>
      <c r="E92" s="23"/>
      <c r="F92" s="23"/>
      <c r="G92" s="10"/>
      <c r="H92" s="11"/>
      <c r="I92" s="11"/>
      <c r="J92" s="11"/>
      <c r="K92" s="11"/>
      <c r="L92" s="11"/>
      <c r="M92" s="11"/>
      <c r="N92" s="11"/>
      <c r="O92" s="11"/>
      <c r="P92" s="11"/>
      <c r="Q92" s="11"/>
      <c r="R92" s="11"/>
      <c r="S92" s="11"/>
      <c r="T92" s="11"/>
      <c r="U92" s="11"/>
      <c r="V92" s="11"/>
      <c r="W92" s="11"/>
      <c r="X92" s="11"/>
      <c r="Y92" s="11"/>
      <c r="Z92" s="11"/>
      <c r="AA92" s="11"/>
    </row>
    <row r="93" spans="1:28" x14ac:dyDescent="0.3">
      <c r="A93" s="21"/>
      <c r="B93" s="23"/>
      <c r="C93" s="23"/>
      <c r="D93" s="23"/>
      <c r="E93" s="23"/>
      <c r="F93" s="23"/>
      <c r="H93" s="11"/>
      <c r="I93" s="11"/>
      <c r="J93" s="11"/>
      <c r="K93" s="11"/>
      <c r="L93" s="11"/>
      <c r="M93" s="11"/>
      <c r="N93" s="11"/>
      <c r="O93" s="11"/>
      <c r="P93" s="11"/>
      <c r="Q93" s="11"/>
      <c r="R93" s="11"/>
      <c r="S93" s="11"/>
      <c r="T93" s="11"/>
      <c r="U93" s="11"/>
      <c r="V93" s="11"/>
      <c r="W93" s="11"/>
      <c r="X93" s="11"/>
      <c r="Y93" s="11"/>
      <c r="Z93" s="11"/>
      <c r="AA93" s="11"/>
      <c r="AB93" s="11"/>
    </row>
    <row r="94" spans="1:28" x14ac:dyDescent="0.3">
      <c r="A94" s="21"/>
      <c r="B94" s="23"/>
      <c r="C94" s="23"/>
      <c r="D94" s="23"/>
      <c r="E94" s="23"/>
      <c r="F94" s="23"/>
      <c r="H94" s="11"/>
      <c r="I94" s="11"/>
      <c r="J94" s="11"/>
      <c r="K94" s="11"/>
      <c r="L94" s="11"/>
      <c r="M94" s="11"/>
      <c r="N94" s="11"/>
      <c r="O94" s="11"/>
      <c r="P94" s="11"/>
      <c r="Q94" s="11"/>
      <c r="R94" s="11"/>
      <c r="S94" s="11"/>
      <c r="T94" s="11"/>
      <c r="U94" s="11"/>
      <c r="V94" s="11"/>
      <c r="W94" s="11"/>
      <c r="X94" s="11"/>
      <c r="Y94" s="11"/>
      <c r="Z94" s="11"/>
      <c r="AA94" s="11"/>
      <c r="AB94" s="11"/>
    </row>
    <row r="95" spans="1:28" x14ac:dyDescent="0.3">
      <c r="A95" s="21"/>
      <c r="B95" s="23"/>
      <c r="C95" s="23"/>
      <c r="D95" s="23"/>
      <c r="E95" s="23"/>
      <c r="F95" s="23"/>
      <c r="H95" s="11"/>
      <c r="I95" s="11"/>
      <c r="J95" s="11"/>
      <c r="K95" s="11"/>
      <c r="L95" s="11"/>
      <c r="M95" s="11"/>
      <c r="N95" s="11"/>
      <c r="O95" s="11"/>
      <c r="P95" s="11"/>
      <c r="Q95" s="11"/>
      <c r="R95" s="11"/>
      <c r="S95" s="11"/>
      <c r="T95" s="11"/>
      <c r="U95" s="11"/>
      <c r="V95" s="11"/>
      <c r="W95" s="11"/>
      <c r="X95" s="11"/>
      <c r="Y95" s="11"/>
      <c r="Z95" s="11"/>
      <c r="AA95" s="11"/>
      <c r="AB95" s="11"/>
    </row>
    <row r="96" spans="1:28" x14ac:dyDescent="0.3">
      <c r="A96" s="21"/>
      <c r="B96" s="23"/>
      <c r="C96" s="23"/>
      <c r="D96" s="23"/>
      <c r="E96" s="23"/>
      <c r="F96" s="23"/>
      <c r="H96" s="11"/>
      <c r="I96" s="11"/>
      <c r="J96" s="11"/>
      <c r="K96" s="11"/>
      <c r="L96" s="11"/>
      <c r="M96" s="11"/>
      <c r="N96" s="11"/>
      <c r="O96" s="11"/>
      <c r="P96" s="11"/>
      <c r="Q96" s="11"/>
      <c r="R96" s="11"/>
      <c r="S96" s="11"/>
      <c r="T96" s="11"/>
      <c r="U96" s="11"/>
      <c r="V96" s="11"/>
      <c r="W96" s="11"/>
      <c r="X96" s="11"/>
      <c r="Y96" s="11"/>
      <c r="Z96" s="11"/>
      <c r="AA96" s="11"/>
      <c r="AB96" s="11"/>
    </row>
    <row r="97" spans="1:28" x14ac:dyDescent="0.3">
      <c r="A97" s="21"/>
      <c r="B97" s="23"/>
      <c r="C97" s="23"/>
      <c r="D97" s="23"/>
      <c r="E97" s="23"/>
      <c r="F97" s="11"/>
      <c r="H97" s="11"/>
      <c r="I97" s="11"/>
      <c r="J97" s="11"/>
      <c r="K97" s="11"/>
      <c r="L97" s="11"/>
      <c r="M97" s="11"/>
      <c r="N97" s="11"/>
      <c r="O97" s="11"/>
      <c r="P97" s="11"/>
      <c r="Q97" s="11"/>
      <c r="R97" s="11"/>
      <c r="S97" s="11"/>
      <c r="T97" s="11"/>
      <c r="U97" s="11"/>
      <c r="V97" s="11"/>
      <c r="W97" s="11"/>
      <c r="X97" s="11"/>
      <c r="Y97" s="11"/>
      <c r="Z97" s="11"/>
      <c r="AA97" s="11"/>
      <c r="AB97" s="11"/>
    </row>
    <row r="98" spans="1:28" x14ac:dyDescent="0.3">
      <c r="A98" s="21"/>
      <c r="B98" s="23"/>
      <c r="C98" s="23"/>
      <c r="D98" s="23"/>
      <c r="E98" s="23"/>
      <c r="F98" s="11"/>
      <c r="H98" s="11"/>
      <c r="I98" s="11"/>
      <c r="J98" s="11"/>
      <c r="K98" s="11"/>
      <c r="L98" s="11"/>
      <c r="M98" s="11"/>
      <c r="N98" s="11"/>
      <c r="O98" s="11"/>
      <c r="P98" s="11"/>
      <c r="Q98" s="11"/>
      <c r="R98" s="11"/>
      <c r="S98" s="11"/>
      <c r="T98" s="11"/>
      <c r="U98" s="11"/>
      <c r="V98" s="11"/>
      <c r="W98" s="11"/>
      <c r="X98" s="11"/>
      <c r="Y98" s="11"/>
      <c r="Z98" s="11"/>
      <c r="AA98" s="11"/>
      <c r="AB98" s="11"/>
    </row>
    <row r="99" spans="1:28" x14ac:dyDescent="0.3">
      <c r="A99" s="21"/>
      <c r="B99" s="23"/>
      <c r="C99" s="23"/>
      <c r="D99" s="23"/>
      <c r="E99" s="23"/>
      <c r="F99" s="11"/>
      <c r="H99" s="11"/>
      <c r="I99" s="11"/>
      <c r="J99" s="11"/>
      <c r="K99" s="11"/>
      <c r="L99" s="11"/>
      <c r="M99" s="11"/>
      <c r="N99" s="11"/>
      <c r="O99" s="11"/>
      <c r="P99" s="11"/>
      <c r="Q99" s="11"/>
      <c r="R99" s="11"/>
      <c r="S99" s="11"/>
      <c r="T99" s="11"/>
      <c r="U99" s="11"/>
      <c r="V99" s="11"/>
      <c r="W99" s="11"/>
      <c r="X99" s="11"/>
      <c r="Y99" s="11"/>
      <c r="Z99" s="11"/>
      <c r="AA99" s="11"/>
      <c r="AB99" s="11"/>
    </row>
    <row r="100" spans="1:28" x14ac:dyDescent="0.3">
      <c r="A100" s="21"/>
      <c r="B100" s="23"/>
      <c r="C100" s="23"/>
      <c r="D100" s="23"/>
      <c r="E100" s="23"/>
      <c r="F100" s="23"/>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3">
      <c r="A101" s="21"/>
      <c r="B101" s="23"/>
      <c r="C101" s="23"/>
      <c r="D101" s="23"/>
      <c r="E101" s="23"/>
      <c r="F101" s="23"/>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3">
      <c r="A102" s="21"/>
      <c r="B102" s="23"/>
      <c r="C102" s="23"/>
      <c r="D102" s="23"/>
      <c r="E102" s="23"/>
      <c r="F102" s="23"/>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3">
      <c r="A103" s="21"/>
      <c r="B103" s="23"/>
      <c r="C103" s="23"/>
      <c r="D103" s="23"/>
      <c r="E103" s="23"/>
      <c r="F103" s="23"/>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3">
      <c r="A104" s="21"/>
      <c r="B104" s="23"/>
      <c r="C104" s="23"/>
      <c r="D104" s="23"/>
      <c r="E104" s="23"/>
      <c r="F104" s="23"/>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3">
      <c r="A105" s="21"/>
      <c r="B105" s="23"/>
      <c r="C105" s="23"/>
      <c r="D105" s="23"/>
      <c r="E105" s="23"/>
      <c r="F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3">
      <c r="A106" s="21"/>
      <c r="B106" s="23"/>
      <c r="C106" s="23"/>
      <c r="D106" s="23"/>
      <c r="E106" s="23"/>
      <c r="F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3">
      <c r="A107" s="21"/>
      <c r="B107" s="23"/>
      <c r="C107" s="23"/>
      <c r="D107" s="23"/>
      <c r="E107" s="23"/>
      <c r="F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3">
      <c r="A108" s="21"/>
      <c r="B108" s="23"/>
      <c r="C108" s="23"/>
      <c r="D108" s="23"/>
      <c r="E108" s="23"/>
      <c r="F108" s="23"/>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3">
      <c r="A109" s="21"/>
      <c r="B109" s="23"/>
      <c r="C109" s="23"/>
      <c r="D109" s="23"/>
      <c r="E109" s="23"/>
      <c r="F109" s="23"/>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3">
      <c r="A110" s="21"/>
      <c r="B110" s="23"/>
      <c r="C110" s="23"/>
      <c r="D110" s="23"/>
      <c r="E110" s="23"/>
      <c r="F110" s="23"/>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3">
      <c r="A111" s="21"/>
      <c r="B111" s="23"/>
      <c r="C111" s="23"/>
      <c r="D111" s="23"/>
      <c r="E111" s="23"/>
      <c r="F111" s="23"/>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3">
      <c r="A112" s="21"/>
      <c r="B112" s="23"/>
      <c r="C112" s="23"/>
      <c r="D112" s="23"/>
      <c r="E112" s="23"/>
      <c r="F112" s="23"/>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3">
      <c r="A113" s="21"/>
      <c r="B113" s="23"/>
      <c r="C113" s="23"/>
      <c r="D113" s="23"/>
      <c r="E113" s="23"/>
      <c r="F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3">
      <c r="A114" s="21"/>
      <c r="B114" s="23"/>
      <c r="C114" s="23"/>
      <c r="D114" s="23"/>
      <c r="E114" s="23"/>
      <c r="F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3">
      <c r="A115" s="21"/>
      <c r="B115" s="23"/>
      <c r="C115" s="23"/>
      <c r="D115" s="23"/>
      <c r="E115" s="23"/>
      <c r="F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3">
      <c r="A116" s="21"/>
      <c r="B116" s="23"/>
      <c r="C116" s="23"/>
      <c r="D116" s="23"/>
      <c r="E116" s="23"/>
      <c r="F116" s="23"/>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3">
      <c r="A117" s="21"/>
      <c r="B117" s="23"/>
      <c r="C117" s="23"/>
      <c r="D117" s="23"/>
      <c r="E117" s="23"/>
      <c r="F117" s="23"/>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3">
      <c r="A118" s="21"/>
      <c r="B118" s="23"/>
      <c r="C118" s="23"/>
      <c r="D118" s="23"/>
      <c r="E118" s="23"/>
      <c r="F118" s="23"/>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3">
      <c r="A119" s="21"/>
      <c r="B119" s="23"/>
      <c r="C119" s="23"/>
      <c r="D119" s="23"/>
      <c r="E119" s="23"/>
      <c r="F119" s="23"/>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3">
      <c r="A120" s="21"/>
      <c r="B120" s="23"/>
      <c r="C120" s="23"/>
      <c r="D120" s="23"/>
      <c r="E120" s="23"/>
      <c r="F120" s="23"/>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3">
      <c r="A121" s="21"/>
      <c r="B121" s="23"/>
      <c r="C121" s="23"/>
      <c r="D121" s="23"/>
      <c r="E121" s="23"/>
      <c r="F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3">
      <c r="A122" s="21"/>
      <c r="B122" s="23"/>
      <c r="C122" s="23"/>
      <c r="D122" s="23"/>
      <c r="E122" s="23"/>
      <c r="F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3">
      <c r="A123" s="21"/>
      <c r="B123" s="23"/>
      <c r="C123" s="23"/>
      <c r="D123" s="23"/>
      <c r="E123" s="23"/>
      <c r="F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3">
      <c r="A124" s="21"/>
      <c r="B124" s="23"/>
      <c r="C124" s="23"/>
      <c r="D124" s="23"/>
      <c r="E124" s="23"/>
      <c r="F124" s="23"/>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3">
      <c r="A125" s="21"/>
      <c r="B125" s="23"/>
      <c r="C125" s="23"/>
      <c r="D125" s="23"/>
      <c r="E125" s="23"/>
      <c r="F125" s="23"/>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3">
      <c r="F126" s="2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77DF-21D4-4F39-8C97-876EC8CFDD09}">
  <dimension ref="A1:W211"/>
  <sheetViews>
    <sheetView showGridLines="0" zoomScaleNormal="100" workbookViewId="0">
      <pane xSplit="3" ySplit="4" topLeftCell="I5" activePane="bottomRight" state="frozen"/>
      <selection pane="topRight" sqref="A1:C1"/>
      <selection pane="bottomLeft" sqref="A1:C1"/>
      <selection pane="bottomRight"/>
    </sheetView>
  </sheetViews>
  <sheetFormatPr defaultRowHeight="14" x14ac:dyDescent="0.3"/>
  <cols>
    <col min="1" max="3" width="15.75" customWidth="1"/>
    <col min="4" max="8" width="8.58203125" hidden="1" customWidth="1"/>
    <col min="9" max="9" width="8.58203125" customWidth="1"/>
  </cols>
  <sheetData>
    <row r="1" spans="1:23" ht="20" x14ac:dyDescent="0.4">
      <c r="A1" s="92" t="s">
        <v>922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v>0</v>
      </c>
      <c r="E4" s="5">
        <v>0</v>
      </c>
      <c r="F4" s="5">
        <v>0</v>
      </c>
      <c r="G4" s="5">
        <v>0</v>
      </c>
      <c r="H4" s="5">
        <v>0</v>
      </c>
      <c r="I4" s="5">
        <v>28.3</v>
      </c>
      <c r="J4" s="5">
        <v>40.799999999999997</v>
      </c>
      <c r="K4" s="5">
        <v>54.3</v>
      </c>
      <c r="L4" s="5">
        <v>81.8</v>
      </c>
      <c r="M4" s="5">
        <v>137</v>
      </c>
      <c r="N4" s="5">
        <v>224.70000000000002</v>
      </c>
      <c r="O4" s="5">
        <v>533.70000000000005</v>
      </c>
      <c r="P4" s="5">
        <v>1391.6999999999998</v>
      </c>
      <c r="Q4" s="5">
        <v>2513.8333333333335</v>
      </c>
      <c r="R4" s="5">
        <v>3649.0333333333333</v>
      </c>
      <c r="S4" s="5">
        <v>4453.0333333333338</v>
      </c>
      <c r="T4" s="5">
        <v>4845.0333333333338</v>
      </c>
      <c r="U4" s="5">
        <v>5250.0333333333338</v>
      </c>
      <c r="V4" s="5">
        <v>5769.0333333333338</v>
      </c>
      <c r="W4" s="5">
        <v>5935.0333333333338</v>
      </c>
    </row>
    <row r="5" spans="1:23" s="88" customFormat="1" x14ac:dyDescent="0.3">
      <c r="A5" s="122" t="s">
        <v>349</v>
      </c>
      <c r="B5" s="122" t="s">
        <v>349</v>
      </c>
      <c r="C5" s="122" t="s">
        <v>349</v>
      </c>
      <c r="D5" s="123">
        <v>0</v>
      </c>
      <c r="E5" s="123">
        <v>0</v>
      </c>
      <c r="F5" s="123">
        <v>0</v>
      </c>
      <c r="G5" s="123">
        <v>0</v>
      </c>
      <c r="H5" s="123">
        <v>0</v>
      </c>
      <c r="I5" s="123">
        <v>0</v>
      </c>
      <c r="J5" s="123">
        <v>0</v>
      </c>
      <c r="K5" s="123">
        <v>0</v>
      </c>
      <c r="L5" s="123">
        <v>0</v>
      </c>
      <c r="M5" s="123">
        <v>0</v>
      </c>
      <c r="N5" s="123">
        <v>0</v>
      </c>
      <c r="O5" s="123">
        <v>0</v>
      </c>
      <c r="P5" s="123">
        <v>0</v>
      </c>
      <c r="Q5" s="123">
        <v>0</v>
      </c>
      <c r="R5" s="123">
        <v>1</v>
      </c>
      <c r="S5" s="123">
        <v>4</v>
      </c>
      <c r="T5" s="123">
        <v>29</v>
      </c>
      <c r="U5" s="123">
        <v>64</v>
      </c>
      <c r="V5" s="123">
        <v>104</v>
      </c>
      <c r="W5" s="123">
        <v>104</v>
      </c>
    </row>
    <row r="6" spans="1:23" s="88" customFormat="1" x14ac:dyDescent="0.3">
      <c r="A6" s="124" t="s">
        <v>350</v>
      </c>
      <c r="B6" s="124" t="s">
        <v>350</v>
      </c>
      <c r="C6" s="124" t="s">
        <v>350</v>
      </c>
      <c r="D6" s="125">
        <v>0</v>
      </c>
      <c r="E6" s="125">
        <v>0</v>
      </c>
      <c r="F6" s="125">
        <v>0</v>
      </c>
      <c r="G6" s="125">
        <v>0</v>
      </c>
      <c r="H6" s="125">
        <v>0</v>
      </c>
      <c r="I6" s="125">
        <v>0</v>
      </c>
      <c r="J6" s="125">
        <v>0</v>
      </c>
      <c r="K6" s="125">
        <v>0</v>
      </c>
      <c r="L6" s="125">
        <v>0</v>
      </c>
      <c r="M6" s="125">
        <v>0</v>
      </c>
      <c r="N6" s="125">
        <v>0</v>
      </c>
      <c r="O6" s="125">
        <v>0</v>
      </c>
      <c r="P6" s="125">
        <v>0</v>
      </c>
      <c r="Q6" s="125">
        <v>0</v>
      </c>
      <c r="R6" s="125">
        <v>1</v>
      </c>
      <c r="S6" s="125">
        <v>4</v>
      </c>
      <c r="T6" s="125">
        <v>29</v>
      </c>
      <c r="U6" s="125">
        <v>64</v>
      </c>
      <c r="V6" s="125">
        <v>104</v>
      </c>
      <c r="W6" s="125">
        <v>104</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10</v>
      </c>
      <c r="V11" s="127">
        <v>50</v>
      </c>
      <c r="W11" s="127">
        <v>50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1</v>
      </c>
      <c r="S13" s="127">
        <v>4</v>
      </c>
      <c r="T13" s="127">
        <v>4</v>
      </c>
      <c r="U13" s="127">
        <v>4</v>
      </c>
      <c r="V13" s="127">
        <v>4</v>
      </c>
      <c r="W13" s="127">
        <v>4</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25</v>
      </c>
      <c r="U22" s="127">
        <v>50</v>
      </c>
      <c r="V22" s="127">
        <v>50</v>
      </c>
      <c r="W22" s="127">
        <v>50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v>0</v>
      </c>
      <c r="E26" s="125">
        <v>0</v>
      </c>
      <c r="F26" s="125">
        <v>0</v>
      </c>
      <c r="G26" s="125">
        <v>0</v>
      </c>
      <c r="H26" s="125">
        <v>0</v>
      </c>
      <c r="I26" s="125">
        <v>0</v>
      </c>
      <c r="J26" s="125">
        <v>0</v>
      </c>
      <c r="K26" s="125">
        <v>0</v>
      </c>
      <c r="L26" s="125">
        <v>0</v>
      </c>
      <c r="M26" s="125">
        <v>0</v>
      </c>
      <c r="N26" s="125">
        <v>0</v>
      </c>
      <c r="O26" s="125">
        <v>0</v>
      </c>
      <c r="P26" s="125">
        <v>0</v>
      </c>
      <c r="Q26" s="125">
        <v>0</v>
      </c>
      <c r="R26" s="125">
        <v>0</v>
      </c>
      <c r="S26" s="125">
        <v>0</v>
      </c>
      <c r="T26" s="125">
        <v>0</v>
      </c>
      <c r="U26" s="125">
        <v>0</v>
      </c>
      <c r="V26" s="125">
        <v>0</v>
      </c>
      <c r="W26" s="125">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v>0</v>
      </c>
      <c r="E46" s="125">
        <v>0</v>
      </c>
      <c r="F46" s="125">
        <v>0</v>
      </c>
      <c r="G46" s="125">
        <v>0</v>
      </c>
      <c r="H46" s="125">
        <v>0</v>
      </c>
      <c r="I46" s="125">
        <v>0</v>
      </c>
      <c r="J46" s="125">
        <v>0</v>
      </c>
      <c r="K46" s="125">
        <v>0</v>
      </c>
      <c r="L46" s="125">
        <v>0</v>
      </c>
      <c r="M46" s="125">
        <v>0</v>
      </c>
      <c r="N46" s="125">
        <v>0</v>
      </c>
      <c r="O46" s="125">
        <v>0</v>
      </c>
      <c r="P46" s="125">
        <v>0</v>
      </c>
      <c r="Q46" s="125">
        <v>0</v>
      </c>
      <c r="R46" s="125">
        <v>0</v>
      </c>
      <c r="S46" s="125">
        <v>0</v>
      </c>
      <c r="T46" s="125">
        <v>0</v>
      </c>
      <c r="U46" s="125">
        <v>0</v>
      </c>
      <c r="V46" s="125">
        <v>0</v>
      </c>
      <c r="W46" s="125">
        <v>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v>0</v>
      </c>
      <c r="E56" s="123">
        <v>0</v>
      </c>
      <c r="F56" s="123">
        <v>0</v>
      </c>
      <c r="G56" s="123">
        <v>0</v>
      </c>
      <c r="H56" s="123">
        <v>0</v>
      </c>
      <c r="I56" s="123">
        <v>0</v>
      </c>
      <c r="J56" s="123">
        <v>0</v>
      </c>
      <c r="K56" s="123">
        <v>0</v>
      </c>
      <c r="L56" s="123">
        <v>0</v>
      </c>
      <c r="M56" s="123">
        <v>0</v>
      </c>
      <c r="N56" s="123">
        <v>0</v>
      </c>
      <c r="O56" s="123">
        <v>0</v>
      </c>
      <c r="P56" s="123">
        <v>0</v>
      </c>
      <c r="Q56" s="123">
        <v>0</v>
      </c>
      <c r="R56" s="123">
        <v>0</v>
      </c>
      <c r="S56" s="123">
        <v>0</v>
      </c>
      <c r="T56" s="123">
        <v>5</v>
      </c>
      <c r="U56" s="123">
        <v>30</v>
      </c>
      <c r="V56" s="123">
        <v>65</v>
      </c>
      <c r="W56" s="123">
        <v>80</v>
      </c>
    </row>
    <row r="57" spans="1:23" s="88" customFormat="1" x14ac:dyDescent="0.3">
      <c r="A57" s="124" t="s">
        <v>391</v>
      </c>
      <c r="B57" s="124" t="s">
        <v>391</v>
      </c>
      <c r="C57" s="124" t="s">
        <v>391</v>
      </c>
      <c r="D57" s="125">
        <v>0</v>
      </c>
      <c r="E57" s="125">
        <v>0</v>
      </c>
      <c r="F57" s="125">
        <v>0</v>
      </c>
      <c r="G57" s="125">
        <v>0</v>
      </c>
      <c r="H57" s="125">
        <v>0</v>
      </c>
      <c r="I57" s="125">
        <v>0</v>
      </c>
      <c r="J57" s="125">
        <v>0</v>
      </c>
      <c r="K57" s="125">
        <v>0</v>
      </c>
      <c r="L57" s="125">
        <v>0</v>
      </c>
      <c r="M57" s="125">
        <v>0</v>
      </c>
      <c r="N57" s="125">
        <v>0</v>
      </c>
      <c r="O57" s="125">
        <v>0</v>
      </c>
      <c r="P57" s="125">
        <v>0</v>
      </c>
      <c r="Q57" s="125">
        <v>0</v>
      </c>
      <c r="R57" s="125">
        <v>0</v>
      </c>
      <c r="S57" s="125">
        <v>0</v>
      </c>
      <c r="T57" s="125">
        <v>5</v>
      </c>
      <c r="U57" s="125">
        <v>30</v>
      </c>
      <c r="V57" s="125">
        <v>65</v>
      </c>
      <c r="W57" s="125">
        <v>80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5</v>
      </c>
      <c r="U61" s="127">
        <v>30</v>
      </c>
      <c r="V61" s="127">
        <v>65</v>
      </c>
      <c r="W61" s="127">
        <v>80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v>0</v>
      </c>
      <c r="E64" s="125">
        <v>0</v>
      </c>
      <c r="F64" s="125">
        <v>0</v>
      </c>
      <c r="G64" s="125">
        <v>0</v>
      </c>
      <c r="H64" s="125">
        <v>0</v>
      </c>
      <c r="I64" s="125">
        <v>0</v>
      </c>
      <c r="J64" s="125">
        <v>0</v>
      </c>
      <c r="K64" s="125">
        <v>0</v>
      </c>
      <c r="L64" s="125">
        <v>0</v>
      </c>
      <c r="M64" s="125">
        <v>0</v>
      </c>
      <c r="N64" s="125">
        <v>0</v>
      </c>
      <c r="O64" s="125">
        <v>0</v>
      </c>
      <c r="P64" s="125">
        <v>0</v>
      </c>
      <c r="Q64" s="125">
        <v>0</v>
      </c>
      <c r="R64" s="125">
        <v>0</v>
      </c>
      <c r="S64" s="125">
        <v>0</v>
      </c>
      <c r="T64" s="125">
        <v>0</v>
      </c>
      <c r="U64" s="125">
        <v>0</v>
      </c>
      <c r="V64" s="125">
        <v>0</v>
      </c>
      <c r="W64" s="125">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v>0</v>
      </c>
      <c r="E83" s="125">
        <v>0</v>
      </c>
      <c r="F83" s="125">
        <v>0</v>
      </c>
      <c r="G83" s="125">
        <v>0</v>
      </c>
      <c r="H83" s="125">
        <v>0</v>
      </c>
      <c r="I83" s="125">
        <v>0</v>
      </c>
      <c r="J83" s="125">
        <v>0</v>
      </c>
      <c r="K83" s="125">
        <v>0</v>
      </c>
      <c r="L83" s="125">
        <v>0</v>
      </c>
      <c r="M83" s="125">
        <v>0</v>
      </c>
      <c r="N83" s="125">
        <v>0</v>
      </c>
      <c r="O83" s="125">
        <v>0</v>
      </c>
      <c r="P83" s="125">
        <v>0</v>
      </c>
      <c r="Q83" s="125">
        <v>0</v>
      </c>
      <c r="R83" s="125">
        <v>0</v>
      </c>
      <c r="S83" s="125">
        <v>0</v>
      </c>
      <c r="T83" s="125">
        <v>0</v>
      </c>
      <c r="U83" s="125">
        <v>0</v>
      </c>
      <c r="V83" s="125">
        <v>0</v>
      </c>
      <c r="W83" s="125">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v>0</v>
      </c>
      <c r="E100" s="125">
        <v>0</v>
      </c>
      <c r="F100" s="125">
        <v>0</v>
      </c>
      <c r="G100" s="125">
        <v>0</v>
      </c>
      <c r="H100" s="125">
        <v>0</v>
      </c>
      <c r="I100" s="125">
        <v>0</v>
      </c>
      <c r="J100" s="125">
        <v>0</v>
      </c>
      <c r="K100" s="125">
        <v>0</v>
      </c>
      <c r="L100" s="125">
        <v>0</v>
      </c>
      <c r="M100" s="125">
        <v>0</v>
      </c>
      <c r="N100" s="125">
        <v>0</v>
      </c>
      <c r="O100" s="125">
        <v>0</v>
      </c>
      <c r="P100" s="125">
        <v>0</v>
      </c>
      <c r="Q100" s="125">
        <v>0</v>
      </c>
      <c r="R100" s="125">
        <v>0</v>
      </c>
      <c r="S100" s="125">
        <v>0</v>
      </c>
      <c r="T100" s="125">
        <v>0</v>
      </c>
      <c r="U100" s="125">
        <v>0</v>
      </c>
      <c r="V100" s="125">
        <v>0</v>
      </c>
      <c r="W100" s="125">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v>0</v>
      </c>
      <c r="E110" s="125">
        <v>0</v>
      </c>
      <c r="F110" s="125">
        <v>0</v>
      </c>
      <c r="G110" s="125">
        <v>0</v>
      </c>
      <c r="H110" s="125">
        <v>0</v>
      </c>
      <c r="I110" s="125">
        <v>0</v>
      </c>
      <c r="J110" s="125">
        <v>0</v>
      </c>
      <c r="K110" s="125">
        <v>0</v>
      </c>
      <c r="L110" s="125">
        <v>0</v>
      </c>
      <c r="M110" s="125">
        <v>0</v>
      </c>
      <c r="N110" s="125">
        <v>0</v>
      </c>
      <c r="O110" s="125">
        <v>0</v>
      </c>
      <c r="P110" s="125">
        <v>0</v>
      </c>
      <c r="Q110" s="125">
        <v>0</v>
      </c>
      <c r="R110" s="125">
        <v>0</v>
      </c>
      <c r="S110" s="125">
        <v>0</v>
      </c>
      <c r="T110" s="125">
        <v>0</v>
      </c>
      <c r="U110" s="125">
        <v>0</v>
      </c>
      <c r="V110" s="125">
        <v>0</v>
      </c>
      <c r="W110" s="125">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v>0</v>
      </c>
      <c r="E116" s="123">
        <v>0</v>
      </c>
      <c r="F116" s="123">
        <v>0</v>
      </c>
      <c r="G116" s="123">
        <v>0</v>
      </c>
      <c r="H116" s="123">
        <v>0</v>
      </c>
      <c r="I116" s="123">
        <v>0</v>
      </c>
      <c r="J116" s="123">
        <v>0</v>
      </c>
      <c r="K116" s="123">
        <v>0</v>
      </c>
      <c r="L116" s="123">
        <v>0</v>
      </c>
      <c r="M116" s="123">
        <v>0</v>
      </c>
      <c r="N116" s="123">
        <v>0</v>
      </c>
      <c r="O116" s="123">
        <v>0</v>
      </c>
      <c r="P116" s="123">
        <v>0</v>
      </c>
      <c r="Q116" s="123">
        <v>0</v>
      </c>
      <c r="R116" s="123">
        <v>1</v>
      </c>
      <c r="S116" s="123">
        <v>17</v>
      </c>
      <c r="T116" s="123">
        <v>32</v>
      </c>
      <c r="U116" s="123">
        <v>32</v>
      </c>
      <c r="V116" s="123">
        <v>41</v>
      </c>
      <c r="W116" s="123">
        <v>52</v>
      </c>
    </row>
    <row r="117" spans="1:23" s="88" customFormat="1" x14ac:dyDescent="0.3">
      <c r="A117" s="124" t="s">
        <v>452</v>
      </c>
      <c r="B117" s="124" t="s">
        <v>452</v>
      </c>
      <c r="C117" s="124" t="s">
        <v>452</v>
      </c>
      <c r="D117" s="125">
        <v>0</v>
      </c>
      <c r="E117" s="125">
        <v>0</v>
      </c>
      <c r="F117" s="125">
        <v>0</v>
      </c>
      <c r="G117" s="125">
        <v>0</v>
      </c>
      <c r="H117" s="125">
        <v>0</v>
      </c>
      <c r="I117" s="125">
        <v>0</v>
      </c>
      <c r="J117" s="125">
        <v>0</v>
      </c>
      <c r="K117" s="125">
        <v>0</v>
      </c>
      <c r="L117" s="125">
        <v>0</v>
      </c>
      <c r="M117" s="125">
        <v>0</v>
      </c>
      <c r="N117" s="125">
        <v>0</v>
      </c>
      <c r="O117" s="125">
        <v>0</v>
      </c>
      <c r="P117" s="125">
        <v>0</v>
      </c>
      <c r="Q117" s="125">
        <v>0</v>
      </c>
      <c r="R117" s="125">
        <v>1</v>
      </c>
      <c r="S117" s="125">
        <v>17</v>
      </c>
      <c r="T117" s="125">
        <v>32</v>
      </c>
      <c r="U117" s="125">
        <v>32</v>
      </c>
      <c r="V117" s="125">
        <v>41</v>
      </c>
      <c r="W117" s="125">
        <v>52</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1</v>
      </c>
      <c r="S118" s="127">
        <v>2</v>
      </c>
      <c r="T118" s="127">
        <v>2</v>
      </c>
      <c r="U118" s="127">
        <v>2</v>
      </c>
      <c r="V118" s="127">
        <v>2</v>
      </c>
      <c r="W118" s="127">
        <v>2</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15</v>
      </c>
      <c r="T119" s="127">
        <v>30</v>
      </c>
      <c r="U119" s="127">
        <v>30</v>
      </c>
      <c r="V119" s="127">
        <v>39</v>
      </c>
      <c r="W119" s="127">
        <v>50</v>
      </c>
    </row>
    <row r="120" spans="1:23" s="88" customFormat="1" x14ac:dyDescent="0.3">
      <c r="A120" s="122" t="s">
        <v>453</v>
      </c>
      <c r="B120" s="122" t="s">
        <v>453</v>
      </c>
      <c r="C120" s="122" t="s">
        <v>453</v>
      </c>
      <c r="D120" s="123">
        <v>0</v>
      </c>
      <c r="E120" s="123">
        <v>0</v>
      </c>
      <c r="F120" s="123">
        <v>0</v>
      </c>
      <c r="G120" s="123">
        <v>0</v>
      </c>
      <c r="H120" s="123">
        <v>0</v>
      </c>
      <c r="I120" s="123">
        <v>0</v>
      </c>
      <c r="J120" s="123">
        <v>0</v>
      </c>
      <c r="K120" s="123">
        <v>0</v>
      </c>
      <c r="L120" s="123">
        <v>0</v>
      </c>
      <c r="M120" s="123">
        <v>0</v>
      </c>
      <c r="N120" s="123">
        <v>0</v>
      </c>
      <c r="O120" s="123">
        <v>0</v>
      </c>
      <c r="P120" s="123">
        <v>0</v>
      </c>
      <c r="Q120" s="123">
        <v>0</v>
      </c>
      <c r="R120" s="123">
        <v>0</v>
      </c>
      <c r="S120" s="123">
        <v>5</v>
      </c>
      <c r="T120" s="123">
        <v>30</v>
      </c>
      <c r="U120" s="123">
        <v>80</v>
      </c>
      <c r="V120" s="123">
        <v>145</v>
      </c>
      <c r="W120" s="123">
        <v>170</v>
      </c>
    </row>
    <row r="121" spans="1:23" s="88" customFormat="1" x14ac:dyDescent="0.3">
      <c r="A121" s="124" t="s">
        <v>454</v>
      </c>
      <c r="B121" s="124" t="s">
        <v>454</v>
      </c>
      <c r="C121" s="124" t="s">
        <v>454</v>
      </c>
      <c r="D121" s="125">
        <v>0</v>
      </c>
      <c r="E121" s="125">
        <v>0</v>
      </c>
      <c r="F121" s="125">
        <v>0</v>
      </c>
      <c r="G121" s="125">
        <v>0</v>
      </c>
      <c r="H121" s="125">
        <v>0</v>
      </c>
      <c r="I121" s="125">
        <v>0</v>
      </c>
      <c r="J121" s="125">
        <v>0</v>
      </c>
      <c r="K121" s="125">
        <v>0</v>
      </c>
      <c r="L121" s="125">
        <v>0</v>
      </c>
      <c r="M121" s="125">
        <v>0</v>
      </c>
      <c r="N121" s="125">
        <v>0</v>
      </c>
      <c r="O121" s="125">
        <v>0</v>
      </c>
      <c r="P121" s="125">
        <v>0</v>
      </c>
      <c r="Q121" s="125">
        <v>0</v>
      </c>
      <c r="R121" s="125">
        <v>0</v>
      </c>
      <c r="S121" s="125">
        <v>0</v>
      </c>
      <c r="T121" s="125">
        <v>0</v>
      </c>
      <c r="U121" s="125">
        <v>0</v>
      </c>
      <c r="V121" s="125">
        <v>0</v>
      </c>
      <c r="W121" s="125">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v>0</v>
      </c>
      <c r="E130" s="125">
        <v>0</v>
      </c>
      <c r="F130" s="125">
        <v>0</v>
      </c>
      <c r="G130" s="125">
        <v>0</v>
      </c>
      <c r="H130" s="125">
        <v>0</v>
      </c>
      <c r="I130" s="125">
        <v>0</v>
      </c>
      <c r="J130" s="125">
        <v>0</v>
      </c>
      <c r="K130" s="125">
        <v>0</v>
      </c>
      <c r="L130" s="125">
        <v>0</v>
      </c>
      <c r="M130" s="125">
        <v>0</v>
      </c>
      <c r="N130" s="125">
        <v>0</v>
      </c>
      <c r="O130" s="125">
        <v>0</v>
      </c>
      <c r="P130" s="125">
        <v>0</v>
      </c>
      <c r="Q130" s="125">
        <v>0</v>
      </c>
      <c r="R130" s="125">
        <v>0</v>
      </c>
      <c r="S130" s="125">
        <v>0</v>
      </c>
      <c r="T130" s="125">
        <v>0</v>
      </c>
      <c r="U130" s="125">
        <v>0</v>
      </c>
      <c r="V130" s="125">
        <v>0</v>
      </c>
      <c r="W130" s="125">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v>0</v>
      </c>
      <c r="E139" s="125">
        <v>0</v>
      </c>
      <c r="F139" s="125">
        <v>0</v>
      </c>
      <c r="G139" s="125">
        <v>0</v>
      </c>
      <c r="H139" s="125">
        <v>0</v>
      </c>
      <c r="I139" s="125">
        <v>0</v>
      </c>
      <c r="J139" s="125">
        <v>0</v>
      </c>
      <c r="K139" s="125">
        <v>0</v>
      </c>
      <c r="L139" s="125">
        <v>0</v>
      </c>
      <c r="M139" s="125">
        <v>0</v>
      </c>
      <c r="N139" s="125">
        <v>0</v>
      </c>
      <c r="O139" s="125">
        <v>0</v>
      </c>
      <c r="P139" s="125">
        <v>0</v>
      </c>
      <c r="Q139" s="125">
        <v>0</v>
      </c>
      <c r="R139" s="125">
        <v>0</v>
      </c>
      <c r="S139" s="125">
        <v>5</v>
      </c>
      <c r="T139" s="125">
        <v>30</v>
      </c>
      <c r="U139" s="125">
        <v>80</v>
      </c>
      <c r="V139" s="125">
        <v>145</v>
      </c>
      <c r="W139" s="125">
        <v>170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5</v>
      </c>
      <c r="T143" s="127">
        <v>30</v>
      </c>
      <c r="U143" s="127">
        <v>80</v>
      </c>
      <c r="V143" s="127">
        <v>145</v>
      </c>
      <c r="W143" s="127">
        <v>170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v>0</v>
      </c>
      <c r="E153" s="123">
        <v>0</v>
      </c>
      <c r="F153" s="123">
        <v>0</v>
      </c>
      <c r="G153" s="123">
        <v>0</v>
      </c>
      <c r="H153" s="123">
        <v>0</v>
      </c>
      <c r="I153" s="123">
        <v>28.3</v>
      </c>
      <c r="J153" s="123">
        <v>40.799999999999997</v>
      </c>
      <c r="K153" s="123">
        <v>54.3</v>
      </c>
      <c r="L153" s="123">
        <v>81.8</v>
      </c>
      <c r="M153" s="123">
        <v>137</v>
      </c>
      <c r="N153" s="123">
        <v>224.70000000000002</v>
      </c>
      <c r="O153" s="123">
        <v>533.70000000000005</v>
      </c>
      <c r="P153" s="123">
        <v>1391.6999999999998</v>
      </c>
      <c r="Q153" s="123">
        <v>2513.8333333333335</v>
      </c>
      <c r="R153" s="123">
        <v>3647.0333333333333</v>
      </c>
      <c r="S153" s="123">
        <v>4427.0333333333338</v>
      </c>
      <c r="T153" s="123">
        <v>4749.0333333333338</v>
      </c>
      <c r="U153" s="123">
        <v>5044.0333333333338</v>
      </c>
      <c r="V153" s="123">
        <v>5414.0333333333338</v>
      </c>
      <c r="W153" s="123">
        <v>5529.0333333333338</v>
      </c>
    </row>
    <row r="154" spans="1:23" s="88" customFormat="1" x14ac:dyDescent="0.3">
      <c r="A154" s="124" t="s">
        <v>485</v>
      </c>
      <c r="B154" s="124" t="s">
        <v>485</v>
      </c>
      <c r="C154" s="124" t="s">
        <v>485</v>
      </c>
      <c r="D154" s="125">
        <v>0</v>
      </c>
      <c r="E154" s="125">
        <v>0</v>
      </c>
      <c r="F154" s="125">
        <v>0</v>
      </c>
      <c r="G154" s="125">
        <v>0</v>
      </c>
      <c r="H154" s="125">
        <v>0</v>
      </c>
      <c r="I154" s="125">
        <v>0</v>
      </c>
      <c r="J154" s="125">
        <v>0</v>
      </c>
      <c r="K154" s="125">
        <v>0</v>
      </c>
      <c r="L154" s="125">
        <v>0</v>
      </c>
      <c r="M154" s="125">
        <v>0</v>
      </c>
      <c r="N154" s="125">
        <v>0</v>
      </c>
      <c r="O154" s="125">
        <v>0</v>
      </c>
      <c r="P154" s="125">
        <v>0</v>
      </c>
      <c r="Q154" s="125">
        <v>0</v>
      </c>
      <c r="R154" s="125">
        <v>0</v>
      </c>
      <c r="S154" s="125">
        <v>0</v>
      </c>
      <c r="T154" s="125">
        <v>0</v>
      </c>
      <c r="U154" s="125">
        <v>0</v>
      </c>
      <c r="V154" s="125">
        <v>0</v>
      </c>
      <c r="W154" s="125">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v>0</v>
      </c>
      <c r="E169" s="125">
        <v>0</v>
      </c>
      <c r="F169" s="125">
        <v>0</v>
      </c>
      <c r="G169" s="125">
        <v>0</v>
      </c>
      <c r="H169" s="125">
        <v>0</v>
      </c>
      <c r="I169" s="125">
        <v>0</v>
      </c>
      <c r="J169" s="125">
        <v>0</v>
      </c>
      <c r="K169" s="125">
        <v>0</v>
      </c>
      <c r="L169" s="125">
        <v>0</v>
      </c>
      <c r="M169" s="125">
        <v>0</v>
      </c>
      <c r="N169" s="125">
        <v>0</v>
      </c>
      <c r="O169" s="125">
        <v>0</v>
      </c>
      <c r="P169" s="125">
        <v>0</v>
      </c>
      <c r="Q169" s="125">
        <v>0</v>
      </c>
      <c r="R169" s="125">
        <v>0</v>
      </c>
      <c r="S169" s="125">
        <v>0</v>
      </c>
      <c r="T169" s="125">
        <v>0</v>
      </c>
      <c r="U169" s="125">
        <v>0</v>
      </c>
      <c r="V169" s="125">
        <v>0</v>
      </c>
      <c r="W169" s="125">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v>0</v>
      </c>
      <c r="E178" s="125">
        <v>0</v>
      </c>
      <c r="F178" s="125">
        <v>0</v>
      </c>
      <c r="G178" s="125">
        <v>0</v>
      </c>
      <c r="H178" s="125">
        <v>0</v>
      </c>
      <c r="I178" s="125">
        <v>2</v>
      </c>
      <c r="J178" s="125">
        <v>2</v>
      </c>
      <c r="K178" s="125">
        <v>2</v>
      </c>
      <c r="L178" s="125">
        <v>2</v>
      </c>
      <c r="M178" s="125">
        <v>2</v>
      </c>
      <c r="N178" s="125">
        <v>2</v>
      </c>
      <c r="O178" s="125">
        <v>2</v>
      </c>
      <c r="P178" s="125">
        <v>2</v>
      </c>
      <c r="Q178" s="125">
        <v>2</v>
      </c>
      <c r="R178" s="125">
        <v>12</v>
      </c>
      <c r="S178" s="125">
        <v>42</v>
      </c>
      <c r="T178" s="125">
        <v>67</v>
      </c>
      <c r="U178" s="125">
        <v>82</v>
      </c>
      <c r="V178" s="125">
        <v>132</v>
      </c>
      <c r="W178" s="125">
        <v>142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10</v>
      </c>
      <c r="S182" s="127">
        <v>40</v>
      </c>
      <c r="T182" s="127">
        <v>65</v>
      </c>
      <c r="U182" s="127">
        <v>80</v>
      </c>
      <c r="V182" s="127">
        <v>130</v>
      </c>
      <c r="W182" s="127">
        <v>140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2</v>
      </c>
      <c r="J189" s="127">
        <v>2</v>
      </c>
      <c r="K189" s="127">
        <v>2</v>
      </c>
      <c r="L189" s="127">
        <v>2</v>
      </c>
      <c r="M189" s="127">
        <v>2</v>
      </c>
      <c r="N189" s="127">
        <v>2</v>
      </c>
      <c r="O189" s="127">
        <v>2</v>
      </c>
      <c r="P189" s="127">
        <v>2</v>
      </c>
      <c r="Q189" s="127">
        <v>2</v>
      </c>
      <c r="R189" s="127">
        <v>2</v>
      </c>
      <c r="S189" s="127">
        <v>2</v>
      </c>
      <c r="T189" s="127">
        <v>2</v>
      </c>
      <c r="U189" s="127">
        <v>2</v>
      </c>
      <c r="V189" s="127">
        <v>2</v>
      </c>
      <c r="W189" s="127">
        <v>2</v>
      </c>
    </row>
    <row r="190" spans="1:23" s="88" customFormat="1" x14ac:dyDescent="0.3">
      <c r="A190" s="124" t="s">
        <v>517</v>
      </c>
      <c r="B190" s="124" t="s">
        <v>517</v>
      </c>
      <c r="C190" s="124" t="s">
        <v>517</v>
      </c>
      <c r="D190" s="125">
        <v>0</v>
      </c>
      <c r="E190" s="125">
        <v>0</v>
      </c>
      <c r="F190" s="125">
        <v>0</v>
      </c>
      <c r="G190" s="125">
        <v>0</v>
      </c>
      <c r="H190" s="125">
        <v>0</v>
      </c>
      <c r="I190" s="125">
        <v>26.3</v>
      </c>
      <c r="J190" s="125">
        <v>38.799999999999997</v>
      </c>
      <c r="K190" s="125">
        <v>52.3</v>
      </c>
      <c r="L190" s="125">
        <v>79.8</v>
      </c>
      <c r="M190" s="125">
        <v>135</v>
      </c>
      <c r="N190" s="125">
        <v>222.70000000000002</v>
      </c>
      <c r="O190" s="125">
        <v>531.70000000000005</v>
      </c>
      <c r="P190" s="125">
        <v>1389.6999999999998</v>
      </c>
      <c r="Q190" s="125">
        <v>2511.8333333333335</v>
      </c>
      <c r="R190" s="125">
        <v>3635.0333333333333</v>
      </c>
      <c r="S190" s="125">
        <v>4385.0333333333338</v>
      </c>
      <c r="T190" s="125">
        <v>4682.0333333333338</v>
      </c>
      <c r="U190" s="125">
        <v>4962.0333333333338</v>
      </c>
      <c r="V190" s="125">
        <v>5282.0333333333338</v>
      </c>
      <c r="W190" s="125">
        <v>5387.0333333333338</v>
      </c>
    </row>
    <row r="191" spans="1:23" s="88" customFormat="1" x14ac:dyDescent="0.3">
      <c r="A191" s="126" t="s">
        <v>240</v>
      </c>
      <c r="B191" s="126" t="s">
        <v>518</v>
      </c>
      <c r="C191" s="126" t="s">
        <v>291</v>
      </c>
      <c r="D191" s="127">
        <v>0</v>
      </c>
      <c r="E191" s="127">
        <v>0</v>
      </c>
      <c r="F191" s="127">
        <v>0</v>
      </c>
      <c r="G191" s="127">
        <v>0</v>
      </c>
      <c r="H191" s="127">
        <v>0</v>
      </c>
      <c r="I191" s="127">
        <v>23.5</v>
      </c>
      <c r="J191" s="127">
        <v>36</v>
      </c>
      <c r="K191" s="127">
        <v>49.5</v>
      </c>
      <c r="L191" s="127">
        <v>77</v>
      </c>
      <c r="M191" s="127">
        <v>132.19999999999999</v>
      </c>
      <c r="N191" s="127">
        <v>219.9</v>
      </c>
      <c r="O191" s="127">
        <v>528.90000000000009</v>
      </c>
      <c r="P191" s="127">
        <v>1386.8999999999999</v>
      </c>
      <c r="Q191" s="127">
        <v>2509.0333333333333</v>
      </c>
      <c r="R191" s="127">
        <v>3627.2333333333331</v>
      </c>
      <c r="S191" s="127">
        <v>4367.2333333333336</v>
      </c>
      <c r="T191" s="127">
        <v>4649.2333333333336</v>
      </c>
      <c r="U191" s="127">
        <v>4919.2333333333336</v>
      </c>
      <c r="V191" s="127">
        <v>5239.2333333333336</v>
      </c>
      <c r="W191" s="127">
        <v>5324.2333333333336</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5</v>
      </c>
      <c r="S195" s="127">
        <v>15</v>
      </c>
      <c r="T195" s="127">
        <v>30</v>
      </c>
      <c r="U195" s="127">
        <v>40</v>
      </c>
      <c r="V195" s="127">
        <v>40</v>
      </c>
      <c r="W195" s="127">
        <v>60</v>
      </c>
    </row>
    <row r="196" spans="1:23" s="88" customFormat="1" x14ac:dyDescent="0.3">
      <c r="A196" s="126" t="s">
        <v>240</v>
      </c>
      <c r="B196" s="126" t="s">
        <v>518</v>
      </c>
      <c r="C196" s="126" t="s">
        <v>288</v>
      </c>
      <c r="D196" s="127">
        <v>0</v>
      </c>
      <c r="E196" s="127">
        <v>0</v>
      </c>
      <c r="F196" s="127">
        <v>0</v>
      </c>
      <c r="G196" s="127">
        <v>0</v>
      </c>
      <c r="H196" s="127">
        <v>0</v>
      </c>
      <c r="I196" s="127">
        <v>2.8</v>
      </c>
      <c r="J196" s="127">
        <v>2.8</v>
      </c>
      <c r="K196" s="127">
        <v>2.8</v>
      </c>
      <c r="L196" s="127">
        <v>2.8</v>
      </c>
      <c r="M196" s="127">
        <v>2.8</v>
      </c>
      <c r="N196" s="127">
        <v>2.8</v>
      </c>
      <c r="O196" s="127">
        <v>2.8</v>
      </c>
      <c r="P196" s="127">
        <v>2.8</v>
      </c>
      <c r="Q196" s="127">
        <v>2.8</v>
      </c>
      <c r="R196" s="127">
        <v>2.8</v>
      </c>
      <c r="S196" s="127">
        <v>2.8</v>
      </c>
      <c r="T196" s="127">
        <v>2.8</v>
      </c>
      <c r="U196" s="127">
        <v>2.8</v>
      </c>
      <c r="V196" s="127">
        <v>2.8</v>
      </c>
      <c r="W196" s="127">
        <v>2.8</v>
      </c>
    </row>
    <row r="197" spans="1:23" s="88" customFormat="1" x14ac:dyDescent="0.3">
      <c r="A197" s="122" t="s">
        <v>521</v>
      </c>
      <c r="B197" s="122" t="s">
        <v>521</v>
      </c>
      <c r="C197" s="122" t="s">
        <v>521</v>
      </c>
      <c r="D197" s="123">
        <v>0</v>
      </c>
      <c r="E197" s="123">
        <v>0</v>
      </c>
      <c r="F197" s="123">
        <v>0</v>
      </c>
      <c r="G197" s="123">
        <v>0</v>
      </c>
      <c r="H197" s="123">
        <v>0</v>
      </c>
      <c r="I197" s="123">
        <v>0</v>
      </c>
      <c r="J197" s="123">
        <v>0</v>
      </c>
      <c r="K197" s="123">
        <v>0</v>
      </c>
      <c r="L197" s="123">
        <v>0</v>
      </c>
      <c r="M197" s="123">
        <v>0</v>
      </c>
      <c r="N197" s="123">
        <v>0</v>
      </c>
      <c r="O197" s="123">
        <v>0</v>
      </c>
      <c r="P197" s="123">
        <v>0</v>
      </c>
      <c r="Q197" s="123">
        <v>0</v>
      </c>
      <c r="R197" s="123">
        <v>0</v>
      </c>
      <c r="S197" s="123">
        <v>0</v>
      </c>
      <c r="T197" s="123">
        <v>0</v>
      </c>
      <c r="U197" s="123">
        <v>0</v>
      </c>
      <c r="V197" s="123">
        <v>0</v>
      </c>
      <c r="W197" s="123">
        <v>0</v>
      </c>
    </row>
    <row r="198" spans="1:23" s="88" customFormat="1" x14ac:dyDescent="0.3">
      <c r="A198" s="124" t="s">
        <v>521</v>
      </c>
      <c r="B198" s="124" t="s">
        <v>521</v>
      </c>
      <c r="C198" s="124" t="s">
        <v>521</v>
      </c>
      <c r="D198" s="125">
        <v>0</v>
      </c>
      <c r="E198" s="125">
        <v>0</v>
      </c>
      <c r="F198" s="125">
        <v>0</v>
      </c>
      <c r="G198" s="125">
        <v>0</v>
      </c>
      <c r="H198" s="125">
        <v>0</v>
      </c>
      <c r="I198" s="125">
        <v>0</v>
      </c>
      <c r="J198" s="125">
        <v>0</v>
      </c>
      <c r="K198" s="125">
        <v>0</v>
      </c>
      <c r="L198" s="125">
        <v>0</v>
      </c>
      <c r="M198" s="125">
        <v>0</v>
      </c>
      <c r="N198" s="125">
        <v>0</v>
      </c>
      <c r="O198" s="125">
        <v>0</v>
      </c>
      <c r="P198" s="125">
        <v>0</v>
      </c>
      <c r="Q198" s="125">
        <v>0</v>
      </c>
      <c r="R198" s="125">
        <v>0</v>
      </c>
      <c r="S198" s="125">
        <v>0</v>
      </c>
      <c r="T198" s="125">
        <v>0</v>
      </c>
      <c r="U198" s="125">
        <v>0</v>
      </c>
      <c r="V198" s="125">
        <v>0</v>
      </c>
      <c r="W198" s="125">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v>0</v>
      </c>
      <c r="E209" s="123">
        <v>0</v>
      </c>
      <c r="F209" s="123">
        <v>0</v>
      </c>
      <c r="G209" s="123">
        <v>0</v>
      </c>
      <c r="H209" s="123">
        <v>0</v>
      </c>
      <c r="I209" s="123">
        <v>0</v>
      </c>
      <c r="J209" s="123">
        <v>0</v>
      </c>
      <c r="K209" s="123">
        <v>0</v>
      </c>
      <c r="L209" s="123">
        <v>0</v>
      </c>
      <c r="M209" s="123">
        <v>0</v>
      </c>
      <c r="N209" s="123">
        <v>0</v>
      </c>
      <c r="O209" s="123">
        <v>0</v>
      </c>
      <c r="P209" s="123">
        <v>0</v>
      </c>
      <c r="Q209" s="123">
        <v>0</v>
      </c>
      <c r="R209" s="123">
        <v>0</v>
      </c>
      <c r="S209" s="123">
        <v>0</v>
      </c>
      <c r="T209" s="123">
        <v>0</v>
      </c>
      <c r="U209" s="123">
        <v>0</v>
      </c>
      <c r="V209" s="123">
        <v>0</v>
      </c>
      <c r="W209" s="123">
        <v>0</v>
      </c>
    </row>
    <row r="210" spans="1:23" s="88" customFormat="1" x14ac:dyDescent="0.3">
      <c r="A210" s="124" t="s">
        <v>533</v>
      </c>
      <c r="B210" s="124" t="s">
        <v>533</v>
      </c>
      <c r="C210" s="124" t="s">
        <v>533</v>
      </c>
      <c r="D210" s="125">
        <v>0</v>
      </c>
      <c r="E210" s="125">
        <v>0</v>
      </c>
      <c r="F210" s="125">
        <v>0</v>
      </c>
      <c r="G210" s="125">
        <v>0</v>
      </c>
      <c r="H210" s="125">
        <v>0</v>
      </c>
      <c r="I210" s="125">
        <v>0</v>
      </c>
      <c r="J210" s="125">
        <v>0</v>
      </c>
      <c r="K210" s="125">
        <v>0</v>
      </c>
      <c r="L210" s="125">
        <v>0</v>
      </c>
      <c r="M210" s="125">
        <v>0</v>
      </c>
      <c r="N210" s="125">
        <v>0</v>
      </c>
      <c r="O210" s="125">
        <v>0</v>
      </c>
      <c r="P210" s="125">
        <v>0</v>
      </c>
      <c r="Q210" s="125">
        <v>0</v>
      </c>
      <c r="R210" s="125">
        <v>0</v>
      </c>
      <c r="S210" s="125">
        <v>0</v>
      </c>
      <c r="T210" s="125">
        <v>0</v>
      </c>
      <c r="U210" s="125">
        <v>0</v>
      </c>
      <c r="V210" s="125">
        <v>0</v>
      </c>
      <c r="W210" s="125">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C5D27-FBA5-40FE-82EA-160948FCC7BF}">
  <dimension ref="A1:W211"/>
  <sheetViews>
    <sheetView showGridLines="0" workbookViewId="0">
      <pane xSplit="3" ySplit="4" topLeftCell="I5" activePane="bottomRight" state="frozen"/>
      <selection pane="topRight"/>
      <selection pane="bottomLeft"/>
      <selection pane="bottomRight"/>
    </sheetView>
  </sheetViews>
  <sheetFormatPr defaultRowHeight="14" x14ac:dyDescent="0.3"/>
  <cols>
    <col min="1" max="3" width="15.75" customWidth="1"/>
    <col min="4" max="8" width="0" hidden="1" customWidth="1"/>
    <col min="9" max="9" width="8.58203125" customWidth="1"/>
  </cols>
  <sheetData>
    <row r="1" spans="1:23" ht="20" x14ac:dyDescent="0.4">
      <c r="A1" s="92" t="s">
        <v>923</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t="s">
        <v>143</v>
      </c>
      <c r="B3" s="21" t="s">
        <v>23</v>
      </c>
      <c r="C3" s="21" t="s">
        <v>810</v>
      </c>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c r="E4" s="5"/>
      <c r="F4" s="5"/>
      <c r="G4" s="5"/>
      <c r="H4" s="5"/>
      <c r="I4" s="5">
        <f>I5+I56+I116+I120+I153+I197+I209</f>
        <v>21.192105795203407</v>
      </c>
      <c r="J4" s="5">
        <f t="shared" ref="J4:W4" si="0">J5+J56+J116+J120+J153+J197+J209</f>
        <v>30.549608877758413</v>
      </c>
      <c r="K4" s="5">
        <f t="shared" si="0"/>
        <v>40.655712206917812</v>
      </c>
      <c r="L4" s="5">
        <f t="shared" si="0"/>
        <v>71.8</v>
      </c>
      <c r="M4" s="5">
        <f t="shared" si="0"/>
        <v>96.389499999999998</v>
      </c>
      <c r="N4" s="5">
        <f t="shared" si="0"/>
        <v>136.88399999999999</v>
      </c>
      <c r="O4" s="5">
        <f t="shared" si="0"/>
        <v>463.98400000000004</v>
      </c>
      <c r="P4" s="5">
        <f t="shared" si="0"/>
        <v>1128.7779600000001</v>
      </c>
      <c r="Q4" s="5">
        <f t="shared" si="0"/>
        <v>1549.5219999999999</v>
      </c>
      <c r="R4" s="5">
        <f t="shared" si="0"/>
        <v>2291.1619999999998</v>
      </c>
      <c r="S4" s="5">
        <f t="shared" si="0"/>
        <v>2787.3597831011875</v>
      </c>
      <c r="T4" s="5">
        <f t="shared" si="0"/>
        <v>3248.572792052968</v>
      </c>
      <c r="U4" s="5">
        <f t="shared" si="0"/>
        <v>3584.1174384137548</v>
      </c>
      <c r="V4" s="5">
        <f t="shared" si="0"/>
        <v>4063.6752262336795</v>
      </c>
      <c r="W4" s="5">
        <f t="shared" si="0"/>
        <v>4668.0559695247775</v>
      </c>
    </row>
    <row r="5" spans="1:23" s="88" customFormat="1" x14ac:dyDescent="0.3">
      <c r="A5" s="122" t="s">
        <v>349</v>
      </c>
      <c r="B5" s="122" t="s">
        <v>349</v>
      </c>
      <c r="C5" s="122" t="s">
        <v>349</v>
      </c>
      <c r="D5" s="123"/>
      <c r="E5" s="123"/>
      <c r="F5" s="123"/>
      <c r="G5" s="123"/>
      <c r="H5" s="123"/>
      <c r="I5" s="123">
        <f>SUMIF($A7:$A$211,LEFT($C5,LEN($C5)-6),I7:I$211)</f>
        <v>0</v>
      </c>
      <c r="J5" s="123">
        <f>SUMIF($A7:$A$211,LEFT($C5,LEN($C5)-6),J7:J$211)</f>
        <v>0</v>
      </c>
      <c r="K5" s="123">
        <f>SUMIF($A7:$A$211,LEFT($C5,LEN($C5)-6),K7:K$211)</f>
        <v>0</v>
      </c>
      <c r="L5" s="123">
        <f>SUMIF($A7:$A$211,LEFT($C5,LEN($C5)-6),L7:L$211)</f>
        <v>0</v>
      </c>
      <c r="M5" s="123">
        <f>SUMIF($A7:$A$211,LEFT($C5,LEN($C5)-6),M7:M$211)</f>
        <v>0</v>
      </c>
      <c r="N5" s="123">
        <f>SUMIF($A7:$A$211,LEFT($C5,LEN($C5)-6),N7:N$211)</f>
        <v>0</v>
      </c>
      <c r="O5" s="123">
        <f>SUMIF($A7:$A$211,LEFT($C5,LEN($C5)-6),O7:O$211)</f>
        <v>0</v>
      </c>
      <c r="P5" s="123">
        <f>SUMIF($A7:$A$211,LEFT($C5,LEN($C5)-6),P7:P$211)</f>
        <v>0</v>
      </c>
      <c r="Q5" s="123">
        <f>SUMIF($A7:$A$211,LEFT($C5,LEN($C5)-6),Q7:Q$211)</f>
        <v>0</v>
      </c>
      <c r="R5" s="123">
        <f>SUMIF($A7:$A$211,LEFT($C5,LEN($C5)-6),R7:R$211)</f>
        <v>0.5</v>
      </c>
      <c r="S5" s="123">
        <f>SUMIF($A7:$A$211,LEFT($C5,LEN($C5)-6),S7:S$211)</f>
        <v>1.5426519956175822</v>
      </c>
      <c r="T5" s="123">
        <f>SUMIF($A7:$A$211,LEFT($C5,LEN($C5)-6),T7:T$211)</f>
        <v>12.986443019081353</v>
      </c>
      <c r="U5" s="123">
        <f>SUMIF($A7:$A$211,LEFT($C5,LEN($C5)-6),U7:U$211)</f>
        <v>36.838033523647574</v>
      </c>
      <c r="V5" s="123">
        <f>SUMIF($A7:$A$211,LEFT($C5,LEN($C5)-6),V7:V$211)</f>
        <v>60.321416167816523</v>
      </c>
      <c r="W5" s="123">
        <f>SUMIF($A7:$A$211,LEFT($C5,LEN($C5)-6),W7:W$211)</f>
        <v>61.892728978631609</v>
      </c>
    </row>
    <row r="6" spans="1:23" s="88" customFormat="1" x14ac:dyDescent="0.3">
      <c r="A6" s="124" t="s">
        <v>350</v>
      </c>
      <c r="B6" s="124" t="s">
        <v>350</v>
      </c>
      <c r="C6" s="124" t="s">
        <v>350</v>
      </c>
      <c r="D6" s="125"/>
      <c r="E6" s="125"/>
      <c r="F6" s="125"/>
      <c r="G6" s="125"/>
      <c r="H6" s="125"/>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0.5</v>
      </c>
      <c r="S6" s="125">
        <f>SUMIF($B7:$B$211,LEFT($C6,LEN($C6)-6),S7:S$211)</f>
        <v>1.5426519956175822</v>
      </c>
      <c r="T6" s="125">
        <f>SUMIF($B7:$B$211,LEFT($C6,LEN($C6)-6),T7:T$211)</f>
        <v>12.986443019081353</v>
      </c>
      <c r="U6" s="125">
        <f>SUMIF($B7:$B$211,LEFT($C6,LEN($C6)-6),U7:U$211)</f>
        <v>36.838033523647574</v>
      </c>
      <c r="V6" s="125">
        <f>SUMIF($B7:$B$211,LEFT($C6,LEN($C6)-6),V7:V$211)</f>
        <v>60.321416167816523</v>
      </c>
      <c r="W6" s="125">
        <f>SUMIF($B7:$B$211,LEFT($C6,LEN($C6)-6),W7:W$211)</f>
        <v>61.892728978631609</v>
      </c>
    </row>
    <row r="7" spans="1:23" s="88" customFormat="1" x14ac:dyDescent="0.3">
      <c r="A7" s="126" t="s">
        <v>144</v>
      </c>
      <c r="B7" s="126" t="s">
        <v>351</v>
      </c>
      <c r="C7" s="126" t="s">
        <v>352</v>
      </c>
      <c r="D7" s="130"/>
      <c r="E7" s="130"/>
      <c r="F7" s="130"/>
      <c r="G7" s="130"/>
      <c r="H7" s="130"/>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30"/>
      <c r="E8" s="130"/>
      <c r="F8" s="130"/>
      <c r="G8" s="130"/>
      <c r="H8" s="130"/>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30"/>
      <c r="E9" s="130"/>
      <c r="F9" s="130"/>
      <c r="G9" s="130"/>
      <c r="H9" s="130"/>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30"/>
      <c r="E10" s="130"/>
      <c r="F10" s="130"/>
      <c r="G10" s="130"/>
      <c r="H10" s="130"/>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30"/>
      <c r="E11" s="130"/>
      <c r="F11" s="130"/>
      <c r="G11" s="130"/>
      <c r="H11" s="130"/>
      <c r="I11" s="127">
        <v>0</v>
      </c>
      <c r="J11" s="127">
        <v>0</v>
      </c>
      <c r="K11" s="127">
        <v>0</v>
      </c>
      <c r="L11" s="127">
        <v>0</v>
      </c>
      <c r="M11" s="127">
        <v>0</v>
      </c>
      <c r="N11" s="127">
        <v>0</v>
      </c>
      <c r="O11" s="127">
        <v>0</v>
      </c>
      <c r="P11" s="127">
        <v>0</v>
      </c>
      <c r="Q11" s="127">
        <v>0</v>
      </c>
      <c r="R11" s="127">
        <v>0</v>
      </c>
      <c r="S11" s="127">
        <v>0</v>
      </c>
      <c r="T11" s="127">
        <v>0</v>
      </c>
      <c r="U11" s="127">
        <v>5.7559427380699333</v>
      </c>
      <c r="V11" s="127">
        <v>29.000680849911788</v>
      </c>
      <c r="W11" s="127">
        <v>29.756119701265195</v>
      </c>
    </row>
    <row r="12" spans="1:23" s="88" customFormat="1" x14ac:dyDescent="0.3">
      <c r="A12" s="126" t="s">
        <v>144</v>
      </c>
      <c r="B12" s="126" t="s">
        <v>351</v>
      </c>
      <c r="C12" s="126" t="s">
        <v>356</v>
      </c>
      <c r="D12" s="130"/>
      <c r="E12" s="130"/>
      <c r="F12" s="130"/>
      <c r="G12" s="130"/>
      <c r="H12" s="130"/>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30"/>
      <c r="E13" s="130"/>
      <c r="F13" s="130"/>
      <c r="G13" s="130"/>
      <c r="H13" s="130"/>
      <c r="I13" s="127">
        <v>0</v>
      </c>
      <c r="J13" s="127">
        <v>0</v>
      </c>
      <c r="K13" s="127">
        <v>0</v>
      </c>
      <c r="L13" s="127">
        <v>0</v>
      </c>
      <c r="M13" s="127">
        <v>0</v>
      </c>
      <c r="N13" s="127">
        <v>0</v>
      </c>
      <c r="O13" s="127">
        <v>0</v>
      </c>
      <c r="P13" s="127">
        <v>0</v>
      </c>
      <c r="Q13" s="127">
        <v>0</v>
      </c>
      <c r="R13" s="127">
        <v>0.5</v>
      </c>
      <c r="S13" s="127">
        <v>1.5426519956175822</v>
      </c>
      <c r="T13" s="127">
        <v>1.7912335198732903</v>
      </c>
      <c r="U13" s="127">
        <v>2.3023770952279734</v>
      </c>
      <c r="V13" s="127">
        <v>2.3200544679929429</v>
      </c>
      <c r="W13" s="127">
        <v>2.3804895761012155</v>
      </c>
    </row>
    <row r="14" spans="1:23" s="88" customFormat="1" x14ac:dyDescent="0.3">
      <c r="A14" s="126" t="s">
        <v>144</v>
      </c>
      <c r="B14" s="126" t="s">
        <v>351</v>
      </c>
      <c r="C14" s="126" t="s">
        <v>357</v>
      </c>
      <c r="D14" s="130"/>
      <c r="E14" s="130"/>
      <c r="F14" s="130"/>
      <c r="G14" s="130"/>
      <c r="H14" s="130"/>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30"/>
      <c r="E15" s="130"/>
      <c r="F15" s="130"/>
      <c r="G15" s="130"/>
      <c r="H15" s="130"/>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30"/>
      <c r="E16" s="130"/>
      <c r="F16" s="130"/>
      <c r="G16" s="130"/>
      <c r="H16" s="130"/>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30"/>
      <c r="E17" s="130"/>
      <c r="F17" s="130"/>
      <c r="G17" s="130"/>
      <c r="H17" s="130"/>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30"/>
      <c r="E18" s="130"/>
      <c r="F18" s="130"/>
      <c r="G18" s="130"/>
      <c r="H18" s="130"/>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30"/>
      <c r="E19" s="130"/>
      <c r="F19" s="130"/>
      <c r="G19" s="130"/>
      <c r="H19" s="130"/>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30"/>
      <c r="E20" s="130"/>
      <c r="F20" s="130"/>
      <c r="G20" s="130"/>
      <c r="H20" s="130"/>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30"/>
      <c r="E21" s="130"/>
      <c r="F21" s="130"/>
      <c r="G21" s="130"/>
      <c r="H21" s="130"/>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30"/>
      <c r="E22" s="130"/>
      <c r="F22" s="130"/>
      <c r="G22" s="130"/>
      <c r="H22" s="130"/>
      <c r="I22" s="127">
        <v>0</v>
      </c>
      <c r="J22" s="127">
        <v>0</v>
      </c>
      <c r="K22" s="127">
        <v>0</v>
      </c>
      <c r="L22" s="127">
        <v>0</v>
      </c>
      <c r="M22" s="127">
        <v>0</v>
      </c>
      <c r="N22" s="127">
        <v>0</v>
      </c>
      <c r="O22" s="127">
        <v>0</v>
      </c>
      <c r="P22" s="127">
        <v>0</v>
      </c>
      <c r="Q22" s="127">
        <v>0</v>
      </c>
      <c r="R22" s="127">
        <v>0</v>
      </c>
      <c r="S22" s="127">
        <v>0</v>
      </c>
      <c r="T22" s="127">
        <v>11.195209499208064</v>
      </c>
      <c r="U22" s="127">
        <v>28.779713690349666</v>
      </c>
      <c r="V22" s="127">
        <v>29.000680849911788</v>
      </c>
      <c r="W22" s="127">
        <v>29.756119701265195</v>
      </c>
    </row>
    <row r="23" spans="1:23" s="88" customFormat="1" x14ac:dyDescent="0.3">
      <c r="A23" s="126" t="s">
        <v>144</v>
      </c>
      <c r="B23" s="126" t="s">
        <v>351</v>
      </c>
      <c r="C23" s="126" t="s">
        <v>364</v>
      </c>
      <c r="D23" s="130"/>
      <c r="E23" s="130"/>
      <c r="F23" s="130"/>
      <c r="G23" s="130"/>
      <c r="H23" s="130"/>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30"/>
      <c r="E24" s="130"/>
      <c r="F24" s="130"/>
      <c r="G24" s="130"/>
      <c r="H24" s="130"/>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30"/>
      <c r="E25" s="130"/>
      <c r="F25" s="130"/>
      <c r="G25" s="130"/>
      <c r="H25" s="130"/>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c r="E26" s="125"/>
      <c r="F26" s="125"/>
      <c r="G26" s="125"/>
      <c r="H26" s="125"/>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30"/>
      <c r="E27" s="130"/>
      <c r="F27" s="130"/>
      <c r="G27" s="130"/>
      <c r="H27" s="130"/>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30"/>
      <c r="E28" s="130"/>
      <c r="F28" s="130"/>
      <c r="G28" s="130"/>
      <c r="H28" s="130"/>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30"/>
      <c r="E29" s="130"/>
      <c r="F29" s="130"/>
      <c r="G29" s="130"/>
      <c r="H29" s="130"/>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30"/>
      <c r="E30" s="130"/>
      <c r="F30" s="130"/>
      <c r="G30" s="130"/>
      <c r="H30" s="130"/>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30"/>
      <c r="E31" s="130"/>
      <c r="F31" s="130"/>
      <c r="G31" s="130"/>
      <c r="H31" s="130"/>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30"/>
      <c r="E32" s="130"/>
      <c r="F32" s="130"/>
      <c r="G32" s="130"/>
      <c r="H32" s="130"/>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30"/>
      <c r="E33" s="130"/>
      <c r="F33" s="130"/>
      <c r="G33" s="130"/>
      <c r="H33" s="130"/>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30"/>
      <c r="E34" s="130"/>
      <c r="F34" s="130"/>
      <c r="G34" s="130"/>
      <c r="H34" s="130"/>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30"/>
      <c r="E35" s="130"/>
      <c r="F35" s="130"/>
      <c r="G35" s="130"/>
      <c r="H35" s="130"/>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30"/>
      <c r="E36" s="130"/>
      <c r="F36" s="130"/>
      <c r="G36" s="130"/>
      <c r="H36" s="130"/>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30"/>
      <c r="E37" s="130"/>
      <c r="F37" s="130"/>
      <c r="G37" s="130"/>
      <c r="H37" s="130"/>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30"/>
      <c r="E38" s="130"/>
      <c r="F38" s="130"/>
      <c r="G38" s="130"/>
      <c r="H38" s="130"/>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30"/>
      <c r="E39" s="130"/>
      <c r="F39" s="130"/>
      <c r="G39" s="130"/>
      <c r="H39" s="130"/>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30"/>
      <c r="E40" s="130"/>
      <c r="F40" s="130"/>
      <c r="G40" s="130"/>
      <c r="H40" s="130"/>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30"/>
      <c r="E41" s="130"/>
      <c r="F41" s="130"/>
      <c r="G41" s="130"/>
      <c r="H41" s="130"/>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30"/>
      <c r="E42" s="130"/>
      <c r="F42" s="130"/>
      <c r="G42" s="130"/>
      <c r="H42" s="130"/>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30"/>
      <c r="E43" s="130"/>
      <c r="F43" s="130"/>
      <c r="G43" s="130"/>
      <c r="H43" s="130"/>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30"/>
      <c r="E44" s="130"/>
      <c r="F44" s="130"/>
      <c r="G44" s="130"/>
      <c r="H44" s="130"/>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30"/>
      <c r="E45" s="130"/>
      <c r="F45" s="130"/>
      <c r="G45" s="130"/>
      <c r="H45" s="130"/>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c r="E46" s="125"/>
      <c r="F46" s="125"/>
      <c r="G46" s="125"/>
      <c r="H46" s="125"/>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8" customFormat="1" x14ac:dyDescent="0.3">
      <c r="A47" s="126" t="s">
        <v>144</v>
      </c>
      <c r="B47" s="126" t="s">
        <v>382</v>
      </c>
      <c r="C47" s="126" t="s">
        <v>383</v>
      </c>
      <c r="D47" s="130"/>
      <c r="E47" s="130"/>
      <c r="F47" s="130"/>
      <c r="G47" s="130"/>
      <c r="H47" s="130"/>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30"/>
      <c r="E48" s="130"/>
      <c r="F48" s="130"/>
      <c r="G48" s="130"/>
      <c r="H48" s="130"/>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30"/>
      <c r="E49" s="130"/>
      <c r="F49" s="130"/>
      <c r="G49" s="130"/>
      <c r="H49" s="130"/>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30"/>
      <c r="E50" s="130"/>
      <c r="F50" s="130"/>
      <c r="G50" s="130"/>
      <c r="H50" s="130"/>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30"/>
      <c r="E51" s="130"/>
      <c r="F51" s="130"/>
      <c r="G51" s="130"/>
      <c r="H51" s="130"/>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30"/>
      <c r="E52" s="130"/>
      <c r="F52" s="130"/>
      <c r="G52" s="130"/>
      <c r="H52" s="130"/>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30"/>
      <c r="E53" s="130"/>
      <c r="F53" s="130"/>
      <c r="G53" s="130"/>
      <c r="H53" s="130"/>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30"/>
      <c r="E54" s="130"/>
      <c r="F54" s="130"/>
      <c r="G54" s="130"/>
      <c r="H54" s="130"/>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30"/>
      <c r="E55" s="130"/>
      <c r="F55" s="130"/>
      <c r="G55" s="130"/>
      <c r="H55" s="130"/>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c r="E56" s="123"/>
      <c r="F56" s="123"/>
      <c r="G56" s="123"/>
      <c r="H56" s="123"/>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3.630702169998091</v>
      </c>
      <c r="U56" s="123">
        <f>SUMIF($A58:$A$211,LEFT($C56,LEN($C56)-6),U58:U$211)</f>
        <v>27.74876981192067</v>
      </c>
      <c r="V56" s="123">
        <f>SUMIF($A58:$A$211,LEFT($C56,LEN($C56)-6),V58:V$211)</f>
        <v>55.772552383196754</v>
      </c>
      <c r="W56" s="123">
        <f>SUMIF($A58:$A$211,LEFT($C56,LEN($C56)-6),W58:W$211)</f>
        <v>65.262770375902619</v>
      </c>
    </row>
    <row r="57" spans="1:23" s="88" customFormat="1" x14ac:dyDescent="0.3">
      <c r="A57" s="124" t="s">
        <v>391</v>
      </c>
      <c r="B57" s="124" t="s">
        <v>391</v>
      </c>
      <c r="C57" s="124" t="s">
        <v>391</v>
      </c>
      <c r="D57" s="125"/>
      <c r="E57" s="125"/>
      <c r="F57" s="125"/>
      <c r="G57" s="125"/>
      <c r="H57" s="125"/>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3.630702169998091</v>
      </c>
      <c r="U57" s="125">
        <f>SUMIF($B58:$B$211,LEFT($C57,LEN($C57)-6),U58:U$211)</f>
        <v>27.74876981192067</v>
      </c>
      <c r="V57" s="125">
        <f>SUMIF($B58:$B$211,LEFT($C57,LEN($C57)-6),V58:V$211)</f>
        <v>55.772552383196754</v>
      </c>
      <c r="W57" s="125">
        <f>SUMIF($B58:$B$211,LEFT($C57,LEN($C57)-6),W58:W$211)</f>
        <v>65.262770375902619</v>
      </c>
    </row>
    <row r="58" spans="1:23" s="88" customFormat="1" x14ac:dyDescent="0.3">
      <c r="A58" s="126" t="s">
        <v>196</v>
      </c>
      <c r="B58" s="126" t="s">
        <v>392</v>
      </c>
      <c r="C58" s="126" t="s">
        <v>393</v>
      </c>
      <c r="D58" s="130"/>
      <c r="E58" s="130"/>
      <c r="F58" s="130"/>
      <c r="G58" s="130"/>
      <c r="H58" s="130"/>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30"/>
      <c r="E59" s="130"/>
      <c r="F59" s="130"/>
      <c r="G59" s="130"/>
      <c r="H59" s="130"/>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30"/>
      <c r="E60" s="130"/>
      <c r="F60" s="130"/>
      <c r="G60" s="130"/>
      <c r="H60" s="130"/>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30"/>
      <c r="E61" s="130"/>
      <c r="F61" s="130"/>
      <c r="G61" s="130"/>
      <c r="H61" s="130"/>
      <c r="I61" s="127">
        <v>0</v>
      </c>
      <c r="J61" s="127">
        <v>0</v>
      </c>
      <c r="K61" s="127">
        <v>0</v>
      </c>
      <c r="L61" s="127">
        <v>0</v>
      </c>
      <c r="M61" s="127">
        <v>0</v>
      </c>
      <c r="N61" s="127">
        <v>0</v>
      </c>
      <c r="O61" s="127">
        <v>0</v>
      </c>
      <c r="P61" s="127">
        <v>0</v>
      </c>
      <c r="Q61" s="127">
        <v>0</v>
      </c>
      <c r="R61" s="127">
        <v>0</v>
      </c>
      <c r="S61" s="127">
        <v>0</v>
      </c>
      <c r="T61" s="127">
        <v>3.630702169998091</v>
      </c>
      <c r="U61" s="127">
        <v>27.74876981192067</v>
      </c>
      <c r="V61" s="127">
        <v>55.772552383196754</v>
      </c>
      <c r="W61" s="127">
        <v>65.262770375902619</v>
      </c>
    </row>
    <row r="62" spans="1:23" s="88" customFormat="1" x14ac:dyDescent="0.3">
      <c r="A62" s="126" t="s">
        <v>196</v>
      </c>
      <c r="B62" s="126" t="s">
        <v>392</v>
      </c>
      <c r="C62" s="126" t="s">
        <v>395</v>
      </c>
      <c r="D62" s="130"/>
      <c r="E62" s="130"/>
      <c r="F62" s="130"/>
      <c r="G62" s="130"/>
      <c r="H62" s="130"/>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30"/>
      <c r="E63" s="130"/>
      <c r="F63" s="130"/>
      <c r="G63" s="130"/>
      <c r="H63" s="130"/>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c r="E64" s="125"/>
      <c r="F64" s="125"/>
      <c r="G64" s="125"/>
      <c r="H64" s="125"/>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30"/>
      <c r="E65" s="130"/>
      <c r="F65" s="130"/>
      <c r="G65" s="130"/>
      <c r="H65" s="130"/>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30"/>
      <c r="E66" s="130"/>
      <c r="F66" s="130"/>
      <c r="G66" s="130"/>
      <c r="H66" s="130"/>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30"/>
      <c r="E67" s="130"/>
      <c r="F67" s="130"/>
      <c r="G67" s="130"/>
      <c r="H67" s="130"/>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30"/>
      <c r="E68" s="130"/>
      <c r="F68" s="130"/>
      <c r="G68" s="130"/>
      <c r="H68" s="130"/>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30"/>
      <c r="E69" s="130"/>
      <c r="F69" s="130"/>
      <c r="G69" s="130"/>
      <c r="H69" s="130"/>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30"/>
      <c r="E70" s="130"/>
      <c r="F70" s="130"/>
      <c r="G70" s="130"/>
      <c r="H70" s="130"/>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30"/>
      <c r="E71" s="130"/>
      <c r="F71" s="130"/>
      <c r="G71" s="130"/>
      <c r="H71" s="130"/>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30"/>
      <c r="E72" s="130"/>
      <c r="F72" s="130"/>
      <c r="G72" s="130"/>
      <c r="H72" s="130"/>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30"/>
      <c r="E73" s="130"/>
      <c r="F73" s="130"/>
      <c r="G73" s="130"/>
      <c r="H73" s="130"/>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30"/>
      <c r="E74" s="130"/>
      <c r="F74" s="130"/>
      <c r="G74" s="130"/>
      <c r="H74" s="130"/>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30"/>
      <c r="E75" s="130"/>
      <c r="F75" s="130"/>
      <c r="G75" s="130"/>
      <c r="H75" s="130"/>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30"/>
      <c r="E76" s="130"/>
      <c r="F76" s="130"/>
      <c r="G76" s="130"/>
      <c r="H76" s="130"/>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30"/>
      <c r="E77" s="130"/>
      <c r="F77" s="130"/>
      <c r="G77" s="130"/>
      <c r="H77" s="130"/>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30"/>
      <c r="E78" s="130"/>
      <c r="F78" s="130"/>
      <c r="G78" s="130"/>
      <c r="H78" s="130"/>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30"/>
      <c r="E79" s="130"/>
      <c r="F79" s="130"/>
      <c r="G79" s="130"/>
      <c r="H79" s="130"/>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30"/>
      <c r="E80" s="130"/>
      <c r="F80" s="130"/>
      <c r="G80" s="130"/>
      <c r="H80" s="130"/>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30"/>
      <c r="E81" s="130"/>
      <c r="F81" s="130"/>
      <c r="G81" s="130"/>
      <c r="H81" s="130"/>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30"/>
      <c r="E82" s="130"/>
      <c r="F82" s="130"/>
      <c r="G82" s="130"/>
      <c r="H82" s="130"/>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c r="E83" s="125"/>
      <c r="F83" s="125"/>
      <c r="G83" s="125"/>
      <c r="H83" s="125"/>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30"/>
      <c r="E84" s="130"/>
      <c r="F84" s="130"/>
      <c r="G84" s="130"/>
      <c r="H84" s="130"/>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30"/>
      <c r="E85" s="130"/>
      <c r="F85" s="130"/>
      <c r="G85" s="130"/>
      <c r="H85" s="130"/>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30"/>
      <c r="E86" s="130"/>
      <c r="F86" s="130"/>
      <c r="G86" s="130"/>
      <c r="H86" s="130"/>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30"/>
      <c r="E87" s="130"/>
      <c r="F87" s="130"/>
      <c r="G87" s="130"/>
      <c r="H87" s="130"/>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30"/>
      <c r="E88" s="130"/>
      <c r="F88" s="130"/>
      <c r="G88" s="130"/>
      <c r="H88" s="130"/>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30"/>
      <c r="E89" s="130"/>
      <c r="F89" s="130"/>
      <c r="G89" s="130"/>
      <c r="H89" s="130"/>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30"/>
      <c r="E90" s="130"/>
      <c r="F90" s="130"/>
      <c r="G90" s="130"/>
      <c r="H90" s="130"/>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30"/>
      <c r="E91" s="130"/>
      <c r="F91" s="130"/>
      <c r="G91" s="130"/>
      <c r="H91" s="130"/>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30"/>
      <c r="E92" s="130"/>
      <c r="F92" s="130"/>
      <c r="G92" s="130"/>
      <c r="H92" s="130"/>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30"/>
      <c r="E93" s="130"/>
      <c r="F93" s="130"/>
      <c r="G93" s="130"/>
      <c r="H93" s="130"/>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30"/>
      <c r="E94" s="130"/>
      <c r="F94" s="130"/>
      <c r="G94" s="130"/>
      <c r="H94" s="130"/>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30"/>
      <c r="E95" s="130"/>
      <c r="F95" s="130"/>
      <c r="G95" s="130"/>
      <c r="H95" s="130"/>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30"/>
      <c r="E96" s="130"/>
      <c r="F96" s="130"/>
      <c r="G96" s="130"/>
      <c r="H96" s="130"/>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30"/>
      <c r="E97" s="130"/>
      <c r="F97" s="130"/>
      <c r="G97" s="130"/>
      <c r="H97" s="130"/>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30"/>
      <c r="E98" s="130"/>
      <c r="F98" s="130"/>
      <c r="G98" s="130"/>
      <c r="H98" s="130"/>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30"/>
      <c r="E99" s="130"/>
      <c r="F99" s="130"/>
      <c r="G99" s="130"/>
      <c r="H99" s="130"/>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c r="E100" s="125"/>
      <c r="F100" s="125"/>
      <c r="G100" s="125"/>
      <c r="H100" s="125"/>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30"/>
      <c r="E101" s="130"/>
      <c r="F101" s="130"/>
      <c r="G101" s="130"/>
      <c r="H101" s="130"/>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30"/>
      <c r="E102" s="130"/>
      <c r="F102" s="130"/>
      <c r="G102" s="130"/>
      <c r="H102" s="130"/>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30"/>
      <c r="E103" s="130"/>
      <c r="F103" s="130"/>
      <c r="G103" s="130"/>
      <c r="H103" s="130"/>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30"/>
      <c r="E104" s="130"/>
      <c r="F104" s="130"/>
      <c r="G104" s="130"/>
      <c r="H104" s="130"/>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30"/>
      <c r="E105" s="130"/>
      <c r="F105" s="130"/>
      <c r="G105" s="130"/>
      <c r="H105" s="130"/>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30"/>
      <c r="E106" s="130"/>
      <c r="F106" s="130"/>
      <c r="G106" s="130"/>
      <c r="H106" s="130"/>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30"/>
      <c r="E107" s="130"/>
      <c r="F107" s="130"/>
      <c r="G107" s="130"/>
      <c r="H107" s="130"/>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30"/>
      <c r="E108" s="130"/>
      <c r="F108" s="130"/>
      <c r="G108" s="130"/>
      <c r="H108" s="130"/>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30"/>
      <c r="E109" s="130"/>
      <c r="F109" s="130"/>
      <c r="G109" s="130"/>
      <c r="H109" s="130"/>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c r="E110" s="125"/>
      <c r="F110" s="125"/>
      <c r="G110" s="125"/>
      <c r="H110" s="125"/>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30"/>
      <c r="E111" s="130"/>
      <c r="F111" s="130"/>
      <c r="G111" s="130"/>
      <c r="H111" s="130"/>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30"/>
      <c r="E112" s="130"/>
      <c r="F112" s="130"/>
      <c r="G112" s="130"/>
      <c r="H112" s="130"/>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30"/>
      <c r="E113" s="130"/>
      <c r="F113" s="130"/>
      <c r="G113" s="130"/>
      <c r="H113" s="130"/>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30"/>
      <c r="E114" s="130"/>
      <c r="F114" s="130"/>
      <c r="G114" s="130"/>
      <c r="H114" s="130"/>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30"/>
      <c r="E115" s="130"/>
      <c r="F115" s="130"/>
      <c r="G115" s="130"/>
      <c r="H115" s="130"/>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c r="E116" s="123"/>
      <c r="F116" s="123"/>
      <c r="G116" s="123"/>
      <c r="H116" s="123"/>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0.25</v>
      </c>
      <c r="S116" s="123">
        <f>SUMIF($A118:$A$211,LEFT($C116,LEN($C116)-6),S118:S$211)</f>
        <v>2.1583290844254992</v>
      </c>
      <c r="T116" s="123">
        <f>SUMIF($A118:$A$211,LEFT($C116,LEN($C116)-6),T118:T$211)</f>
        <v>5.4232424299848585</v>
      </c>
      <c r="U116" s="123">
        <f>SUMIF($A118:$A$211,LEFT($C116,LEN($C116)-6),U118:U$211)</f>
        <v>7.2393457242655259</v>
      </c>
      <c r="V116" s="123">
        <f>SUMIF($A118:$A$211,LEFT($C116,LEN($C116)-6),V118:V$211)</f>
        <v>12.381506629069678</v>
      </c>
      <c r="W116" s="123">
        <f>SUMIF($A118:$A$211,LEFT($C116,LEN($C116)-6),W118:W$211)</f>
        <v>19.471928234294893</v>
      </c>
    </row>
    <row r="117" spans="1:23" s="88" customFormat="1" x14ac:dyDescent="0.3">
      <c r="A117" s="124" t="s">
        <v>452</v>
      </c>
      <c r="B117" s="124" t="s">
        <v>452</v>
      </c>
      <c r="C117" s="124" t="s">
        <v>452</v>
      </c>
      <c r="D117" s="125"/>
      <c r="E117" s="125"/>
      <c r="F117" s="125"/>
      <c r="G117" s="125"/>
      <c r="H117" s="125"/>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0.25</v>
      </c>
      <c r="S117" s="125">
        <f>SUMIF($B118:$B$211,LEFT($C117,LEN($C117)-6),S118:S$211)</f>
        <v>2.1583290844254992</v>
      </c>
      <c r="T117" s="125">
        <f>SUMIF($B118:$B$211,LEFT($C117,LEN($C117)-6),T118:T$211)</f>
        <v>5.4232424299848585</v>
      </c>
      <c r="U117" s="125">
        <f>SUMIF($B118:$B$211,LEFT($C117,LEN($C117)-6),U118:U$211)</f>
        <v>7.2393457242655259</v>
      </c>
      <c r="V117" s="125">
        <f>SUMIF($B118:$B$211,LEFT($C117,LEN($C117)-6),V118:V$211)</f>
        <v>12.381506629069678</v>
      </c>
      <c r="W117" s="125">
        <f>SUMIF($B118:$B$211,LEFT($C117,LEN($C117)-6),W118:W$211)</f>
        <v>19.471928234294893</v>
      </c>
    </row>
    <row r="118" spans="1:23" s="88" customFormat="1" x14ac:dyDescent="0.3">
      <c r="A118" s="126" t="s">
        <v>209</v>
      </c>
      <c r="B118" s="126" t="s">
        <v>209</v>
      </c>
      <c r="C118" s="126" t="s">
        <v>210</v>
      </c>
      <c r="D118" s="130"/>
      <c r="E118" s="130"/>
      <c r="F118" s="130"/>
      <c r="G118" s="130"/>
      <c r="H118" s="130"/>
      <c r="I118" s="127">
        <v>0</v>
      </c>
      <c r="J118" s="127">
        <v>0</v>
      </c>
      <c r="K118" s="127">
        <v>0</v>
      </c>
      <c r="L118" s="127">
        <v>0</v>
      </c>
      <c r="M118" s="127">
        <v>0</v>
      </c>
      <c r="N118" s="127">
        <v>0</v>
      </c>
      <c r="O118" s="127">
        <v>0</v>
      </c>
      <c r="P118" s="127">
        <v>0</v>
      </c>
      <c r="Q118" s="127">
        <v>0</v>
      </c>
      <c r="R118" s="127">
        <v>0.25</v>
      </c>
      <c r="S118" s="127">
        <v>0.25392106875594106</v>
      </c>
      <c r="T118" s="127">
        <v>0.33895265187405366</v>
      </c>
      <c r="U118" s="127">
        <v>0.45245910776659537</v>
      </c>
      <c r="V118" s="127">
        <v>0.60397593312535025</v>
      </c>
      <c r="W118" s="127">
        <v>0.74892031670364978</v>
      </c>
    </row>
    <row r="119" spans="1:23" s="88" customFormat="1" x14ac:dyDescent="0.3">
      <c r="A119" s="126" t="s">
        <v>209</v>
      </c>
      <c r="B119" s="126" t="s">
        <v>209</v>
      </c>
      <c r="C119" s="126" t="s">
        <v>213</v>
      </c>
      <c r="D119" s="130"/>
      <c r="E119" s="130"/>
      <c r="F119" s="130"/>
      <c r="G119" s="130"/>
      <c r="H119" s="130"/>
      <c r="I119" s="127">
        <v>0</v>
      </c>
      <c r="J119" s="127">
        <v>0</v>
      </c>
      <c r="K119" s="127">
        <v>0</v>
      </c>
      <c r="L119" s="127">
        <v>0</v>
      </c>
      <c r="M119" s="127">
        <v>0</v>
      </c>
      <c r="N119" s="127">
        <v>0</v>
      </c>
      <c r="O119" s="127">
        <v>0</v>
      </c>
      <c r="P119" s="127">
        <v>0</v>
      </c>
      <c r="Q119" s="127">
        <v>0</v>
      </c>
      <c r="R119" s="127">
        <v>0</v>
      </c>
      <c r="S119" s="127">
        <v>1.904408015669558</v>
      </c>
      <c r="T119" s="127">
        <v>5.0842897781108052</v>
      </c>
      <c r="U119" s="127">
        <v>6.786886616498931</v>
      </c>
      <c r="V119" s="127">
        <v>11.777530695944328</v>
      </c>
      <c r="W119" s="127">
        <v>18.723007917591243</v>
      </c>
    </row>
    <row r="120" spans="1:23" s="88" customFormat="1" x14ac:dyDescent="0.3">
      <c r="A120" s="122" t="s">
        <v>453</v>
      </c>
      <c r="B120" s="122" t="s">
        <v>453</v>
      </c>
      <c r="C120" s="122" t="s">
        <v>453</v>
      </c>
      <c r="D120" s="123"/>
      <c r="E120" s="123"/>
      <c r="F120" s="123"/>
      <c r="G120" s="123"/>
      <c r="H120" s="123"/>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3.2218273171541032</v>
      </c>
      <c r="T120" s="123">
        <f>SUMIF($A122:$A$211,LEFT($C120,LEN($C120)-6),T122:T$211)</f>
        <v>21.784213019988545</v>
      </c>
      <c r="U120" s="123">
        <f>SUMIF($A122:$A$211,LEFT($C120,LEN($C120)-6),U122:U$211)</f>
        <v>73.996719498455121</v>
      </c>
      <c r="V120" s="123">
        <f>SUMIF($A122:$A$211,LEFT($C120,LEN($C120)-6),V122:V$211)</f>
        <v>124.41569377790046</v>
      </c>
      <c r="W120" s="123">
        <f>SUMIF($A122:$A$211,LEFT($C120,LEN($C120)-6),W122:W$211)</f>
        <v>138.68338704879307</v>
      </c>
    </row>
    <row r="121" spans="1:23" s="88" customFormat="1" x14ac:dyDescent="0.3">
      <c r="A121" s="124" t="s">
        <v>454</v>
      </c>
      <c r="B121" s="124" t="s">
        <v>454</v>
      </c>
      <c r="C121" s="124" t="s">
        <v>454</v>
      </c>
      <c r="D121" s="125"/>
      <c r="E121" s="125"/>
      <c r="F121" s="125"/>
      <c r="G121" s="125"/>
      <c r="H121" s="125"/>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30"/>
      <c r="E122" s="130"/>
      <c r="F122" s="130"/>
      <c r="G122" s="130"/>
      <c r="H122" s="130"/>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30"/>
      <c r="E123" s="130"/>
      <c r="F123" s="130"/>
      <c r="G123" s="130"/>
      <c r="H123" s="130"/>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30"/>
      <c r="E124" s="130"/>
      <c r="F124" s="130"/>
      <c r="G124" s="130"/>
      <c r="H124" s="130"/>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30"/>
      <c r="E125" s="130"/>
      <c r="F125" s="130"/>
      <c r="G125" s="130"/>
      <c r="H125" s="130"/>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30"/>
      <c r="E126" s="130"/>
      <c r="F126" s="130"/>
      <c r="G126" s="130"/>
      <c r="H126" s="130"/>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30"/>
      <c r="E127" s="130"/>
      <c r="F127" s="130"/>
      <c r="G127" s="130"/>
      <c r="H127" s="130"/>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30"/>
      <c r="E128" s="130"/>
      <c r="F128" s="130"/>
      <c r="G128" s="130"/>
      <c r="H128" s="130"/>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30"/>
      <c r="E129" s="130"/>
      <c r="F129" s="130"/>
      <c r="G129" s="130"/>
      <c r="H129" s="130"/>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c r="E130" s="125"/>
      <c r="F130" s="125"/>
      <c r="G130" s="125"/>
      <c r="H130" s="125"/>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30"/>
      <c r="E131" s="130"/>
      <c r="F131" s="130"/>
      <c r="G131" s="130"/>
      <c r="H131" s="130"/>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30"/>
      <c r="E132" s="130"/>
      <c r="F132" s="130"/>
      <c r="G132" s="130"/>
      <c r="H132" s="130"/>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30"/>
      <c r="E133" s="130"/>
      <c r="F133" s="130"/>
      <c r="G133" s="130"/>
      <c r="H133" s="130"/>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30"/>
      <c r="E134" s="130"/>
      <c r="F134" s="130"/>
      <c r="G134" s="130"/>
      <c r="H134" s="130"/>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30"/>
      <c r="E135" s="130"/>
      <c r="F135" s="130"/>
      <c r="G135" s="130"/>
      <c r="H135" s="130"/>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30"/>
      <c r="E136" s="130"/>
      <c r="F136" s="130"/>
      <c r="G136" s="130"/>
      <c r="H136" s="130"/>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30"/>
      <c r="E137" s="130"/>
      <c r="F137" s="130"/>
      <c r="G137" s="130"/>
      <c r="H137" s="130"/>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30"/>
      <c r="E138" s="130"/>
      <c r="F138" s="130"/>
      <c r="G138" s="130"/>
      <c r="H138" s="130"/>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c r="E139" s="125"/>
      <c r="F139" s="125"/>
      <c r="G139" s="125"/>
      <c r="H139" s="125"/>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3.2218273171541032</v>
      </c>
      <c r="T139" s="125">
        <f>SUMIF($B140:$B$211,LEFT($C139,LEN($C139)-6),T140:T$211)</f>
        <v>21.784213019988545</v>
      </c>
      <c r="U139" s="125">
        <f>SUMIF($B140:$B$211,LEFT($C139,LEN($C139)-6),U140:U$211)</f>
        <v>73.996719498455121</v>
      </c>
      <c r="V139" s="125">
        <f>SUMIF($B140:$B$211,LEFT($C139,LEN($C139)-6),V140:V$211)</f>
        <v>124.41569377790046</v>
      </c>
      <c r="W139" s="125">
        <f>SUMIF($B140:$B$211,LEFT($C139,LEN($C139)-6),W140:W$211)</f>
        <v>138.68338704879307</v>
      </c>
    </row>
    <row r="140" spans="1:23" s="88" customFormat="1" x14ac:dyDescent="0.3">
      <c r="A140" s="126" t="s">
        <v>224</v>
      </c>
      <c r="B140" s="126" t="s">
        <v>474</v>
      </c>
      <c r="C140" s="126" t="s">
        <v>229</v>
      </c>
      <c r="D140" s="130"/>
      <c r="E140" s="130"/>
      <c r="F140" s="130"/>
      <c r="G140" s="130"/>
      <c r="H140" s="130"/>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30"/>
      <c r="E141" s="130"/>
      <c r="F141" s="130"/>
      <c r="G141" s="130"/>
      <c r="H141" s="130"/>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30"/>
      <c r="E142" s="130"/>
      <c r="F142" s="130"/>
      <c r="G142" s="130"/>
      <c r="H142" s="130"/>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30"/>
      <c r="E143" s="130"/>
      <c r="F143" s="130"/>
      <c r="G143" s="130"/>
      <c r="H143" s="130"/>
      <c r="I143" s="127">
        <v>0</v>
      </c>
      <c r="J143" s="127">
        <v>0</v>
      </c>
      <c r="K143" s="127">
        <v>0</v>
      </c>
      <c r="L143" s="127">
        <v>0</v>
      </c>
      <c r="M143" s="127">
        <v>0</v>
      </c>
      <c r="N143" s="127">
        <v>0</v>
      </c>
      <c r="O143" s="127">
        <v>0</v>
      </c>
      <c r="P143" s="127">
        <v>0</v>
      </c>
      <c r="Q143" s="127">
        <v>0</v>
      </c>
      <c r="R143" s="127">
        <v>0</v>
      </c>
      <c r="S143" s="127">
        <v>3.2218273171541032</v>
      </c>
      <c r="T143" s="127">
        <v>21.784213019988545</v>
      </c>
      <c r="U143" s="127">
        <v>73.996719498455121</v>
      </c>
      <c r="V143" s="127">
        <v>124.41569377790046</v>
      </c>
      <c r="W143" s="127">
        <v>138.68338704879307</v>
      </c>
    </row>
    <row r="144" spans="1:23" s="88" customFormat="1" x14ac:dyDescent="0.3">
      <c r="A144" s="126" t="s">
        <v>224</v>
      </c>
      <c r="B144" s="126" t="s">
        <v>474</v>
      </c>
      <c r="C144" s="126" t="s">
        <v>234</v>
      </c>
      <c r="D144" s="130"/>
      <c r="E144" s="130"/>
      <c r="F144" s="130"/>
      <c r="G144" s="130"/>
      <c r="H144" s="130"/>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30"/>
      <c r="E145" s="130"/>
      <c r="F145" s="130"/>
      <c r="G145" s="130"/>
      <c r="H145" s="130"/>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30"/>
      <c r="E146" s="130"/>
      <c r="F146" s="130"/>
      <c r="G146" s="130"/>
      <c r="H146" s="130"/>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30"/>
      <c r="E147" s="130"/>
      <c r="F147" s="130"/>
      <c r="G147" s="130"/>
      <c r="H147" s="130"/>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30"/>
      <c r="E148" s="130"/>
      <c r="F148" s="130"/>
      <c r="G148" s="130"/>
      <c r="H148" s="130"/>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30"/>
      <c r="E149" s="130"/>
      <c r="F149" s="130"/>
      <c r="G149" s="130"/>
      <c r="H149" s="130"/>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30"/>
      <c r="E150" s="130"/>
      <c r="F150" s="130"/>
      <c r="G150" s="130"/>
      <c r="H150" s="130"/>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30"/>
      <c r="E151" s="130"/>
      <c r="F151" s="130"/>
      <c r="G151" s="130"/>
      <c r="H151" s="130"/>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30"/>
      <c r="E152" s="130"/>
      <c r="F152" s="130"/>
      <c r="G152" s="130"/>
      <c r="H152" s="130"/>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c r="E153" s="123"/>
      <c r="F153" s="123"/>
      <c r="G153" s="123"/>
      <c r="H153" s="123"/>
      <c r="I153" s="123">
        <f>SUMIF($A155:$A$211,LEFT($C153,LEN($C153)-6),I155:I$211)</f>
        <v>21.192105795203407</v>
      </c>
      <c r="J153" s="123">
        <f>SUMIF($A155:$A$211,LEFT($C153,LEN($C153)-6),J155:J$211)</f>
        <v>30.549608877758413</v>
      </c>
      <c r="K153" s="123">
        <f>SUMIF($A155:$A$211,LEFT($C153,LEN($C153)-6),K155:K$211)</f>
        <v>40.655712206917812</v>
      </c>
      <c r="L153" s="123">
        <f>SUMIF($A155:$A$211,LEFT($C153,LEN($C153)-6),L155:L$211)</f>
        <v>71.8</v>
      </c>
      <c r="M153" s="123">
        <f>SUMIF($A155:$A$211,LEFT($C153,LEN($C153)-6),M155:M$211)</f>
        <v>96.389499999999998</v>
      </c>
      <c r="N153" s="123">
        <f>SUMIF($A155:$A$211,LEFT($C153,LEN($C153)-6),N155:N$211)</f>
        <v>136.88399999999999</v>
      </c>
      <c r="O153" s="123">
        <f>SUMIF($A155:$A$211,LEFT($C153,LEN($C153)-6),O155:O$211)</f>
        <v>463.98400000000004</v>
      </c>
      <c r="P153" s="123">
        <f>SUMIF($A155:$A$211,LEFT($C153,LEN($C153)-6),P155:P$211)</f>
        <v>1128.7779600000001</v>
      </c>
      <c r="Q153" s="123">
        <f>SUMIF($A155:$A$211,LEFT($C153,LEN($C153)-6),Q155:Q$211)</f>
        <v>1549.5219999999999</v>
      </c>
      <c r="R153" s="123">
        <f>SUMIF($A155:$A$211,LEFT($C153,LEN($C153)-6),R155:R$211)</f>
        <v>2290.4119999999998</v>
      </c>
      <c r="S153" s="123">
        <f>SUMIF($A155:$A$211,LEFT($C153,LEN($C153)-6),S155:S$211)</f>
        <v>2780.4369747039905</v>
      </c>
      <c r="T153" s="123">
        <f>SUMIF($A155:$A$211,LEFT($C153,LEN($C153)-6),T155:T$211)</f>
        <v>3204.7481914139153</v>
      </c>
      <c r="U153" s="123">
        <f>SUMIF($A155:$A$211,LEFT($C153,LEN($C153)-6),U155:U$211)</f>
        <v>3438.2945698554659</v>
      </c>
      <c r="V153" s="123">
        <f>SUMIF($A155:$A$211,LEFT($C153,LEN($C153)-6),V155:V$211)</f>
        <v>3810.7840572756959</v>
      </c>
      <c r="W153" s="123">
        <f>SUMIF($A155:$A$211,LEFT($C153,LEN($C153)-6),W155:W$211)</f>
        <v>4382.745154887155</v>
      </c>
    </row>
    <row r="154" spans="1:23" s="88" customFormat="1" x14ac:dyDescent="0.3">
      <c r="A154" s="124" t="s">
        <v>485</v>
      </c>
      <c r="B154" s="124" t="s">
        <v>485</v>
      </c>
      <c r="C154" s="124" t="s">
        <v>485</v>
      </c>
      <c r="D154" s="125"/>
      <c r="E154" s="125"/>
      <c r="F154" s="125"/>
      <c r="G154" s="125"/>
      <c r="H154" s="125"/>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30"/>
      <c r="E155" s="130"/>
      <c r="F155" s="130"/>
      <c r="G155" s="130"/>
      <c r="H155" s="130"/>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30"/>
      <c r="E156" s="130"/>
      <c r="F156" s="130"/>
      <c r="G156" s="130"/>
      <c r="H156" s="130"/>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30"/>
      <c r="E157" s="130"/>
      <c r="F157" s="130"/>
      <c r="G157" s="130"/>
      <c r="H157" s="130"/>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30"/>
      <c r="E158" s="130"/>
      <c r="F158" s="130"/>
      <c r="G158" s="130"/>
      <c r="H158" s="130"/>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30"/>
      <c r="E159" s="130"/>
      <c r="F159" s="130"/>
      <c r="G159" s="130"/>
      <c r="H159" s="130"/>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30"/>
      <c r="E160" s="130"/>
      <c r="F160" s="130"/>
      <c r="G160" s="130"/>
      <c r="H160" s="130"/>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30"/>
      <c r="E161" s="130"/>
      <c r="F161" s="130"/>
      <c r="G161" s="130"/>
      <c r="H161" s="130"/>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30"/>
      <c r="E162" s="130"/>
      <c r="F162" s="130"/>
      <c r="G162" s="130"/>
      <c r="H162" s="130"/>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30"/>
      <c r="E163" s="130"/>
      <c r="F163" s="130"/>
      <c r="G163" s="130"/>
      <c r="H163" s="130"/>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30"/>
      <c r="E164" s="130"/>
      <c r="F164" s="130"/>
      <c r="G164" s="130"/>
      <c r="H164" s="130"/>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30"/>
      <c r="E165" s="130"/>
      <c r="F165" s="130"/>
      <c r="G165" s="130"/>
      <c r="H165" s="130"/>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30"/>
      <c r="E166" s="130"/>
      <c r="F166" s="130"/>
      <c r="G166" s="130"/>
      <c r="H166" s="130"/>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30"/>
      <c r="E167" s="130"/>
      <c r="F167" s="130"/>
      <c r="G167" s="130"/>
      <c r="H167" s="130"/>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30"/>
      <c r="E168" s="130"/>
      <c r="F168" s="130"/>
      <c r="G168" s="130"/>
      <c r="H168" s="130"/>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c r="E169" s="125"/>
      <c r="F169" s="125"/>
      <c r="G169" s="125"/>
      <c r="H169" s="125"/>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30"/>
      <c r="E170" s="130"/>
      <c r="F170" s="130"/>
      <c r="G170" s="130"/>
      <c r="H170" s="130"/>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30"/>
      <c r="E171" s="130"/>
      <c r="F171" s="130"/>
      <c r="G171" s="130"/>
      <c r="H171" s="130"/>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30"/>
      <c r="E172" s="130"/>
      <c r="F172" s="130"/>
      <c r="G172" s="130"/>
      <c r="H172" s="130"/>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30"/>
      <c r="E173" s="130"/>
      <c r="F173" s="130"/>
      <c r="G173" s="130"/>
      <c r="H173" s="130"/>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30"/>
      <c r="E174" s="130"/>
      <c r="F174" s="130"/>
      <c r="G174" s="130"/>
      <c r="H174" s="130"/>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30"/>
      <c r="E175" s="130"/>
      <c r="F175" s="130"/>
      <c r="G175" s="130"/>
      <c r="H175" s="130"/>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30"/>
      <c r="E176" s="130"/>
      <c r="F176" s="130"/>
      <c r="G176" s="130"/>
      <c r="H176" s="130"/>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30"/>
      <c r="E177" s="130"/>
      <c r="F177" s="130"/>
      <c r="G177" s="130"/>
      <c r="H177" s="130"/>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c r="E178" s="125"/>
      <c r="F178" s="125"/>
      <c r="G178" s="125"/>
      <c r="H178" s="125"/>
      <c r="I178" s="125">
        <f>SUMIF($B179:$B$211,LEFT($C178,LEN($C178)-6),I179:I$211)</f>
        <v>1.5</v>
      </c>
      <c r="J178" s="125">
        <f>SUMIF($B179:$B$211,LEFT($C178,LEN($C178)-6),J179:J$211)</f>
        <v>1.5</v>
      </c>
      <c r="K178" s="125">
        <f>SUMIF($B179:$B$211,LEFT($C178,LEN($C178)-6),K179:K$211)</f>
        <v>1.5</v>
      </c>
      <c r="L178" s="125">
        <f>SUMIF($B179:$B$211,LEFT($C178,LEN($C178)-6),L179:L$211)</f>
        <v>1.5</v>
      </c>
      <c r="M178" s="125">
        <f>SUMIF($B179:$B$211,LEFT($C178,LEN($C178)-6),M179:M$211)</f>
        <v>1.5</v>
      </c>
      <c r="N178" s="125">
        <f>SUMIF($B179:$B$211,LEFT($C178,LEN($C178)-6),N179:N$211)</f>
        <v>1.5</v>
      </c>
      <c r="O178" s="125">
        <f>SUMIF($B179:$B$211,LEFT($C178,LEN($C178)-6),O179:O$211)</f>
        <v>1.5</v>
      </c>
      <c r="P178" s="125">
        <f>SUMIF($B179:$B$211,LEFT($C178,LEN($C178)-6),P179:P$211)</f>
        <v>1.5</v>
      </c>
      <c r="Q178" s="125">
        <f>SUMIF($B179:$B$211,LEFT($C178,LEN($C178)-6),Q179:Q$211)</f>
        <v>1.5</v>
      </c>
      <c r="R178" s="125">
        <f>SUMIF($B179:$B$211,LEFT($C178,LEN($C178)-6),R179:R$211)</f>
        <v>11.10502787878788</v>
      </c>
      <c r="S178" s="125">
        <f>SUMIF($B179:$B$211,LEFT($C178,LEN($C178)-6),S179:S$211)</f>
        <v>27.063349464094468</v>
      </c>
      <c r="T178" s="125">
        <f>SUMIF($B179:$B$211,LEFT($C178,LEN($C178)-6),T179:T$211)</f>
        <v>48.651409077974414</v>
      </c>
      <c r="U178" s="125">
        <f>SUMIF($B179:$B$211,LEFT($C178,LEN($C178)-6),U179:U$211)</f>
        <v>75.846637485916503</v>
      </c>
      <c r="V178" s="125">
        <f>SUMIF($B179:$B$211,LEFT($C178,LEN($C178)-6),V179:V$211)</f>
        <v>113.2611833012611</v>
      </c>
      <c r="W178" s="125">
        <f>SUMIF($B179:$B$211,LEFT($C178,LEN($C178)-6),W179:W$211)</f>
        <v>115.84141741722716</v>
      </c>
    </row>
    <row r="179" spans="1:23" s="88" customFormat="1" x14ac:dyDescent="0.3">
      <c r="A179" s="126" t="s">
        <v>240</v>
      </c>
      <c r="B179" s="126" t="s">
        <v>509</v>
      </c>
      <c r="C179" s="126" t="s">
        <v>510</v>
      </c>
      <c r="D179" s="130"/>
      <c r="E179" s="130"/>
      <c r="F179" s="130"/>
      <c r="G179" s="130"/>
      <c r="H179" s="130"/>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30"/>
      <c r="E180" s="130"/>
      <c r="F180" s="130"/>
      <c r="G180" s="130"/>
      <c r="H180" s="130"/>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30"/>
      <c r="E181" s="130"/>
      <c r="F181" s="130"/>
      <c r="G181" s="130"/>
      <c r="H181" s="130"/>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30"/>
      <c r="E182" s="130"/>
      <c r="F182" s="130"/>
      <c r="G182" s="130"/>
      <c r="H182" s="130"/>
      <c r="I182" s="127">
        <v>0</v>
      </c>
      <c r="J182" s="127">
        <v>0</v>
      </c>
      <c r="K182" s="127">
        <v>0</v>
      </c>
      <c r="L182" s="127">
        <v>0</v>
      </c>
      <c r="M182" s="127">
        <v>0</v>
      </c>
      <c r="N182" s="127">
        <v>0</v>
      </c>
      <c r="O182" s="127">
        <v>0</v>
      </c>
      <c r="P182" s="127">
        <v>0</v>
      </c>
      <c r="Q182" s="127">
        <v>0</v>
      </c>
      <c r="R182" s="127">
        <v>9.2541898989898996</v>
      </c>
      <c r="S182" s="127">
        <v>25.774618537232826</v>
      </c>
      <c r="T182" s="127">
        <v>47.199128209975179</v>
      </c>
      <c r="U182" s="127">
        <v>73.996719498455121</v>
      </c>
      <c r="V182" s="127">
        <v>111.54510476639351</v>
      </c>
      <c r="W182" s="127">
        <v>114.2098481578296</v>
      </c>
    </row>
    <row r="183" spans="1:23" s="88" customFormat="1" x14ac:dyDescent="0.3">
      <c r="A183" s="126" t="s">
        <v>240</v>
      </c>
      <c r="B183" s="126" t="s">
        <v>509</v>
      </c>
      <c r="C183" s="126" t="s">
        <v>513</v>
      </c>
      <c r="D183" s="130"/>
      <c r="E183" s="130"/>
      <c r="F183" s="130"/>
      <c r="G183" s="130"/>
      <c r="H183" s="130"/>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30"/>
      <c r="E184" s="130"/>
      <c r="F184" s="130"/>
      <c r="G184" s="130"/>
      <c r="H184" s="130"/>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30"/>
      <c r="E185" s="130"/>
      <c r="F185" s="130"/>
      <c r="G185" s="130"/>
      <c r="H185" s="130"/>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30"/>
      <c r="E186" s="130"/>
      <c r="F186" s="130"/>
      <c r="G186" s="130"/>
      <c r="H186" s="130"/>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30"/>
      <c r="E187" s="130"/>
      <c r="F187" s="130"/>
      <c r="G187" s="130"/>
      <c r="H187" s="130"/>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30"/>
      <c r="E188" s="130"/>
      <c r="F188" s="130"/>
      <c r="G188" s="130"/>
      <c r="H188" s="130"/>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30"/>
      <c r="E189" s="130"/>
      <c r="F189" s="130"/>
      <c r="G189" s="130"/>
      <c r="H189" s="130"/>
      <c r="I189" s="127">
        <v>1.5</v>
      </c>
      <c r="J189" s="127">
        <v>1.5</v>
      </c>
      <c r="K189" s="127">
        <v>1.5</v>
      </c>
      <c r="L189" s="127">
        <v>1.5</v>
      </c>
      <c r="M189" s="127">
        <v>1.5</v>
      </c>
      <c r="N189" s="127">
        <v>1.5</v>
      </c>
      <c r="O189" s="127">
        <v>1.5</v>
      </c>
      <c r="P189" s="127">
        <v>1.5</v>
      </c>
      <c r="Q189" s="127">
        <v>1.5</v>
      </c>
      <c r="R189" s="127">
        <v>1.8508379797979797</v>
      </c>
      <c r="S189" s="127">
        <v>1.2887309268616411</v>
      </c>
      <c r="T189" s="127">
        <v>1.4522808679992365</v>
      </c>
      <c r="U189" s="127">
        <v>1.849917987461378</v>
      </c>
      <c r="V189" s="127">
        <v>1.7160785348675922</v>
      </c>
      <c r="W189" s="127">
        <v>1.6315692593975653</v>
      </c>
    </row>
    <row r="190" spans="1:23" s="88" customFormat="1" x14ac:dyDescent="0.3">
      <c r="A190" s="124" t="s">
        <v>517</v>
      </c>
      <c r="B190" s="124" t="s">
        <v>517</v>
      </c>
      <c r="C190" s="124" t="s">
        <v>517</v>
      </c>
      <c r="D190" s="125"/>
      <c r="E190" s="125"/>
      <c r="F190" s="125"/>
      <c r="G190" s="125"/>
      <c r="H190" s="125"/>
      <c r="I190" s="125">
        <f>SUMIF($B191:$B$211,LEFT($C190,LEN($C190)-6),I191:I$211)</f>
        <v>19.692105795203407</v>
      </c>
      <c r="J190" s="125">
        <f>SUMIF($B191:$B$211,LEFT($C190,LEN($C190)-6),J191:J$211)</f>
        <v>29.049608877758413</v>
      </c>
      <c r="K190" s="125">
        <f>SUMIF($B191:$B$211,LEFT($C190,LEN($C190)-6),K191:K$211)</f>
        <v>39.155712206917812</v>
      </c>
      <c r="L190" s="125">
        <f>SUMIF($B191:$B$211,LEFT($C190,LEN($C190)-6),L191:L$211)</f>
        <v>70.3</v>
      </c>
      <c r="M190" s="125">
        <f>SUMIF($B191:$B$211,LEFT($C190,LEN($C190)-6),M191:M$211)</f>
        <v>94.889499999999998</v>
      </c>
      <c r="N190" s="125">
        <f>SUMIF($B191:$B$211,LEFT($C190,LEN($C190)-6),N191:N$211)</f>
        <v>135.38399999999999</v>
      </c>
      <c r="O190" s="125">
        <f>SUMIF($B191:$B$211,LEFT($C190,LEN($C190)-6),O191:O$211)</f>
        <v>462.48400000000004</v>
      </c>
      <c r="P190" s="125">
        <f>SUMIF($B191:$B$211,LEFT($C190,LEN($C190)-6),P191:P$211)</f>
        <v>1127.2779600000001</v>
      </c>
      <c r="Q190" s="125">
        <f>SUMIF($B191:$B$211,LEFT($C190,LEN($C190)-6),Q191:Q$211)</f>
        <v>1548.0219999999999</v>
      </c>
      <c r="R190" s="125">
        <f>SUMIF($B191:$B$211,LEFT($C190,LEN($C190)-6),R191:R$211)</f>
        <v>2279.3069721212119</v>
      </c>
      <c r="S190" s="125">
        <f>SUMIF($B191:$B$211,LEFT($C190,LEN($C190)-6),S191:S$211)</f>
        <v>2753.3736252398962</v>
      </c>
      <c r="T190" s="125">
        <f>SUMIF($B191:$B$211,LEFT($C190,LEN($C190)-6),T191:T$211)</f>
        <v>3156.096782335941</v>
      </c>
      <c r="U190" s="125">
        <f>SUMIF($B191:$B$211,LEFT($C190,LEN($C190)-6),U191:U$211)</f>
        <v>3362.4479323695496</v>
      </c>
      <c r="V190" s="125">
        <f>SUMIF($B191:$B$211,LEFT($C190,LEN($C190)-6),V191:V$211)</f>
        <v>3697.5228739744348</v>
      </c>
      <c r="W190" s="125">
        <f>SUMIF($B191:$B$211,LEFT($C190,LEN($C190)-6),W191:W$211)</f>
        <v>4266.9037374699274</v>
      </c>
    </row>
    <row r="191" spans="1:23" s="88" customFormat="1" x14ac:dyDescent="0.3">
      <c r="A191" s="126" t="s">
        <v>240</v>
      </c>
      <c r="B191" s="126" t="s">
        <v>518</v>
      </c>
      <c r="C191" s="126" t="s">
        <v>291</v>
      </c>
      <c r="D191" s="130"/>
      <c r="E191" s="130"/>
      <c r="F191" s="130"/>
      <c r="G191" s="130"/>
      <c r="H191" s="130"/>
      <c r="I191" s="127">
        <v>17.592105795203405</v>
      </c>
      <c r="J191" s="127">
        <v>26.949608877758411</v>
      </c>
      <c r="K191" s="127">
        <v>37.055712206917811</v>
      </c>
      <c r="L191" s="127">
        <v>68.2</v>
      </c>
      <c r="M191" s="127">
        <v>92.789500000000004</v>
      </c>
      <c r="N191" s="127">
        <v>133.28399999999999</v>
      </c>
      <c r="O191" s="127">
        <v>460.38400000000001</v>
      </c>
      <c r="P191" s="127">
        <v>1125.1779600000002</v>
      </c>
      <c r="Q191" s="127">
        <v>1545.922</v>
      </c>
      <c r="R191" s="127">
        <v>2272.0887039999998</v>
      </c>
      <c r="S191" s="127">
        <v>2741.9039199908275</v>
      </c>
      <c r="T191" s="127">
        <v>3132.2793761007538</v>
      </c>
      <c r="U191" s="127">
        <v>3322.8596874378763</v>
      </c>
      <c r="V191" s="127">
        <v>3660.7987933282684</v>
      </c>
      <c r="W191" s="127">
        <v>4215.6724627248441</v>
      </c>
    </row>
    <row r="192" spans="1:23" s="88" customFormat="1" x14ac:dyDescent="0.3">
      <c r="A192" s="126" t="s">
        <v>240</v>
      </c>
      <c r="B192" s="126" t="s">
        <v>518</v>
      </c>
      <c r="C192" s="126" t="s">
        <v>276</v>
      </c>
      <c r="D192" s="130"/>
      <c r="E192" s="130"/>
      <c r="F192" s="130"/>
      <c r="G192" s="130"/>
      <c r="H192" s="130"/>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30"/>
      <c r="E193" s="130"/>
      <c r="F193" s="130"/>
      <c r="G193" s="130"/>
      <c r="H193" s="130"/>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30"/>
      <c r="E194" s="130"/>
      <c r="F194" s="130"/>
      <c r="G194" s="130"/>
      <c r="H194" s="130"/>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30"/>
      <c r="E195" s="130"/>
      <c r="F195" s="130"/>
      <c r="G195" s="130"/>
      <c r="H195" s="130"/>
      <c r="I195" s="127">
        <v>0</v>
      </c>
      <c r="J195" s="127">
        <v>0</v>
      </c>
      <c r="K195" s="127">
        <v>0</v>
      </c>
      <c r="L195" s="127">
        <v>0</v>
      </c>
      <c r="M195" s="127">
        <v>0</v>
      </c>
      <c r="N195" s="127">
        <v>0</v>
      </c>
      <c r="O195" s="127">
        <v>0</v>
      </c>
      <c r="P195" s="127">
        <v>0</v>
      </c>
      <c r="Q195" s="127">
        <v>0</v>
      </c>
      <c r="R195" s="127">
        <v>4.6270949494949498</v>
      </c>
      <c r="S195" s="127">
        <v>9.6654819514623078</v>
      </c>
      <c r="T195" s="127">
        <v>21.784213019988545</v>
      </c>
      <c r="U195" s="127">
        <v>36.998359749227561</v>
      </c>
      <c r="V195" s="127">
        <v>34.321570697351845</v>
      </c>
      <c r="W195" s="127">
        <v>48.947077781926964</v>
      </c>
    </row>
    <row r="196" spans="1:23" s="88" customFormat="1" x14ac:dyDescent="0.3">
      <c r="A196" s="126" t="s">
        <v>240</v>
      </c>
      <c r="B196" s="126" t="s">
        <v>518</v>
      </c>
      <c r="C196" s="126" t="s">
        <v>288</v>
      </c>
      <c r="D196" s="130"/>
      <c r="E196" s="130"/>
      <c r="F196" s="130"/>
      <c r="G196" s="130"/>
      <c r="H196" s="130"/>
      <c r="I196" s="127">
        <v>2.1</v>
      </c>
      <c r="J196" s="127">
        <v>2.1</v>
      </c>
      <c r="K196" s="127">
        <v>2.1</v>
      </c>
      <c r="L196" s="127">
        <v>2.1</v>
      </c>
      <c r="M196" s="127">
        <v>2.1</v>
      </c>
      <c r="N196" s="127">
        <v>2.1</v>
      </c>
      <c r="O196" s="127">
        <v>2.1</v>
      </c>
      <c r="P196" s="127">
        <v>2.1</v>
      </c>
      <c r="Q196" s="127">
        <v>2.1</v>
      </c>
      <c r="R196" s="127">
        <v>2.5911731717171715</v>
      </c>
      <c r="S196" s="127">
        <v>1.8042232976062973</v>
      </c>
      <c r="T196" s="127">
        <v>2.0331932151989305</v>
      </c>
      <c r="U196" s="127">
        <v>2.5898851824459292</v>
      </c>
      <c r="V196" s="127">
        <v>2.4025099488146293</v>
      </c>
      <c r="W196" s="127">
        <v>2.2841969631565915</v>
      </c>
    </row>
    <row r="197" spans="1:23" s="88" customFormat="1" x14ac:dyDescent="0.3">
      <c r="A197" s="122" t="s">
        <v>521</v>
      </c>
      <c r="B197" s="122" t="s">
        <v>521</v>
      </c>
      <c r="C197" s="122" t="s">
        <v>521</v>
      </c>
      <c r="D197" s="123"/>
      <c r="E197" s="123"/>
      <c r="F197" s="123"/>
      <c r="G197" s="123"/>
      <c r="H197" s="123"/>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c r="E198" s="125"/>
      <c r="F198" s="125"/>
      <c r="G198" s="125"/>
      <c r="H198" s="125"/>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30"/>
      <c r="E199" s="130"/>
      <c r="F199" s="130"/>
      <c r="G199" s="130"/>
      <c r="H199" s="130"/>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30"/>
      <c r="E200" s="130"/>
      <c r="F200" s="130"/>
      <c r="G200" s="130"/>
      <c r="H200" s="130"/>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30"/>
      <c r="E201" s="130"/>
      <c r="F201" s="130"/>
      <c r="G201" s="130"/>
      <c r="H201" s="130"/>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30"/>
      <c r="E202" s="130"/>
      <c r="F202" s="130"/>
      <c r="G202" s="130"/>
      <c r="H202" s="130"/>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30"/>
      <c r="E203" s="130"/>
      <c r="F203" s="130"/>
      <c r="G203" s="130"/>
      <c r="H203" s="130"/>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30"/>
      <c r="E204" s="130"/>
      <c r="F204" s="130"/>
      <c r="G204" s="130"/>
      <c r="H204" s="130"/>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30"/>
      <c r="E205" s="130"/>
      <c r="F205" s="130"/>
      <c r="G205" s="130"/>
      <c r="H205" s="130"/>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30"/>
      <c r="E206" s="130"/>
      <c r="F206" s="130"/>
      <c r="G206" s="130"/>
      <c r="H206" s="130"/>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30"/>
      <c r="E207" s="130"/>
      <c r="F207" s="130"/>
      <c r="G207" s="130"/>
      <c r="H207" s="130"/>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30"/>
      <c r="E208" s="130"/>
      <c r="F208" s="130"/>
      <c r="G208" s="130"/>
      <c r="H208" s="130"/>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c r="E209" s="123"/>
      <c r="F209" s="123"/>
      <c r="G209" s="123"/>
      <c r="H209" s="123"/>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c r="E210" s="125"/>
      <c r="F210" s="125"/>
      <c r="G210" s="125"/>
      <c r="H210" s="125"/>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30"/>
      <c r="E211" s="130"/>
      <c r="F211" s="130"/>
      <c r="G211" s="130"/>
      <c r="H211" s="130"/>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31EFC-A141-4CE7-ADA5-E5E596084900}">
  <dimension ref="A1:W211"/>
  <sheetViews>
    <sheetView showGridLines="0" workbookViewId="0">
      <pane xSplit="3" ySplit="4" topLeftCell="I5" activePane="bottomRight" state="frozen"/>
      <selection pane="topRight"/>
      <selection pane="bottomLeft"/>
      <selection pane="bottomRight"/>
    </sheetView>
  </sheetViews>
  <sheetFormatPr defaultRowHeight="14" x14ac:dyDescent="0.3"/>
  <cols>
    <col min="1" max="3" width="15.75" customWidth="1"/>
    <col min="4" max="8" width="0" hidden="1" customWidth="1"/>
  </cols>
  <sheetData>
    <row r="1" spans="1:23" ht="20" x14ac:dyDescent="0.4">
      <c r="A1" s="92" t="s">
        <v>924</v>
      </c>
      <c r="B1" s="93"/>
      <c r="C1" s="93"/>
      <c r="D1" s="7"/>
      <c r="E1" s="7"/>
      <c r="F1" s="21"/>
      <c r="G1" s="21"/>
      <c r="H1" s="21"/>
      <c r="I1" s="21"/>
      <c r="J1" s="21"/>
      <c r="K1" s="21"/>
      <c r="L1" s="21"/>
      <c r="M1" s="21"/>
      <c r="N1" s="21"/>
      <c r="O1" s="21"/>
      <c r="P1" s="21"/>
      <c r="Q1" s="21"/>
      <c r="R1" s="21"/>
      <c r="S1" s="21"/>
      <c r="T1" s="21"/>
      <c r="U1" s="21"/>
      <c r="V1" s="21"/>
      <c r="W1" s="21"/>
    </row>
    <row r="2" spans="1:23" ht="14.5" x14ac:dyDescent="0.35">
      <c r="A2" s="8" t="s">
        <v>925</v>
      </c>
      <c r="B2" s="1"/>
      <c r="C2" s="1"/>
      <c r="D2" s="2"/>
      <c r="E2" s="2"/>
      <c r="F2" s="21"/>
      <c r="G2" s="21"/>
      <c r="H2" s="21"/>
      <c r="I2" s="114"/>
      <c r="J2" s="114"/>
      <c r="K2" s="114"/>
      <c r="L2" s="114"/>
      <c r="M2" s="114"/>
      <c r="N2" s="114"/>
      <c r="O2" s="114"/>
      <c r="P2" s="114"/>
      <c r="Q2" s="114"/>
      <c r="R2" s="114"/>
      <c r="S2" s="114"/>
      <c r="T2" s="114"/>
      <c r="U2" s="114"/>
      <c r="V2" s="114"/>
      <c r="W2" s="114"/>
    </row>
    <row r="3" spans="1:23" x14ac:dyDescent="0.3">
      <c r="A3" s="21" t="s">
        <v>143</v>
      </c>
      <c r="B3" s="21" t="s">
        <v>23</v>
      </c>
      <c r="C3" s="21" t="s">
        <v>810</v>
      </c>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c r="E4" s="5"/>
      <c r="F4" s="5"/>
      <c r="G4" s="5"/>
      <c r="H4" s="5"/>
      <c r="I4" s="5">
        <f t="shared" ref="I4:V4" si="0">I5+I56+I116+I120+I153+I197+I209</f>
        <v>9.7599841754585555</v>
      </c>
      <c r="J4" s="5">
        <f t="shared" si="0"/>
        <v>14.069564492305258</v>
      </c>
      <c r="K4" s="5">
        <f t="shared" si="0"/>
        <v>18.723911234499688</v>
      </c>
      <c r="L4" s="5">
        <f t="shared" si="0"/>
        <v>33.081019744812707</v>
      </c>
      <c r="M4" s="5">
        <f t="shared" si="0"/>
        <v>44.162584539051778</v>
      </c>
      <c r="N4" s="5">
        <f t="shared" si="0"/>
        <v>62.699450891680684</v>
      </c>
      <c r="O4" s="5">
        <f t="shared" si="0"/>
        <v>212.47716089801622</v>
      </c>
      <c r="P4" s="5">
        <f t="shared" si="0"/>
        <v>516.80624450229504</v>
      </c>
      <c r="Q4" s="5">
        <f t="shared" si="0"/>
        <v>709.31414260567522</v>
      </c>
      <c r="R4" s="5">
        <f t="shared" si="0"/>
        <v>1054.0672051821025</v>
      </c>
      <c r="S4" s="5">
        <f t="shared" si="0"/>
        <v>1288.7969569161078</v>
      </c>
      <c r="T4" s="5">
        <f t="shared" si="0"/>
        <v>1503.4617280562304</v>
      </c>
      <c r="U4" s="5">
        <f t="shared" si="0"/>
        <v>1660.2185164562736</v>
      </c>
      <c r="V4" s="5">
        <f t="shared" si="0"/>
        <v>1883.9418128465491</v>
      </c>
      <c r="W4" s="5">
        <f t="shared" ref="W4" si="1">W5+W56+W116+W120+W153+W197+W209</f>
        <v>2166.0504376266813</v>
      </c>
    </row>
    <row r="5" spans="1:23" s="88" customFormat="1" x14ac:dyDescent="0.3">
      <c r="A5" s="122" t="s">
        <v>349</v>
      </c>
      <c r="B5" s="122" t="s">
        <v>349</v>
      </c>
      <c r="C5" s="122" t="s">
        <v>349</v>
      </c>
      <c r="D5" s="123"/>
      <c r="E5" s="123"/>
      <c r="F5" s="123"/>
      <c r="G5" s="123"/>
      <c r="H5" s="123"/>
      <c r="I5" s="123">
        <f>SUMIF($A7:$A$211,LEFT($C5,LEN($C5)-6),I7:I$211)</f>
        <v>0</v>
      </c>
      <c r="J5" s="123">
        <f>SUMIF($A7:$A$211,LEFT($C5,LEN($C5)-6),J7:J$211)</f>
        <v>0</v>
      </c>
      <c r="K5" s="123">
        <f>SUMIF($A7:$A$211,LEFT($C5,LEN($C5)-6),K7:K$211)</f>
        <v>0</v>
      </c>
      <c r="L5" s="123">
        <f>SUMIF($A7:$A$211,LEFT($C5,LEN($C5)-6),L7:L$211)</f>
        <v>0</v>
      </c>
      <c r="M5" s="123">
        <f>SUMIF($A7:$A$211,LEFT($C5,LEN($C5)-6),M7:M$211)</f>
        <v>0</v>
      </c>
      <c r="N5" s="123">
        <f>SUMIF($A7:$A$211,LEFT($C5,LEN($C5)-6),N7:N$211)</f>
        <v>0</v>
      </c>
      <c r="O5" s="123">
        <f>SUMIF($A7:$A$211,LEFT($C5,LEN($C5)-6),O7:O$211)</f>
        <v>0</v>
      </c>
      <c r="P5" s="123">
        <f>SUMIF($A7:$A$211,LEFT($C5,LEN($C5)-6),P7:P$211)</f>
        <v>0</v>
      </c>
      <c r="Q5" s="123">
        <f>SUMIF($A7:$A$211,LEFT($C5,LEN($C5)-6),Q7:Q$211)</f>
        <v>0</v>
      </c>
      <c r="R5" s="123">
        <f>SUMIF($A7:$A$211,LEFT($C5,LEN($C5)-6),R7:R$211)</f>
        <v>0.2300289558708862</v>
      </c>
      <c r="S5" s="123">
        <f>SUMIF($A7:$A$211,LEFT($C5,LEN($C5)-6),S7:S$211)</f>
        <v>0.71327899957015539</v>
      </c>
      <c r="T5" s="123">
        <f>SUMIF($A7:$A$211,LEFT($C5,LEN($C5)-6),T7:T$211)</f>
        <v>6.0102147350784891</v>
      </c>
      <c r="U5" s="123">
        <f>SUMIF($A7:$A$211,LEFT($C5,LEN($C5)-6),U7:U$211)</f>
        <v>17.06394570398459</v>
      </c>
      <c r="V5" s="123">
        <f>SUMIF($A7:$A$211,LEFT($C5,LEN($C5)-6),V7:V$211)</f>
        <v>27.965334777502335</v>
      </c>
      <c r="W5" s="123">
        <f>SUMIF($A7:$A$211,LEFT($C5,LEN($C5)-6),W7:W$211)</f>
        <v>28.719187080295995</v>
      </c>
    </row>
    <row r="6" spans="1:23" s="88" customFormat="1" x14ac:dyDescent="0.3">
      <c r="A6" s="124" t="s">
        <v>350</v>
      </c>
      <c r="B6" s="124" t="s">
        <v>350</v>
      </c>
      <c r="C6" s="124" t="s">
        <v>350</v>
      </c>
      <c r="D6" s="125"/>
      <c r="E6" s="125"/>
      <c r="F6" s="125"/>
      <c r="G6" s="125"/>
      <c r="H6" s="125"/>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0.2300289558708862</v>
      </c>
      <c r="S6" s="125">
        <f>SUMIF($B7:$B$211,LEFT($C6,LEN($C6)-6),S7:S$211)</f>
        <v>0.71327899957015539</v>
      </c>
      <c r="T6" s="125">
        <f>SUMIF($B7:$B$211,LEFT($C6,LEN($C6)-6),T7:T$211)</f>
        <v>6.0102147350784891</v>
      </c>
      <c r="U6" s="125">
        <f>SUMIF($B7:$B$211,LEFT($C6,LEN($C6)-6),U7:U$211)</f>
        <v>17.06394570398459</v>
      </c>
      <c r="V6" s="125">
        <f>SUMIF($B7:$B$211,LEFT($C6,LEN($C6)-6),V7:V$211)</f>
        <v>27.965334777502335</v>
      </c>
      <c r="W6" s="125">
        <f>SUMIF($B7:$B$211,LEFT($C6,LEN($C6)-6),W7:W$211)</f>
        <v>28.719187080295995</v>
      </c>
    </row>
    <row r="7" spans="1:23" s="88" customFormat="1" x14ac:dyDescent="0.3">
      <c r="A7" s="126" t="s">
        <v>144</v>
      </c>
      <c r="B7" s="126" t="s">
        <v>351</v>
      </c>
      <c r="C7" s="126" t="s">
        <v>352</v>
      </c>
      <c r="D7" s="130"/>
      <c r="E7" s="130"/>
      <c r="F7" s="130"/>
      <c r="G7" s="130"/>
      <c r="H7" s="130"/>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30"/>
      <c r="E8" s="130"/>
      <c r="F8" s="130"/>
      <c r="G8" s="130"/>
      <c r="H8" s="130"/>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30"/>
      <c r="E9" s="130"/>
      <c r="F9" s="130"/>
      <c r="G9" s="130"/>
      <c r="H9" s="130"/>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30"/>
      <c r="E10" s="130"/>
      <c r="F10" s="130"/>
      <c r="G10" s="130"/>
      <c r="H10" s="130"/>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30"/>
      <c r="E11" s="130"/>
      <c r="F11" s="130"/>
      <c r="G11" s="130"/>
      <c r="H11" s="130"/>
      <c r="I11" s="127">
        <v>0</v>
      </c>
      <c r="J11" s="127">
        <v>0</v>
      </c>
      <c r="K11" s="127">
        <v>0</v>
      </c>
      <c r="L11" s="127">
        <v>0</v>
      </c>
      <c r="M11" s="127">
        <v>0</v>
      </c>
      <c r="N11" s="127">
        <v>0</v>
      </c>
      <c r="O11" s="127">
        <v>0</v>
      </c>
      <c r="P11" s="127">
        <v>0</v>
      </c>
      <c r="Q11" s="127">
        <v>0</v>
      </c>
      <c r="R11" s="127">
        <v>0</v>
      </c>
      <c r="S11" s="127">
        <v>0</v>
      </c>
      <c r="T11" s="127">
        <v>0</v>
      </c>
      <c r="U11" s="127">
        <v>2.6662415162475921</v>
      </c>
      <c r="V11" s="127">
        <v>13.444872489183815</v>
      </c>
      <c r="W11" s="127">
        <v>13.807301480911535</v>
      </c>
    </row>
    <row r="12" spans="1:23" s="88" customFormat="1" x14ac:dyDescent="0.3">
      <c r="A12" s="126" t="s">
        <v>144</v>
      </c>
      <c r="B12" s="126" t="s">
        <v>351</v>
      </c>
      <c r="C12" s="126" t="s">
        <v>356</v>
      </c>
      <c r="D12" s="130"/>
      <c r="E12" s="130"/>
      <c r="F12" s="130"/>
      <c r="G12" s="130"/>
      <c r="H12" s="130"/>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30"/>
      <c r="E13" s="130"/>
      <c r="F13" s="130"/>
      <c r="G13" s="130"/>
      <c r="H13" s="130"/>
      <c r="I13" s="127">
        <v>0</v>
      </c>
      <c r="J13" s="127">
        <v>0</v>
      </c>
      <c r="K13" s="127">
        <v>0</v>
      </c>
      <c r="L13" s="127">
        <v>0</v>
      </c>
      <c r="M13" s="127">
        <v>0</v>
      </c>
      <c r="N13" s="127">
        <v>0</v>
      </c>
      <c r="O13" s="127">
        <v>0</v>
      </c>
      <c r="P13" s="127">
        <v>0</v>
      </c>
      <c r="Q13" s="127">
        <v>0</v>
      </c>
      <c r="R13" s="127">
        <v>0.2300289558708862</v>
      </c>
      <c r="S13" s="127">
        <v>0.71327899957015539</v>
      </c>
      <c r="T13" s="127">
        <v>0.82899513587289519</v>
      </c>
      <c r="U13" s="127">
        <v>1.0664966064990369</v>
      </c>
      <c r="V13" s="127">
        <v>1.0755897991347052</v>
      </c>
      <c r="W13" s="127">
        <v>1.1045841184729228</v>
      </c>
    </row>
    <row r="14" spans="1:23" s="88" customFormat="1" x14ac:dyDescent="0.3">
      <c r="A14" s="126" t="s">
        <v>144</v>
      </c>
      <c r="B14" s="126" t="s">
        <v>351</v>
      </c>
      <c r="C14" s="126" t="s">
        <v>357</v>
      </c>
      <c r="D14" s="130"/>
      <c r="E14" s="130"/>
      <c r="F14" s="130"/>
      <c r="G14" s="130"/>
      <c r="H14" s="130"/>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30"/>
      <c r="E15" s="130"/>
      <c r="F15" s="130"/>
      <c r="G15" s="130"/>
      <c r="H15" s="130"/>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30"/>
      <c r="E16" s="130"/>
      <c r="F16" s="130"/>
      <c r="G16" s="130"/>
      <c r="H16" s="130"/>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30"/>
      <c r="E17" s="130"/>
      <c r="F17" s="130"/>
      <c r="G17" s="130"/>
      <c r="H17" s="130"/>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30"/>
      <c r="E18" s="130"/>
      <c r="F18" s="130"/>
      <c r="G18" s="130"/>
      <c r="H18" s="130"/>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30"/>
      <c r="E19" s="130"/>
      <c r="F19" s="130"/>
      <c r="G19" s="130"/>
      <c r="H19" s="130"/>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30"/>
      <c r="E20" s="130"/>
      <c r="F20" s="130"/>
      <c r="G20" s="130"/>
      <c r="H20" s="130"/>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30"/>
      <c r="E21" s="130"/>
      <c r="F21" s="130"/>
      <c r="G21" s="130"/>
      <c r="H21" s="130"/>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30"/>
      <c r="E22" s="130"/>
      <c r="F22" s="130"/>
      <c r="G22" s="130"/>
      <c r="H22" s="130"/>
      <c r="I22" s="127">
        <v>0</v>
      </c>
      <c r="J22" s="127">
        <v>0</v>
      </c>
      <c r="K22" s="127">
        <v>0</v>
      </c>
      <c r="L22" s="127">
        <v>0</v>
      </c>
      <c r="M22" s="127">
        <v>0</v>
      </c>
      <c r="N22" s="127">
        <v>0</v>
      </c>
      <c r="O22" s="127">
        <v>0</v>
      </c>
      <c r="P22" s="127">
        <v>0</v>
      </c>
      <c r="Q22" s="127">
        <v>0</v>
      </c>
      <c r="R22" s="127">
        <v>0</v>
      </c>
      <c r="S22" s="127">
        <v>0</v>
      </c>
      <c r="T22" s="127">
        <v>5.1812195992055941</v>
      </c>
      <c r="U22" s="127">
        <v>13.33120758123796</v>
      </c>
      <c r="V22" s="127">
        <v>13.444872489183815</v>
      </c>
      <c r="W22" s="127">
        <v>13.807301480911535</v>
      </c>
    </row>
    <row r="23" spans="1:23" s="88" customFormat="1" x14ac:dyDescent="0.3">
      <c r="A23" s="126" t="s">
        <v>144</v>
      </c>
      <c r="B23" s="126" t="s">
        <v>351</v>
      </c>
      <c r="C23" s="126" t="s">
        <v>364</v>
      </c>
      <c r="D23" s="130"/>
      <c r="E23" s="130"/>
      <c r="F23" s="130"/>
      <c r="G23" s="130"/>
      <c r="H23" s="130"/>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30"/>
      <c r="E24" s="130"/>
      <c r="F24" s="130"/>
      <c r="G24" s="130"/>
      <c r="H24" s="130"/>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30"/>
      <c r="E25" s="130"/>
      <c r="F25" s="130"/>
      <c r="G25" s="130"/>
      <c r="H25" s="130"/>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c r="E26" s="125"/>
      <c r="F26" s="125"/>
      <c r="G26" s="125"/>
      <c r="H26" s="125"/>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30"/>
      <c r="E27" s="130"/>
      <c r="F27" s="130"/>
      <c r="G27" s="130"/>
      <c r="H27" s="130"/>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30"/>
      <c r="E28" s="130"/>
      <c r="F28" s="130"/>
      <c r="G28" s="130"/>
      <c r="H28" s="130"/>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30"/>
      <c r="E29" s="130"/>
      <c r="F29" s="130"/>
      <c r="G29" s="130"/>
      <c r="H29" s="130"/>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30"/>
      <c r="E30" s="130"/>
      <c r="F30" s="130"/>
      <c r="G30" s="130"/>
      <c r="H30" s="130"/>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30"/>
      <c r="E31" s="130"/>
      <c r="F31" s="130"/>
      <c r="G31" s="130"/>
      <c r="H31" s="130"/>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30"/>
      <c r="E32" s="130"/>
      <c r="F32" s="130"/>
      <c r="G32" s="130"/>
      <c r="H32" s="130"/>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30"/>
      <c r="E33" s="130"/>
      <c r="F33" s="130"/>
      <c r="G33" s="130"/>
      <c r="H33" s="130"/>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30"/>
      <c r="E34" s="130"/>
      <c r="F34" s="130"/>
      <c r="G34" s="130"/>
      <c r="H34" s="130"/>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30"/>
      <c r="E35" s="130"/>
      <c r="F35" s="130"/>
      <c r="G35" s="130"/>
      <c r="H35" s="130"/>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30"/>
      <c r="E36" s="130"/>
      <c r="F36" s="130"/>
      <c r="G36" s="130"/>
      <c r="H36" s="130"/>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30"/>
      <c r="E37" s="130"/>
      <c r="F37" s="130"/>
      <c r="G37" s="130"/>
      <c r="H37" s="130"/>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30"/>
      <c r="E38" s="130"/>
      <c r="F38" s="130"/>
      <c r="G38" s="130"/>
      <c r="H38" s="130"/>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30"/>
      <c r="E39" s="130"/>
      <c r="F39" s="130"/>
      <c r="G39" s="130"/>
      <c r="H39" s="130"/>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30"/>
      <c r="E40" s="130"/>
      <c r="F40" s="130"/>
      <c r="G40" s="130"/>
      <c r="H40" s="130"/>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30"/>
      <c r="E41" s="130"/>
      <c r="F41" s="130"/>
      <c r="G41" s="130"/>
      <c r="H41" s="130"/>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30"/>
      <c r="E42" s="130"/>
      <c r="F42" s="130"/>
      <c r="G42" s="130"/>
      <c r="H42" s="130"/>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30"/>
      <c r="E43" s="130"/>
      <c r="F43" s="130"/>
      <c r="G43" s="130"/>
      <c r="H43" s="130"/>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30"/>
      <c r="E44" s="130"/>
      <c r="F44" s="130"/>
      <c r="G44" s="130"/>
      <c r="H44" s="130"/>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30"/>
      <c r="E45" s="130"/>
      <c r="F45" s="130"/>
      <c r="G45" s="130"/>
      <c r="H45" s="130"/>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c r="E46" s="125"/>
      <c r="F46" s="125"/>
      <c r="G46" s="125"/>
      <c r="H46" s="125"/>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8" customFormat="1" x14ac:dyDescent="0.3">
      <c r="A47" s="126" t="s">
        <v>144</v>
      </c>
      <c r="B47" s="126" t="s">
        <v>382</v>
      </c>
      <c r="C47" s="126" t="s">
        <v>383</v>
      </c>
      <c r="D47" s="130"/>
      <c r="E47" s="130"/>
      <c r="F47" s="130"/>
      <c r="G47" s="130"/>
      <c r="H47" s="130"/>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30"/>
      <c r="E48" s="130"/>
      <c r="F48" s="130"/>
      <c r="G48" s="130"/>
      <c r="H48" s="130"/>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30"/>
      <c r="E49" s="130"/>
      <c r="F49" s="130"/>
      <c r="G49" s="130"/>
      <c r="H49" s="130"/>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30"/>
      <c r="E50" s="130"/>
      <c r="F50" s="130"/>
      <c r="G50" s="130"/>
      <c r="H50" s="130"/>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30"/>
      <c r="E51" s="130"/>
      <c r="F51" s="130"/>
      <c r="G51" s="130"/>
      <c r="H51" s="130"/>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30"/>
      <c r="E52" s="130"/>
      <c r="F52" s="130"/>
      <c r="G52" s="130"/>
      <c r="H52" s="130"/>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30"/>
      <c r="E53" s="130"/>
      <c r="F53" s="130"/>
      <c r="G53" s="130"/>
      <c r="H53" s="130"/>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30"/>
      <c r="E54" s="130"/>
      <c r="F54" s="130"/>
      <c r="G54" s="130"/>
      <c r="H54" s="130"/>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30"/>
      <c r="E55" s="130"/>
      <c r="F55" s="130"/>
      <c r="G55" s="130"/>
      <c r="H55" s="130"/>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c r="E56" s="123"/>
      <c r="F56" s="123"/>
      <c r="G56" s="123"/>
      <c r="H56" s="123"/>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1.6803138202463377</v>
      </c>
      <c r="U56" s="123">
        <f>SUMIF($A58:$A$211,LEFT($C56,LEN($C56)-6),U58:U$211)</f>
        <v>12.853658464668673</v>
      </c>
      <c r="V56" s="123">
        <f>SUMIF($A58:$A$211,LEFT($C56,LEN($C56)-6),V58:V$211)</f>
        <v>25.856456924896165</v>
      </c>
      <c r="W56" s="123">
        <f>SUMIF($A58:$A$211,LEFT($C56,LEN($C56)-6),W58:W$211)</f>
        <v>30.282938605777819</v>
      </c>
    </row>
    <row r="57" spans="1:23" s="88" customFormat="1" x14ac:dyDescent="0.3">
      <c r="A57" s="124" t="s">
        <v>391</v>
      </c>
      <c r="B57" s="124" t="s">
        <v>391</v>
      </c>
      <c r="C57" s="124" t="s">
        <v>391</v>
      </c>
      <c r="D57" s="125"/>
      <c r="E57" s="125"/>
      <c r="F57" s="125"/>
      <c r="G57" s="125"/>
      <c r="H57" s="125"/>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1.6803138202463377</v>
      </c>
      <c r="U57" s="125">
        <f>SUMIF($B58:$B$211,LEFT($C57,LEN($C57)-6),U58:U$211)</f>
        <v>12.853658464668673</v>
      </c>
      <c r="V57" s="125">
        <f>SUMIF($B58:$B$211,LEFT($C57,LEN($C57)-6),V58:V$211)</f>
        <v>25.856456924896165</v>
      </c>
      <c r="W57" s="125">
        <f>SUMIF($B58:$B$211,LEFT($C57,LEN($C57)-6),W58:W$211)</f>
        <v>30.282938605777819</v>
      </c>
    </row>
    <row r="58" spans="1:23" s="88" customFormat="1" x14ac:dyDescent="0.3">
      <c r="A58" s="126" t="s">
        <v>196</v>
      </c>
      <c r="B58" s="126" t="s">
        <v>392</v>
      </c>
      <c r="C58" s="126" t="s">
        <v>393</v>
      </c>
      <c r="D58" s="130"/>
      <c r="E58" s="130"/>
      <c r="F58" s="130"/>
      <c r="G58" s="130"/>
      <c r="H58" s="130"/>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30"/>
      <c r="E59" s="130"/>
      <c r="F59" s="130"/>
      <c r="G59" s="130"/>
      <c r="H59" s="130"/>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30"/>
      <c r="E60" s="130"/>
      <c r="F60" s="130"/>
      <c r="G60" s="130"/>
      <c r="H60" s="130"/>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30"/>
      <c r="E61" s="130"/>
      <c r="F61" s="130"/>
      <c r="G61" s="130"/>
      <c r="H61" s="130"/>
      <c r="I61" s="127">
        <v>0</v>
      </c>
      <c r="J61" s="127">
        <v>0</v>
      </c>
      <c r="K61" s="127">
        <v>0</v>
      </c>
      <c r="L61" s="127">
        <v>0</v>
      </c>
      <c r="M61" s="127">
        <v>0</v>
      </c>
      <c r="N61" s="127">
        <v>0</v>
      </c>
      <c r="O61" s="127">
        <v>0</v>
      </c>
      <c r="P61" s="127">
        <v>0</v>
      </c>
      <c r="Q61" s="127">
        <v>0</v>
      </c>
      <c r="R61" s="127">
        <v>0</v>
      </c>
      <c r="S61" s="127">
        <v>0</v>
      </c>
      <c r="T61" s="127">
        <v>1.6803138202463377</v>
      </c>
      <c r="U61" s="127">
        <v>12.853658464668673</v>
      </c>
      <c r="V61" s="127">
        <v>25.856456924896165</v>
      </c>
      <c r="W61" s="127">
        <v>30.282938605777819</v>
      </c>
    </row>
    <row r="62" spans="1:23" s="88" customFormat="1" x14ac:dyDescent="0.3">
      <c r="A62" s="126" t="s">
        <v>196</v>
      </c>
      <c r="B62" s="126" t="s">
        <v>392</v>
      </c>
      <c r="C62" s="126" t="s">
        <v>395</v>
      </c>
      <c r="D62" s="130"/>
      <c r="E62" s="130"/>
      <c r="F62" s="130"/>
      <c r="G62" s="130"/>
      <c r="H62" s="130"/>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30"/>
      <c r="E63" s="130"/>
      <c r="F63" s="130"/>
      <c r="G63" s="130"/>
      <c r="H63" s="130"/>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c r="E64" s="125"/>
      <c r="F64" s="125"/>
      <c r="G64" s="125"/>
      <c r="H64" s="125"/>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30"/>
      <c r="E65" s="130"/>
      <c r="F65" s="130"/>
      <c r="G65" s="130"/>
      <c r="H65" s="130"/>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30"/>
      <c r="E66" s="130"/>
      <c r="F66" s="130"/>
      <c r="G66" s="130"/>
      <c r="H66" s="130"/>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30"/>
      <c r="E67" s="130"/>
      <c r="F67" s="130"/>
      <c r="G67" s="130"/>
      <c r="H67" s="130"/>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30"/>
      <c r="E68" s="130"/>
      <c r="F68" s="130"/>
      <c r="G68" s="130"/>
      <c r="H68" s="130"/>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30"/>
      <c r="E69" s="130"/>
      <c r="F69" s="130"/>
      <c r="G69" s="130"/>
      <c r="H69" s="130"/>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30"/>
      <c r="E70" s="130"/>
      <c r="F70" s="130"/>
      <c r="G70" s="130"/>
      <c r="H70" s="130"/>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30"/>
      <c r="E71" s="130"/>
      <c r="F71" s="130"/>
      <c r="G71" s="130"/>
      <c r="H71" s="130"/>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30"/>
      <c r="E72" s="130"/>
      <c r="F72" s="130"/>
      <c r="G72" s="130"/>
      <c r="H72" s="130"/>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30"/>
      <c r="E73" s="130"/>
      <c r="F73" s="130"/>
      <c r="G73" s="130"/>
      <c r="H73" s="130"/>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30"/>
      <c r="E74" s="130"/>
      <c r="F74" s="130"/>
      <c r="G74" s="130"/>
      <c r="H74" s="130"/>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30"/>
      <c r="E75" s="130"/>
      <c r="F75" s="130"/>
      <c r="G75" s="130"/>
      <c r="H75" s="130"/>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30"/>
      <c r="E76" s="130"/>
      <c r="F76" s="130"/>
      <c r="G76" s="130"/>
      <c r="H76" s="130"/>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30"/>
      <c r="E77" s="130"/>
      <c r="F77" s="130"/>
      <c r="G77" s="130"/>
      <c r="H77" s="130"/>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30"/>
      <c r="E78" s="130"/>
      <c r="F78" s="130"/>
      <c r="G78" s="130"/>
      <c r="H78" s="130"/>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30"/>
      <c r="E79" s="130"/>
      <c r="F79" s="130"/>
      <c r="G79" s="130"/>
      <c r="H79" s="130"/>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30"/>
      <c r="E80" s="130"/>
      <c r="F80" s="130"/>
      <c r="G80" s="130"/>
      <c r="H80" s="130"/>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30"/>
      <c r="E81" s="130"/>
      <c r="F81" s="130"/>
      <c r="G81" s="130"/>
      <c r="H81" s="130"/>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30"/>
      <c r="E82" s="130"/>
      <c r="F82" s="130"/>
      <c r="G82" s="130"/>
      <c r="H82" s="130"/>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c r="E83" s="125"/>
      <c r="F83" s="125"/>
      <c r="G83" s="125"/>
      <c r="H83" s="125"/>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30"/>
      <c r="E84" s="130"/>
      <c r="F84" s="130"/>
      <c r="G84" s="130"/>
      <c r="H84" s="130"/>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30"/>
      <c r="E85" s="130"/>
      <c r="F85" s="130"/>
      <c r="G85" s="130"/>
      <c r="H85" s="130"/>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30"/>
      <c r="E86" s="130"/>
      <c r="F86" s="130"/>
      <c r="G86" s="130"/>
      <c r="H86" s="130"/>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30"/>
      <c r="E87" s="130"/>
      <c r="F87" s="130"/>
      <c r="G87" s="130"/>
      <c r="H87" s="130"/>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30"/>
      <c r="E88" s="130"/>
      <c r="F88" s="130"/>
      <c r="G88" s="130"/>
      <c r="H88" s="130"/>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30"/>
      <c r="E89" s="130"/>
      <c r="F89" s="130"/>
      <c r="G89" s="130"/>
      <c r="H89" s="130"/>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30"/>
      <c r="E90" s="130"/>
      <c r="F90" s="130"/>
      <c r="G90" s="130"/>
      <c r="H90" s="130"/>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30"/>
      <c r="E91" s="130"/>
      <c r="F91" s="130"/>
      <c r="G91" s="130"/>
      <c r="H91" s="130"/>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30"/>
      <c r="E92" s="130"/>
      <c r="F92" s="130"/>
      <c r="G92" s="130"/>
      <c r="H92" s="130"/>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30"/>
      <c r="E93" s="130"/>
      <c r="F93" s="130"/>
      <c r="G93" s="130"/>
      <c r="H93" s="130"/>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30"/>
      <c r="E94" s="130"/>
      <c r="F94" s="130"/>
      <c r="G94" s="130"/>
      <c r="H94" s="130"/>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30"/>
      <c r="E95" s="130"/>
      <c r="F95" s="130"/>
      <c r="G95" s="130"/>
      <c r="H95" s="130"/>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30"/>
      <c r="E96" s="130"/>
      <c r="F96" s="130"/>
      <c r="G96" s="130"/>
      <c r="H96" s="130"/>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30"/>
      <c r="E97" s="130"/>
      <c r="F97" s="130"/>
      <c r="G97" s="130"/>
      <c r="H97" s="130"/>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30"/>
      <c r="E98" s="130"/>
      <c r="F98" s="130"/>
      <c r="G98" s="130"/>
      <c r="H98" s="130"/>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30"/>
      <c r="E99" s="130"/>
      <c r="F99" s="130"/>
      <c r="G99" s="130"/>
      <c r="H99" s="130"/>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c r="E100" s="125"/>
      <c r="F100" s="125"/>
      <c r="G100" s="125"/>
      <c r="H100" s="125"/>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30"/>
      <c r="E101" s="130"/>
      <c r="F101" s="130"/>
      <c r="G101" s="130"/>
      <c r="H101" s="130"/>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30"/>
      <c r="E102" s="130"/>
      <c r="F102" s="130"/>
      <c r="G102" s="130"/>
      <c r="H102" s="130"/>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30"/>
      <c r="E103" s="130"/>
      <c r="F103" s="130"/>
      <c r="G103" s="130"/>
      <c r="H103" s="130"/>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30"/>
      <c r="E104" s="130"/>
      <c r="F104" s="130"/>
      <c r="G104" s="130"/>
      <c r="H104" s="130"/>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30"/>
      <c r="E105" s="130"/>
      <c r="F105" s="130"/>
      <c r="G105" s="130"/>
      <c r="H105" s="130"/>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30"/>
      <c r="E106" s="130"/>
      <c r="F106" s="130"/>
      <c r="G106" s="130"/>
      <c r="H106" s="130"/>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30"/>
      <c r="E107" s="130"/>
      <c r="F107" s="130"/>
      <c r="G107" s="130"/>
      <c r="H107" s="130"/>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30"/>
      <c r="E108" s="130"/>
      <c r="F108" s="130"/>
      <c r="G108" s="130"/>
      <c r="H108" s="130"/>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30"/>
      <c r="E109" s="130"/>
      <c r="F109" s="130"/>
      <c r="G109" s="130"/>
      <c r="H109" s="130"/>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c r="E110" s="125"/>
      <c r="F110" s="125"/>
      <c r="G110" s="125"/>
      <c r="H110" s="125"/>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30"/>
      <c r="E111" s="130"/>
      <c r="F111" s="130"/>
      <c r="G111" s="130"/>
      <c r="H111" s="130"/>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30"/>
      <c r="E112" s="130"/>
      <c r="F112" s="130"/>
      <c r="G112" s="130"/>
      <c r="H112" s="130"/>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30"/>
      <c r="E113" s="130"/>
      <c r="F113" s="130"/>
      <c r="G113" s="130"/>
      <c r="H113" s="130"/>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30"/>
      <c r="E114" s="130"/>
      <c r="F114" s="130"/>
      <c r="G114" s="130"/>
      <c r="H114" s="130"/>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30"/>
      <c r="E115" s="130"/>
      <c r="F115" s="130"/>
      <c r="G115" s="130"/>
      <c r="H115" s="130"/>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c r="E116" s="123"/>
      <c r="F116" s="123"/>
      <c r="G116" s="123"/>
      <c r="H116" s="123"/>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0.1150144779354431</v>
      </c>
      <c r="S116" s="123">
        <f>SUMIF($A118:$A$211,LEFT($C116,LEN($C116)-6),S118:S$211)</f>
        <v>0.99795081097721772</v>
      </c>
      <c r="T116" s="123">
        <f>SUMIF($A118:$A$211,LEFT($C116,LEN($C116)-6),T118:T$211)</f>
        <v>2.5099137243897598</v>
      </c>
      <c r="U116" s="123">
        <f>SUMIF($A118:$A$211,LEFT($C116,LEN($C116)-6),U118:U$211)</f>
        <v>3.3533766750046716</v>
      </c>
      <c r="V116" s="123">
        <f>SUMIF($A118:$A$211,LEFT($C116,LEN($C116)-6),V118:V$211)</f>
        <v>5.740133437326949</v>
      </c>
      <c r="W116" s="123">
        <f>SUMIF($A118:$A$211,LEFT($C116,LEN($C116)-6),W118:W$211)</f>
        <v>9.0352769865404063</v>
      </c>
    </row>
    <row r="117" spans="1:23" s="88" customFormat="1" x14ac:dyDescent="0.3">
      <c r="A117" s="124" t="s">
        <v>452</v>
      </c>
      <c r="B117" s="124" t="s">
        <v>452</v>
      </c>
      <c r="C117" s="124" t="s">
        <v>452</v>
      </c>
      <c r="D117" s="125"/>
      <c r="E117" s="125"/>
      <c r="F117" s="125"/>
      <c r="G117" s="125"/>
      <c r="H117" s="125"/>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0.1150144779354431</v>
      </c>
      <c r="S117" s="125">
        <f>SUMIF($B118:$B$211,LEFT($C117,LEN($C117)-6),S118:S$211)</f>
        <v>0.99795081097721772</v>
      </c>
      <c r="T117" s="125">
        <f>SUMIF($B118:$B$211,LEFT($C117,LEN($C117)-6),T118:T$211)</f>
        <v>2.5099137243897598</v>
      </c>
      <c r="U117" s="125">
        <f>SUMIF($B118:$B$211,LEFT($C117,LEN($C117)-6),U118:U$211)</f>
        <v>3.3533766750046716</v>
      </c>
      <c r="V117" s="125">
        <f>SUMIF($B118:$B$211,LEFT($C117,LEN($C117)-6),V118:V$211)</f>
        <v>5.740133437326949</v>
      </c>
      <c r="W117" s="125">
        <f>SUMIF($B118:$B$211,LEFT($C117,LEN($C117)-6),W118:W$211)</f>
        <v>9.0352769865404063</v>
      </c>
    </row>
    <row r="118" spans="1:23" s="88" customFormat="1" x14ac:dyDescent="0.3">
      <c r="A118" s="126" t="s">
        <v>209</v>
      </c>
      <c r="B118" s="126" t="s">
        <v>209</v>
      </c>
      <c r="C118" s="126" t="s">
        <v>210</v>
      </c>
      <c r="D118" s="130"/>
      <c r="E118" s="130"/>
      <c r="F118" s="130"/>
      <c r="G118" s="130"/>
      <c r="H118" s="130"/>
      <c r="I118" s="127">
        <v>0</v>
      </c>
      <c r="J118" s="127">
        <v>0</v>
      </c>
      <c r="K118" s="127">
        <v>0</v>
      </c>
      <c r="L118" s="127">
        <v>0</v>
      </c>
      <c r="M118" s="127">
        <v>0</v>
      </c>
      <c r="N118" s="127">
        <v>0</v>
      </c>
      <c r="O118" s="127">
        <v>0</v>
      </c>
      <c r="P118" s="127">
        <v>0</v>
      </c>
      <c r="Q118" s="127">
        <v>0</v>
      </c>
      <c r="R118" s="127">
        <v>0.1150144779354431</v>
      </c>
      <c r="S118" s="127">
        <v>0.1174059777620256</v>
      </c>
      <c r="T118" s="127">
        <v>0.15686960777435996</v>
      </c>
      <c r="U118" s="127">
        <v>0.20958604218779198</v>
      </c>
      <c r="V118" s="127">
        <v>0.28000650913789998</v>
      </c>
      <c r="W118" s="127">
        <v>0.34751065332847719</v>
      </c>
    </row>
    <row r="119" spans="1:23" s="88" customFormat="1" x14ac:dyDescent="0.3">
      <c r="A119" s="126" t="s">
        <v>209</v>
      </c>
      <c r="B119" s="126" t="s">
        <v>209</v>
      </c>
      <c r="C119" s="126" t="s">
        <v>213</v>
      </c>
      <c r="D119" s="130"/>
      <c r="E119" s="130"/>
      <c r="F119" s="130"/>
      <c r="G119" s="130"/>
      <c r="H119" s="130"/>
      <c r="I119" s="127">
        <v>0</v>
      </c>
      <c r="J119" s="127">
        <v>0</v>
      </c>
      <c r="K119" s="127">
        <v>0</v>
      </c>
      <c r="L119" s="127">
        <v>0</v>
      </c>
      <c r="M119" s="127">
        <v>0</v>
      </c>
      <c r="N119" s="127">
        <v>0</v>
      </c>
      <c r="O119" s="127">
        <v>0</v>
      </c>
      <c r="P119" s="127">
        <v>0</v>
      </c>
      <c r="Q119" s="127">
        <v>0</v>
      </c>
      <c r="R119" s="127">
        <v>0</v>
      </c>
      <c r="S119" s="127">
        <v>0.88054483321519206</v>
      </c>
      <c r="T119" s="127">
        <v>2.3530441166153997</v>
      </c>
      <c r="U119" s="127">
        <v>3.1437906328168799</v>
      </c>
      <c r="V119" s="127">
        <v>5.460126928189049</v>
      </c>
      <c r="W119" s="127">
        <v>8.687766333211929</v>
      </c>
    </row>
    <row r="120" spans="1:23" s="88" customFormat="1" x14ac:dyDescent="0.3">
      <c r="A120" s="122" t="s">
        <v>453</v>
      </c>
      <c r="B120" s="122" t="s">
        <v>453</v>
      </c>
      <c r="C120" s="122" t="s">
        <v>453</v>
      </c>
      <c r="D120" s="123"/>
      <c r="E120" s="123"/>
      <c r="F120" s="123"/>
      <c r="G120" s="123"/>
      <c r="H120" s="123"/>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1.4896825545203247</v>
      </c>
      <c r="T120" s="123">
        <f>SUMIF($A122:$A$211,LEFT($C120,LEN($C120)-6),T122:T$211)</f>
        <v>10.081882921478027</v>
      </c>
      <c r="U120" s="123">
        <f>SUMIF($A122:$A$211,LEFT($C120,LEN($C120)-6),U122:U$211)</f>
        <v>34.276422572449796</v>
      </c>
      <c r="V120" s="123">
        <f>SUMIF($A122:$A$211,LEFT($C120,LEN($C120)-6),V122:V$211)</f>
        <v>57.679788524768377</v>
      </c>
      <c r="W120" s="123">
        <f>SUMIF($A122:$A$211,LEFT($C120,LEN($C120)-6),W122:W$211)</f>
        <v>64.351244537277864</v>
      </c>
    </row>
    <row r="121" spans="1:23" s="88" customFormat="1" x14ac:dyDescent="0.3">
      <c r="A121" s="124" t="s">
        <v>454</v>
      </c>
      <c r="B121" s="124" t="s">
        <v>454</v>
      </c>
      <c r="C121" s="124" t="s">
        <v>454</v>
      </c>
      <c r="D121" s="125"/>
      <c r="E121" s="125"/>
      <c r="F121" s="125"/>
      <c r="G121" s="125"/>
      <c r="H121" s="125"/>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30"/>
      <c r="E122" s="130"/>
      <c r="F122" s="130"/>
      <c r="G122" s="130"/>
      <c r="H122" s="130"/>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30"/>
      <c r="E123" s="130"/>
      <c r="F123" s="130"/>
      <c r="G123" s="130"/>
      <c r="H123" s="130"/>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30"/>
      <c r="E124" s="130"/>
      <c r="F124" s="130"/>
      <c r="G124" s="130"/>
      <c r="H124" s="130"/>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30"/>
      <c r="E125" s="130"/>
      <c r="F125" s="130"/>
      <c r="G125" s="130"/>
      <c r="H125" s="130"/>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30"/>
      <c r="E126" s="130"/>
      <c r="F126" s="130"/>
      <c r="G126" s="130"/>
      <c r="H126" s="130"/>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30"/>
      <c r="E127" s="130"/>
      <c r="F127" s="130"/>
      <c r="G127" s="130"/>
      <c r="H127" s="130"/>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30"/>
      <c r="E128" s="130"/>
      <c r="F128" s="130"/>
      <c r="G128" s="130"/>
      <c r="H128" s="130"/>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30"/>
      <c r="E129" s="130"/>
      <c r="F129" s="130"/>
      <c r="G129" s="130"/>
      <c r="H129" s="130"/>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c r="E130" s="125"/>
      <c r="F130" s="125"/>
      <c r="G130" s="125"/>
      <c r="H130" s="125"/>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30"/>
      <c r="E131" s="130"/>
      <c r="F131" s="130"/>
      <c r="G131" s="130"/>
      <c r="H131" s="130"/>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30"/>
      <c r="E132" s="130"/>
      <c r="F132" s="130"/>
      <c r="G132" s="130"/>
      <c r="H132" s="130"/>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30"/>
      <c r="E133" s="130"/>
      <c r="F133" s="130"/>
      <c r="G133" s="130"/>
      <c r="H133" s="130"/>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30"/>
      <c r="E134" s="130"/>
      <c r="F134" s="130"/>
      <c r="G134" s="130"/>
      <c r="H134" s="130"/>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30"/>
      <c r="E135" s="130"/>
      <c r="F135" s="130"/>
      <c r="G135" s="130"/>
      <c r="H135" s="130"/>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30"/>
      <c r="E136" s="130"/>
      <c r="F136" s="130"/>
      <c r="G136" s="130"/>
      <c r="H136" s="130"/>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30"/>
      <c r="E137" s="130"/>
      <c r="F137" s="130"/>
      <c r="G137" s="130"/>
      <c r="H137" s="130"/>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30"/>
      <c r="E138" s="130"/>
      <c r="F138" s="130"/>
      <c r="G138" s="130"/>
      <c r="H138" s="130"/>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c r="E139" s="125"/>
      <c r="F139" s="125"/>
      <c r="G139" s="125"/>
      <c r="H139" s="125"/>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1.4896825545203247</v>
      </c>
      <c r="T139" s="125">
        <f>SUMIF($B140:$B$211,LEFT($C139,LEN($C139)-6),T140:T$211)</f>
        <v>10.081882921478027</v>
      </c>
      <c r="U139" s="125">
        <f>SUMIF($B140:$B$211,LEFT($C139,LEN($C139)-6),U140:U$211)</f>
        <v>34.276422572449796</v>
      </c>
      <c r="V139" s="125">
        <f>SUMIF($B140:$B$211,LEFT($C139,LEN($C139)-6),V140:V$211)</f>
        <v>57.679788524768377</v>
      </c>
      <c r="W139" s="125">
        <f>SUMIF($B140:$B$211,LEFT($C139,LEN($C139)-6),W140:W$211)</f>
        <v>64.351244537277864</v>
      </c>
    </row>
    <row r="140" spans="1:23" s="88" customFormat="1" x14ac:dyDescent="0.3">
      <c r="A140" s="126" t="s">
        <v>224</v>
      </c>
      <c r="B140" s="126" t="s">
        <v>474</v>
      </c>
      <c r="C140" s="126" t="s">
        <v>229</v>
      </c>
      <c r="D140" s="130"/>
      <c r="E140" s="130"/>
      <c r="F140" s="130"/>
      <c r="G140" s="130"/>
      <c r="H140" s="130"/>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30"/>
      <c r="E141" s="130"/>
      <c r="F141" s="130"/>
      <c r="G141" s="130"/>
      <c r="H141" s="130"/>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30"/>
      <c r="E142" s="130"/>
      <c r="F142" s="130"/>
      <c r="G142" s="130"/>
      <c r="H142" s="130"/>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30"/>
      <c r="E143" s="130"/>
      <c r="F143" s="130"/>
      <c r="G143" s="130"/>
      <c r="H143" s="130"/>
      <c r="I143" s="127">
        <v>0</v>
      </c>
      <c r="J143" s="127">
        <v>0</v>
      </c>
      <c r="K143" s="127">
        <v>0</v>
      </c>
      <c r="L143" s="127">
        <v>0</v>
      </c>
      <c r="M143" s="127">
        <v>0</v>
      </c>
      <c r="N143" s="127">
        <v>0</v>
      </c>
      <c r="O143" s="127">
        <v>0</v>
      </c>
      <c r="P143" s="127">
        <v>0</v>
      </c>
      <c r="Q143" s="127">
        <v>0</v>
      </c>
      <c r="R143" s="127">
        <v>0</v>
      </c>
      <c r="S143" s="127">
        <v>1.4896825545203247</v>
      </c>
      <c r="T143" s="127">
        <v>10.081882921478027</v>
      </c>
      <c r="U143" s="127">
        <v>34.276422572449796</v>
      </c>
      <c r="V143" s="127">
        <v>57.679788524768377</v>
      </c>
      <c r="W143" s="127">
        <v>64.351244537277864</v>
      </c>
    </row>
    <row r="144" spans="1:23" s="88" customFormat="1" x14ac:dyDescent="0.3">
      <c r="A144" s="126" t="s">
        <v>224</v>
      </c>
      <c r="B144" s="126" t="s">
        <v>474</v>
      </c>
      <c r="C144" s="126" t="s">
        <v>234</v>
      </c>
      <c r="D144" s="130"/>
      <c r="E144" s="130"/>
      <c r="F144" s="130"/>
      <c r="G144" s="130"/>
      <c r="H144" s="130"/>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30"/>
      <c r="E145" s="130"/>
      <c r="F145" s="130"/>
      <c r="G145" s="130"/>
      <c r="H145" s="130"/>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30"/>
      <c r="E146" s="130"/>
      <c r="F146" s="130"/>
      <c r="G146" s="130"/>
      <c r="H146" s="130"/>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30"/>
      <c r="E147" s="130"/>
      <c r="F147" s="130"/>
      <c r="G147" s="130"/>
      <c r="H147" s="130"/>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30"/>
      <c r="E148" s="130"/>
      <c r="F148" s="130"/>
      <c r="G148" s="130"/>
      <c r="H148" s="130"/>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30"/>
      <c r="E149" s="130"/>
      <c r="F149" s="130"/>
      <c r="G149" s="130"/>
      <c r="H149" s="130"/>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30"/>
      <c r="E150" s="130"/>
      <c r="F150" s="130"/>
      <c r="G150" s="130"/>
      <c r="H150" s="130"/>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30"/>
      <c r="E151" s="130"/>
      <c r="F151" s="130"/>
      <c r="G151" s="130"/>
      <c r="H151" s="130"/>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30"/>
      <c r="E152" s="130"/>
      <c r="F152" s="130"/>
      <c r="G152" s="130"/>
      <c r="H152" s="130"/>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c r="E153" s="123"/>
      <c r="F153" s="123"/>
      <c r="G153" s="123"/>
      <c r="H153" s="123"/>
      <c r="I153" s="123">
        <f>SUMIF($A155:$A$211,LEFT($C153,LEN($C153)-6),I155:I$211)</f>
        <v>9.7599841754585555</v>
      </c>
      <c r="J153" s="123">
        <f>SUMIF($A155:$A$211,LEFT($C153,LEN($C153)-6),J155:J$211)</f>
        <v>14.069564492305258</v>
      </c>
      <c r="K153" s="123">
        <f>SUMIF($A155:$A$211,LEFT($C153,LEN($C153)-6),K155:K$211)</f>
        <v>18.723911234499688</v>
      </c>
      <c r="L153" s="123">
        <f>SUMIF($A155:$A$211,LEFT($C153,LEN($C153)-6),L155:L$211)</f>
        <v>33.081019744812707</v>
      </c>
      <c r="M153" s="123">
        <f>SUMIF($A155:$A$211,LEFT($C153,LEN($C153)-6),M155:M$211)</f>
        <v>44.162584539051778</v>
      </c>
      <c r="N153" s="123">
        <f>SUMIF($A155:$A$211,LEFT($C153,LEN($C153)-6),N155:N$211)</f>
        <v>62.699450891680684</v>
      </c>
      <c r="O153" s="123">
        <f>SUMIF($A155:$A$211,LEFT($C153,LEN($C153)-6),O155:O$211)</f>
        <v>212.47716089801622</v>
      </c>
      <c r="P153" s="123">
        <f>SUMIF($A155:$A$211,LEFT($C153,LEN($C153)-6),P155:P$211)</f>
        <v>516.80624450229504</v>
      </c>
      <c r="Q153" s="123">
        <f>SUMIF($A155:$A$211,LEFT($C153,LEN($C153)-6),Q155:Q$211)</f>
        <v>709.31414260567522</v>
      </c>
      <c r="R153" s="123">
        <f>SUMIF($A155:$A$211,LEFT($C153,LEN($C153)-6),R155:R$211)</f>
        <v>1053.7221617482962</v>
      </c>
      <c r="S153" s="123">
        <f>SUMIF($A155:$A$211,LEFT($C153,LEN($C153)-6),S155:S$211)</f>
        <v>1285.59604455104</v>
      </c>
      <c r="T153" s="123">
        <f>SUMIF($A155:$A$211,LEFT($C153,LEN($C153)-6),T155:T$211)</f>
        <v>1483.1794028550378</v>
      </c>
      <c r="U153" s="123">
        <f>SUMIF($A155:$A$211,LEFT($C153,LEN($C153)-6),U155:U$211)</f>
        <v>1592.6711130401659</v>
      </c>
      <c r="V153" s="123">
        <f>SUMIF($A155:$A$211,LEFT($C153,LEN($C153)-6),V155:V$211)</f>
        <v>1766.7000991820553</v>
      </c>
      <c r="W153" s="123">
        <f>SUMIF($A155:$A$211,LEFT($C153,LEN($C153)-6),W155:W$211)</f>
        <v>2033.661790416789</v>
      </c>
    </row>
    <row r="154" spans="1:23" s="88" customFormat="1" x14ac:dyDescent="0.3">
      <c r="A154" s="124" t="s">
        <v>485</v>
      </c>
      <c r="B154" s="124" t="s">
        <v>485</v>
      </c>
      <c r="C154" s="124" t="s">
        <v>485</v>
      </c>
      <c r="D154" s="125"/>
      <c r="E154" s="125"/>
      <c r="F154" s="125"/>
      <c r="G154" s="125"/>
      <c r="H154" s="125"/>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30"/>
      <c r="E155" s="130"/>
      <c r="F155" s="130"/>
      <c r="G155" s="130"/>
      <c r="H155" s="130"/>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30"/>
      <c r="E156" s="130"/>
      <c r="F156" s="130"/>
      <c r="G156" s="130"/>
      <c r="H156" s="130"/>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30"/>
      <c r="E157" s="130"/>
      <c r="F157" s="130"/>
      <c r="G157" s="130"/>
      <c r="H157" s="130"/>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30"/>
      <c r="E158" s="130"/>
      <c r="F158" s="130"/>
      <c r="G158" s="130"/>
      <c r="H158" s="130"/>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30"/>
      <c r="E159" s="130"/>
      <c r="F159" s="130"/>
      <c r="G159" s="130"/>
      <c r="H159" s="130"/>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30"/>
      <c r="E160" s="130"/>
      <c r="F160" s="130"/>
      <c r="G160" s="130"/>
      <c r="H160" s="130"/>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30"/>
      <c r="E161" s="130"/>
      <c r="F161" s="130"/>
      <c r="G161" s="130"/>
      <c r="H161" s="130"/>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30"/>
      <c r="E162" s="130"/>
      <c r="F162" s="130"/>
      <c r="G162" s="130"/>
      <c r="H162" s="130"/>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30"/>
      <c r="E163" s="130"/>
      <c r="F163" s="130"/>
      <c r="G163" s="130"/>
      <c r="H163" s="130"/>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30"/>
      <c r="E164" s="130"/>
      <c r="F164" s="130"/>
      <c r="G164" s="130"/>
      <c r="H164" s="130"/>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30"/>
      <c r="E165" s="130"/>
      <c r="F165" s="130"/>
      <c r="G165" s="130"/>
      <c r="H165" s="130"/>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30"/>
      <c r="E166" s="130"/>
      <c r="F166" s="130"/>
      <c r="G166" s="130"/>
      <c r="H166" s="130"/>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30"/>
      <c r="E167" s="130"/>
      <c r="F167" s="130"/>
      <c r="G167" s="130"/>
      <c r="H167" s="130"/>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30"/>
      <c r="E168" s="130"/>
      <c r="F168" s="130"/>
      <c r="G168" s="130"/>
      <c r="H168" s="130"/>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c r="E169" s="125"/>
      <c r="F169" s="125"/>
      <c r="G169" s="125"/>
      <c r="H169" s="125"/>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30"/>
      <c r="E170" s="130"/>
      <c r="F170" s="130"/>
      <c r="G170" s="130"/>
      <c r="H170" s="130"/>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30"/>
      <c r="E171" s="130"/>
      <c r="F171" s="130"/>
      <c r="G171" s="130"/>
      <c r="H171" s="130"/>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30"/>
      <c r="E172" s="130"/>
      <c r="F172" s="130"/>
      <c r="G172" s="130"/>
      <c r="H172" s="130"/>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30"/>
      <c r="E173" s="130"/>
      <c r="F173" s="130"/>
      <c r="G173" s="130"/>
      <c r="H173" s="130"/>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30"/>
      <c r="E174" s="130"/>
      <c r="F174" s="130"/>
      <c r="G174" s="130"/>
      <c r="H174" s="130"/>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30"/>
      <c r="E175" s="130"/>
      <c r="F175" s="130"/>
      <c r="G175" s="130"/>
      <c r="H175" s="130"/>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30"/>
      <c r="E176" s="130"/>
      <c r="F176" s="130"/>
      <c r="G176" s="130"/>
      <c r="H176" s="130"/>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30"/>
      <c r="E177" s="130"/>
      <c r="F177" s="130"/>
      <c r="G177" s="130"/>
      <c r="H177" s="130"/>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c r="E178" s="125"/>
      <c r="F178" s="125"/>
      <c r="G178" s="125"/>
      <c r="H178" s="125"/>
      <c r="I178" s="125">
        <f>SUMIF($B179:$B$211,LEFT($C178,LEN($C178)-6),I179:I$211)</f>
        <v>0.69082215824448301</v>
      </c>
      <c r="J178" s="125">
        <f>SUMIF($B179:$B$211,LEFT($C178,LEN($C178)-6),J179:J$211)</f>
        <v>0.69082215824448301</v>
      </c>
      <c r="K178" s="125">
        <f>SUMIF($B179:$B$211,LEFT($C178,LEN($C178)-6),K179:K$211)</f>
        <v>0.69082215824448301</v>
      </c>
      <c r="L178" s="125">
        <f>SUMIF($B179:$B$211,LEFT($C178,LEN($C178)-6),L179:L$211)</f>
        <v>0.69110765483591996</v>
      </c>
      <c r="M178" s="125">
        <f>SUMIF($B179:$B$211,LEFT($C178,LEN($C178)-6),M179:M$211)</f>
        <v>0.68725200160367739</v>
      </c>
      <c r="N178" s="125">
        <f>SUMIF($B179:$B$211,LEFT($C178,LEN($C178)-6),N179:N$211)</f>
        <v>0.68707209270273395</v>
      </c>
      <c r="O178" s="125">
        <f>SUMIF($B179:$B$211,LEFT($C178,LEN($C178)-6),O179:O$211)</f>
        <v>0.68691106018100689</v>
      </c>
      <c r="P178" s="125">
        <f>SUMIF($B179:$B$211,LEFT($C178,LEN($C178)-6),P179:P$211)</f>
        <v>0.6867686951944405</v>
      </c>
      <c r="Q178" s="125">
        <f>SUMIF($B179:$B$211,LEFT($C178,LEN($C178)-6),Q179:Q$211)</f>
        <v>0.68664479362571995</v>
      </c>
      <c r="R178" s="125">
        <f>SUMIF($B179:$B$211,LEFT($C178,LEN($C178)-6),R179:R$211)</f>
        <v>5.1089559357493162</v>
      </c>
      <c r="S178" s="125">
        <f>SUMIF($B179:$B$211,LEFT($C178,LEN($C178)-6),S179:S$211)</f>
        <v>12.513333457970727</v>
      </c>
      <c r="T178" s="125">
        <f>SUMIF($B179:$B$211,LEFT($C178,LEN($C178)-6),T179:T$211)</f>
        <v>22.516205191300926</v>
      </c>
      <c r="U178" s="125">
        <f>SUMIF($B179:$B$211,LEFT($C178,LEN($C178)-6),U179:U$211)</f>
        <v>35.133333136761038</v>
      </c>
      <c r="V178" s="125">
        <f>SUMIF($B179:$B$211,LEFT($C178,LEN($C178)-6),V179:V$211)</f>
        <v>52.508497139789135</v>
      </c>
      <c r="W178" s="125">
        <f>SUMIF($B179:$B$211,LEFT($C178,LEN($C178)-6),W179:W$211)</f>
        <v>53.752216025255628</v>
      </c>
    </row>
    <row r="179" spans="1:23" s="88" customFormat="1" x14ac:dyDescent="0.3">
      <c r="A179" s="126" t="s">
        <v>240</v>
      </c>
      <c r="B179" s="126" t="s">
        <v>509</v>
      </c>
      <c r="C179" s="126" t="s">
        <v>510</v>
      </c>
      <c r="D179" s="130"/>
      <c r="E179" s="130"/>
      <c r="F179" s="130"/>
      <c r="G179" s="130"/>
      <c r="H179" s="130"/>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30"/>
      <c r="E180" s="130"/>
      <c r="F180" s="130"/>
      <c r="G180" s="130"/>
      <c r="H180" s="130"/>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30"/>
      <c r="E181" s="130"/>
      <c r="F181" s="130"/>
      <c r="G181" s="130"/>
      <c r="H181" s="130"/>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30"/>
      <c r="E182" s="130"/>
      <c r="F182" s="130"/>
      <c r="G182" s="130"/>
      <c r="H182" s="130"/>
      <c r="I182" s="127">
        <v>0</v>
      </c>
      <c r="J182" s="127">
        <v>0</v>
      </c>
      <c r="K182" s="127">
        <v>0</v>
      </c>
      <c r="L182" s="127">
        <v>0</v>
      </c>
      <c r="M182" s="127">
        <v>0</v>
      </c>
      <c r="N182" s="127">
        <v>0</v>
      </c>
      <c r="O182" s="127">
        <v>0</v>
      </c>
      <c r="P182" s="127">
        <v>0</v>
      </c>
      <c r="Q182" s="127">
        <v>0</v>
      </c>
      <c r="R182" s="127">
        <v>4.2574632797910965</v>
      </c>
      <c r="S182" s="127">
        <v>11.917460436162598</v>
      </c>
      <c r="T182" s="127">
        <v>21.84407966320239</v>
      </c>
      <c r="U182" s="127">
        <v>34.276422572449796</v>
      </c>
      <c r="V182" s="127">
        <v>51.712913849792329</v>
      </c>
      <c r="W182" s="127">
        <v>52.995142560111184</v>
      </c>
    </row>
    <row r="183" spans="1:23" s="88" customFormat="1" x14ac:dyDescent="0.3">
      <c r="A183" s="126" t="s">
        <v>240</v>
      </c>
      <c r="B183" s="126" t="s">
        <v>509</v>
      </c>
      <c r="C183" s="126" t="s">
        <v>513</v>
      </c>
      <c r="D183" s="130"/>
      <c r="E183" s="130"/>
      <c r="F183" s="130"/>
      <c r="G183" s="130"/>
      <c r="H183" s="130"/>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30"/>
      <c r="E184" s="130"/>
      <c r="F184" s="130"/>
      <c r="G184" s="130"/>
      <c r="H184" s="130"/>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30"/>
      <c r="E185" s="130"/>
      <c r="F185" s="130"/>
      <c r="G185" s="130"/>
      <c r="H185" s="130"/>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30"/>
      <c r="E186" s="130"/>
      <c r="F186" s="130"/>
      <c r="G186" s="130"/>
      <c r="H186" s="130"/>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30"/>
      <c r="E187" s="130"/>
      <c r="F187" s="130"/>
      <c r="G187" s="130"/>
      <c r="H187" s="130"/>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30"/>
      <c r="E188" s="130"/>
      <c r="F188" s="130"/>
      <c r="G188" s="130"/>
      <c r="H188" s="130"/>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30"/>
      <c r="E189" s="130"/>
      <c r="F189" s="130"/>
      <c r="G189" s="130"/>
      <c r="H189" s="130"/>
      <c r="I189" s="127">
        <v>0.69082215824448301</v>
      </c>
      <c r="J189" s="127">
        <v>0.69082215824448301</v>
      </c>
      <c r="K189" s="127">
        <v>0.69082215824448301</v>
      </c>
      <c r="L189" s="127">
        <v>0.69110765483591996</v>
      </c>
      <c r="M189" s="127">
        <v>0.68725200160367739</v>
      </c>
      <c r="N189" s="127">
        <v>0.68707209270273395</v>
      </c>
      <c r="O189" s="127">
        <v>0.68691106018100689</v>
      </c>
      <c r="P189" s="127">
        <v>0.6867686951944405</v>
      </c>
      <c r="Q189" s="127">
        <v>0.68664479362571995</v>
      </c>
      <c r="R189" s="127">
        <v>0.85149265595821932</v>
      </c>
      <c r="S189" s="127">
        <v>0.59587302180812984</v>
      </c>
      <c r="T189" s="127">
        <v>0.67212552809853521</v>
      </c>
      <c r="U189" s="127">
        <v>0.8569105643112449</v>
      </c>
      <c r="V189" s="127">
        <v>0.79558328999680505</v>
      </c>
      <c r="W189" s="127">
        <v>0.75707346514444529</v>
      </c>
    </row>
    <row r="190" spans="1:23" s="88" customFormat="1" x14ac:dyDescent="0.3">
      <c r="A190" s="124" t="s">
        <v>517</v>
      </c>
      <c r="B190" s="124" t="s">
        <v>517</v>
      </c>
      <c r="C190" s="124" t="s">
        <v>517</v>
      </c>
      <c r="D190" s="125"/>
      <c r="E190" s="125"/>
      <c r="F190" s="125"/>
      <c r="G190" s="125"/>
      <c r="H190" s="125"/>
      <c r="I190" s="125">
        <f>SUMIF($B191:$B$211,LEFT($C190,LEN($C190)-6),I191:I$211)</f>
        <v>9.0691620172140723</v>
      </c>
      <c r="J190" s="125">
        <f>SUMIF($B191:$B$211,LEFT($C190,LEN($C190)-6),J191:J$211)</f>
        <v>13.378742334060775</v>
      </c>
      <c r="K190" s="125">
        <f>SUMIF($B191:$B$211,LEFT($C190,LEN($C190)-6),K191:K$211)</f>
        <v>18.033089076255205</v>
      </c>
      <c r="L190" s="125">
        <f>SUMIF($B191:$B$211,LEFT($C190,LEN($C190)-6),L191:L$211)</f>
        <v>32.389912089976782</v>
      </c>
      <c r="M190" s="125">
        <f>SUMIF($B191:$B$211,LEFT($C190,LEN($C190)-6),M191:M$211)</f>
        <v>43.475332537448104</v>
      </c>
      <c r="N190" s="125">
        <f>SUMIF($B191:$B$211,LEFT($C190,LEN($C190)-6),N191:N$211)</f>
        <v>62.012378798977949</v>
      </c>
      <c r="O190" s="125">
        <f>SUMIF($B191:$B$211,LEFT($C190,LEN($C190)-6),O191:O$211)</f>
        <v>211.7902498378352</v>
      </c>
      <c r="P190" s="125">
        <f>SUMIF($B191:$B$211,LEFT($C190,LEN($C190)-6),P191:P$211)</f>
        <v>516.11947580710057</v>
      </c>
      <c r="Q190" s="125">
        <f>SUMIF($B191:$B$211,LEFT($C190,LEN($C190)-6),Q191:Q$211)</f>
        <v>708.62749781204946</v>
      </c>
      <c r="R190" s="125">
        <f>SUMIF($B191:$B$211,LEFT($C190,LEN($C190)-6),R191:R$211)</f>
        <v>1048.613205812547</v>
      </c>
      <c r="S190" s="125">
        <f>SUMIF($B191:$B$211,LEFT($C190,LEN($C190)-6),S191:S$211)</f>
        <v>1273.0827110930693</v>
      </c>
      <c r="T190" s="125">
        <f>SUMIF($B191:$B$211,LEFT($C190,LEN($C190)-6),T191:T$211)</f>
        <v>1460.6631976637368</v>
      </c>
      <c r="U190" s="125">
        <f>SUMIF($B191:$B$211,LEFT($C190,LEN($C190)-6),U191:U$211)</f>
        <v>1557.537779903405</v>
      </c>
      <c r="V190" s="125">
        <f>SUMIF($B191:$B$211,LEFT($C190,LEN($C190)-6),V191:V$211)</f>
        <v>1714.1916020422661</v>
      </c>
      <c r="W190" s="125">
        <f>SUMIF($B191:$B$211,LEFT($C190,LEN($C190)-6),W191:W$211)</f>
        <v>1979.9095743915334</v>
      </c>
    </row>
    <row r="191" spans="1:23" s="88" customFormat="1" x14ac:dyDescent="0.3">
      <c r="A191" s="126" t="s">
        <v>240</v>
      </c>
      <c r="B191" s="126" t="s">
        <v>518</v>
      </c>
      <c r="C191" s="126" t="s">
        <v>291</v>
      </c>
      <c r="D191" s="130"/>
      <c r="E191" s="130"/>
      <c r="F191" s="130"/>
      <c r="G191" s="130"/>
      <c r="H191" s="130"/>
      <c r="I191" s="127">
        <v>8.1020109956717956</v>
      </c>
      <c r="J191" s="127">
        <v>12.411591312518498</v>
      </c>
      <c r="K191" s="127">
        <v>17.06593805471293</v>
      </c>
      <c r="L191" s="127">
        <v>31.422361373206495</v>
      </c>
      <c r="M191" s="127">
        <v>42.513179735202954</v>
      </c>
      <c r="N191" s="127">
        <v>61.050477869194118</v>
      </c>
      <c r="O191" s="127">
        <v>210.82857435358179</v>
      </c>
      <c r="P191" s="127">
        <v>515.15799963382835</v>
      </c>
      <c r="Q191" s="127">
        <v>707.66619510097348</v>
      </c>
      <c r="R191" s="127">
        <v>1045.29238445431</v>
      </c>
      <c r="S191" s="127">
        <v>1267.7794411989769</v>
      </c>
      <c r="T191" s="127">
        <v>1449.6403390029209</v>
      </c>
      <c r="U191" s="127">
        <v>1539.1998938271443</v>
      </c>
      <c r="V191" s="127">
        <v>1697.1661196363345</v>
      </c>
      <c r="W191" s="127">
        <v>1956.1374675859979</v>
      </c>
    </row>
    <row r="192" spans="1:23" s="88" customFormat="1" x14ac:dyDescent="0.3">
      <c r="A192" s="126" t="s">
        <v>240</v>
      </c>
      <c r="B192" s="126" t="s">
        <v>518</v>
      </c>
      <c r="C192" s="126" t="s">
        <v>276</v>
      </c>
      <c r="D192" s="130"/>
      <c r="E192" s="130"/>
      <c r="F192" s="130"/>
      <c r="G192" s="130"/>
      <c r="H192" s="130"/>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30"/>
      <c r="E193" s="130"/>
      <c r="F193" s="130"/>
      <c r="G193" s="130"/>
      <c r="H193" s="130"/>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30"/>
      <c r="E194" s="130"/>
      <c r="F194" s="130"/>
      <c r="G194" s="130"/>
      <c r="H194" s="130"/>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30"/>
      <c r="E195" s="130"/>
      <c r="F195" s="130"/>
      <c r="G195" s="130"/>
      <c r="H195" s="130"/>
      <c r="I195" s="127">
        <v>0</v>
      </c>
      <c r="J195" s="127">
        <v>0</v>
      </c>
      <c r="K195" s="127">
        <v>0</v>
      </c>
      <c r="L195" s="127">
        <v>0</v>
      </c>
      <c r="M195" s="127">
        <v>0</v>
      </c>
      <c r="N195" s="127">
        <v>0</v>
      </c>
      <c r="O195" s="127">
        <v>0</v>
      </c>
      <c r="P195" s="127">
        <v>0</v>
      </c>
      <c r="Q195" s="127">
        <v>0</v>
      </c>
      <c r="R195" s="127">
        <v>2.1287316398955483</v>
      </c>
      <c r="S195" s="127">
        <v>4.469047663560973</v>
      </c>
      <c r="T195" s="127">
        <v>10.081882921478027</v>
      </c>
      <c r="U195" s="127">
        <v>17.138211286224898</v>
      </c>
      <c r="V195" s="127">
        <v>15.911665799936101</v>
      </c>
      <c r="W195" s="127">
        <v>22.712203954333361</v>
      </c>
    </row>
    <row r="196" spans="1:23" s="88" customFormat="1" x14ac:dyDescent="0.3">
      <c r="A196" s="126" t="s">
        <v>240</v>
      </c>
      <c r="B196" s="126" t="s">
        <v>518</v>
      </c>
      <c r="C196" s="126" t="s">
        <v>288</v>
      </c>
      <c r="D196" s="130"/>
      <c r="E196" s="130"/>
      <c r="F196" s="130"/>
      <c r="G196" s="130"/>
      <c r="H196" s="130"/>
      <c r="I196" s="127">
        <v>0.96715102154227628</v>
      </c>
      <c r="J196" s="127">
        <v>0.96715102154227628</v>
      </c>
      <c r="K196" s="127">
        <v>0.96715102154227628</v>
      </c>
      <c r="L196" s="127">
        <v>0.96755071677028803</v>
      </c>
      <c r="M196" s="127">
        <v>0.96215280224514843</v>
      </c>
      <c r="N196" s="127">
        <v>0.96190092978382757</v>
      </c>
      <c r="O196" s="127">
        <v>0.96167548425340965</v>
      </c>
      <c r="P196" s="127">
        <v>0.96147617327221679</v>
      </c>
      <c r="Q196" s="127">
        <v>0.96130271107600795</v>
      </c>
      <c r="R196" s="127">
        <v>1.1920897183415069</v>
      </c>
      <c r="S196" s="127">
        <v>0.83422223053138156</v>
      </c>
      <c r="T196" s="127">
        <v>0.94097573933794898</v>
      </c>
      <c r="U196" s="127">
        <v>1.1996747900357427</v>
      </c>
      <c r="V196" s="127">
        <v>1.1138166059955272</v>
      </c>
      <c r="W196" s="127">
        <v>1.0599028512022235</v>
      </c>
    </row>
    <row r="197" spans="1:23" s="88" customFormat="1" x14ac:dyDescent="0.3">
      <c r="A197" s="122" t="s">
        <v>521</v>
      </c>
      <c r="B197" s="122" t="s">
        <v>521</v>
      </c>
      <c r="C197" s="122" t="s">
        <v>521</v>
      </c>
      <c r="D197" s="123"/>
      <c r="E197" s="123"/>
      <c r="F197" s="123"/>
      <c r="G197" s="123"/>
      <c r="H197" s="123"/>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c r="E198" s="125"/>
      <c r="F198" s="125"/>
      <c r="G198" s="125"/>
      <c r="H198" s="125"/>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30"/>
      <c r="E199" s="130"/>
      <c r="F199" s="130"/>
      <c r="G199" s="130"/>
      <c r="H199" s="130"/>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30"/>
      <c r="E200" s="130"/>
      <c r="F200" s="130"/>
      <c r="G200" s="130"/>
      <c r="H200" s="130"/>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30"/>
      <c r="E201" s="130"/>
      <c r="F201" s="130"/>
      <c r="G201" s="130"/>
      <c r="H201" s="130"/>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30"/>
      <c r="E202" s="130"/>
      <c r="F202" s="130"/>
      <c r="G202" s="130"/>
      <c r="H202" s="130"/>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30"/>
      <c r="E203" s="130"/>
      <c r="F203" s="130"/>
      <c r="G203" s="130"/>
      <c r="H203" s="130"/>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30"/>
      <c r="E204" s="130"/>
      <c r="F204" s="130"/>
      <c r="G204" s="130"/>
      <c r="H204" s="130"/>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30"/>
      <c r="E205" s="130"/>
      <c r="F205" s="130"/>
      <c r="G205" s="130"/>
      <c r="H205" s="130"/>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30"/>
      <c r="E206" s="130"/>
      <c r="F206" s="130"/>
      <c r="G206" s="130"/>
      <c r="H206" s="130"/>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30"/>
      <c r="E207" s="130"/>
      <c r="F207" s="130"/>
      <c r="G207" s="130"/>
      <c r="H207" s="130"/>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30"/>
      <c r="E208" s="130"/>
      <c r="F208" s="130"/>
      <c r="G208" s="130"/>
      <c r="H208" s="130"/>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c r="E209" s="123"/>
      <c r="F209" s="123"/>
      <c r="G209" s="123"/>
      <c r="H209" s="123"/>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c r="E210" s="125"/>
      <c r="F210" s="125"/>
      <c r="G210" s="125"/>
      <c r="H210" s="125"/>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30"/>
      <c r="E211" s="130"/>
      <c r="F211" s="130"/>
      <c r="G211" s="130"/>
      <c r="H211" s="130"/>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38BF8-E310-46A3-A3E0-4492628E6A79}">
  <sheetPr codeName="Sheet28">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D8AC9-3AD1-4944-85CD-EBCE27D2EA36}">
  <sheetPr codeName="Sheet14"/>
  <dimension ref="A1:AA123"/>
  <sheetViews>
    <sheetView showGridLines="0" workbookViewId="0">
      <pane xSplit="7" ySplit="5" topLeftCell="H6" activePane="bottomRight" state="frozen"/>
      <selection pane="topRight"/>
      <selection pane="bottomLeft"/>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926</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101"/>
      <c r="I2" s="101"/>
      <c r="J2" s="101"/>
      <c r="K2" s="101"/>
      <c r="L2" s="101"/>
      <c r="M2" s="101"/>
      <c r="N2" s="101"/>
      <c r="O2" s="101"/>
      <c r="P2" s="101"/>
      <c r="Q2" s="101"/>
      <c r="R2" s="101"/>
      <c r="S2" s="101"/>
      <c r="T2" s="101"/>
      <c r="U2" s="101"/>
      <c r="V2" s="101"/>
      <c r="W2" s="101"/>
      <c r="X2" s="101"/>
      <c r="Y2" s="101"/>
      <c r="Z2" s="101"/>
      <c r="AA2" s="101"/>
    </row>
    <row r="3" spans="1:27" x14ac:dyDescent="0.3">
      <c r="A3" s="21"/>
      <c r="B3" s="21"/>
      <c r="C3" s="21"/>
      <c r="D3" s="21"/>
      <c r="E3" s="21"/>
      <c r="F3" s="21"/>
      <c r="G3" s="21"/>
      <c r="H3" s="100"/>
      <c r="I3" s="100"/>
      <c r="J3" s="100"/>
      <c r="K3" s="100"/>
      <c r="L3" s="100"/>
      <c r="M3" s="100"/>
      <c r="N3" s="100"/>
      <c r="O3" s="100"/>
      <c r="P3" s="100"/>
      <c r="Q3" s="100"/>
      <c r="R3" s="100"/>
      <c r="S3" s="100"/>
      <c r="T3" s="100"/>
      <c r="U3" s="100"/>
      <c r="V3" s="100"/>
      <c r="W3" s="100"/>
      <c r="X3" s="100"/>
      <c r="Y3" s="100"/>
      <c r="Z3" s="100"/>
      <c r="AA3" s="100"/>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5440.0346446749145</v>
      </c>
      <c r="I5" s="132">
        <f t="shared" si="0"/>
        <v>5179.0391089606273</v>
      </c>
      <c r="J5" s="132">
        <f t="shared" si="0"/>
        <v>4986.5792875320558</v>
      </c>
      <c r="K5" s="132">
        <f t="shared" si="0"/>
        <v>4635.824823246342</v>
      </c>
      <c r="L5" s="132">
        <f t="shared" si="0"/>
        <v>4544.0309753989841</v>
      </c>
      <c r="M5" s="132">
        <f t="shared" si="0"/>
        <v>4493.1336539704125</v>
      </c>
      <c r="N5" s="132">
        <f t="shared" si="0"/>
        <v>4239.5577611132694</v>
      </c>
      <c r="O5" s="132">
        <f t="shared" si="0"/>
        <v>4180.2675825418401</v>
      </c>
      <c r="P5" s="132">
        <f t="shared" si="0"/>
        <v>3573.6796704539279</v>
      </c>
      <c r="Q5" s="132">
        <f t="shared" si="0"/>
        <v>3573.6796704539279</v>
      </c>
      <c r="R5" s="132">
        <f t="shared" si="0"/>
        <v>3318.679670453927</v>
      </c>
      <c r="S5" s="132">
        <f t="shared" si="0"/>
        <v>3318.679670453927</v>
      </c>
      <c r="T5" s="132">
        <f t="shared" si="0"/>
        <v>3318.679670453927</v>
      </c>
      <c r="U5" s="132">
        <f t="shared" si="0"/>
        <v>3318.679670453927</v>
      </c>
      <c r="V5" s="132">
        <f t="shared" si="0"/>
        <v>3318.679670453927</v>
      </c>
      <c r="W5" s="132">
        <f t="shared" si="0"/>
        <v>3318.679670453927</v>
      </c>
      <c r="X5" s="132">
        <f t="shared" si="0"/>
        <v>3318.679670453927</v>
      </c>
      <c r="Y5" s="132">
        <f t="shared" si="0"/>
        <v>3318.679670453927</v>
      </c>
      <c r="Z5" s="132">
        <f t="shared" si="0"/>
        <v>3318.679670453927</v>
      </c>
      <c r="AA5" s="132">
        <f t="shared" si="0"/>
        <v>3318.679670453927</v>
      </c>
    </row>
    <row r="6" spans="1:27" x14ac:dyDescent="0.3">
      <c r="A6" s="10" t="s">
        <v>144</v>
      </c>
      <c r="B6" s="22" t="s">
        <v>145</v>
      </c>
      <c r="C6" s="23" t="s">
        <v>146</v>
      </c>
      <c r="D6" s="23" t="s">
        <v>150</v>
      </c>
      <c r="E6" s="23" t="s">
        <v>19</v>
      </c>
      <c r="F6" s="23" t="s">
        <v>149</v>
      </c>
      <c r="G6" s="10"/>
      <c r="H6" s="24">
        <v>159.37499999999997</v>
      </c>
      <c r="I6" s="24">
        <v>159.37499999999997</v>
      </c>
      <c r="J6" s="24">
        <v>159.37499999999997</v>
      </c>
      <c r="K6" s="24">
        <v>159.37499999999997</v>
      </c>
      <c r="L6" s="24">
        <v>159.37499999999997</v>
      </c>
      <c r="M6" s="24">
        <v>159.37499999999997</v>
      </c>
      <c r="N6" s="24">
        <v>159.37499999999997</v>
      </c>
      <c r="O6" s="24">
        <v>159.37499999999997</v>
      </c>
      <c r="P6" s="24">
        <v>159.37499999999997</v>
      </c>
      <c r="Q6" s="24">
        <v>159.37499999999997</v>
      </c>
      <c r="R6" s="24">
        <v>159.37499999999997</v>
      </c>
      <c r="S6" s="24">
        <v>159.37499999999997</v>
      </c>
      <c r="T6" s="24">
        <v>159.37499999999997</v>
      </c>
      <c r="U6" s="24">
        <v>159.37499999999997</v>
      </c>
      <c r="V6" s="24">
        <v>159.37499999999997</v>
      </c>
      <c r="W6" s="24">
        <v>159.37499999999997</v>
      </c>
      <c r="X6" s="24">
        <v>159.37499999999997</v>
      </c>
      <c r="Y6" s="24">
        <v>159.37499999999997</v>
      </c>
      <c r="Z6" s="24">
        <v>159.37499999999997</v>
      </c>
      <c r="AA6" s="24">
        <f t="shared" ref="AA6:AA69" si="1">Z6</f>
        <v>159.37499999999997</v>
      </c>
    </row>
    <row r="7" spans="1:27" x14ac:dyDescent="0.3">
      <c r="A7" s="10" t="s">
        <v>144</v>
      </c>
      <c r="B7" s="22" t="s">
        <v>356</v>
      </c>
      <c r="C7" s="23" t="s">
        <v>927</v>
      </c>
      <c r="D7" s="23" t="s">
        <v>928</v>
      </c>
      <c r="E7" s="23" t="s">
        <v>19</v>
      </c>
      <c r="F7" s="23" t="s">
        <v>158</v>
      </c>
      <c r="G7" s="10"/>
      <c r="H7" s="24">
        <v>0</v>
      </c>
      <c r="I7" s="24">
        <v>0</v>
      </c>
      <c r="J7" s="24">
        <v>0</v>
      </c>
      <c r="K7" s="24">
        <v>0</v>
      </c>
      <c r="L7" s="24">
        <v>0</v>
      </c>
      <c r="M7" s="24">
        <v>0</v>
      </c>
      <c r="N7" s="24">
        <v>0</v>
      </c>
      <c r="O7" s="24">
        <v>0</v>
      </c>
      <c r="P7" s="24">
        <v>0</v>
      </c>
      <c r="Q7" s="24">
        <v>0</v>
      </c>
      <c r="R7" s="24">
        <v>0</v>
      </c>
      <c r="S7" s="24">
        <v>0</v>
      </c>
      <c r="T7" s="24">
        <v>0</v>
      </c>
      <c r="U7" s="24">
        <v>0</v>
      </c>
      <c r="V7" s="24">
        <v>0</v>
      </c>
      <c r="W7" s="24">
        <v>0</v>
      </c>
      <c r="X7" s="24">
        <v>0</v>
      </c>
      <c r="Y7" s="24">
        <v>0</v>
      </c>
      <c r="Z7" s="24">
        <v>0</v>
      </c>
      <c r="AA7" s="24">
        <f t="shared" si="1"/>
        <v>0</v>
      </c>
    </row>
    <row r="8" spans="1:27" x14ac:dyDescent="0.3">
      <c r="A8" s="10" t="s">
        <v>144</v>
      </c>
      <c r="B8" s="22" t="s">
        <v>151</v>
      </c>
      <c r="C8" s="23" t="s">
        <v>546</v>
      </c>
      <c r="D8" s="23" t="s">
        <v>546</v>
      </c>
      <c r="E8" s="23" t="s">
        <v>19</v>
      </c>
      <c r="F8" s="23" t="s">
        <v>149</v>
      </c>
      <c r="G8" s="10"/>
      <c r="H8" s="24">
        <v>10.178571428571427</v>
      </c>
      <c r="I8" s="24">
        <v>10.178571428571427</v>
      </c>
      <c r="J8" s="24">
        <v>10.178571428571427</v>
      </c>
      <c r="K8" s="24">
        <v>10.178571428571427</v>
      </c>
      <c r="L8" s="24">
        <v>10.178571428571427</v>
      </c>
      <c r="M8" s="24">
        <v>10.178571428571427</v>
      </c>
      <c r="N8" s="24">
        <v>10.178571428571427</v>
      </c>
      <c r="O8" s="24">
        <v>10.178571428571427</v>
      </c>
      <c r="P8" s="24">
        <v>10.178571428571427</v>
      </c>
      <c r="Q8" s="24">
        <v>10.178571428571427</v>
      </c>
      <c r="R8" s="24">
        <v>10.178571428571427</v>
      </c>
      <c r="S8" s="24">
        <v>10.178571428571427</v>
      </c>
      <c r="T8" s="24">
        <v>10.178571428571427</v>
      </c>
      <c r="U8" s="24">
        <v>10.178571428571427</v>
      </c>
      <c r="V8" s="24">
        <v>10.178571428571427</v>
      </c>
      <c r="W8" s="24">
        <v>10.178571428571427</v>
      </c>
      <c r="X8" s="24">
        <v>10.178571428571427</v>
      </c>
      <c r="Y8" s="24">
        <v>10.178571428571427</v>
      </c>
      <c r="Z8" s="24">
        <v>10.178571428571427</v>
      </c>
      <c r="AA8" s="24">
        <f t="shared" si="1"/>
        <v>10.178571428571427</v>
      </c>
    </row>
    <row r="9" spans="1:27" x14ac:dyDescent="0.3">
      <c r="A9" s="10" t="s">
        <v>144</v>
      </c>
      <c r="B9" s="22" t="s">
        <v>151</v>
      </c>
      <c r="C9" s="23" t="s">
        <v>152</v>
      </c>
      <c r="D9" s="23" t="s">
        <v>153</v>
      </c>
      <c r="E9" s="23" t="s">
        <v>19</v>
      </c>
      <c r="F9" s="23" t="s">
        <v>158</v>
      </c>
      <c r="G9" s="10"/>
      <c r="H9" s="24">
        <v>7.0572407045009768</v>
      </c>
      <c r="I9" s="24">
        <v>7.0572407045009768</v>
      </c>
      <c r="J9" s="24">
        <v>7.0572407045009768</v>
      </c>
      <c r="K9" s="24">
        <v>7.0572407045009768</v>
      </c>
      <c r="L9" s="24">
        <v>0</v>
      </c>
      <c r="M9" s="24">
        <v>0</v>
      </c>
      <c r="N9" s="24">
        <v>0</v>
      </c>
      <c r="O9" s="24">
        <v>0</v>
      </c>
      <c r="P9" s="24">
        <v>0</v>
      </c>
      <c r="Q9" s="24">
        <v>0</v>
      </c>
      <c r="R9" s="24">
        <v>0</v>
      </c>
      <c r="S9" s="24">
        <v>0</v>
      </c>
      <c r="T9" s="24">
        <v>0</v>
      </c>
      <c r="U9" s="24">
        <v>0</v>
      </c>
      <c r="V9" s="24">
        <v>0</v>
      </c>
      <c r="W9" s="24">
        <v>0</v>
      </c>
      <c r="X9" s="24">
        <v>0</v>
      </c>
      <c r="Y9" s="24">
        <v>0</v>
      </c>
      <c r="Z9" s="24">
        <v>0</v>
      </c>
      <c r="AA9" s="24">
        <f t="shared" si="1"/>
        <v>0</v>
      </c>
    </row>
    <row r="10" spans="1:27" x14ac:dyDescent="0.3">
      <c r="A10" s="10" t="s">
        <v>144</v>
      </c>
      <c r="B10" s="22" t="s">
        <v>151</v>
      </c>
      <c r="C10" s="23" t="s">
        <v>214</v>
      </c>
      <c r="D10" s="23" t="s">
        <v>547</v>
      </c>
      <c r="E10" s="23" t="s">
        <v>19</v>
      </c>
      <c r="F10" s="23" t="s">
        <v>149</v>
      </c>
      <c r="G10" s="10"/>
      <c r="H10" s="24">
        <v>40.714285714285708</v>
      </c>
      <c r="I10" s="24">
        <v>40.714285714285708</v>
      </c>
      <c r="J10" s="24">
        <v>40.714285714285708</v>
      </c>
      <c r="K10" s="24">
        <v>40.714285714285708</v>
      </c>
      <c r="L10" s="24">
        <v>40.714285714285708</v>
      </c>
      <c r="M10" s="24">
        <v>40.714285714285708</v>
      </c>
      <c r="N10" s="24">
        <v>40.714285714285708</v>
      </c>
      <c r="O10" s="24">
        <v>40.714285714285708</v>
      </c>
      <c r="P10" s="24">
        <v>40.714285714285708</v>
      </c>
      <c r="Q10" s="24">
        <v>40.714285714285708</v>
      </c>
      <c r="R10" s="24">
        <v>40.714285714285708</v>
      </c>
      <c r="S10" s="24">
        <v>40.714285714285708</v>
      </c>
      <c r="T10" s="24">
        <v>40.714285714285708</v>
      </c>
      <c r="U10" s="24">
        <v>40.714285714285708</v>
      </c>
      <c r="V10" s="24">
        <v>40.714285714285708</v>
      </c>
      <c r="W10" s="24">
        <v>40.714285714285708</v>
      </c>
      <c r="X10" s="24">
        <v>40.714285714285708</v>
      </c>
      <c r="Y10" s="24">
        <v>40.714285714285708</v>
      </c>
      <c r="Z10" s="24">
        <v>40.714285714285708</v>
      </c>
      <c r="AA10" s="24">
        <f t="shared" si="1"/>
        <v>40.714285714285708</v>
      </c>
    </row>
    <row r="11" spans="1:27" x14ac:dyDescent="0.3">
      <c r="A11" s="10" t="s">
        <v>144</v>
      </c>
      <c r="B11" s="22" t="s">
        <v>151</v>
      </c>
      <c r="C11" s="23" t="s">
        <v>156</v>
      </c>
      <c r="D11" s="23" t="s">
        <v>153</v>
      </c>
      <c r="E11" s="23" t="s">
        <v>19</v>
      </c>
      <c r="F11" s="23" t="s">
        <v>158</v>
      </c>
      <c r="G11" s="10"/>
      <c r="H11" s="24">
        <v>25.446428571428566</v>
      </c>
      <c r="I11" s="24">
        <v>25.446428571428566</v>
      </c>
      <c r="J11" s="24">
        <v>25.446428571428566</v>
      </c>
      <c r="K11" s="24">
        <v>0</v>
      </c>
      <c r="L11" s="24">
        <v>0</v>
      </c>
      <c r="M11" s="24">
        <v>0</v>
      </c>
      <c r="N11" s="24">
        <v>0</v>
      </c>
      <c r="O11" s="24">
        <v>0</v>
      </c>
      <c r="P11" s="24">
        <v>0</v>
      </c>
      <c r="Q11" s="24">
        <v>0</v>
      </c>
      <c r="R11" s="24">
        <v>0</v>
      </c>
      <c r="S11" s="24">
        <v>0</v>
      </c>
      <c r="T11" s="24">
        <v>0</v>
      </c>
      <c r="U11" s="24">
        <v>0</v>
      </c>
      <c r="V11" s="24">
        <v>0</v>
      </c>
      <c r="W11" s="24">
        <v>0</v>
      </c>
      <c r="X11" s="24">
        <v>0</v>
      </c>
      <c r="Y11" s="24">
        <v>0</v>
      </c>
      <c r="Z11" s="24">
        <v>0</v>
      </c>
      <c r="AA11" s="24">
        <f t="shared" si="1"/>
        <v>0</v>
      </c>
    </row>
    <row r="12" spans="1:27" x14ac:dyDescent="0.3">
      <c r="A12" s="10" t="s">
        <v>144</v>
      </c>
      <c r="B12" s="22" t="s">
        <v>155</v>
      </c>
      <c r="C12" s="23" t="s">
        <v>156</v>
      </c>
      <c r="D12" s="23" t="s">
        <v>157</v>
      </c>
      <c r="E12" s="23" t="s">
        <v>19</v>
      </c>
      <c r="F12" s="23" t="s">
        <v>158</v>
      </c>
      <c r="G12" s="10"/>
      <c r="H12" s="24">
        <v>142.85714285714283</v>
      </c>
      <c r="I12" s="24">
        <v>142.85714285714283</v>
      </c>
      <c r="J12" s="24">
        <v>142.85714285714283</v>
      </c>
      <c r="K12" s="24">
        <v>0</v>
      </c>
      <c r="L12" s="24">
        <v>0</v>
      </c>
      <c r="M12" s="24">
        <v>0</v>
      </c>
      <c r="N12" s="24">
        <v>0</v>
      </c>
      <c r="O12" s="24">
        <v>0</v>
      </c>
      <c r="P12" s="24">
        <v>0</v>
      </c>
      <c r="Q12" s="24">
        <v>0</v>
      </c>
      <c r="R12" s="24">
        <v>0</v>
      </c>
      <c r="S12" s="24">
        <v>0</v>
      </c>
      <c r="T12" s="24">
        <v>0</v>
      </c>
      <c r="U12" s="24">
        <v>0</v>
      </c>
      <c r="V12" s="24">
        <v>0</v>
      </c>
      <c r="W12" s="24">
        <v>0</v>
      </c>
      <c r="X12" s="24">
        <v>0</v>
      </c>
      <c r="Y12" s="24">
        <v>0</v>
      </c>
      <c r="Z12" s="24">
        <v>0</v>
      </c>
      <c r="AA12" s="24">
        <f t="shared" si="1"/>
        <v>0</v>
      </c>
    </row>
    <row r="13" spans="1:27" x14ac:dyDescent="0.3">
      <c r="A13" s="10" t="s">
        <v>144</v>
      </c>
      <c r="B13" s="22" t="s">
        <v>155</v>
      </c>
      <c r="C13" s="23" t="s">
        <v>156</v>
      </c>
      <c r="D13" s="23" t="s">
        <v>157</v>
      </c>
      <c r="E13" s="23" t="s">
        <v>19</v>
      </c>
      <c r="F13" s="23" t="s">
        <v>158</v>
      </c>
      <c r="G13" s="10"/>
      <c r="H13" s="24">
        <v>142.49999999999997</v>
      </c>
      <c r="I13" s="24">
        <v>142.49999999999997</v>
      </c>
      <c r="J13" s="24">
        <v>142.49999999999997</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f t="shared" si="1"/>
        <v>0</v>
      </c>
    </row>
    <row r="14" spans="1:27" x14ac:dyDescent="0.3">
      <c r="A14" s="10" t="s">
        <v>144</v>
      </c>
      <c r="B14" s="22" t="s">
        <v>159</v>
      </c>
      <c r="C14" s="23" t="s">
        <v>160</v>
      </c>
      <c r="D14" s="23" t="s">
        <v>161</v>
      </c>
      <c r="E14" s="23" t="s">
        <v>19</v>
      </c>
      <c r="F14" s="23" t="s">
        <v>158</v>
      </c>
      <c r="G14" s="10"/>
      <c r="H14" s="24">
        <v>183.21428571428569</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f t="shared" si="1"/>
        <v>0</v>
      </c>
    </row>
    <row r="15" spans="1:27" x14ac:dyDescent="0.3">
      <c r="A15" s="10" t="s">
        <v>144</v>
      </c>
      <c r="B15" s="22" t="s">
        <v>364</v>
      </c>
      <c r="C15" s="23" t="s">
        <v>929</v>
      </c>
      <c r="D15" s="23" t="s">
        <v>930</v>
      </c>
      <c r="E15" s="23" t="s">
        <v>19</v>
      </c>
      <c r="F15" s="23" t="s">
        <v>158</v>
      </c>
      <c r="G15" s="10"/>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f t="shared" si="1"/>
        <v>0</v>
      </c>
    </row>
    <row r="16" spans="1:27" x14ac:dyDescent="0.3">
      <c r="A16" s="10" t="s">
        <v>144</v>
      </c>
      <c r="B16" s="22" t="s">
        <v>162</v>
      </c>
      <c r="C16" s="23" t="s">
        <v>927</v>
      </c>
      <c r="D16" s="23" t="s">
        <v>931</v>
      </c>
      <c r="E16" s="23" t="s">
        <v>19</v>
      </c>
      <c r="F16" s="23" t="s">
        <v>158</v>
      </c>
      <c r="G16" s="10"/>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f t="shared" si="1"/>
        <v>0</v>
      </c>
    </row>
    <row r="17" spans="1:27" x14ac:dyDescent="0.3">
      <c r="A17" s="10" t="s">
        <v>144</v>
      </c>
      <c r="B17" s="22" t="s">
        <v>370</v>
      </c>
      <c r="C17" s="23" t="s">
        <v>932</v>
      </c>
      <c r="D17" s="23" t="s">
        <v>933</v>
      </c>
      <c r="E17" s="23" t="s">
        <v>19</v>
      </c>
      <c r="F17" s="23" t="s">
        <v>158</v>
      </c>
      <c r="G17" s="10"/>
      <c r="H17" s="24">
        <v>85.499999999999986</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f t="shared" si="1"/>
        <v>0</v>
      </c>
    </row>
    <row r="18" spans="1:27" x14ac:dyDescent="0.3">
      <c r="A18" s="10" t="s">
        <v>144</v>
      </c>
      <c r="B18" s="22" t="s">
        <v>165</v>
      </c>
      <c r="C18" s="23" t="s">
        <v>152</v>
      </c>
      <c r="D18" s="23" t="s">
        <v>166</v>
      </c>
      <c r="E18" s="23" t="s">
        <v>19</v>
      </c>
      <c r="F18" s="23" t="s">
        <v>149</v>
      </c>
      <c r="G18" s="10"/>
      <c r="H18" s="24">
        <v>17.857142857142854</v>
      </c>
      <c r="I18" s="24">
        <v>17.857142857142854</v>
      </c>
      <c r="J18" s="24">
        <v>17.857142857142854</v>
      </c>
      <c r="K18" s="24">
        <v>17.857142857142854</v>
      </c>
      <c r="L18" s="24">
        <v>17.857142857142854</v>
      </c>
      <c r="M18" s="24">
        <v>17.857142857142854</v>
      </c>
      <c r="N18" s="24">
        <v>17.857142857142854</v>
      </c>
      <c r="O18" s="24">
        <v>17.857142857142854</v>
      </c>
      <c r="P18" s="24">
        <v>17.857142857142854</v>
      </c>
      <c r="Q18" s="24">
        <v>17.857142857142854</v>
      </c>
      <c r="R18" s="24">
        <v>17.857142857142854</v>
      </c>
      <c r="S18" s="24">
        <v>17.857142857142854</v>
      </c>
      <c r="T18" s="24">
        <v>17.857142857142854</v>
      </c>
      <c r="U18" s="24">
        <v>17.857142857142854</v>
      </c>
      <c r="V18" s="24">
        <v>17.857142857142854</v>
      </c>
      <c r="W18" s="24">
        <v>17.857142857142854</v>
      </c>
      <c r="X18" s="24">
        <v>17.857142857142854</v>
      </c>
      <c r="Y18" s="24">
        <v>17.857142857142854</v>
      </c>
      <c r="Z18" s="24">
        <v>17.857142857142854</v>
      </c>
      <c r="AA18" s="24">
        <f t="shared" si="1"/>
        <v>17.857142857142854</v>
      </c>
    </row>
    <row r="19" spans="1:27" x14ac:dyDescent="0.3">
      <c r="A19" s="10" t="s">
        <v>144</v>
      </c>
      <c r="B19" s="22" t="s">
        <v>165</v>
      </c>
      <c r="C19" s="23" t="s">
        <v>152</v>
      </c>
      <c r="D19" s="23" t="s">
        <v>934</v>
      </c>
      <c r="E19" s="23" t="s">
        <v>19</v>
      </c>
      <c r="F19" s="23" t="s">
        <v>149</v>
      </c>
      <c r="G19" s="10"/>
      <c r="H19" s="24">
        <v>30.589285714285708</v>
      </c>
      <c r="I19" s="24">
        <v>30.589285714285708</v>
      </c>
      <c r="J19" s="24">
        <v>30.589285714285708</v>
      </c>
      <c r="K19" s="24">
        <v>30.589285714285708</v>
      </c>
      <c r="L19" s="24">
        <v>30.589285714285708</v>
      </c>
      <c r="M19" s="24">
        <v>30.589285714285708</v>
      </c>
      <c r="N19" s="24">
        <v>30.589285714285708</v>
      </c>
      <c r="O19" s="24">
        <v>30.589285714285708</v>
      </c>
      <c r="P19" s="24">
        <v>30.589285714285708</v>
      </c>
      <c r="Q19" s="24">
        <v>30.589285714285708</v>
      </c>
      <c r="R19" s="24">
        <v>30.589285714285708</v>
      </c>
      <c r="S19" s="24">
        <v>30.589285714285708</v>
      </c>
      <c r="T19" s="24">
        <v>30.589285714285708</v>
      </c>
      <c r="U19" s="24">
        <v>30.589285714285708</v>
      </c>
      <c r="V19" s="24">
        <v>30.589285714285708</v>
      </c>
      <c r="W19" s="24">
        <v>30.589285714285708</v>
      </c>
      <c r="X19" s="24">
        <v>30.589285714285708</v>
      </c>
      <c r="Y19" s="24">
        <v>30.589285714285708</v>
      </c>
      <c r="Z19" s="24">
        <v>30.589285714285708</v>
      </c>
      <c r="AA19" s="24">
        <f t="shared" si="1"/>
        <v>30.589285714285708</v>
      </c>
    </row>
    <row r="20" spans="1:27" x14ac:dyDescent="0.3">
      <c r="A20" s="10" t="s">
        <v>144</v>
      </c>
      <c r="B20" s="22" t="s">
        <v>167</v>
      </c>
      <c r="C20" s="23" t="s">
        <v>168</v>
      </c>
      <c r="D20" s="23" t="s">
        <v>935</v>
      </c>
      <c r="E20" s="23" t="s">
        <v>19</v>
      </c>
      <c r="F20" s="23" t="s">
        <v>149</v>
      </c>
      <c r="G20" s="10"/>
      <c r="H20" s="24">
        <v>30.535714285714278</v>
      </c>
      <c r="I20" s="24">
        <v>30.535714285714278</v>
      </c>
      <c r="J20" s="24">
        <v>30.535714285714278</v>
      </c>
      <c r="K20" s="24">
        <v>30.535714285714278</v>
      </c>
      <c r="L20" s="24">
        <v>30.535714285714278</v>
      </c>
      <c r="M20" s="24">
        <v>30.535714285714278</v>
      </c>
      <c r="N20" s="24">
        <v>30.535714285714278</v>
      </c>
      <c r="O20" s="24">
        <v>30.535714285714278</v>
      </c>
      <c r="P20" s="24">
        <v>30.535714285714278</v>
      </c>
      <c r="Q20" s="24">
        <v>30.535714285714278</v>
      </c>
      <c r="R20" s="24">
        <v>30.535714285714278</v>
      </c>
      <c r="S20" s="24">
        <v>30.535714285714278</v>
      </c>
      <c r="T20" s="24">
        <v>30.535714285714278</v>
      </c>
      <c r="U20" s="24">
        <v>30.535714285714278</v>
      </c>
      <c r="V20" s="24">
        <v>30.535714285714278</v>
      </c>
      <c r="W20" s="24">
        <v>30.535714285714278</v>
      </c>
      <c r="X20" s="24">
        <v>30.535714285714278</v>
      </c>
      <c r="Y20" s="24">
        <v>30.535714285714278</v>
      </c>
      <c r="Z20" s="24">
        <v>30.535714285714278</v>
      </c>
      <c r="AA20" s="24">
        <f t="shared" si="1"/>
        <v>30.535714285714278</v>
      </c>
    </row>
    <row r="21" spans="1:27" x14ac:dyDescent="0.3">
      <c r="A21" s="10" t="s">
        <v>144</v>
      </c>
      <c r="B21" s="22" t="s">
        <v>170</v>
      </c>
      <c r="C21" s="23" t="s">
        <v>936</v>
      </c>
      <c r="D21" s="23" t="s">
        <v>172</v>
      </c>
      <c r="E21" s="23" t="s">
        <v>19</v>
      </c>
      <c r="F21" s="23" t="s">
        <v>149</v>
      </c>
      <c r="G21" s="10"/>
      <c r="H21" s="24">
        <v>49.103571428571428</v>
      </c>
      <c r="I21" s="24">
        <v>49.103571428571428</v>
      </c>
      <c r="J21" s="24">
        <v>49.103571428571428</v>
      </c>
      <c r="K21" s="24">
        <v>49.103571428571428</v>
      </c>
      <c r="L21" s="24">
        <v>49.103571428571428</v>
      </c>
      <c r="M21" s="24">
        <v>49.103571428571428</v>
      </c>
      <c r="N21" s="24">
        <v>49.103571428571428</v>
      </c>
      <c r="O21" s="24">
        <v>49.103571428571428</v>
      </c>
      <c r="P21" s="24">
        <v>49.103571428571428</v>
      </c>
      <c r="Q21" s="24">
        <v>49.103571428571428</v>
      </c>
      <c r="R21" s="24">
        <v>49.103571428571428</v>
      </c>
      <c r="S21" s="24">
        <v>49.103571428571428</v>
      </c>
      <c r="T21" s="24">
        <v>49.103571428571428</v>
      </c>
      <c r="U21" s="24">
        <v>49.103571428571428</v>
      </c>
      <c r="V21" s="24">
        <v>49.103571428571428</v>
      </c>
      <c r="W21" s="24">
        <v>49.103571428571428</v>
      </c>
      <c r="X21" s="24">
        <v>49.103571428571428</v>
      </c>
      <c r="Y21" s="24">
        <v>49.103571428571428</v>
      </c>
      <c r="Z21" s="24">
        <v>49.103571428571428</v>
      </c>
      <c r="AA21" s="24">
        <f t="shared" si="1"/>
        <v>49.103571428571428</v>
      </c>
    </row>
    <row r="22" spans="1:27" x14ac:dyDescent="0.3">
      <c r="A22" s="10" t="s">
        <v>144</v>
      </c>
      <c r="B22" s="22" t="s">
        <v>177</v>
      </c>
      <c r="C22" s="23" t="s">
        <v>178</v>
      </c>
      <c r="D22" s="23" t="s">
        <v>179</v>
      </c>
      <c r="E22" s="23" t="s">
        <v>19</v>
      </c>
      <c r="F22" s="23" t="s">
        <v>149</v>
      </c>
      <c r="G22" s="10"/>
      <c r="H22" s="24">
        <v>24.428571428571427</v>
      </c>
      <c r="I22" s="24">
        <v>24.428571428571427</v>
      </c>
      <c r="J22" s="24">
        <v>24.428571428571427</v>
      </c>
      <c r="K22" s="24">
        <v>24.428571428571427</v>
      </c>
      <c r="L22" s="24">
        <v>24.428571428571427</v>
      </c>
      <c r="M22" s="24">
        <v>24.428571428571427</v>
      </c>
      <c r="N22" s="24">
        <v>24.428571428571427</v>
      </c>
      <c r="O22" s="24">
        <v>24.428571428571427</v>
      </c>
      <c r="P22" s="24">
        <v>24.428571428571427</v>
      </c>
      <c r="Q22" s="24">
        <v>24.428571428571427</v>
      </c>
      <c r="R22" s="24">
        <v>24.428571428571427</v>
      </c>
      <c r="S22" s="24">
        <v>24.428571428571427</v>
      </c>
      <c r="T22" s="24">
        <v>24.428571428571427</v>
      </c>
      <c r="U22" s="24">
        <v>24.428571428571427</v>
      </c>
      <c r="V22" s="24">
        <v>24.428571428571427</v>
      </c>
      <c r="W22" s="24">
        <v>24.428571428571427</v>
      </c>
      <c r="X22" s="24">
        <v>24.428571428571427</v>
      </c>
      <c r="Y22" s="24">
        <v>24.428571428571427</v>
      </c>
      <c r="Z22" s="24">
        <v>24.428571428571427</v>
      </c>
      <c r="AA22" s="24">
        <f t="shared" si="1"/>
        <v>24.428571428571427</v>
      </c>
    </row>
    <row r="23" spans="1:27" x14ac:dyDescent="0.3">
      <c r="A23" s="10" t="s">
        <v>144</v>
      </c>
      <c r="B23" s="22" t="s">
        <v>180</v>
      </c>
      <c r="C23" s="23" t="s">
        <v>181</v>
      </c>
      <c r="D23" s="23" t="s">
        <v>182</v>
      </c>
      <c r="E23" s="23" t="s">
        <v>19</v>
      </c>
      <c r="F23" s="23" t="s">
        <v>149</v>
      </c>
      <c r="G23" s="10"/>
      <c r="H23" s="24">
        <v>152.67857142857139</v>
      </c>
      <c r="I23" s="24">
        <v>152.67857142857139</v>
      </c>
      <c r="J23" s="24">
        <v>152.67857142857139</v>
      </c>
      <c r="K23" s="24">
        <v>152.67857142857139</v>
      </c>
      <c r="L23" s="24">
        <v>152.67857142857139</v>
      </c>
      <c r="M23" s="24">
        <v>152.67857142857139</v>
      </c>
      <c r="N23" s="24">
        <v>152.67857142857139</v>
      </c>
      <c r="O23" s="24">
        <v>152.67857142857139</v>
      </c>
      <c r="P23" s="24">
        <v>152.67857142857139</v>
      </c>
      <c r="Q23" s="24">
        <v>152.67857142857139</v>
      </c>
      <c r="R23" s="24">
        <v>152.67857142857139</v>
      </c>
      <c r="S23" s="24">
        <v>152.67857142857139</v>
      </c>
      <c r="T23" s="24">
        <v>152.67857142857139</v>
      </c>
      <c r="U23" s="24">
        <v>152.67857142857139</v>
      </c>
      <c r="V23" s="24">
        <v>152.67857142857139</v>
      </c>
      <c r="W23" s="24">
        <v>152.67857142857139</v>
      </c>
      <c r="X23" s="24">
        <v>152.67857142857139</v>
      </c>
      <c r="Y23" s="24">
        <v>152.67857142857139</v>
      </c>
      <c r="Z23" s="24">
        <v>152.67857142857139</v>
      </c>
      <c r="AA23" s="24">
        <f t="shared" si="1"/>
        <v>152.67857142857139</v>
      </c>
    </row>
    <row r="24" spans="1:27" x14ac:dyDescent="0.3">
      <c r="A24" s="10" t="s">
        <v>144</v>
      </c>
      <c r="B24" s="22" t="s">
        <v>180</v>
      </c>
      <c r="C24" s="23" t="s">
        <v>181</v>
      </c>
      <c r="D24" s="23" t="s">
        <v>183</v>
      </c>
      <c r="E24" s="23" t="s">
        <v>19</v>
      </c>
      <c r="F24" s="23" t="s">
        <v>149</v>
      </c>
      <c r="G24" s="10"/>
      <c r="H24" s="24">
        <v>10.178571428571427</v>
      </c>
      <c r="I24" s="24">
        <v>10.178571428571427</v>
      </c>
      <c r="J24" s="24">
        <v>10.178571428571427</v>
      </c>
      <c r="K24" s="24">
        <v>10.178571428571427</v>
      </c>
      <c r="L24" s="24">
        <v>10.178571428571427</v>
      </c>
      <c r="M24" s="24">
        <v>10.178571428571427</v>
      </c>
      <c r="N24" s="24">
        <v>10.178571428571427</v>
      </c>
      <c r="O24" s="24">
        <v>10.178571428571427</v>
      </c>
      <c r="P24" s="24">
        <v>10.178571428571427</v>
      </c>
      <c r="Q24" s="24">
        <v>10.178571428571427</v>
      </c>
      <c r="R24" s="24">
        <v>10.178571428571427</v>
      </c>
      <c r="S24" s="24">
        <v>10.178571428571427</v>
      </c>
      <c r="T24" s="24">
        <v>10.178571428571427</v>
      </c>
      <c r="U24" s="24">
        <v>10.178571428571427</v>
      </c>
      <c r="V24" s="24">
        <v>10.178571428571427</v>
      </c>
      <c r="W24" s="24">
        <v>10.178571428571427</v>
      </c>
      <c r="X24" s="24">
        <v>10.178571428571427</v>
      </c>
      <c r="Y24" s="24">
        <v>10.178571428571427</v>
      </c>
      <c r="Z24" s="24">
        <v>10.178571428571427</v>
      </c>
      <c r="AA24" s="24">
        <f t="shared" si="1"/>
        <v>10.178571428571427</v>
      </c>
    </row>
    <row r="25" spans="1:27" x14ac:dyDescent="0.3">
      <c r="A25" s="10" t="s">
        <v>144</v>
      </c>
      <c r="B25" s="22" t="s">
        <v>184</v>
      </c>
      <c r="C25" s="23" t="s">
        <v>185</v>
      </c>
      <c r="D25" s="23" t="s">
        <v>186</v>
      </c>
      <c r="E25" s="23" t="s">
        <v>19</v>
      </c>
      <c r="F25" s="23" t="s">
        <v>149</v>
      </c>
      <c r="G25" s="10"/>
      <c r="H25" s="24">
        <v>101.78571428571428</v>
      </c>
      <c r="I25" s="24">
        <v>122.14285714285714</v>
      </c>
      <c r="J25" s="24">
        <v>122.14285714285714</v>
      </c>
      <c r="K25" s="24">
        <v>122.14285714285714</v>
      </c>
      <c r="L25" s="24">
        <v>122.14285714285714</v>
      </c>
      <c r="M25" s="24">
        <v>122.14285714285714</v>
      </c>
      <c r="N25" s="24">
        <v>122.14285714285714</v>
      </c>
      <c r="O25" s="24">
        <v>122.14285714285714</v>
      </c>
      <c r="P25" s="24">
        <v>122.14285714285714</v>
      </c>
      <c r="Q25" s="24">
        <v>122.14285714285714</v>
      </c>
      <c r="R25" s="24">
        <v>122.14285714285714</v>
      </c>
      <c r="S25" s="24">
        <v>122.14285714285714</v>
      </c>
      <c r="T25" s="24">
        <v>122.14285714285714</v>
      </c>
      <c r="U25" s="24">
        <v>122.14285714285714</v>
      </c>
      <c r="V25" s="24">
        <v>122.14285714285714</v>
      </c>
      <c r="W25" s="24">
        <v>122.14285714285714</v>
      </c>
      <c r="X25" s="24">
        <v>122.14285714285714</v>
      </c>
      <c r="Y25" s="24">
        <v>122.14285714285714</v>
      </c>
      <c r="Z25" s="24">
        <v>122.14285714285714</v>
      </c>
      <c r="AA25" s="24">
        <f t="shared" si="1"/>
        <v>122.14285714285714</v>
      </c>
    </row>
    <row r="26" spans="1:27" x14ac:dyDescent="0.3">
      <c r="A26" s="10" t="s">
        <v>144</v>
      </c>
      <c r="B26" s="22" t="s">
        <v>187</v>
      </c>
      <c r="C26" s="23" t="s">
        <v>190</v>
      </c>
      <c r="D26" s="23" t="s">
        <v>191</v>
      </c>
      <c r="E26" s="23" t="s">
        <v>19</v>
      </c>
      <c r="F26" s="23" t="s">
        <v>149</v>
      </c>
      <c r="G26" s="10"/>
      <c r="H26" s="24">
        <v>12.214285714285714</v>
      </c>
      <c r="I26" s="24">
        <v>12.214285714285714</v>
      </c>
      <c r="J26" s="24">
        <v>12.214285714285714</v>
      </c>
      <c r="K26" s="24">
        <v>12.214285714285714</v>
      </c>
      <c r="L26" s="24">
        <v>12.214285714285714</v>
      </c>
      <c r="M26" s="24">
        <v>12.214285714285714</v>
      </c>
      <c r="N26" s="24">
        <v>12.214285714285714</v>
      </c>
      <c r="O26" s="24">
        <v>12.214285714285714</v>
      </c>
      <c r="P26" s="24">
        <v>12.214285714285714</v>
      </c>
      <c r="Q26" s="24">
        <v>12.214285714285714</v>
      </c>
      <c r="R26" s="24">
        <v>12.214285714285714</v>
      </c>
      <c r="S26" s="24">
        <v>12.214285714285714</v>
      </c>
      <c r="T26" s="24">
        <v>12.214285714285714</v>
      </c>
      <c r="U26" s="24">
        <v>12.214285714285714</v>
      </c>
      <c r="V26" s="24">
        <v>12.214285714285714</v>
      </c>
      <c r="W26" s="24">
        <v>12.214285714285714</v>
      </c>
      <c r="X26" s="24">
        <v>12.214285714285714</v>
      </c>
      <c r="Y26" s="24">
        <v>12.214285714285714</v>
      </c>
      <c r="Z26" s="24">
        <v>12.214285714285714</v>
      </c>
      <c r="AA26" s="24">
        <f t="shared" si="1"/>
        <v>12.214285714285714</v>
      </c>
    </row>
    <row r="27" spans="1:27" x14ac:dyDescent="0.3">
      <c r="A27" s="10" t="s">
        <v>144</v>
      </c>
      <c r="B27" s="22" t="s">
        <v>187</v>
      </c>
      <c r="C27" s="23" t="s">
        <v>937</v>
      </c>
      <c r="D27" s="23" t="s">
        <v>193</v>
      </c>
      <c r="E27" s="23" t="s">
        <v>19</v>
      </c>
      <c r="F27" s="23" t="s">
        <v>149</v>
      </c>
      <c r="G27" s="10"/>
      <c r="H27" s="24">
        <v>130</v>
      </c>
      <c r="I27" s="24">
        <v>130</v>
      </c>
      <c r="J27" s="24">
        <v>130</v>
      </c>
      <c r="K27" s="24">
        <v>130</v>
      </c>
      <c r="L27" s="24">
        <v>130</v>
      </c>
      <c r="M27" s="24">
        <v>130</v>
      </c>
      <c r="N27" s="24">
        <v>130</v>
      </c>
      <c r="O27" s="24">
        <v>130</v>
      </c>
      <c r="P27" s="24">
        <v>130</v>
      </c>
      <c r="Q27" s="24">
        <v>130</v>
      </c>
      <c r="R27" s="24">
        <v>130</v>
      </c>
      <c r="S27" s="24">
        <v>130</v>
      </c>
      <c r="T27" s="24">
        <v>130</v>
      </c>
      <c r="U27" s="24">
        <v>130</v>
      </c>
      <c r="V27" s="24">
        <v>130</v>
      </c>
      <c r="W27" s="24">
        <v>130</v>
      </c>
      <c r="X27" s="24">
        <v>130</v>
      </c>
      <c r="Y27" s="24">
        <v>130</v>
      </c>
      <c r="Z27" s="24">
        <v>130</v>
      </c>
      <c r="AA27" s="24">
        <f t="shared" si="1"/>
        <v>130</v>
      </c>
    </row>
    <row r="28" spans="1:27" x14ac:dyDescent="0.3">
      <c r="A28" s="10" t="s">
        <v>144</v>
      </c>
      <c r="B28" s="22" t="s">
        <v>187</v>
      </c>
      <c r="C28" s="23" t="s">
        <v>938</v>
      </c>
      <c r="D28" s="23" t="s">
        <v>939</v>
      </c>
      <c r="E28" s="23" t="s">
        <v>19</v>
      </c>
      <c r="F28" s="23" t="s">
        <v>158</v>
      </c>
      <c r="G28" s="10"/>
      <c r="H28" s="24">
        <v>0</v>
      </c>
      <c r="I28" s="24">
        <v>0</v>
      </c>
      <c r="J28" s="24">
        <v>0</v>
      </c>
      <c r="K28" s="24">
        <v>0</v>
      </c>
      <c r="L28" s="24">
        <v>0</v>
      </c>
      <c r="M28" s="24">
        <v>0</v>
      </c>
      <c r="N28" s="24">
        <v>0</v>
      </c>
      <c r="O28" s="24">
        <v>0</v>
      </c>
      <c r="P28" s="24">
        <v>0</v>
      </c>
      <c r="Q28" s="24">
        <v>0</v>
      </c>
      <c r="R28" s="24">
        <v>0</v>
      </c>
      <c r="S28" s="24">
        <v>0</v>
      </c>
      <c r="T28" s="24">
        <v>0</v>
      </c>
      <c r="U28" s="24">
        <v>0</v>
      </c>
      <c r="V28" s="24">
        <v>0</v>
      </c>
      <c r="W28" s="24">
        <v>0</v>
      </c>
      <c r="X28" s="24">
        <v>0</v>
      </c>
      <c r="Y28" s="24">
        <v>0</v>
      </c>
      <c r="Z28" s="24">
        <v>0</v>
      </c>
      <c r="AA28" s="24">
        <f t="shared" si="1"/>
        <v>0</v>
      </c>
    </row>
    <row r="29" spans="1:27" x14ac:dyDescent="0.3">
      <c r="A29" s="10" t="s">
        <v>144</v>
      </c>
      <c r="B29" s="22" t="s">
        <v>187</v>
      </c>
      <c r="C29" s="23" t="s">
        <v>940</v>
      </c>
      <c r="D29" s="23" t="s">
        <v>941</v>
      </c>
      <c r="E29" s="23" t="s">
        <v>19</v>
      </c>
      <c r="F29" s="23" t="s">
        <v>158</v>
      </c>
      <c r="G29" s="10"/>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f t="shared" si="1"/>
        <v>0</v>
      </c>
    </row>
    <row r="30" spans="1:27" x14ac:dyDescent="0.3">
      <c r="A30" s="10" t="s">
        <v>196</v>
      </c>
      <c r="B30" s="22" t="s">
        <v>393</v>
      </c>
      <c r="C30" s="23" t="s">
        <v>942</v>
      </c>
      <c r="D30" s="23" t="s">
        <v>943</v>
      </c>
      <c r="E30" s="23" t="s">
        <v>19</v>
      </c>
      <c r="F30" s="23" t="s">
        <v>158</v>
      </c>
      <c r="G30" s="10"/>
      <c r="H30" s="24">
        <v>25.446428571428566</v>
      </c>
      <c r="I30" s="24">
        <v>21.205357142857142</v>
      </c>
      <c r="J30" s="24">
        <v>0</v>
      </c>
      <c r="K30" s="24">
        <v>0</v>
      </c>
      <c r="L30" s="24">
        <v>0</v>
      </c>
      <c r="M30" s="24">
        <v>0</v>
      </c>
      <c r="N30" s="24">
        <v>0</v>
      </c>
      <c r="O30" s="24">
        <v>0</v>
      </c>
      <c r="P30" s="24">
        <v>0</v>
      </c>
      <c r="Q30" s="24">
        <v>0</v>
      </c>
      <c r="R30" s="24">
        <v>0</v>
      </c>
      <c r="S30" s="24">
        <v>0</v>
      </c>
      <c r="T30" s="24">
        <v>0</v>
      </c>
      <c r="U30" s="24">
        <v>0</v>
      </c>
      <c r="V30" s="24">
        <v>0</v>
      </c>
      <c r="W30" s="24">
        <v>0</v>
      </c>
      <c r="X30" s="24">
        <v>0</v>
      </c>
      <c r="Y30" s="24">
        <v>0</v>
      </c>
      <c r="Z30" s="24">
        <v>0</v>
      </c>
      <c r="AA30" s="24">
        <f t="shared" si="1"/>
        <v>0</v>
      </c>
    </row>
    <row r="31" spans="1:27" x14ac:dyDescent="0.3">
      <c r="A31" s="10" t="s">
        <v>196</v>
      </c>
      <c r="B31" s="22" t="s">
        <v>197</v>
      </c>
      <c r="C31" s="23" t="s">
        <v>944</v>
      </c>
      <c r="D31" s="23" t="s">
        <v>945</v>
      </c>
      <c r="E31" s="23" t="s">
        <v>19</v>
      </c>
      <c r="F31" s="23" t="s">
        <v>158</v>
      </c>
      <c r="G31" s="10"/>
      <c r="H31" s="24">
        <v>48.857142857142854</v>
      </c>
      <c r="I31" s="24">
        <v>48.857142857142854</v>
      </c>
      <c r="J31" s="24">
        <v>48.857142857142854</v>
      </c>
      <c r="K31" s="24">
        <v>48.857142857142854</v>
      </c>
      <c r="L31" s="24">
        <v>48.857142857142854</v>
      </c>
      <c r="M31" s="24">
        <v>48.857142857142854</v>
      </c>
      <c r="N31" s="24">
        <v>48.857142857142854</v>
      </c>
      <c r="O31" s="24">
        <v>48.857142857142854</v>
      </c>
      <c r="P31" s="24">
        <v>0</v>
      </c>
      <c r="Q31" s="24">
        <v>0</v>
      </c>
      <c r="R31" s="24">
        <v>0</v>
      </c>
      <c r="S31" s="24">
        <v>0</v>
      </c>
      <c r="T31" s="24">
        <v>0</v>
      </c>
      <c r="U31" s="24">
        <v>0</v>
      </c>
      <c r="V31" s="24">
        <v>0</v>
      </c>
      <c r="W31" s="24">
        <v>0</v>
      </c>
      <c r="X31" s="24">
        <v>0</v>
      </c>
      <c r="Y31" s="24">
        <v>0</v>
      </c>
      <c r="Z31" s="24">
        <v>0</v>
      </c>
      <c r="AA31" s="24">
        <f t="shared" si="1"/>
        <v>0</v>
      </c>
    </row>
    <row r="32" spans="1:27" x14ac:dyDescent="0.3">
      <c r="A32" s="10" t="s">
        <v>196</v>
      </c>
      <c r="B32" s="22" t="s">
        <v>206</v>
      </c>
      <c r="C32" s="23" t="s">
        <v>207</v>
      </c>
      <c r="D32" s="23" t="s">
        <v>208</v>
      </c>
      <c r="E32" s="23" t="s">
        <v>19</v>
      </c>
      <c r="F32" s="23" t="s">
        <v>149</v>
      </c>
      <c r="G32" s="10"/>
      <c r="H32" s="24">
        <v>139.375</v>
      </c>
      <c r="I32" s="24">
        <v>139.375</v>
      </c>
      <c r="J32" s="24">
        <v>139.375</v>
      </c>
      <c r="K32" s="24">
        <v>139.375</v>
      </c>
      <c r="L32" s="24">
        <v>139.375</v>
      </c>
      <c r="M32" s="24">
        <v>139.375</v>
      </c>
      <c r="N32" s="24">
        <v>139.375</v>
      </c>
      <c r="O32" s="24">
        <v>139.375</v>
      </c>
      <c r="P32" s="24">
        <v>139.375</v>
      </c>
      <c r="Q32" s="24">
        <v>139.375</v>
      </c>
      <c r="R32" s="24">
        <v>139.375</v>
      </c>
      <c r="S32" s="24">
        <v>139.375</v>
      </c>
      <c r="T32" s="24">
        <v>139.375</v>
      </c>
      <c r="U32" s="24">
        <v>139.375</v>
      </c>
      <c r="V32" s="24">
        <v>139.375</v>
      </c>
      <c r="W32" s="24">
        <v>139.375</v>
      </c>
      <c r="X32" s="24">
        <v>139.375</v>
      </c>
      <c r="Y32" s="24">
        <v>139.375</v>
      </c>
      <c r="Z32" s="24">
        <v>139.375</v>
      </c>
      <c r="AA32" s="24">
        <f t="shared" si="1"/>
        <v>139.375</v>
      </c>
    </row>
    <row r="33" spans="1:27" x14ac:dyDescent="0.3">
      <c r="A33" s="10" t="s">
        <v>196</v>
      </c>
      <c r="B33" s="22" t="s">
        <v>450</v>
      </c>
      <c r="C33" s="23" t="s">
        <v>946</v>
      </c>
      <c r="D33" s="23" t="s">
        <v>947</v>
      </c>
      <c r="E33" s="23" t="s">
        <v>19</v>
      </c>
      <c r="F33" s="23" t="s">
        <v>158</v>
      </c>
      <c r="G33" s="10"/>
      <c r="H33" s="24">
        <v>0</v>
      </c>
      <c r="I33" s="24">
        <v>0</v>
      </c>
      <c r="J33" s="24">
        <v>0</v>
      </c>
      <c r="K33" s="24">
        <v>0</v>
      </c>
      <c r="L33" s="24">
        <v>0</v>
      </c>
      <c r="M33" s="24">
        <v>0</v>
      </c>
      <c r="N33" s="24">
        <v>0</v>
      </c>
      <c r="O33" s="24">
        <v>0</v>
      </c>
      <c r="P33" s="24">
        <v>0</v>
      </c>
      <c r="Q33" s="24">
        <v>0</v>
      </c>
      <c r="R33" s="24">
        <v>0</v>
      </c>
      <c r="S33" s="24">
        <v>0</v>
      </c>
      <c r="T33" s="24">
        <v>0</v>
      </c>
      <c r="U33" s="24">
        <v>0</v>
      </c>
      <c r="V33" s="24">
        <v>0</v>
      </c>
      <c r="W33" s="24">
        <v>0</v>
      </c>
      <c r="X33" s="24">
        <v>0</v>
      </c>
      <c r="Y33" s="24">
        <v>0</v>
      </c>
      <c r="Z33" s="24">
        <v>0</v>
      </c>
      <c r="AA33" s="24">
        <f t="shared" si="1"/>
        <v>0</v>
      </c>
    </row>
    <row r="34" spans="1:27" x14ac:dyDescent="0.3">
      <c r="A34" s="10" t="s">
        <v>209</v>
      </c>
      <c r="B34" s="22" t="s">
        <v>210</v>
      </c>
      <c r="C34" s="23" t="s">
        <v>211</v>
      </c>
      <c r="D34" s="23" t="s">
        <v>212</v>
      </c>
      <c r="E34" s="23" t="s">
        <v>19</v>
      </c>
      <c r="F34" s="23" t="s">
        <v>149</v>
      </c>
      <c r="G34" s="10"/>
      <c r="H34" s="24">
        <v>74.540345900357124</v>
      </c>
      <c r="I34" s="24">
        <v>74.540345900357124</v>
      </c>
      <c r="J34" s="24">
        <v>74.540345900357124</v>
      </c>
      <c r="K34" s="24">
        <v>74.540345900357124</v>
      </c>
      <c r="L34" s="24">
        <v>74.540345900357124</v>
      </c>
      <c r="M34" s="24">
        <v>74.540345900357124</v>
      </c>
      <c r="N34" s="24">
        <v>74.540345900357124</v>
      </c>
      <c r="O34" s="24">
        <v>74.540345900357124</v>
      </c>
      <c r="P34" s="24">
        <v>74.540345900357124</v>
      </c>
      <c r="Q34" s="24">
        <v>74.540345900357124</v>
      </c>
      <c r="R34" s="24">
        <v>74.540345900357124</v>
      </c>
      <c r="S34" s="24">
        <v>74.540345900357124</v>
      </c>
      <c r="T34" s="24">
        <v>74.540345900357124</v>
      </c>
      <c r="U34" s="24">
        <v>74.540345900357124</v>
      </c>
      <c r="V34" s="24">
        <v>74.540345900357124</v>
      </c>
      <c r="W34" s="24">
        <v>74.540345900357124</v>
      </c>
      <c r="X34" s="24">
        <v>74.540345900357124</v>
      </c>
      <c r="Y34" s="24">
        <v>74.540345900357124</v>
      </c>
      <c r="Z34" s="24">
        <v>74.540345900357124</v>
      </c>
      <c r="AA34" s="24">
        <f t="shared" si="1"/>
        <v>74.540345900357124</v>
      </c>
    </row>
    <row r="35" spans="1:27" x14ac:dyDescent="0.3">
      <c r="A35" s="10" t="s">
        <v>209</v>
      </c>
      <c r="B35" s="22" t="s">
        <v>210</v>
      </c>
      <c r="C35" s="23" t="s">
        <v>927</v>
      </c>
      <c r="D35" s="23" t="s">
        <v>948</v>
      </c>
      <c r="E35" s="23" t="s">
        <v>19</v>
      </c>
      <c r="F35" s="23" t="s">
        <v>158</v>
      </c>
      <c r="G35" s="10"/>
      <c r="H35" s="24">
        <v>0</v>
      </c>
      <c r="I35" s="24">
        <v>0</v>
      </c>
      <c r="J35" s="24">
        <v>0</v>
      </c>
      <c r="K35" s="24">
        <v>0</v>
      </c>
      <c r="L35" s="24">
        <v>0</v>
      </c>
      <c r="M35" s="24">
        <v>0</v>
      </c>
      <c r="N35" s="24">
        <v>0</v>
      </c>
      <c r="O35" s="24">
        <v>0</v>
      </c>
      <c r="P35" s="24">
        <v>0</v>
      </c>
      <c r="Q35" s="24">
        <v>0</v>
      </c>
      <c r="R35" s="24">
        <v>0</v>
      </c>
      <c r="S35" s="24">
        <v>0</v>
      </c>
      <c r="T35" s="24">
        <v>0</v>
      </c>
      <c r="U35" s="24">
        <v>0</v>
      </c>
      <c r="V35" s="24">
        <v>0</v>
      </c>
      <c r="W35" s="24">
        <v>0</v>
      </c>
      <c r="X35" s="24">
        <v>0</v>
      </c>
      <c r="Y35" s="24">
        <v>0</v>
      </c>
      <c r="Z35" s="24">
        <v>0</v>
      </c>
      <c r="AA35" s="24">
        <f t="shared" si="1"/>
        <v>0</v>
      </c>
    </row>
    <row r="36" spans="1:27" x14ac:dyDescent="0.3">
      <c r="A36" s="10" t="s">
        <v>209</v>
      </c>
      <c r="B36" s="22" t="s">
        <v>210</v>
      </c>
      <c r="C36" s="23" t="s">
        <v>927</v>
      </c>
      <c r="D36" s="23" t="s">
        <v>212</v>
      </c>
      <c r="E36" s="23" t="s">
        <v>19</v>
      </c>
      <c r="F36" s="23" t="s">
        <v>158</v>
      </c>
      <c r="G36" s="10"/>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f t="shared" si="1"/>
        <v>0</v>
      </c>
    </row>
    <row r="37" spans="1:27" x14ac:dyDescent="0.3">
      <c r="A37" s="10" t="s">
        <v>209</v>
      </c>
      <c r="B37" s="22" t="s">
        <v>213</v>
      </c>
      <c r="C37" s="23" t="s">
        <v>214</v>
      </c>
      <c r="D37" s="23" t="s">
        <v>216</v>
      </c>
      <c r="E37" s="23" t="s">
        <v>19</v>
      </c>
      <c r="F37" s="23" t="s">
        <v>149</v>
      </c>
      <c r="G37" s="10"/>
      <c r="H37" s="24">
        <v>50.786160267857142</v>
      </c>
      <c r="I37" s="24">
        <v>50.786160267857142</v>
      </c>
      <c r="J37" s="24">
        <v>50.786160267857142</v>
      </c>
      <c r="K37" s="24">
        <v>50.786160267857142</v>
      </c>
      <c r="L37" s="24">
        <v>50.786160267857142</v>
      </c>
      <c r="M37" s="24">
        <v>50.786160267857142</v>
      </c>
      <c r="N37" s="24">
        <v>50.786160267857142</v>
      </c>
      <c r="O37" s="24">
        <v>50.786160267857142</v>
      </c>
      <c r="P37" s="24">
        <v>50.786160267857142</v>
      </c>
      <c r="Q37" s="24">
        <v>50.786160267857142</v>
      </c>
      <c r="R37" s="24">
        <v>50.786160267857142</v>
      </c>
      <c r="S37" s="24">
        <v>50.786160267857142</v>
      </c>
      <c r="T37" s="24">
        <v>50.786160267857142</v>
      </c>
      <c r="U37" s="24">
        <v>50.786160267857142</v>
      </c>
      <c r="V37" s="24">
        <v>50.786160267857142</v>
      </c>
      <c r="W37" s="24">
        <v>50.786160267857142</v>
      </c>
      <c r="X37" s="24">
        <v>50.786160267857142</v>
      </c>
      <c r="Y37" s="24">
        <v>50.786160267857142</v>
      </c>
      <c r="Z37" s="24">
        <v>50.786160267857142</v>
      </c>
      <c r="AA37" s="24">
        <f t="shared" si="1"/>
        <v>50.786160267857142</v>
      </c>
    </row>
    <row r="38" spans="1:27" x14ac:dyDescent="0.3">
      <c r="A38" s="10" t="s">
        <v>209</v>
      </c>
      <c r="B38" s="22" t="s">
        <v>213</v>
      </c>
      <c r="C38" s="23" t="s">
        <v>214</v>
      </c>
      <c r="D38" s="23" t="s">
        <v>949</v>
      </c>
      <c r="E38" s="23" t="s">
        <v>19</v>
      </c>
      <c r="F38" s="23" t="s">
        <v>149</v>
      </c>
      <c r="G38" s="10"/>
      <c r="H38" s="24">
        <v>50.786160267857142</v>
      </c>
      <c r="I38" s="24">
        <v>50.786160267857142</v>
      </c>
      <c r="J38" s="24">
        <v>50.786160267857142</v>
      </c>
      <c r="K38" s="24">
        <v>50.786160267857142</v>
      </c>
      <c r="L38" s="24">
        <v>50.786160267857142</v>
      </c>
      <c r="M38" s="24">
        <v>50.786160267857142</v>
      </c>
      <c r="N38" s="24">
        <v>50.786160267857142</v>
      </c>
      <c r="O38" s="24">
        <v>50.786160267857142</v>
      </c>
      <c r="P38" s="24">
        <v>50.786160267857142</v>
      </c>
      <c r="Q38" s="24">
        <v>50.786160267857142</v>
      </c>
      <c r="R38" s="24">
        <v>50.786160267857142</v>
      </c>
      <c r="S38" s="24">
        <v>50.786160267857142</v>
      </c>
      <c r="T38" s="24">
        <v>50.786160267857142</v>
      </c>
      <c r="U38" s="24">
        <v>50.786160267857142</v>
      </c>
      <c r="V38" s="24">
        <v>50.786160267857142</v>
      </c>
      <c r="W38" s="24">
        <v>50.786160267857142</v>
      </c>
      <c r="X38" s="24">
        <v>50.786160267857142</v>
      </c>
      <c r="Y38" s="24">
        <v>50.786160267857142</v>
      </c>
      <c r="Z38" s="24">
        <v>50.786160267857142</v>
      </c>
      <c r="AA38" s="24">
        <f t="shared" si="1"/>
        <v>50.786160267857142</v>
      </c>
    </row>
    <row r="39" spans="1:27" x14ac:dyDescent="0.3">
      <c r="A39" s="10" t="s">
        <v>209</v>
      </c>
      <c r="B39" s="22" t="s">
        <v>213</v>
      </c>
      <c r="C39" s="23" t="s">
        <v>214</v>
      </c>
      <c r="D39" s="23" t="s">
        <v>950</v>
      </c>
      <c r="E39" s="23" t="s">
        <v>19</v>
      </c>
      <c r="F39" s="23" t="s">
        <v>149</v>
      </c>
      <c r="G39" s="10"/>
      <c r="H39" s="24">
        <v>50.786160267857142</v>
      </c>
      <c r="I39" s="24">
        <v>50.786160267857142</v>
      </c>
      <c r="J39" s="24">
        <v>50.786160267857142</v>
      </c>
      <c r="K39" s="24">
        <v>50.786160267857142</v>
      </c>
      <c r="L39" s="24">
        <v>50.786160267857142</v>
      </c>
      <c r="M39" s="24">
        <v>50.786160267857142</v>
      </c>
      <c r="N39" s="24">
        <v>50.786160267857142</v>
      </c>
      <c r="O39" s="24">
        <v>50.786160267857142</v>
      </c>
      <c r="P39" s="24">
        <v>50.786160267857142</v>
      </c>
      <c r="Q39" s="24">
        <v>50.786160267857142</v>
      </c>
      <c r="R39" s="24">
        <v>50.786160267857142</v>
      </c>
      <c r="S39" s="24">
        <v>50.786160267857142</v>
      </c>
      <c r="T39" s="24">
        <v>50.786160267857142</v>
      </c>
      <c r="U39" s="24">
        <v>50.786160267857142</v>
      </c>
      <c r="V39" s="24">
        <v>50.786160267857142</v>
      </c>
      <c r="W39" s="24">
        <v>50.786160267857142</v>
      </c>
      <c r="X39" s="24">
        <v>50.786160267857142</v>
      </c>
      <c r="Y39" s="24">
        <v>50.786160267857142</v>
      </c>
      <c r="Z39" s="24">
        <v>50.786160267857142</v>
      </c>
      <c r="AA39" s="24">
        <f t="shared" si="1"/>
        <v>50.786160267857142</v>
      </c>
    </row>
    <row r="40" spans="1:27" x14ac:dyDescent="0.3">
      <c r="A40" s="10" t="s">
        <v>209</v>
      </c>
      <c r="B40" s="22" t="s">
        <v>213</v>
      </c>
      <c r="C40" s="23" t="s">
        <v>146</v>
      </c>
      <c r="D40" s="23" t="s">
        <v>951</v>
      </c>
      <c r="E40" s="23" t="s">
        <v>19</v>
      </c>
      <c r="F40" s="23" t="s">
        <v>149</v>
      </c>
      <c r="G40" s="10"/>
      <c r="H40" s="24">
        <v>46.169236607142857</v>
      </c>
      <c r="I40" s="24">
        <v>46.169236607142857</v>
      </c>
      <c r="J40" s="24">
        <v>46.169236607142857</v>
      </c>
      <c r="K40" s="24">
        <v>46.169236607142857</v>
      </c>
      <c r="L40" s="24">
        <v>46.169236607142857</v>
      </c>
      <c r="M40" s="24">
        <v>46.169236607142857</v>
      </c>
      <c r="N40" s="24">
        <v>46.169236607142857</v>
      </c>
      <c r="O40" s="24">
        <v>46.169236607142857</v>
      </c>
      <c r="P40" s="24">
        <v>46.169236607142857</v>
      </c>
      <c r="Q40" s="24">
        <v>46.169236607142857</v>
      </c>
      <c r="R40" s="24">
        <v>46.169236607142857</v>
      </c>
      <c r="S40" s="24">
        <v>46.169236607142857</v>
      </c>
      <c r="T40" s="24">
        <v>46.169236607142857</v>
      </c>
      <c r="U40" s="24">
        <v>46.169236607142857</v>
      </c>
      <c r="V40" s="24">
        <v>46.169236607142857</v>
      </c>
      <c r="W40" s="24">
        <v>46.169236607142857</v>
      </c>
      <c r="X40" s="24">
        <v>46.169236607142857</v>
      </c>
      <c r="Y40" s="24">
        <v>46.169236607142857</v>
      </c>
      <c r="Z40" s="24">
        <v>46.169236607142857</v>
      </c>
      <c r="AA40" s="24">
        <f t="shared" si="1"/>
        <v>46.169236607142857</v>
      </c>
    </row>
    <row r="41" spans="1:27" x14ac:dyDescent="0.3">
      <c r="A41" s="10" t="s">
        <v>224</v>
      </c>
      <c r="B41" s="22" t="s">
        <v>225</v>
      </c>
      <c r="C41" s="23" t="s">
        <v>211</v>
      </c>
      <c r="D41" s="23" t="s">
        <v>228</v>
      </c>
      <c r="E41" s="23" t="s">
        <v>19</v>
      </c>
      <c r="F41" s="23" t="s">
        <v>149</v>
      </c>
      <c r="G41" s="10"/>
      <c r="H41" s="24">
        <v>110</v>
      </c>
      <c r="I41" s="24">
        <v>110</v>
      </c>
      <c r="J41" s="24">
        <v>110</v>
      </c>
      <c r="K41" s="24">
        <v>110</v>
      </c>
      <c r="L41" s="24">
        <v>110</v>
      </c>
      <c r="M41" s="24">
        <v>110</v>
      </c>
      <c r="N41" s="24">
        <v>110</v>
      </c>
      <c r="O41" s="24">
        <v>110</v>
      </c>
      <c r="P41" s="24">
        <v>110</v>
      </c>
      <c r="Q41" s="24">
        <v>110</v>
      </c>
      <c r="R41" s="24">
        <v>110</v>
      </c>
      <c r="S41" s="24">
        <v>110</v>
      </c>
      <c r="T41" s="24">
        <v>110</v>
      </c>
      <c r="U41" s="24">
        <v>110</v>
      </c>
      <c r="V41" s="24">
        <v>110</v>
      </c>
      <c r="W41" s="24">
        <v>110</v>
      </c>
      <c r="X41" s="24">
        <v>110</v>
      </c>
      <c r="Y41" s="24">
        <v>110</v>
      </c>
      <c r="Z41" s="24">
        <v>110</v>
      </c>
      <c r="AA41" s="24">
        <f t="shared" si="1"/>
        <v>110</v>
      </c>
    </row>
    <row r="42" spans="1:27" x14ac:dyDescent="0.3">
      <c r="A42" s="10" t="s">
        <v>224</v>
      </c>
      <c r="B42" s="22" t="s">
        <v>225</v>
      </c>
      <c r="C42" s="23" t="s">
        <v>952</v>
      </c>
      <c r="D42" s="23" t="s">
        <v>953</v>
      </c>
      <c r="E42" s="23" t="s">
        <v>19</v>
      </c>
      <c r="F42" s="23" t="s">
        <v>158</v>
      </c>
      <c r="G42" s="10"/>
      <c r="H42" s="24">
        <v>40.714285714285715</v>
      </c>
      <c r="I42" s="24">
        <v>40.714285714285715</v>
      </c>
      <c r="J42" s="24">
        <v>40.714285714285715</v>
      </c>
      <c r="K42" s="24">
        <v>40.714285714285715</v>
      </c>
      <c r="L42" s="24">
        <v>0</v>
      </c>
      <c r="M42" s="24">
        <v>0</v>
      </c>
      <c r="N42" s="24">
        <v>0</v>
      </c>
      <c r="O42" s="24">
        <v>0</v>
      </c>
      <c r="P42" s="24">
        <v>0</v>
      </c>
      <c r="Q42" s="24">
        <v>0</v>
      </c>
      <c r="R42" s="24">
        <v>0</v>
      </c>
      <c r="S42" s="24">
        <v>0</v>
      </c>
      <c r="T42" s="24">
        <v>0</v>
      </c>
      <c r="U42" s="24">
        <v>0</v>
      </c>
      <c r="V42" s="24">
        <v>0</v>
      </c>
      <c r="W42" s="24">
        <v>0</v>
      </c>
      <c r="X42" s="24">
        <v>0</v>
      </c>
      <c r="Y42" s="24">
        <v>0</v>
      </c>
      <c r="Z42" s="24">
        <v>0</v>
      </c>
      <c r="AA42" s="24">
        <f t="shared" si="1"/>
        <v>0</v>
      </c>
    </row>
    <row r="43" spans="1:27" x14ac:dyDescent="0.3">
      <c r="A43" s="10" t="s">
        <v>224</v>
      </c>
      <c r="B43" s="22" t="s">
        <v>225</v>
      </c>
      <c r="C43" s="23" t="s">
        <v>952</v>
      </c>
      <c r="D43" s="23" t="s">
        <v>227</v>
      </c>
      <c r="E43" s="23" t="s">
        <v>19</v>
      </c>
      <c r="F43" s="23" t="s">
        <v>158</v>
      </c>
      <c r="G43" s="10"/>
      <c r="H43" s="24">
        <v>40.714285714285715</v>
      </c>
      <c r="I43" s="24">
        <v>40.714285714285715</v>
      </c>
      <c r="J43" s="24">
        <v>40.714285714285715</v>
      </c>
      <c r="K43" s="24">
        <v>40.714285714285715</v>
      </c>
      <c r="L43" s="24">
        <v>40.714285714285715</v>
      </c>
      <c r="M43" s="24">
        <v>40.714285714285715</v>
      </c>
      <c r="N43" s="24">
        <v>40.714285714285708</v>
      </c>
      <c r="O43" s="24">
        <v>0</v>
      </c>
      <c r="P43" s="24">
        <v>0</v>
      </c>
      <c r="Q43" s="24">
        <v>0</v>
      </c>
      <c r="R43" s="24">
        <v>0</v>
      </c>
      <c r="S43" s="24">
        <v>0</v>
      </c>
      <c r="T43" s="24">
        <v>0</v>
      </c>
      <c r="U43" s="24">
        <v>0</v>
      </c>
      <c r="V43" s="24">
        <v>0</v>
      </c>
      <c r="W43" s="24">
        <v>0</v>
      </c>
      <c r="X43" s="24">
        <v>0</v>
      </c>
      <c r="Y43" s="24">
        <v>0</v>
      </c>
      <c r="Z43" s="24">
        <v>0</v>
      </c>
      <c r="AA43" s="24">
        <f t="shared" si="1"/>
        <v>0</v>
      </c>
    </row>
    <row r="44" spans="1:27" x14ac:dyDescent="0.3">
      <c r="A44" s="10" t="s">
        <v>224</v>
      </c>
      <c r="B44" s="22" t="s">
        <v>225</v>
      </c>
      <c r="C44" s="23" t="s">
        <v>952</v>
      </c>
      <c r="D44" s="23" t="s">
        <v>228</v>
      </c>
      <c r="E44" s="23" t="s">
        <v>19</v>
      </c>
      <c r="F44" s="23" t="s">
        <v>158</v>
      </c>
      <c r="G44" s="10"/>
      <c r="H44" s="24">
        <v>40.714285714285715</v>
      </c>
      <c r="I44" s="24">
        <v>40.714285714285715</v>
      </c>
      <c r="J44" s="24">
        <v>40.714285714285715</v>
      </c>
      <c r="K44" s="24">
        <v>40.714285714285715</v>
      </c>
      <c r="L44" s="24">
        <v>0</v>
      </c>
      <c r="M44" s="24">
        <v>0</v>
      </c>
      <c r="N44" s="24">
        <v>0</v>
      </c>
      <c r="O44" s="24">
        <v>0</v>
      </c>
      <c r="P44" s="24">
        <v>0</v>
      </c>
      <c r="Q44" s="24">
        <v>0</v>
      </c>
      <c r="R44" s="24">
        <v>0</v>
      </c>
      <c r="S44" s="24">
        <v>0</v>
      </c>
      <c r="T44" s="24">
        <v>0</v>
      </c>
      <c r="U44" s="24">
        <v>0</v>
      </c>
      <c r="V44" s="24">
        <v>0</v>
      </c>
      <c r="W44" s="24">
        <v>0</v>
      </c>
      <c r="X44" s="24">
        <v>0</v>
      </c>
      <c r="Y44" s="24">
        <v>0</v>
      </c>
      <c r="Z44" s="24">
        <v>0</v>
      </c>
      <c r="AA44" s="24">
        <f t="shared" si="1"/>
        <v>0</v>
      </c>
    </row>
    <row r="45" spans="1:27" x14ac:dyDescent="0.3">
      <c r="A45" s="10" t="s">
        <v>224</v>
      </c>
      <c r="B45" s="22" t="s">
        <v>229</v>
      </c>
      <c r="C45" s="23" t="s">
        <v>230</v>
      </c>
      <c r="D45" s="23" t="s">
        <v>231</v>
      </c>
      <c r="E45" s="23" t="s">
        <v>19</v>
      </c>
      <c r="F45" s="23" t="s">
        <v>158</v>
      </c>
      <c r="G45" s="10"/>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f t="shared" si="1"/>
        <v>0</v>
      </c>
    </row>
    <row r="46" spans="1:27" x14ac:dyDescent="0.3">
      <c r="A46" s="10" t="s">
        <v>224</v>
      </c>
      <c r="B46" s="22" t="s">
        <v>229</v>
      </c>
      <c r="C46" s="23" t="s">
        <v>156</v>
      </c>
      <c r="D46" s="23" t="s">
        <v>231</v>
      </c>
      <c r="E46" s="23" t="s">
        <v>19</v>
      </c>
      <c r="F46" s="23" t="s">
        <v>158</v>
      </c>
      <c r="G46" s="10"/>
      <c r="H46" s="24">
        <v>21.374999999999996</v>
      </c>
      <c r="I46" s="24">
        <v>21.374999999999996</v>
      </c>
      <c r="J46" s="24">
        <v>21.374999999999996</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f t="shared" si="1"/>
        <v>0</v>
      </c>
    </row>
    <row r="47" spans="1:27" x14ac:dyDescent="0.3">
      <c r="A47" s="10" t="s">
        <v>224</v>
      </c>
      <c r="B47" s="22" t="s">
        <v>232</v>
      </c>
      <c r="C47" s="23" t="s">
        <v>954</v>
      </c>
      <c r="D47" s="23" t="s">
        <v>955</v>
      </c>
      <c r="E47" s="23" t="s">
        <v>19</v>
      </c>
      <c r="F47" s="23" t="s">
        <v>158</v>
      </c>
      <c r="G47" s="10"/>
      <c r="H47" s="24">
        <v>0</v>
      </c>
      <c r="I47" s="24">
        <v>0</v>
      </c>
      <c r="J47" s="24">
        <v>0</v>
      </c>
      <c r="K47" s="24">
        <v>0</v>
      </c>
      <c r="L47" s="24">
        <v>0</v>
      </c>
      <c r="M47" s="24">
        <v>0</v>
      </c>
      <c r="N47" s="24">
        <v>0</v>
      </c>
      <c r="O47" s="24">
        <v>0</v>
      </c>
      <c r="P47" s="24">
        <v>0</v>
      </c>
      <c r="Q47" s="24">
        <v>0</v>
      </c>
      <c r="R47" s="24">
        <v>0</v>
      </c>
      <c r="S47" s="24">
        <v>0</v>
      </c>
      <c r="T47" s="24">
        <v>0</v>
      </c>
      <c r="U47" s="24">
        <v>0</v>
      </c>
      <c r="V47" s="24">
        <v>0</v>
      </c>
      <c r="W47" s="24">
        <v>0</v>
      </c>
      <c r="X47" s="24">
        <v>0</v>
      </c>
      <c r="Y47" s="24">
        <v>0</v>
      </c>
      <c r="Z47" s="24">
        <v>0</v>
      </c>
      <c r="AA47" s="24">
        <f t="shared" si="1"/>
        <v>0</v>
      </c>
    </row>
    <row r="48" spans="1:27" x14ac:dyDescent="0.3">
      <c r="A48" s="10" t="s">
        <v>224</v>
      </c>
      <c r="B48" s="22" t="s">
        <v>232</v>
      </c>
      <c r="C48" s="23" t="s">
        <v>956</v>
      </c>
      <c r="D48" s="23" t="s">
        <v>233</v>
      </c>
      <c r="E48" s="23" t="s">
        <v>19</v>
      </c>
      <c r="F48" s="23" t="s">
        <v>158</v>
      </c>
      <c r="G48" s="10"/>
      <c r="H48" s="24">
        <v>0</v>
      </c>
      <c r="I48" s="24">
        <v>0</v>
      </c>
      <c r="J48" s="24">
        <v>0</v>
      </c>
      <c r="K48" s="24">
        <v>0</v>
      </c>
      <c r="L48" s="24">
        <v>0</v>
      </c>
      <c r="M48" s="24">
        <v>0</v>
      </c>
      <c r="N48" s="24">
        <v>0</v>
      </c>
      <c r="O48" s="24">
        <v>0</v>
      </c>
      <c r="P48" s="24">
        <v>0</v>
      </c>
      <c r="Q48" s="24">
        <v>0</v>
      </c>
      <c r="R48" s="24">
        <v>0</v>
      </c>
      <c r="S48" s="24">
        <v>0</v>
      </c>
      <c r="T48" s="24">
        <v>0</v>
      </c>
      <c r="U48" s="24">
        <v>0</v>
      </c>
      <c r="V48" s="24">
        <v>0</v>
      </c>
      <c r="W48" s="24">
        <v>0</v>
      </c>
      <c r="X48" s="24">
        <v>0</v>
      </c>
      <c r="Y48" s="24">
        <v>0</v>
      </c>
      <c r="Z48" s="24">
        <v>0</v>
      </c>
      <c r="AA48" s="24">
        <f t="shared" si="1"/>
        <v>0</v>
      </c>
    </row>
    <row r="49" spans="1:27" x14ac:dyDescent="0.3">
      <c r="A49" s="10" t="s">
        <v>224</v>
      </c>
      <c r="B49" s="22" t="s">
        <v>232</v>
      </c>
      <c r="C49" s="23" t="s">
        <v>214</v>
      </c>
      <c r="D49" s="23" t="s">
        <v>957</v>
      </c>
      <c r="E49" s="23" t="s">
        <v>19</v>
      </c>
      <c r="F49" s="23" t="s">
        <v>149</v>
      </c>
      <c r="G49" s="10"/>
      <c r="H49" s="24">
        <v>27.482142857142858</v>
      </c>
      <c r="I49" s="24">
        <v>27.482142857142858</v>
      </c>
      <c r="J49" s="24">
        <v>27.482142857142858</v>
      </c>
      <c r="K49" s="24">
        <v>27.482142857142858</v>
      </c>
      <c r="L49" s="24">
        <v>27.482142857142858</v>
      </c>
      <c r="M49" s="24">
        <v>27.482142857142858</v>
      </c>
      <c r="N49" s="24">
        <v>27.482142857142858</v>
      </c>
      <c r="O49" s="24">
        <v>27.482142857142858</v>
      </c>
      <c r="P49" s="24">
        <v>27.482142857142858</v>
      </c>
      <c r="Q49" s="24">
        <v>27.482142857142858</v>
      </c>
      <c r="R49" s="24">
        <v>27.482142857142858</v>
      </c>
      <c r="S49" s="24">
        <v>27.482142857142858</v>
      </c>
      <c r="T49" s="24">
        <v>27.482142857142858</v>
      </c>
      <c r="U49" s="24">
        <v>27.482142857142858</v>
      </c>
      <c r="V49" s="24">
        <v>27.482142857142858</v>
      </c>
      <c r="W49" s="24">
        <v>27.482142857142858</v>
      </c>
      <c r="X49" s="24">
        <v>27.482142857142858</v>
      </c>
      <c r="Y49" s="24">
        <v>27.482142857142858</v>
      </c>
      <c r="Z49" s="24">
        <v>27.482142857142858</v>
      </c>
      <c r="AA49" s="24">
        <f t="shared" si="1"/>
        <v>27.482142857142858</v>
      </c>
    </row>
    <row r="50" spans="1:27" x14ac:dyDescent="0.3">
      <c r="A50" s="10" t="s">
        <v>224</v>
      </c>
      <c r="B50" s="22" t="s">
        <v>237</v>
      </c>
      <c r="C50" s="23" t="s">
        <v>238</v>
      </c>
      <c r="D50" s="23" t="s">
        <v>958</v>
      </c>
      <c r="E50" s="23" t="s">
        <v>19</v>
      </c>
      <c r="F50" s="23" t="s">
        <v>149</v>
      </c>
      <c r="G50" s="10"/>
      <c r="H50" s="24">
        <v>62.332142857142848</v>
      </c>
      <c r="I50" s="24">
        <v>62.332142857142848</v>
      </c>
      <c r="J50" s="24">
        <v>62.332142857142848</v>
      </c>
      <c r="K50" s="24">
        <v>62.332142857142848</v>
      </c>
      <c r="L50" s="24">
        <v>62.332142857142848</v>
      </c>
      <c r="M50" s="24">
        <v>62.332142857142848</v>
      </c>
      <c r="N50" s="24">
        <v>62.332142857142848</v>
      </c>
      <c r="O50" s="24">
        <v>62.332142857142848</v>
      </c>
      <c r="P50" s="24">
        <v>62.332142857142848</v>
      </c>
      <c r="Q50" s="24">
        <v>62.332142857142848</v>
      </c>
      <c r="R50" s="24">
        <v>62.332142857142848</v>
      </c>
      <c r="S50" s="24">
        <v>62.332142857142848</v>
      </c>
      <c r="T50" s="24">
        <v>62.332142857142848</v>
      </c>
      <c r="U50" s="24">
        <v>62.332142857142848</v>
      </c>
      <c r="V50" s="24">
        <v>62.332142857142848</v>
      </c>
      <c r="W50" s="24">
        <v>62.332142857142848</v>
      </c>
      <c r="X50" s="24">
        <v>62.332142857142848</v>
      </c>
      <c r="Y50" s="24">
        <v>62.332142857142848</v>
      </c>
      <c r="Z50" s="24">
        <v>62.332142857142848</v>
      </c>
      <c r="AA50" s="24">
        <f t="shared" si="1"/>
        <v>62.332142857142848</v>
      </c>
    </row>
    <row r="51" spans="1:27" x14ac:dyDescent="0.3">
      <c r="A51" s="10" t="s">
        <v>240</v>
      </c>
      <c r="B51" s="22" t="s">
        <v>488</v>
      </c>
      <c r="C51" s="23" t="s">
        <v>959</v>
      </c>
      <c r="D51" s="23" t="s">
        <v>960</v>
      </c>
      <c r="E51" s="23" t="s">
        <v>19</v>
      </c>
      <c r="F51" s="23" t="s">
        <v>158</v>
      </c>
      <c r="G51" s="10"/>
      <c r="H51" s="24">
        <v>0</v>
      </c>
      <c r="I51" s="24">
        <v>0</v>
      </c>
      <c r="J51" s="24">
        <v>0</v>
      </c>
      <c r="K51" s="24">
        <v>0</v>
      </c>
      <c r="L51" s="24">
        <v>0</v>
      </c>
      <c r="M51" s="24">
        <v>0</v>
      </c>
      <c r="N51" s="24">
        <v>0</v>
      </c>
      <c r="O51" s="24">
        <v>0</v>
      </c>
      <c r="P51" s="24">
        <v>0</v>
      </c>
      <c r="Q51" s="24">
        <v>0</v>
      </c>
      <c r="R51" s="24">
        <v>0</v>
      </c>
      <c r="S51" s="24">
        <v>0</v>
      </c>
      <c r="T51" s="24">
        <v>0</v>
      </c>
      <c r="U51" s="24">
        <v>0</v>
      </c>
      <c r="V51" s="24">
        <v>0</v>
      </c>
      <c r="W51" s="24">
        <v>0</v>
      </c>
      <c r="X51" s="24">
        <v>0</v>
      </c>
      <c r="Y51" s="24">
        <v>0</v>
      </c>
      <c r="Z51" s="24">
        <v>0</v>
      </c>
      <c r="AA51" s="24">
        <f t="shared" si="1"/>
        <v>0</v>
      </c>
    </row>
    <row r="52" spans="1:27" x14ac:dyDescent="0.3">
      <c r="A52" s="10" t="s">
        <v>240</v>
      </c>
      <c r="B52" s="22" t="s">
        <v>241</v>
      </c>
      <c r="C52" s="23" t="s">
        <v>242</v>
      </c>
      <c r="D52" s="23" t="s">
        <v>243</v>
      </c>
      <c r="E52" s="23" t="s">
        <v>19</v>
      </c>
      <c r="F52" s="23" t="s">
        <v>158</v>
      </c>
      <c r="G52" s="10"/>
      <c r="H52" s="24">
        <v>35.624999999999993</v>
      </c>
      <c r="I52" s="24">
        <v>35.624999999999993</v>
      </c>
      <c r="J52" s="24">
        <v>35.624999999999993</v>
      </c>
      <c r="K52" s="24">
        <v>35.624999999999993</v>
      </c>
      <c r="L52" s="24">
        <v>35.624999999999993</v>
      </c>
      <c r="M52" s="24">
        <v>35.624999999999993</v>
      </c>
      <c r="N52" s="24">
        <v>35.624999999999993</v>
      </c>
      <c r="O52" s="24">
        <v>35.624999999999993</v>
      </c>
      <c r="P52" s="24">
        <v>0</v>
      </c>
      <c r="Q52" s="24">
        <v>0</v>
      </c>
      <c r="R52" s="24">
        <v>0</v>
      </c>
      <c r="S52" s="24">
        <v>0</v>
      </c>
      <c r="T52" s="24">
        <v>0</v>
      </c>
      <c r="U52" s="24">
        <v>0</v>
      </c>
      <c r="V52" s="24">
        <v>0</v>
      </c>
      <c r="W52" s="24">
        <v>0</v>
      </c>
      <c r="X52" s="24">
        <v>0</v>
      </c>
      <c r="Y52" s="24">
        <v>0</v>
      </c>
      <c r="Z52" s="24">
        <v>0</v>
      </c>
      <c r="AA52" s="24">
        <f t="shared" si="1"/>
        <v>0</v>
      </c>
    </row>
    <row r="53" spans="1:27" x14ac:dyDescent="0.3">
      <c r="A53" s="10" t="s">
        <v>240</v>
      </c>
      <c r="B53" s="22" t="s">
        <v>241</v>
      </c>
      <c r="C53" s="23" t="s">
        <v>242</v>
      </c>
      <c r="D53" s="23" t="s">
        <v>961</v>
      </c>
      <c r="E53" s="23" t="s">
        <v>19</v>
      </c>
      <c r="F53" s="23" t="s">
        <v>158</v>
      </c>
      <c r="G53" s="10"/>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f t="shared" si="1"/>
        <v>0</v>
      </c>
    </row>
    <row r="54" spans="1:27" x14ac:dyDescent="0.3">
      <c r="A54" s="10" t="s">
        <v>240</v>
      </c>
      <c r="B54" s="22" t="s">
        <v>245</v>
      </c>
      <c r="C54" s="23" t="s">
        <v>962</v>
      </c>
      <c r="D54" s="23" t="s">
        <v>963</v>
      </c>
      <c r="E54" s="23" t="s">
        <v>19</v>
      </c>
      <c r="F54" s="23" t="s">
        <v>149</v>
      </c>
      <c r="G54" s="10"/>
      <c r="H54" s="24">
        <v>36.642857142857139</v>
      </c>
      <c r="I54" s="24">
        <v>36.642857142857139</v>
      </c>
      <c r="J54" s="24">
        <v>36.642857142857139</v>
      </c>
      <c r="K54" s="24">
        <v>36.642857142857139</v>
      </c>
      <c r="L54" s="24">
        <v>36.642857142857139</v>
      </c>
      <c r="M54" s="24">
        <v>36.642857142857139</v>
      </c>
      <c r="N54" s="24">
        <v>36.642857142857139</v>
      </c>
      <c r="O54" s="24">
        <v>36.642857142857139</v>
      </c>
      <c r="P54" s="24">
        <v>36.642857142857139</v>
      </c>
      <c r="Q54" s="24">
        <v>36.642857142857139</v>
      </c>
      <c r="R54" s="24">
        <v>36.642857142857139</v>
      </c>
      <c r="S54" s="24">
        <v>36.642857142857139</v>
      </c>
      <c r="T54" s="24">
        <v>36.642857142857139</v>
      </c>
      <c r="U54" s="24">
        <v>36.642857142857139</v>
      </c>
      <c r="V54" s="24">
        <v>36.642857142857139</v>
      </c>
      <c r="W54" s="24">
        <v>36.642857142857139</v>
      </c>
      <c r="X54" s="24">
        <v>36.642857142857139</v>
      </c>
      <c r="Y54" s="24">
        <v>36.642857142857139</v>
      </c>
      <c r="Z54" s="24">
        <v>36.642857142857139</v>
      </c>
      <c r="AA54" s="24">
        <f t="shared" si="1"/>
        <v>36.642857142857139</v>
      </c>
    </row>
    <row r="55" spans="1:27" x14ac:dyDescent="0.3">
      <c r="A55" s="10" t="s">
        <v>240</v>
      </c>
      <c r="B55" s="22" t="s">
        <v>248</v>
      </c>
      <c r="C55" s="23" t="s">
        <v>964</v>
      </c>
      <c r="D55" s="23" t="s">
        <v>257</v>
      </c>
      <c r="E55" s="23" t="s">
        <v>19</v>
      </c>
      <c r="F55" s="23" t="s">
        <v>158</v>
      </c>
      <c r="G55" s="10"/>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f t="shared" si="1"/>
        <v>0</v>
      </c>
    </row>
    <row r="56" spans="1:27" x14ac:dyDescent="0.3">
      <c r="A56" s="10" t="s">
        <v>240</v>
      </c>
      <c r="B56" s="22" t="s">
        <v>248</v>
      </c>
      <c r="C56" s="23" t="s">
        <v>256</v>
      </c>
      <c r="D56" s="23" t="s">
        <v>257</v>
      </c>
      <c r="E56" s="23" t="s">
        <v>19</v>
      </c>
      <c r="F56" s="23" t="s">
        <v>158</v>
      </c>
      <c r="G56" s="10"/>
      <c r="H56" s="24">
        <v>50.892857142857132</v>
      </c>
      <c r="I56" s="24">
        <v>50.892857142857132</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f t="shared" si="1"/>
        <v>0</v>
      </c>
    </row>
    <row r="57" spans="1:27" x14ac:dyDescent="0.3">
      <c r="A57" s="10" t="s">
        <v>240</v>
      </c>
      <c r="B57" s="22" t="s">
        <v>258</v>
      </c>
      <c r="C57" s="23" t="s">
        <v>259</v>
      </c>
      <c r="D57" s="23" t="s">
        <v>260</v>
      </c>
      <c r="E57" s="23" t="s">
        <v>19</v>
      </c>
      <c r="F57" s="23" t="s">
        <v>149</v>
      </c>
      <c r="G57" s="10"/>
      <c r="H57" s="24">
        <v>50.034340659340664</v>
      </c>
      <c r="I57" s="24">
        <v>50.034340659340664</v>
      </c>
      <c r="J57" s="24">
        <v>50.034340659340664</v>
      </c>
      <c r="K57" s="24">
        <v>50.034340659340664</v>
      </c>
      <c r="L57" s="24">
        <v>50.034340659340664</v>
      </c>
      <c r="M57" s="24">
        <v>50.034340659340664</v>
      </c>
      <c r="N57" s="24">
        <v>50.034340659340664</v>
      </c>
      <c r="O57" s="24">
        <v>50.034340659340664</v>
      </c>
      <c r="P57" s="24">
        <v>52.035714285714285</v>
      </c>
      <c r="Q57" s="24">
        <v>52.035714285714285</v>
      </c>
      <c r="R57" s="24">
        <v>52.035714285714285</v>
      </c>
      <c r="S57" s="24">
        <v>52.035714285714285</v>
      </c>
      <c r="T57" s="24">
        <v>52.035714285714285</v>
      </c>
      <c r="U57" s="24">
        <v>52.035714285714285</v>
      </c>
      <c r="V57" s="24">
        <v>52.035714285714285</v>
      </c>
      <c r="W57" s="24">
        <v>52.035714285714285</v>
      </c>
      <c r="X57" s="24">
        <v>52.035714285714285</v>
      </c>
      <c r="Y57" s="24">
        <v>52.035714285714285</v>
      </c>
      <c r="Z57" s="24">
        <v>52.035714285714285</v>
      </c>
      <c r="AA57" s="24">
        <f t="shared" si="1"/>
        <v>52.035714285714285</v>
      </c>
    </row>
    <row r="58" spans="1:27" x14ac:dyDescent="0.3">
      <c r="A58" s="10" t="s">
        <v>240</v>
      </c>
      <c r="B58" s="22" t="s">
        <v>267</v>
      </c>
      <c r="C58" s="23" t="s">
        <v>965</v>
      </c>
      <c r="D58" s="23" t="s">
        <v>966</v>
      </c>
      <c r="E58" s="23" t="s">
        <v>19</v>
      </c>
      <c r="F58" s="23" t="s">
        <v>158</v>
      </c>
      <c r="G58" s="10"/>
      <c r="H58" s="24">
        <v>0</v>
      </c>
      <c r="I58" s="24">
        <v>0</v>
      </c>
      <c r="J58" s="24">
        <v>0</v>
      </c>
      <c r="K58" s="24">
        <v>0</v>
      </c>
      <c r="L58" s="24">
        <v>0</v>
      </c>
      <c r="M58" s="24">
        <v>0</v>
      </c>
      <c r="N58" s="24">
        <v>0</v>
      </c>
      <c r="O58" s="24">
        <v>0</v>
      </c>
      <c r="P58" s="24">
        <v>0</v>
      </c>
      <c r="Q58" s="24">
        <v>0</v>
      </c>
      <c r="R58" s="24">
        <v>0</v>
      </c>
      <c r="S58" s="24">
        <v>0</v>
      </c>
      <c r="T58" s="24">
        <v>0</v>
      </c>
      <c r="U58" s="24">
        <v>0</v>
      </c>
      <c r="V58" s="24">
        <v>0</v>
      </c>
      <c r="W58" s="24">
        <v>0</v>
      </c>
      <c r="X58" s="24">
        <v>0</v>
      </c>
      <c r="Y58" s="24">
        <v>0</v>
      </c>
      <c r="Z58" s="24">
        <v>0</v>
      </c>
      <c r="AA58" s="24">
        <f t="shared" si="1"/>
        <v>0</v>
      </c>
    </row>
    <row r="59" spans="1:27" x14ac:dyDescent="0.3">
      <c r="A59" s="10" t="s">
        <v>240</v>
      </c>
      <c r="B59" s="22" t="s">
        <v>267</v>
      </c>
      <c r="C59" s="23" t="s">
        <v>967</v>
      </c>
      <c r="D59" s="23" t="s">
        <v>966</v>
      </c>
      <c r="E59" s="23" t="s">
        <v>19</v>
      </c>
      <c r="F59" s="23" t="s">
        <v>158</v>
      </c>
      <c r="G59" s="10"/>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f t="shared" si="1"/>
        <v>0</v>
      </c>
    </row>
    <row r="60" spans="1:27" x14ac:dyDescent="0.3">
      <c r="A60" s="10" t="s">
        <v>240</v>
      </c>
      <c r="B60" s="22" t="s">
        <v>516</v>
      </c>
      <c r="C60" s="23" t="s">
        <v>968</v>
      </c>
      <c r="D60" s="23" t="s">
        <v>969</v>
      </c>
      <c r="E60" s="23" t="s">
        <v>19</v>
      </c>
      <c r="F60" s="23" t="s">
        <v>149</v>
      </c>
      <c r="G60" s="10"/>
      <c r="H60" s="24">
        <v>37.249999999999993</v>
      </c>
      <c r="I60" s="24">
        <v>39.031249999999993</v>
      </c>
      <c r="J60" s="24">
        <v>40.812499999999993</v>
      </c>
      <c r="K60" s="24">
        <v>42.593749999999993</v>
      </c>
      <c r="L60" s="24">
        <v>44.375</v>
      </c>
      <c r="M60" s="24">
        <v>46.156249999999993</v>
      </c>
      <c r="N60" s="24">
        <v>47.937499999999986</v>
      </c>
      <c r="O60" s="24">
        <v>49.71875</v>
      </c>
      <c r="P60" s="24">
        <v>49.71875</v>
      </c>
      <c r="Q60" s="24">
        <v>49.71875</v>
      </c>
      <c r="R60" s="24">
        <v>49.71875</v>
      </c>
      <c r="S60" s="24">
        <v>49.71875</v>
      </c>
      <c r="T60" s="24">
        <v>49.71875</v>
      </c>
      <c r="U60" s="24">
        <v>49.71875</v>
      </c>
      <c r="V60" s="24">
        <v>49.71875</v>
      </c>
      <c r="W60" s="24">
        <v>49.71875</v>
      </c>
      <c r="X60" s="24">
        <v>49.71875</v>
      </c>
      <c r="Y60" s="24">
        <v>49.71875</v>
      </c>
      <c r="Z60" s="24">
        <v>49.71875</v>
      </c>
      <c r="AA60" s="24">
        <f t="shared" si="1"/>
        <v>49.71875</v>
      </c>
    </row>
    <row r="61" spans="1:27" x14ac:dyDescent="0.3">
      <c r="A61" s="10" t="s">
        <v>240</v>
      </c>
      <c r="B61" s="22" t="s">
        <v>270</v>
      </c>
      <c r="C61" s="23" t="s">
        <v>273</v>
      </c>
      <c r="D61" s="23" t="s">
        <v>272</v>
      </c>
      <c r="E61" s="23" t="s">
        <v>19</v>
      </c>
      <c r="F61" s="23" t="s">
        <v>149</v>
      </c>
      <c r="G61" s="10"/>
      <c r="H61" s="24">
        <v>0</v>
      </c>
      <c r="I61" s="24">
        <v>0</v>
      </c>
      <c r="J61" s="24">
        <v>0</v>
      </c>
      <c r="K61" s="24">
        <v>0</v>
      </c>
      <c r="L61" s="24">
        <v>0</v>
      </c>
      <c r="M61" s="24">
        <v>0</v>
      </c>
      <c r="N61" s="24">
        <v>12.214285714285714</v>
      </c>
      <c r="O61" s="24">
        <v>12.214285714285714</v>
      </c>
      <c r="P61" s="24">
        <v>12.214285714285714</v>
      </c>
      <c r="Q61" s="24">
        <v>12.214285714285714</v>
      </c>
      <c r="R61" s="24">
        <v>12.214285714285714</v>
      </c>
      <c r="S61" s="24">
        <v>12.214285714285714</v>
      </c>
      <c r="T61" s="24">
        <v>12.214285714285714</v>
      </c>
      <c r="U61" s="24">
        <v>12.214285714285714</v>
      </c>
      <c r="V61" s="24">
        <v>12.214285714285714</v>
      </c>
      <c r="W61" s="24">
        <v>12.214285714285714</v>
      </c>
      <c r="X61" s="24">
        <v>12.214285714285714</v>
      </c>
      <c r="Y61" s="24">
        <v>12.214285714285714</v>
      </c>
      <c r="Z61" s="24">
        <v>12.214285714285714</v>
      </c>
      <c r="AA61" s="24">
        <f t="shared" si="1"/>
        <v>12.214285714285714</v>
      </c>
    </row>
    <row r="62" spans="1:27" x14ac:dyDescent="0.3">
      <c r="A62" s="10" t="s">
        <v>240</v>
      </c>
      <c r="B62" s="22" t="s">
        <v>270</v>
      </c>
      <c r="C62" s="23" t="s">
        <v>273</v>
      </c>
      <c r="D62" s="23" t="s">
        <v>970</v>
      </c>
      <c r="E62" s="23" t="s">
        <v>19</v>
      </c>
      <c r="F62" s="23" t="s">
        <v>149</v>
      </c>
      <c r="G62" s="10"/>
      <c r="H62" s="24">
        <v>21.428571428571427</v>
      </c>
      <c r="I62" s="24">
        <v>21.428571428571427</v>
      </c>
      <c r="J62" s="24">
        <v>21.428571428571427</v>
      </c>
      <c r="K62" s="24">
        <v>21.428571428571427</v>
      </c>
      <c r="L62" s="24">
        <v>21.428571428571427</v>
      </c>
      <c r="M62" s="24">
        <v>21.428571428571427</v>
      </c>
      <c r="N62" s="24">
        <v>21.428571428571427</v>
      </c>
      <c r="O62" s="24">
        <v>21.428571428571427</v>
      </c>
      <c r="P62" s="24">
        <v>21.428571428571427</v>
      </c>
      <c r="Q62" s="24">
        <v>21.428571428571427</v>
      </c>
      <c r="R62" s="24">
        <v>21.428571428571427</v>
      </c>
      <c r="S62" s="24">
        <v>21.428571428571427</v>
      </c>
      <c r="T62" s="24">
        <v>21.428571428571427</v>
      </c>
      <c r="U62" s="24">
        <v>21.428571428571427</v>
      </c>
      <c r="V62" s="24">
        <v>21.428571428571427</v>
      </c>
      <c r="W62" s="24">
        <v>21.428571428571427</v>
      </c>
      <c r="X62" s="24">
        <v>21.428571428571427</v>
      </c>
      <c r="Y62" s="24">
        <v>21.428571428571427</v>
      </c>
      <c r="Z62" s="24">
        <v>21.428571428571427</v>
      </c>
      <c r="AA62" s="24">
        <f t="shared" si="1"/>
        <v>21.428571428571427</v>
      </c>
    </row>
    <row r="63" spans="1:27" x14ac:dyDescent="0.3">
      <c r="A63" s="10" t="s">
        <v>240</v>
      </c>
      <c r="B63" s="22" t="s">
        <v>276</v>
      </c>
      <c r="C63" s="23" t="s">
        <v>971</v>
      </c>
      <c r="D63" s="23" t="s">
        <v>972</v>
      </c>
      <c r="E63" s="23" t="s">
        <v>19</v>
      </c>
      <c r="F63" s="23" t="s">
        <v>158</v>
      </c>
      <c r="G63" s="10"/>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f t="shared" si="1"/>
        <v>0</v>
      </c>
    </row>
    <row r="64" spans="1:27" x14ac:dyDescent="0.3">
      <c r="A64" s="10" t="s">
        <v>240</v>
      </c>
      <c r="B64" s="22" t="s">
        <v>276</v>
      </c>
      <c r="C64" s="23" t="s">
        <v>277</v>
      </c>
      <c r="D64" s="23" t="s">
        <v>278</v>
      </c>
      <c r="E64" s="23" t="s">
        <v>19</v>
      </c>
      <c r="F64" s="23" t="s">
        <v>149</v>
      </c>
      <c r="G64" s="10"/>
      <c r="H64" s="24">
        <v>10.178571428571429</v>
      </c>
      <c r="I64" s="24">
        <v>10.178571428571429</v>
      </c>
      <c r="J64" s="24">
        <v>10.178571428571429</v>
      </c>
      <c r="K64" s="24">
        <v>10.178571428571429</v>
      </c>
      <c r="L64" s="24">
        <v>10.178571428571429</v>
      </c>
      <c r="M64" s="24">
        <v>10.178571428571429</v>
      </c>
      <c r="N64" s="24">
        <v>10.178571428571429</v>
      </c>
      <c r="O64" s="24">
        <v>10.178571428571429</v>
      </c>
      <c r="P64" s="24">
        <v>10.178571428571429</v>
      </c>
      <c r="Q64" s="24">
        <v>10.178571428571429</v>
      </c>
      <c r="R64" s="24">
        <v>10.178571428571429</v>
      </c>
      <c r="S64" s="24">
        <v>10.178571428571429</v>
      </c>
      <c r="T64" s="24">
        <v>10.178571428571429</v>
      </c>
      <c r="U64" s="24">
        <v>10.178571428571429</v>
      </c>
      <c r="V64" s="24">
        <v>10.178571428571429</v>
      </c>
      <c r="W64" s="24">
        <v>10.178571428571429</v>
      </c>
      <c r="X64" s="24">
        <v>10.178571428571429</v>
      </c>
      <c r="Y64" s="24">
        <v>10.178571428571429</v>
      </c>
      <c r="Z64" s="24">
        <v>10.178571428571429</v>
      </c>
      <c r="AA64" s="24">
        <f t="shared" si="1"/>
        <v>10.178571428571429</v>
      </c>
    </row>
    <row r="65" spans="1:27" x14ac:dyDescent="0.3">
      <c r="A65" s="10" t="s">
        <v>240</v>
      </c>
      <c r="B65" s="22" t="s">
        <v>276</v>
      </c>
      <c r="C65" s="23" t="s">
        <v>281</v>
      </c>
      <c r="D65" s="23" t="s">
        <v>282</v>
      </c>
      <c r="E65" s="23" t="s">
        <v>19</v>
      </c>
      <c r="F65" s="23" t="s">
        <v>149</v>
      </c>
      <c r="G65" s="10"/>
      <c r="H65" s="24">
        <v>5.3571428571428568</v>
      </c>
      <c r="I65" s="24">
        <v>5.3571428571428568</v>
      </c>
      <c r="J65" s="24">
        <v>5.3571428571428568</v>
      </c>
      <c r="K65" s="24">
        <v>5.3571428571428568</v>
      </c>
      <c r="L65" s="24">
        <v>5.3571428571428568</v>
      </c>
      <c r="M65" s="24">
        <v>5.3571428571428568</v>
      </c>
      <c r="N65" s="24">
        <v>5.3571428571428568</v>
      </c>
      <c r="O65" s="24">
        <v>5.3571428571428568</v>
      </c>
      <c r="P65" s="24">
        <v>5.3571428571428568</v>
      </c>
      <c r="Q65" s="24">
        <v>5.3571428571428568</v>
      </c>
      <c r="R65" s="24">
        <v>5.3571428571428568</v>
      </c>
      <c r="S65" s="24">
        <v>5.3571428571428568</v>
      </c>
      <c r="T65" s="24">
        <v>5.3571428571428568</v>
      </c>
      <c r="U65" s="24">
        <v>5.3571428571428568</v>
      </c>
      <c r="V65" s="24">
        <v>5.3571428571428568</v>
      </c>
      <c r="W65" s="24">
        <v>5.3571428571428568</v>
      </c>
      <c r="X65" s="24">
        <v>5.3571428571428568</v>
      </c>
      <c r="Y65" s="24">
        <v>5.3571428571428568</v>
      </c>
      <c r="Z65" s="24">
        <v>5.3571428571428568</v>
      </c>
      <c r="AA65" s="24">
        <f t="shared" si="1"/>
        <v>5.3571428571428568</v>
      </c>
    </row>
    <row r="66" spans="1:27" x14ac:dyDescent="0.3">
      <c r="A66" s="10" t="s">
        <v>240</v>
      </c>
      <c r="B66" s="22" t="s">
        <v>276</v>
      </c>
      <c r="C66" s="23" t="s">
        <v>283</v>
      </c>
      <c r="D66" s="23" t="s">
        <v>973</v>
      </c>
      <c r="E66" s="23" t="s">
        <v>19</v>
      </c>
      <c r="F66" s="23" t="s">
        <v>149</v>
      </c>
      <c r="G66" s="10"/>
      <c r="H66" s="24">
        <v>18.321428571428569</v>
      </c>
      <c r="I66" s="24">
        <v>18.321428571428569</v>
      </c>
      <c r="J66" s="24">
        <v>18.321428571428569</v>
      </c>
      <c r="K66" s="24">
        <v>18.321428571428569</v>
      </c>
      <c r="L66" s="24">
        <v>18.321428571428569</v>
      </c>
      <c r="M66" s="24">
        <v>18.321428571428569</v>
      </c>
      <c r="N66" s="24">
        <v>18.321428571428569</v>
      </c>
      <c r="O66" s="24">
        <v>18.321428571428569</v>
      </c>
      <c r="P66" s="24">
        <v>18.321428571428569</v>
      </c>
      <c r="Q66" s="24">
        <v>18.321428571428569</v>
      </c>
      <c r="R66" s="24">
        <v>18.321428571428569</v>
      </c>
      <c r="S66" s="24">
        <v>18.321428571428569</v>
      </c>
      <c r="T66" s="24">
        <v>18.321428571428569</v>
      </c>
      <c r="U66" s="24">
        <v>18.321428571428569</v>
      </c>
      <c r="V66" s="24">
        <v>18.321428571428569</v>
      </c>
      <c r="W66" s="24">
        <v>18.321428571428569</v>
      </c>
      <c r="X66" s="24">
        <v>18.321428571428569</v>
      </c>
      <c r="Y66" s="24">
        <v>18.321428571428569</v>
      </c>
      <c r="Z66" s="24">
        <v>18.321428571428569</v>
      </c>
      <c r="AA66" s="24">
        <f t="shared" si="1"/>
        <v>18.321428571428569</v>
      </c>
    </row>
    <row r="67" spans="1:27" x14ac:dyDescent="0.3">
      <c r="A67" s="10" t="s">
        <v>240</v>
      </c>
      <c r="B67" s="22" t="s">
        <v>276</v>
      </c>
      <c r="C67" s="23" t="s">
        <v>974</v>
      </c>
      <c r="D67" s="23" t="s">
        <v>975</v>
      </c>
      <c r="E67" s="23" t="s">
        <v>19</v>
      </c>
      <c r="F67" s="23" t="s">
        <v>149</v>
      </c>
      <c r="G67" s="10"/>
      <c r="H67" s="24">
        <v>3.0535714285714284</v>
      </c>
      <c r="I67" s="24">
        <v>3.0535714285714284</v>
      </c>
      <c r="J67" s="24">
        <v>3.0535714285714284</v>
      </c>
      <c r="K67" s="24">
        <v>3.0535714285714284</v>
      </c>
      <c r="L67" s="24">
        <v>3.0535714285714284</v>
      </c>
      <c r="M67" s="24">
        <v>3.0535714285714284</v>
      </c>
      <c r="N67" s="24">
        <v>3.0535714285714284</v>
      </c>
      <c r="O67" s="24">
        <v>3.0535714285714284</v>
      </c>
      <c r="P67" s="24">
        <v>3.0535714285714284</v>
      </c>
      <c r="Q67" s="24">
        <v>3.0535714285714284</v>
      </c>
      <c r="R67" s="24">
        <v>3.0535714285714284</v>
      </c>
      <c r="S67" s="24">
        <v>3.0535714285714284</v>
      </c>
      <c r="T67" s="24">
        <v>3.0535714285714284</v>
      </c>
      <c r="U67" s="24">
        <v>3.0535714285714284</v>
      </c>
      <c r="V67" s="24">
        <v>3.0535714285714284</v>
      </c>
      <c r="W67" s="24">
        <v>3.0535714285714284</v>
      </c>
      <c r="X67" s="24">
        <v>3.0535714285714284</v>
      </c>
      <c r="Y67" s="24">
        <v>3.0535714285714284</v>
      </c>
      <c r="Z67" s="24">
        <v>3.0535714285714284</v>
      </c>
      <c r="AA67" s="24">
        <f t="shared" si="1"/>
        <v>3.0535714285714284</v>
      </c>
    </row>
    <row r="68" spans="1:27" x14ac:dyDescent="0.3">
      <c r="A68" s="10" t="s">
        <v>240</v>
      </c>
      <c r="B68" s="22" t="s">
        <v>276</v>
      </c>
      <c r="C68" s="23" t="s">
        <v>976</v>
      </c>
      <c r="D68" s="23" t="s">
        <v>282</v>
      </c>
      <c r="E68" s="23" t="s">
        <v>19</v>
      </c>
      <c r="F68" s="23" t="s">
        <v>149</v>
      </c>
      <c r="G68" s="10"/>
      <c r="H68" s="24">
        <v>7.125</v>
      </c>
      <c r="I68" s="24">
        <v>7.125</v>
      </c>
      <c r="J68" s="24">
        <v>7.125</v>
      </c>
      <c r="K68" s="24">
        <v>7.125</v>
      </c>
      <c r="L68" s="24">
        <v>7.125</v>
      </c>
      <c r="M68" s="24">
        <v>7.125</v>
      </c>
      <c r="N68" s="24">
        <v>7.125</v>
      </c>
      <c r="O68" s="24">
        <v>7.125</v>
      </c>
      <c r="P68" s="24">
        <v>7.125</v>
      </c>
      <c r="Q68" s="24">
        <v>7.125</v>
      </c>
      <c r="R68" s="24">
        <v>7.125</v>
      </c>
      <c r="S68" s="24">
        <v>7.125</v>
      </c>
      <c r="T68" s="24">
        <v>7.125</v>
      </c>
      <c r="U68" s="24">
        <v>7.125</v>
      </c>
      <c r="V68" s="24">
        <v>7.125</v>
      </c>
      <c r="W68" s="24">
        <v>7.125</v>
      </c>
      <c r="X68" s="24">
        <v>7.125</v>
      </c>
      <c r="Y68" s="24">
        <v>7.125</v>
      </c>
      <c r="Z68" s="24">
        <v>7.125</v>
      </c>
      <c r="AA68" s="24">
        <f t="shared" si="1"/>
        <v>7.125</v>
      </c>
    </row>
    <row r="69" spans="1:27" x14ac:dyDescent="0.3">
      <c r="A69" s="10" t="s">
        <v>240</v>
      </c>
      <c r="B69" s="22" t="s">
        <v>285</v>
      </c>
      <c r="C69" s="23" t="s">
        <v>977</v>
      </c>
      <c r="D69" s="23" t="s">
        <v>978</v>
      </c>
      <c r="E69" s="23" t="s">
        <v>19</v>
      </c>
      <c r="F69" s="23" t="s">
        <v>149</v>
      </c>
      <c r="G69" s="10"/>
      <c r="H69" s="24">
        <v>2.0357142857142851</v>
      </c>
      <c r="I69" s="24">
        <v>2.0357142857142851</v>
      </c>
      <c r="J69" s="24">
        <v>2.0357142857142851</v>
      </c>
      <c r="K69" s="24">
        <v>2.0357142857142851</v>
      </c>
      <c r="L69" s="24">
        <v>2.0357142857142851</v>
      </c>
      <c r="M69" s="24">
        <v>2.0357142857142851</v>
      </c>
      <c r="N69" s="24">
        <v>2.0357142857142851</v>
      </c>
      <c r="O69" s="24">
        <v>2.0357142857142851</v>
      </c>
      <c r="P69" s="24">
        <v>2.0357142857142851</v>
      </c>
      <c r="Q69" s="24">
        <v>2.0357142857142851</v>
      </c>
      <c r="R69" s="24">
        <v>2.0357142857142851</v>
      </c>
      <c r="S69" s="24">
        <v>2.0357142857142851</v>
      </c>
      <c r="T69" s="24">
        <v>2.0357142857142851</v>
      </c>
      <c r="U69" s="24">
        <v>2.0357142857142851</v>
      </c>
      <c r="V69" s="24">
        <v>2.0357142857142851</v>
      </c>
      <c r="W69" s="24">
        <v>2.0357142857142851</v>
      </c>
      <c r="X69" s="24">
        <v>2.0357142857142851</v>
      </c>
      <c r="Y69" s="24">
        <v>2.0357142857142851</v>
      </c>
      <c r="Z69" s="24">
        <v>2.0357142857142851</v>
      </c>
      <c r="AA69" s="24">
        <f t="shared" si="1"/>
        <v>2.0357142857142851</v>
      </c>
    </row>
    <row r="70" spans="1:27" x14ac:dyDescent="0.3">
      <c r="A70" s="10" t="s">
        <v>522</v>
      </c>
      <c r="B70" s="22" t="s">
        <v>523</v>
      </c>
      <c r="C70" s="23" t="s">
        <v>979</v>
      </c>
      <c r="D70" s="23" t="s">
        <v>980</v>
      </c>
      <c r="E70" s="23" t="s">
        <v>19</v>
      </c>
      <c r="F70" s="23" t="s">
        <v>158</v>
      </c>
      <c r="G70" s="10"/>
      <c r="H70" s="24">
        <v>0</v>
      </c>
      <c r="I70" s="24">
        <v>0</v>
      </c>
      <c r="J70" s="24">
        <v>0</v>
      </c>
      <c r="K70" s="24">
        <v>0</v>
      </c>
      <c r="L70" s="24">
        <v>0</v>
      </c>
      <c r="M70" s="24">
        <v>0</v>
      </c>
      <c r="N70" s="24">
        <v>0</v>
      </c>
      <c r="O70" s="24">
        <v>0</v>
      </c>
      <c r="P70" s="24">
        <v>0</v>
      </c>
      <c r="Q70" s="24">
        <v>0</v>
      </c>
      <c r="R70" s="24">
        <v>0</v>
      </c>
      <c r="S70" s="24">
        <v>0</v>
      </c>
      <c r="T70" s="24">
        <v>0</v>
      </c>
      <c r="U70" s="24">
        <v>0</v>
      </c>
      <c r="V70" s="24">
        <v>0</v>
      </c>
      <c r="W70" s="24">
        <v>0</v>
      </c>
      <c r="X70" s="24">
        <v>0</v>
      </c>
      <c r="Y70" s="24">
        <v>0</v>
      </c>
      <c r="Z70" s="24">
        <v>0</v>
      </c>
      <c r="AA70" s="24">
        <f t="shared" ref="AA70" si="2">Z70</f>
        <v>0</v>
      </c>
    </row>
    <row r="71" spans="1:27" x14ac:dyDescent="0.3">
      <c r="A71" s="10" t="s">
        <v>522</v>
      </c>
      <c r="B71" s="22" t="s">
        <v>523</v>
      </c>
      <c r="C71" s="23" t="s">
        <v>981</v>
      </c>
      <c r="D71" s="23" t="s">
        <v>980</v>
      </c>
      <c r="E71" s="23" t="s">
        <v>19</v>
      </c>
      <c r="F71" s="23" t="s">
        <v>158</v>
      </c>
      <c r="G71" s="10"/>
      <c r="H71" s="24">
        <v>15.267857142857142</v>
      </c>
      <c r="I71" s="24">
        <v>5.0892857142857144</v>
      </c>
      <c r="J71" s="24">
        <v>5.0892857142857144</v>
      </c>
      <c r="K71" s="24">
        <v>5.0892857142857144</v>
      </c>
      <c r="L71" s="24">
        <v>0</v>
      </c>
      <c r="M71" s="24">
        <v>0</v>
      </c>
      <c r="N71" s="24">
        <v>0</v>
      </c>
      <c r="O71" s="24">
        <v>0</v>
      </c>
      <c r="P71" s="24">
        <v>0</v>
      </c>
      <c r="Q71" s="24">
        <v>0</v>
      </c>
      <c r="R71" s="24">
        <v>0</v>
      </c>
      <c r="S71" s="24">
        <v>0</v>
      </c>
      <c r="T71" s="24">
        <v>0</v>
      </c>
      <c r="U71" s="24">
        <v>0</v>
      </c>
      <c r="V71" s="24">
        <v>0</v>
      </c>
      <c r="W71" s="24">
        <v>0</v>
      </c>
      <c r="X71" s="24">
        <v>0</v>
      </c>
      <c r="Y71" s="24">
        <v>0</v>
      </c>
      <c r="Z71" s="24">
        <v>0</v>
      </c>
      <c r="AA71" s="24">
        <f>Z71</f>
        <v>0</v>
      </c>
    </row>
    <row r="72" spans="1:27" x14ac:dyDescent="0.3">
      <c r="A72" s="10" t="s">
        <v>240</v>
      </c>
      <c r="B72" s="22" t="s">
        <v>291</v>
      </c>
      <c r="C72" s="23" t="s">
        <v>982</v>
      </c>
      <c r="D72" s="23" t="s">
        <v>604</v>
      </c>
      <c r="E72" s="23" t="s">
        <v>19</v>
      </c>
      <c r="F72" s="23" t="s">
        <v>149</v>
      </c>
      <c r="G72" s="10"/>
      <c r="H72" s="24">
        <v>20.357142857142854</v>
      </c>
      <c r="I72" s="24">
        <v>20.357142857142854</v>
      </c>
      <c r="J72" s="24">
        <v>20.357142857142854</v>
      </c>
      <c r="K72" s="24">
        <v>20.357142857142854</v>
      </c>
      <c r="L72" s="24">
        <v>20.357142857142854</v>
      </c>
      <c r="M72" s="24">
        <v>20.357142857142854</v>
      </c>
      <c r="N72" s="24">
        <v>20.357142857142854</v>
      </c>
      <c r="O72" s="24">
        <v>20.357142857142854</v>
      </c>
      <c r="P72" s="24">
        <v>20.357142857142854</v>
      </c>
      <c r="Q72" s="24">
        <v>20.357142857142854</v>
      </c>
      <c r="R72" s="24">
        <v>20.357142857142854</v>
      </c>
      <c r="S72" s="24">
        <v>20.357142857142854</v>
      </c>
      <c r="T72" s="24">
        <v>20.357142857142854</v>
      </c>
      <c r="U72" s="24">
        <v>20.357142857142854</v>
      </c>
      <c r="V72" s="24">
        <v>20.357142857142854</v>
      </c>
      <c r="W72" s="24">
        <v>20.357142857142854</v>
      </c>
      <c r="X72" s="24">
        <v>20.357142857142854</v>
      </c>
      <c r="Y72" s="24">
        <v>20.357142857142854</v>
      </c>
      <c r="Z72" s="24">
        <v>20.357142857142854</v>
      </c>
      <c r="AA72" s="24">
        <v>20.357142857142854</v>
      </c>
    </row>
    <row r="73" spans="1:27" x14ac:dyDescent="0.3">
      <c r="A73" s="10" t="s">
        <v>240</v>
      </c>
      <c r="B73" s="22" t="s">
        <v>291</v>
      </c>
      <c r="C73" s="23" t="s">
        <v>983</v>
      </c>
      <c r="D73" s="23" t="s">
        <v>343</v>
      </c>
      <c r="E73" s="23" t="s">
        <v>19</v>
      </c>
      <c r="F73" s="23" t="s">
        <v>149</v>
      </c>
      <c r="G73" s="10"/>
      <c r="H73" s="24">
        <v>142.49999999999997</v>
      </c>
      <c r="I73" s="24">
        <v>142.49999999999997</v>
      </c>
      <c r="J73" s="24">
        <v>142.49999999999997</v>
      </c>
      <c r="K73" s="24">
        <v>142.49999999999997</v>
      </c>
      <c r="L73" s="24">
        <v>142.49999999999997</v>
      </c>
      <c r="M73" s="24">
        <v>142.49999999999997</v>
      </c>
      <c r="N73" s="24">
        <v>142.49999999999997</v>
      </c>
      <c r="O73" s="24">
        <v>142.49999999999997</v>
      </c>
      <c r="P73" s="24">
        <v>142.49999999999997</v>
      </c>
      <c r="Q73" s="24">
        <v>142.49999999999997</v>
      </c>
      <c r="R73" s="24">
        <v>142.49999999999997</v>
      </c>
      <c r="S73" s="24">
        <v>142.49999999999997</v>
      </c>
      <c r="T73" s="24">
        <v>142.49999999999997</v>
      </c>
      <c r="U73" s="24">
        <v>142.49999999999997</v>
      </c>
      <c r="V73" s="24">
        <v>142.49999999999997</v>
      </c>
      <c r="W73" s="24">
        <v>142.49999999999997</v>
      </c>
      <c r="X73" s="24">
        <v>142.49999999999997</v>
      </c>
      <c r="Y73" s="24">
        <v>142.49999999999997</v>
      </c>
      <c r="Z73" s="24">
        <v>142.49999999999997</v>
      </c>
      <c r="AA73" s="24">
        <v>142.49999999999997</v>
      </c>
    </row>
    <row r="74" spans="1:27" x14ac:dyDescent="0.3">
      <c r="A74" s="10" t="s">
        <v>240</v>
      </c>
      <c r="B74" s="22" t="s">
        <v>291</v>
      </c>
      <c r="C74" s="23" t="s">
        <v>631</v>
      </c>
      <c r="D74" s="23" t="s">
        <v>330</v>
      </c>
      <c r="E74" s="23" t="s">
        <v>19</v>
      </c>
      <c r="F74" s="23" t="s">
        <v>158</v>
      </c>
      <c r="G74" s="10"/>
      <c r="H74" s="24">
        <v>185.71428571428569</v>
      </c>
      <c r="I74" s="24">
        <v>185.71428571428569</v>
      </c>
      <c r="J74" s="24">
        <v>185.71428571428569</v>
      </c>
      <c r="K74" s="24">
        <v>185.71428571428569</v>
      </c>
      <c r="L74" s="24">
        <v>185.71428571428569</v>
      </c>
      <c r="M74" s="24">
        <v>185.71428571428569</v>
      </c>
      <c r="N74" s="24">
        <v>185.71428571428569</v>
      </c>
      <c r="O74" s="24">
        <v>185.71428571428569</v>
      </c>
      <c r="P74" s="24">
        <v>0</v>
      </c>
      <c r="Q74" s="24">
        <v>0</v>
      </c>
      <c r="R74" s="24">
        <v>0</v>
      </c>
      <c r="S74" s="24">
        <v>0</v>
      </c>
      <c r="T74" s="24">
        <v>0</v>
      </c>
      <c r="U74" s="24">
        <v>0</v>
      </c>
      <c r="V74" s="24">
        <v>0</v>
      </c>
      <c r="W74" s="24">
        <v>0</v>
      </c>
      <c r="X74" s="24">
        <v>0</v>
      </c>
      <c r="Y74" s="24">
        <v>0</v>
      </c>
      <c r="Z74" s="24">
        <v>0</v>
      </c>
      <c r="AA74" s="24">
        <v>0</v>
      </c>
    </row>
    <row r="75" spans="1:27" x14ac:dyDescent="0.3">
      <c r="A75" s="10" t="s">
        <v>240</v>
      </c>
      <c r="B75" s="22" t="s">
        <v>291</v>
      </c>
      <c r="C75" s="23" t="s">
        <v>631</v>
      </c>
      <c r="D75" s="23" t="s">
        <v>330</v>
      </c>
      <c r="E75" s="23" t="s">
        <v>19</v>
      </c>
      <c r="F75" s="23" t="s">
        <v>158</v>
      </c>
      <c r="G75" s="10"/>
      <c r="H75" s="24">
        <v>185.71428571428569</v>
      </c>
      <c r="I75" s="24">
        <v>185.71428571428569</v>
      </c>
      <c r="J75" s="24">
        <v>185.71428571428569</v>
      </c>
      <c r="K75" s="24">
        <v>185.71428571428569</v>
      </c>
      <c r="L75" s="24">
        <v>185.71428571428569</v>
      </c>
      <c r="M75" s="24">
        <v>185.71428571428569</v>
      </c>
      <c r="N75" s="24">
        <v>185.71428571428569</v>
      </c>
      <c r="O75" s="24">
        <v>185.71428571428569</v>
      </c>
      <c r="P75" s="24">
        <v>0</v>
      </c>
      <c r="Q75" s="24">
        <v>0</v>
      </c>
      <c r="R75" s="24">
        <v>0</v>
      </c>
      <c r="S75" s="24">
        <v>0</v>
      </c>
      <c r="T75" s="24">
        <v>0</v>
      </c>
      <c r="U75" s="24">
        <v>0</v>
      </c>
      <c r="V75" s="24">
        <v>0</v>
      </c>
      <c r="W75" s="24">
        <v>0</v>
      </c>
      <c r="X75" s="24">
        <v>0</v>
      </c>
      <c r="Y75" s="24">
        <v>0</v>
      </c>
      <c r="Z75" s="24">
        <v>0</v>
      </c>
      <c r="AA75" s="24">
        <v>0</v>
      </c>
    </row>
    <row r="76" spans="1:27" x14ac:dyDescent="0.3">
      <c r="A76" s="10" t="s">
        <v>240</v>
      </c>
      <c r="B76" s="22" t="s">
        <v>291</v>
      </c>
      <c r="C76" s="23" t="s">
        <v>631</v>
      </c>
      <c r="D76" s="23" t="s">
        <v>984</v>
      </c>
      <c r="E76" s="23" t="s">
        <v>19</v>
      </c>
      <c r="F76" s="23" t="s">
        <v>149</v>
      </c>
      <c r="G76" s="10"/>
      <c r="H76" s="24">
        <v>50.892857142857132</v>
      </c>
      <c r="I76" s="24">
        <v>50.892857142857132</v>
      </c>
      <c r="J76" s="24">
        <v>50.892857142857132</v>
      </c>
      <c r="K76" s="24">
        <v>50.892857142857132</v>
      </c>
      <c r="L76" s="24">
        <v>50.892857142857132</v>
      </c>
      <c r="M76" s="24">
        <v>50.892857142857132</v>
      </c>
      <c r="N76" s="24">
        <v>50.892857142857132</v>
      </c>
      <c r="O76" s="24">
        <v>50.892857142857132</v>
      </c>
      <c r="P76" s="24">
        <v>50.892857142857132</v>
      </c>
      <c r="Q76" s="24">
        <v>50.892857142857132</v>
      </c>
      <c r="R76" s="24">
        <v>50.892857142857132</v>
      </c>
      <c r="S76" s="24">
        <v>50.892857142857132</v>
      </c>
      <c r="T76" s="24">
        <v>50.892857142857132</v>
      </c>
      <c r="U76" s="24">
        <v>50.892857142857132</v>
      </c>
      <c r="V76" s="24">
        <v>50.892857142857132</v>
      </c>
      <c r="W76" s="24">
        <v>50.892857142857132</v>
      </c>
      <c r="X76" s="24">
        <v>50.892857142857132</v>
      </c>
      <c r="Y76" s="24">
        <v>50.892857142857132</v>
      </c>
      <c r="Z76" s="24">
        <v>50.892857142857132</v>
      </c>
      <c r="AA76" s="24">
        <v>50.892857142857132</v>
      </c>
    </row>
    <row r="77" spans="1:27" x14ac:dyDescent="0.3">
      <c r="A77" s="10" t="s">
        <v>240</v>
      </c>
      <c r="B77" s="22" t="s">
        <v>291</v>
      </c>
      <c r="C77" s="23" t="s">
        <v>631</v>
      </c>
      <c r="D77" s="23" t="s">
        <v>575</v>
      </c>
      <c r="E77" s="23" t="s">
        <v>19</v>
      </c>
      <c r="F77" s="23" t="s">
        <v>149</v>
      </c>
      <c r="G77" s="10"/>
      <c r="H77" s="24">
        <v>30.535714285714278</v>
      </c>
      <c r="I77" s="24">
        <v>30.535714285714278</v>
      </c>
      <c r="J77" s="24">
        <v>30.535714285714278</v>
      </c>
      <c r="K77" s="24">
        <v>30.535714285714278</v>
      </c>
      <c r="L77" s="24">
        <v>30.535714285714278</v>
      </c>
      <c r="M77" s="24">
        <v>30.535714285714278</v>
      </c>
      <c r="N77" s="24">
        <v>30.535714285714278</v>
      </c>
      <c r="O77" s="24">
        <v>30.535714285714278</v>
      </c>
      <c r="P77" s="24">
        <v>30.535714285714278</v>
      </c>
      <c r="Q77" s="24">
        <v>30.535714285714278</v>
      </c>
      <c r="R77" s="24">
        <v>30.535714285714278</v>
      </c>
      <c r="S77" s="24">
        <v>30.535714285714278</v>
      </c>
      <c r="T77" s="24">
        <v>30.535714285714278</v>
      </c>
      <c r="U77" s="24">
        <v>30.535714285714278</v>
      </c>
      <c r="V77" s="24">
        <v>30.535714285714278</v>
      </c>
      <c r="W77" s="24">
        <v>30.535714285714278</v>
      </c>
      <c r="X77" s="24">
        <v>30.535714285714278</v>
      </c>
      <c r="Y77" s="24">
        <v>30.535714285714278</v>
      </c>
      <c r="Z77" s="24">
        <v>30.535714285714278</v>
      </c>
      <c r="AA77" s="24">
        <v>30.535714285714278</v>
      </c>
    </row>
    <row r="78" spans="1:27" x14ac:dyDescent="0.3">
      <c r="A78" s="10" t="s">
        <v>240</v>
      </c>
      <c r="B78" s="22" t="s">
        <v>291</v>
      </c>
      <c r="C78" s="23" t="s">
        <v>631</v>
      </c>
      <c r="D78" s="23" t="s">
        <v>985</v>
      </c>
      <c r="E78" s="23" t="s">
        <v>19</v>
      </c>
      <c r="F78" s="23" t="s">
        <v>149</v>
      </c>
      <c r="G78" s="10"/>
      <c r="H78" s="24">
        <v>61.071428571428555</v>
      </c>
      <c r="I78" s="24">
        <v>61.071428571428555</v>
      </c>
      <c r="J78" s="24">
        <v>61.071428571428555</v>
      </c>
      <c r="K78" s="24">
        <v>61.071428571428555</v>
      </c>
      <c r="L78" s="24">
        <v>61.071428571428555</v>
      </c>
      <c r="M78" s="24">
        <v>61.071428571428555</v>
      </c>
      <c r="N78" s="24">
        <v>61.071428571428555</v>
      </c>
      <c r="O78" s="24">
        <v>61.071428571428555</v>
      </c>
      <c r="P78" s="24">
        <v>61.071428571428555</v>
      </c>
      <c r="Q78" s="24">
        <v>61.071428571428555</v>
      </c>
      <c r="R78" s="24">
        <v>61.071428571428555</v>
      </c>
      <c r="S78" s="24">
        <v>61.071428571428555</v>
      </c>
      <c r="T78" s="24">
        <v>61.071428571428555</v>
      </c>
      <c r="U78" s="24">
        <v>61.071428571428555</v>
      </c>
      <c r="V78" s="24">
        <v>61.071428571428555</v>
      </c>
      <c r="W78" s="24">
        <v>61.071428571428555</v>
      </c>
      <c r="X78" s="24">
        <v>61.071428571428555</v>
      </c>
      <c r="Y78" s="24">
        <v>61.071428571428555</v>
      </c>
      <c r="Z78" s="24">
        <v>61.071428571428555</v>
      </c>
      <c r="AA78" s="24">
        <v>61.071428571428555</v>
      </c>
    </row>
    <row r="79" spans="1:27" x14ac:dyDescent="0.3">
      <c r="A79" s="10" t="s">
        <v>240</v>
      </c>
      <c r="B79" s="22" t="s">
        <v>291</v>
      </c>
      <c r="C79" s="23" t="s">
        <v>986</v>
      </c>
      <c r="D79" s="23" t="s">
        <v>987</v>
      </c>
      <c r="E79" s="23" t="s">
        <v>19</v>
      </c>
      <c r="F79" s="23" t="s">
        <v>149</v>
      </c>
      <c r="G79" s="10"/>
      <c r="H79" s="24">
        <v>10.178571428571427</v>
      </c>
      <c r="I79" s="24">
        <v>10.178571428571427</v>
      </c>
      <c r="J79" s="24">
        <v>10.178571428571427</v>
      </c>
      <c r="K79" s="24">
        <v>10.178571428571427</v>
      </c>
      <c r="L79" s="24">
        <v>10.178571428571427</v>
      </c>
      <c r="M79" s="24">
        <v>10.178571428571427</v>
      </c>
      <c r="N79" s="24">
        <v>10.178571428571427</v>
      </c>
      <c r="O79" s="24">
        <v>10.178571428571427</v>
      </c>
      <c r="P79" s="24">
        <v>10.178571428571427</v>
      </c>
      <c r="Q79" s="24">
        <v>10.178571428571427</v>
      </c>
      <c r="R79" s="24">
        <v>10.178571428571427</v>
      </c>
      <c r="S79" s="24">
        <v>10.178571428571427</v>
      </c>
      <c r="T79" s="24">
        <v>10.178571428571427</v>
      </c>
      <c r="U79" s="24">
        <v>10.178571428571427</v>
      </c>
      <c r="V79" s="24">
        <v>10.178571428571427</v>
      </c>
      <c r="W79" s="24">
        <v>10.178571428571427</v>
      </c>
      <c r="X79" s="24">
        <v>10.178571428571427</v>
      </c>
      <c r="Y79" s="24">
        <v>10.178571428571427</v>
      </c>
      <c r="Z79" s="24">
        <v>10.178571428571427</v>
      </c>
      <c r="AA79" s="24">
        <v>10.178571428571427</v>
      </c>
    </row>
    <row r="80" spans="1:27" x14ac:dyDescent="0.3">
      <c r="A80" s="10" t="s">
        <v>240</v>
      </c>
      <c r="B80" s="22" t="s">
        <v>291</v>
      </c>
      <c r="C80" s="23" t="s">
        <v>988</v>
      </c>
      <c r="D80" s="23" t="s">
        <v>575</v>
      </c>
      <c r="E80" s="23" t="s">
        <v>19</v>
      </c>
      <c r="F80" s="23" t="s">
        <v>158</v>
      </c>
      <c r="G80" s="10"/>
      <c r="H80" s="24">
        <v>152.67857142857139</v>
      </c>
      <c r="I80" s="24">
        <v>152.67857142857139</v>
      </c>
      <c r="J80" s="24">
        <v>152.67857142857139</v>
      </c>
      <c r="K80" s="24">
        <v>152.67857142857139</v>
      </c>
      <c r="L80" s="24">
        <v>152.67857142857139</v>
      </c>
      <c r="M80" s="24">
        <v>152.67857142857139</v>
      </c>
      <c r="N80" s="24">
        <v>0</v>
      </c>
      <c r="O80" s="24">
        <v>0</v>
      </c>
      <c r="P80" s="24">
        <v>0</v>
      </c>
      <c r="Q80" s="24">
        <v>0</v>
      </c>
      <c r="R80" s="24">
        <v>0</v>
      </c>
      <c r="S80" s="24">
        <v>0</v>
      </c>
      <c r="T80" s="24">
        <v>0</v>
      </c>
      <c r="U80" s="24">
        <v>0</v>
      </c>
      <c r="V80" s="24">
        <v>0</v>
      </c>
      <c r="W80" s="24">
        <v>0</v>
      </c>
      <c r="X80" s="24">
        <v>0</v>
      </c>
      <c r="Y80" s="24">
        <v>0</v>
      </c>
      <c r="Z80" s="24">
        <v>0</v>
      </c>
      <c r="AA80" s="24">
        <v>0</v>
      </c>
    </row>
    <row r="81" spans="1:27" x14ac:dyDescent="0.3">
      <c r="A81" s="10" t="s">
        <v>240</v>
      </c>
      <c r="B81" s="22" t="s">
        <v>291</v>
      </c>
      <c r="C81" s="23" t="s">
        <v>989</v>
      </c>
      <c r="D81" s="23" t="s">
        <v>990</v>
      </c>
      <c r="E81" s="23" t="s">
        <v>19</v>
      </c>
      <c r="F81" s="23" t="s">
        <v>149</v>
      </c>
      <c r="G81" s="10"/>
      <c r="H81" s="24">
        <v>20.357142857142854</v>
      </c>
      <c r="I81" s="24">
        <v>20.357142857142854</v>
      </c>
      <c r="J81" s="24">
        <v>20.357142857142854</v>
      </c>
      <c r="K81" s="24">
        <v>20.357142857142854</v>
      </c>
      <c r="L81" s="24">
        <v>20.357142857142854</v>
      </c>
      <c r="M81" s="24">
        <v>20.357142857142854</v>
      </c>
      <c r="N81" s="24">
        <v>20.357142857142854</v>
      </c>
      <c r="O81" s="24">
        <v>20.357142857142854</v>
      </c>
      <c r="P81" s="24">
        <v>20.357142857142854</v>
      </c>
      <c r="Q81" s="24">
        <v>20.357142857142854</v>
      </c>
      <c r="R81" s="24">
        <v>20.357142857142854</v>
      </c>
      <c r="S81" s="24">
        <v>20.357142857142854</v>
      </c>
      <c r="T81" s="24">
        <v>20.357142857142854</v>
      </c>
      <c r="U81" s="24">
        <v>20.357142857142854</v>
      </c>
      <c r="V81" s="24">
        <v>20.357142857142854</v>
      </c>
      <c r="W81" s="24">
        <v>20.357142857142854</v>
      </c>
      <c r="X81" s="24">
        <v>20.357142857142854</v>
      </c>
      <c r="Y81" s="24">
        <v>20.357142857142854</v>
      </c>
      <c r="Z81" s="24">
        <v>20.357142857142854</v>
      </c>
      <c r="AA81" s="24">
        <v>20.357142857142854</v>
      </c>
    </row>
    <row r="82" spans="1:27" x14ac:dyDescent="0.3">
      <c r="A82" s="10" t="s">
        <v>240</v>
      </c>
      <c r="B82" s="22" t="s">
        <v>291</v>
      </c>
      <c r="C82" s="23" t="s">
        <v>991</v>
      </c>
      <c r="D82" s="23" t="s">
        <v>575</v>
      </c>
      <c r="E82" s="23" t="s">
        <v>19</v>
      </c>
      <c r="F82" s="23" t="s">
        <v>149</v>
      </c>
      <c r="G82" s="10"/>
      <c r="H82" s="24">
        <v>50.892857142857132</v>
      </c>
      <c r="I82" s="24">
        <v>50.892857142857132</v>
      </c>
      <c r="J82" s="24">
        <v>50.892857142857132</v>
      </c>
      <c r="K82" s="24">
        <v>50.892857142857132</v>
      </c>
      <c r="L82" s="24">
        <v>50.892857142857132</v>
      </c>
      <c r="M82" s="24">
        <v>50.892857142857132</v>
      </c>
      <c r="N82" s="24">
        <v>50.892857142857132</v>
      </c>
      <c r="O82" s="24">
        <v>50.892857142857132</v>
      </c>
      <c r="P82" s="24">
        <v>50.892857142857132</v>
      </c>
      <c r="Q82" s="24">
        <v>50.892857142857132</v>
      </c>
      <c r="R82" s="24">
        <v>0</v>
      </c>
      <c r="S82" s="24">
        <v>0</v>
      </c>
      <c r="T82" s="24">
        <v>0</v>
      </c>
      <c r="U82" s="24">
        <v>0</v>
      </c>
      <c r="V82" s="24">
        <v>0</v>
      </c>
      <c r="W82" s="24">
        <v>0</v>
      </c>
      <c r="X82" s="24">
        <v>0</v>
      </c>
      <c r="Y82" s="24">
        <v>0</v>
      </c>
      <c r="Z82" s="24">
        <v>0</v>
      </c>
      <c r="AA82" s="24">
        <v>0</v>
      </c>
    </row>
    <row r="83" spans="1:27" x14ac:dyDescent="0.3">
      <c r="A83" s="10" t="s">
        <v>240</v>
      </c>
      <c r="B83" s="22" t="s">
        <v>291</v>
      </c>
      <c r="C83" s="23" t="s">
        <v>992</v>
      </c>
      <c r="D83" s="23" t="s">
        <v>990</v>
      </c>
      <c r="E83" s="23" t="s">
        <v>19</v>
      </c>
      <c r="F83" s="23" t="s">
        <v>158</v>
      </c>
      <c r="G83" s="10"/>
      <c r="H83" s="24">
        <v>50.892857142857132</v>
      </c>
      <c r="I83" s="24">
        <v>50.892857142857132</v>
      </c>
      <c r="J83" s="24">
        <v>50.892857142857132</v>
      </c>
      <c r="K83" s="24">
        <v>50.892857142857132</v>
      </c>
      <c r="L83" s="24">
        <v>50.892857142857132</v>
      </c>
      <c r="M83" s="24">
        <v>50.892857142857132</v>
      </c>
      <c r="N83" s="24">
        <v>0</v>
      </c>
      <c r="O83" s="24">
        <v>0</v>
      </c>
      <c r="P83" s="24">
        <v>0</v>
      </c>
      <c r="Q83" s="24">
        <v>0</v>
      </c>
      <c r="R83" s="24">
        <v>0</v>
      </c>
      <c r="S83" s="24">
        <v>0</v>
      </c>
      <c r="T83" s="24">
        <v>0</v>
      </c>
      <c r="U83" s="24">
        <v>0</v>
      </c>
      <c r="V83" s="24">
        <v>0</v>
      </c>
      <c r="W83" s="24">
        <v>0</v>
      </c>
      <c r="X83" s="24">
        <v>0</v>
      </c>
      <c r="Y83" s="24">
        <v>0</v>
      </c>
      <c r="Z83" s="24">
        <v>0</v>
      </c>
      <c r="AA83" s="24">
        <v>0</v>
      </c>
    </row>
    <row r="84" spans="1:27" x14ac:dyDescent="0.3">
      <c r="A84" s="10" t="s">
        <v>240</v>
      </c>
      <c r="B84" s="22" t="s">
        <v>291</v>
      </c>
      <c r="C84" s="23" t="s">
        <v>993</v>
      </c>
      <c r="D84" s="23" t="s">
        <v>877</v>
      </c>
      <c r="E84" s="23" t="s">
        <v>19</v>
      </c>
      <c r="F84" s="23" t="s">
        <v>158</v>
      </c>
      <c r="G84" s="10"/>
      <c r="H84" s="24">
        <v>0</v>
      </c>
      <c r="I84" s="24">
        <v>0</v>
      </c>
      <c r="J84" s="24">
        <v>0</v>
      </c>
      <c r="K84" s="24">
        <v>0</v>
      </c>
      <c r="L84" s="24">
        <v>0</v>
      </c>
      <c r="M84" s="24">
        <v>0</v>
      </c>
      <c r="N84" s="24">
        <v>0</v>
      </c>
      <c r="O84" s="24">
        <v>0</v>
      </c>
      <c r="P84" s="24">
        <v>0</v>
      </c>
      <c r="Q84" s="24">
        <v>0</v>
      </c>
      <c r="R84" s="24">
        <v>0</v>
      </c>
      <c r="S84" s="24">
        <v>0</v>
      </c>
      <c r="T84" s="24">
        <v>0</v>
      </c>
      <c r="U84" s="24">
        <v>0</v>
      </c>
      <c r="V84" s="24">
        <v>0</v>
      </c>
      <c r="W84" s="24">
        <v>0</v>
      </c>
      <c r="X84" s="24">
        <v>0</v>
      </c>
      <c r="Y84" s="24">
        <v>0</v>
      </c>
      <c r="Z84" s="24">
        <v>0</v>
      </c>
      <c r="AA84" s="24">
        <v>0</v>
      </c>
    </row>
    <row r="85" spans="1:27" x14ac:dyDescent="0.3">
      <c r="A85" s="10" t="s">
        <v>240</v>
      </c>
      <c r="B85" s="22" t="s">
        <v>291</v>
      </c>
      <c r="C85" s="23" t="s">
        <v>994</v>
      </c>
      <c r="D85" s="23" t="s">
        <v>995</v>
      </c>
      <c r="E85" s="23" t="s">
        <v>19</v>
      </c>
      <c r="F85" s="23" t="s">
        <v>149</v>
      </c>
      <c r="G85" s="10"/>
      <c r="H85" s="24">
        <v>10.178571428571427</v>
      </c>
      <c r="I85" s="24">
        <v>10.178571428571427</v>
      </c>
      <c r="J85" s="24">
        <v>10.178571428571427</v>
      </c>
      <c r="K85" s="24">
        <v>10.178571428571427</v>
      </c>
      <c r="L85" s="24">
        <v>10.178571428571427</v>
      </c>
      <c r="M85" s="24">
        <v>10.178571428571427</v>
      </c>
      <c r="N85" s="24">
        <v>10.178571428571427</v>
      </c>
      <c r="O85" s="24">
        <v>10.178571428571427</v>
      </c>
      <c r="P85" s="24">
        <v>10.178571428571427</v>
      </c>
      <c r="Q85" s="24">
        <v>10.178571428571427</v>
      </c>
      <c r="R85" s="24">
        <v>10.178571428571427</v>
      </c>
      <c r="S85" s="24">
        <v>10.178571428571427</v>
      </c>
      <c r="T85" s="24">
        <v>10.178571428571427</v>
      </c>
      <c r="U85" s="24">
        <v>10.178571428571427</v>
      </c>
      <c r="V85" s="24">
        <v>10.178571428571427</v>
      </c>
      <c r="W85" s="24">
        <v>10.178571428571427</v>
      </c>
      <c r="X85" s="24">
        <v>10.178571428571427</v>
      </c>
      <c r="Y85" s="24">
        <v>10.178571428571427</v>
      </c>
      <c r="Z85" s="24">
        <v>10.178571428571427</v>
      </c>
      <c r="AA85" s="24">
        <v>10.178571428571427</v>
      </c>
    </row>
    <row r="86" spans="1:27" x14ac:dyDescent="0.3">
      <c r="A86" s="10" t="s">
        <v>240</v>
      </c>
      <c r="B86" s="22" t="s">
        <v>291</v>
      </c>
      <c r="C86" s="23" t="s">
        <v>996</v>
      </c>
      <c r="D86" s="23" t="s">
        <v>997</v>
      </c>
      <c r="E86" s="23" t="s">
        <v>19</v>
      </c>
      <c r="F86" s="23" t="s">
        <v>149</v>
      </c>
      <c r="G86" s="10"/>
      <c r="H86" s="24">
        <v>50.892857142857132</v>
      </c>
      <c r="I86" s="24">
        <v>50.892857142857132</v>
      </c>
      <c r="J86" s="24">
        <v>50.892857142857132</v>
      </c>
      <c r="K86" s="24">
        <v>50.892857142857132</v>
      </c>
      <c r="L86" s="24">
        <v>50.892857142857132</v>
      </c>
      <c r="M86" s="24">
        <v>50.892857142857132</v>
      </c>
      <c r="N86" s="24">
        <v>50.892857142857132</v>
      </c>
      <c r="O86" s="24">
        <v>50.892857142857132</v>
      </c>
      <c r="P86" s="24">
        <v>50.892857142857132</v>
      </c>
      <c r="Q86" s="24">
        <v>50.892857142857132</v>
      </c>
      <c r="R86" s="24">
        <v>50.892857142857132</v>
      </c>
      <c r="S86" s="24">
        <v>50.892857142857132</v>
      </c>
      <c r="T86" s="24">
        <v>50.892857142857132</v>
      </c>
      <c r="U86" s="24">
        <v>50.892857142857132</v>
      </c>
      <c r="V86" s="24">
        <v>50.892857142857132</v>
      </c>
      <c r="W86" s="24">
        <v>50.892857142857132</v>
      </c>
      <c r="X86" s="24">
        <v>50.892857142857132</v>
      </c>
      <c r="Y86" s="24">
        <v>50.892857142857132</v>
      </c>
      <c r="Z86" s="24">
        <v>50.892857142857132</v>
      </c>
      <c r="AA86" s="24">
        <v>50.892857142857132</v>
      </c>
    </row>
    <row r="87" spans="1:27" x14ac:dyDescent="0.3">
      <c r="A87" s="10" t="s">
        <v>240</v>
      </c>
      <c r="B87" s="22" t="s">
        <v>291</v>
      </c>
      <c r="C87" s="23" t="s">
        <v>998</v>
      </c>
      <c r="D87" s="23" t="s">
        <v>581</v>
      </c>
      <c r="E87" s="23" t="s">
        <v>19</v>
      </c>
      <c r="F87" s="23" t="s">
        <v>149</v>
      </c>
      <c r="G87" s="10"/>
      <c r="H87" s="24">
        <v>122.14285714285711</v>
      </c>
      <c r="I87" s="24">
        <v>122.14285714285711</v>
      </c>
      <c r="J87" s="24">
        <v>122.14285714285711</v>
      </c>
      <c r="K87" s="24">
        <v>122.14285714285711</v>
      </c>
      <c r="L87" s="24">
        <v>122.14285714285711</v>
      </c>
      <c r="M87" s="24">
        <v>122.14285714285711</v>
      </c>
      <c r="N87" s="24">
        <v>122.14285714285711</v>
      </c>
      <c r="O87" s="24">
        <v>122.14285714285711</v>
      </c>
      <c r="P87" s="24">
        <v>122.14285714285711</v>
      </c>
      <c r="Q87" s="24">
        <v>122.14285714285711</v>
      </c>
      <c r="R87" s="24">
        <v>122.14285714285711</v>
      </c>
      <c r="S87" s="24">
        <v>122.14285714285711</v>
      </c>
      <c r="T87" s="24">
        <v>122.14285714285711</v>
      </c>
      <c r="U87" s="24">
        <v>122.14285714285711</v>
      </c>
      <c r="V87" s="24">
        <v>122.14285714285711</v>
      </c>
      <c r="W87" s="24">
        <v>122.14285714285711</v>
      </c>
      <c r="X87" s="24">
        <v>122.14285714285711</v>
      </c>
      <c r="Y87" s="24">
        <v>122.14285714285711</v>
      </c>
      <c r="Z87" s="24">
        <v>122.14285714285711</v>
      </c>
      <c r="AA87" s="24">
        <v>122.14285714285711</v>
      </c>
    </row>
    <row r="88" spans="1:27" x14ac:dyDescent="0.3">
      <c r="A88" s="10" t="s">
        <v>240</v>
      </c>
      <c r="B88" s="22" t="s">
        <v>291</v>
      </c>
      <c r="C88" s="23" t="s">
        <v>999</v>
      </c>
      <c r="D88" s="23" t="s">
        <v>1000</v>
      </c>
      <c r="E88" s="23" t="s">
        <v>19</v>
      </c>
      <c r="F88" s="23" t="s">
        <v>158</v>
      </c>
      <c r="G88" s="10"/>
      <c r="H88" s="24">
        <v>51.785714285714278</v>
      </c>
      <c r="I88" s="24">
        <v>51.785714285714278</v>
      </c>
      <c r="J88" s="24">
        <v>51.785714285714278</v>
      </c>
      <c r="K88" s="24">
        <v>51.785714285714278</v>
      </c>
      <c r="L88" s="24">
        <v>51.785714285714278</v>
      </c>
      <c r="M88" s="24">
        <v>51.785714285714278</v>
      </c>
      <c r="N88" s="24">
        <v>0</v>
      </c>
      <c r="O88" s="24">
        <v>0</v>
      </c>
      <c r="P88" s="24">
        <v>0</v>
      </c>
      <c r="Q88" s="24">
        <v>0</v>
      </c>
      <c r="R88" s="24">
        <v>0</v>
      </c>
      <c r="S88" s="24">
        <v>0</v>
      </c>
      <c r="T88" s="24">
        <v>0</v>
      </c>
      <c r="U88" s="24">
        <v>0</v>
      </c>
      <c r="V88" s="24">
        <v>0</v>
      </c>
      <c r="W88" s="24">
        <v>0</v>
      </c>
      <c r="X88" s="24">
        <v>0</v>
      </c>
      <c r="Y88" s="24">
        <v>0</v>
      </c>
      <c r="Z88" s="24">
        <v>0</v>
      </c>
      <c r="AA88" s="24">
        <v>0</v>
      </c>
    </row>
    <row r="89" spans="1:27" x14ac:dyDescent="0.3">
      <c r="A89" s="10" t="s">
        <v>240</v>
      </c>
      <c r="B89" s="22" t="s">
        <v>291</v>
      </c>
      <c r="C89" s="23" t="s">
        <v>668</v>
      </c>
      <c r="D89" s="23" t="s">
        <v>1001</v>
      </c>
      <c r="E89" s="23" t="s">
        <v>19</v>
      </c>
      <c r="F89" s="23" t="s">
        <v>149</v>
      </c>
      <c r="G89" s="10"/>
      <c r="H89" s="24">
        <v>101.78571428571426</v>
      </c>
      <c r="I89" s="24">
        <v>101.78571428571426</v>
      </c>
      <c r="J89" s="24">
        <v>101.78571428571426</v>
      </c>
      <c r="K89" s="24">
        <v>101.78571428571426</v>
      </c>
      <c r="L89" s="24">
        <v>101.78571428571426</v>
      </c>
      <c r="M89" s="24">
        <v>101.78571428571426</v>
      </c>
      <c r="N89" s="24">
        <v>101.78571428571426</v>
      </c>
      <c r="O89" s="24">
        <v>101.78571428571426</v>
      </c>
      <c r="P89" s="24">
        <v>101.78571428571426</v>
      </c>
      <c r="Q89" s="24">
        <v>101.78571428571426</v>
      </c>
      <c r="R89" s="24">
        <v>101.78571428571426</v>
      </c>
      <c r="S89" s="24">
        <v>101.78571428571426</v>
      </c>
      <c r="T89" s="24">
        <v>101.78571428571426</v>
      </c>
      <c r="U89" s="24">
        <v>101.78571428571426</v>
      </c>
      <c r="V89" s="24">
        <v>101.78571428571426</v>
      </c>
      <c r="W89" s="24">
        <v>101.78571428571426</v>
      </c>
      <c r="X89" s="24">
        <v>101.78571428571426</v>
      </c>
      <c r="Y89" s="24">
        <v>101.78571428571426</v>
      </c>
      <c r="Z89" s="24">
        <v>101.78571428571426</v>
      </c>
      <c r="AA89" s="24">
        <v>101.78571428571426</v>
      </c>
    </row>
    <row r="90" spans="1:27" x14ac:dyDescent="0.3">
      <c r="A90" s="10" t="s">
        <v>240</v>
      </c>
      <c r="B90" s="22" t="s">
        <v>291</v>
      </c>
      <c r="C90" s="23" t="s">
        <v>668</v>
      </c>
      <c r="D90" s="23" t="s">
        <v>1002</v>
      </c>
      <c r="E90" s="23" t="s">
        <v>19</v>
      </c>
      <c r="F90" s="23" t="s">
        <v>158</v>
      </c>
      <c r="G90" s="10"/>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row>
    <row r="91" spans="1:27" x14ac:dyDescent="0.3">
      <c r="A91" s="10" t="s">
        <v>240</v>
      </c>
      <c r="B91" s="22" t="s">
        <v>291</v>
      </c>
      <c r="C91" s="23" t="s">
        <v>1003</v>
      </c>
      <c r="D91" s="23" t="s">
        <v>604</v>
      </c>
      <c r="E91" s="23" t="s">
        <v>19</v>
      </c>
      <c r="F91" s="23" t="s">
        <v>149</v>
      </c>
      <c r="G91" s="10"/>
      <c r="H91" s="24">
        <v>0</v>
      </c>
      <c r="I91" s="24">
        <v>0</v>
      </c>
      <c r="J91" s="24">
        <v>0</v>
      </c>
      <c r="K91" s="24">
        <v>30.535714285714278</v>
      </c>
      <c r="L91" s="24">
        <v>30.535714285714278</v>
      </c>
      <c r="M91" s="24">
        <v>30.535714285714278</v>
      </c>
      <c r="N91" s="24">
        <v>30.535714285714278</v>
      </c>
      <c r="O91" s="24">
        <v>30.535714285714278</v>
      </c>
      <c r="P91" s="24">
        <v>30.535714285714278</v>
      </c>
      <c r="Q91" s="24">
        <v>30.535714285714278</v>
      </c>
      <c r="R91" s="24">
        <v>30.535714285714278</v>
      </c>
      <c r="S91" s="24">
        <v>30.535714285714278</v>
      </c>
      <c r="T91" s="24">
        <v>30.535714285714278</v>
      </c>
      <c r="U91" s="24">
        <v>30.535714285714278</v>
      </c>
      <c r="V91" s="24">
        <v>30.535714285714278</v>
      </c>
      <c r="W91" s="24">
        <v>30.535714285714278</v>
      </c>
      <c r="X91" s="24">
        <v>30.535714285714278</v>
      </c>
      <c r="Y91" s="24">
        <v>30.535714285714278</v>
      </c>
      <c r="Z91" s="24">
        <v>30.535714285714278</v>
      </c>
      <c r="AA91" s="24">
        <v>30.535714285714278</v>
      </c>
    </row>
    <row r="92" spans="1:27" x14ac:dyDescent="0.3">
      <c r="A92" s="10" t="s">
        <v>240</v>
      </c>
      <c r="B92" s="22" t="s">
        <v>291</v>
      </c>
      <c r="C92" s="23" t="s">
        <v>1004</v>
      </c>
      <c r="D92" s="23" t="s">
        <v>1005</v>
      </c>
      <c r="E92" s="23" t="s">
        <v>19</v>
      </c>
      <c r="F92" s="23" t="s">
        <v>149</v>
      </c>
      <c r="G92" s="10"/>
      <c r="H92" s="24">
        <v>0</v>
      </c>
      <c r="I92" s="24">
        <v>0</v>
      </c>
      <c r="J92" s="24">
        <v>0</v>
      </c>
      <c r="K92" s="24">
        <v>0</v>
      </c>
      <c r="L92" s="24">
        <v>0</v>
      </c>
      <c r="M92" s="24">
        <v>100</v>
      </c>
      <c r="N92" s="24">
        <v>100</v>
      </c>
      <c r="O92" s="24">
        <v>100</v>
      </c>
      <c r="P92" s="24">
        <v>100</v>
      </c>
      <c r="Q92" s="24">
        <v>100</v>
      </c>
      <c r="R92" s="24">
        <v>100</v>
      </c>
      <c r="S92" s="24">
        <v>100</v>
      </c>
      <c r="T92" s="24">
        <v>100</v>
      </c>
      <c r="U92" s="24">
        <v>100</v>
      </c>
      <c r="V92" s="24">
        <v>100</v>
      </c>
      <c r="W92" s="24">
        <v>100</v>
      </c>
      <c r="X92" s="24">
        <v>100</v>
      </c>
      <c r="Y92" s="24">
        <v>100</v>
      </c>
      <c r="Z92" s="24">
        <v>100</v>
      </c>
      <c r="AA92" s="24">
        <v>100</v>
      </c>
    </row>
    <row r="93" spans="1:27" x14ac:dyDescent="0.3">
      <c r="A93" s="10" t="s">
        <v>240</v>
      </c>
      <c r="B93" s="22" t="s">
        <v>291</v>
      </c>
      <c r="C93" s="23" t="s">
        <v>1006</v>
      </c>
      <c r="D93" s="23" t="s">
        <v>1007</v>
      </c>
      <c r="E93" s="23" t="s">
        <v>19</v>
      </c>
      <c r="F93" s="23" t="s">
        <v>149</v>
      </c>
      <c r="G93" s="10"/>
      <c r="H93" s="24">
        <v>50.892857142857132</v>
      </c>
      <c r="I93" s="24">
        <v>50.892857142857132</v>
      </c>
      <c r="J93" s="24">
        <v>50.892857142857132</v>
      </c>
      <c r="K93" s="24">
        <v>50.892857142857132</v>
      </c>
      <c r="L93" s="24">
        <v>50.892857142857132</v>
      </c>
      <c r="M93" s="24">
        <v>50.892857142857132</v>
      </c>
      <c r="N93" s="24">
        <v>50.892857142857132</v>
      </c>
      <c r="O93" s="24">
        <v>50.892857142857132</v>
      </c>
      <c r="P93" s="24">
        <v>50.892857142857132</v>
      </c>
      <c r="Q93" s="24">
        <v>50.892857142857132</v>
      </c>
      <c r="R93" s="24">
        <v>50.892857142857132</v>
      </c>
      <c r="S93" s="24">
        <v>50.892857142857132</v>
      </c>
      <c r="T93" s="24">
        <v>50.892857142857132</v>
      </c>
      <c r="U93" s="24">
        <v>50.892857142857132</v>
      </c>
      <c r="V93" s="24">
        <v>50.892857142857132</v>
      </c>
      <c r="W93" s="24">
        <v>50.892857142857132</v>
      </c>
      <c r="X93" s="24">
        <v>50.892857142857132</v>
      </c>
      <c r="Y93" s="24">
        <v>50.892857142857132</v>
      </c>
      <c r="Z93" s="24">
        <v>50.892857142857132</v>
      </c>
      <c r="AA93" s="24">
        <v>50.892857142857132</v>
      </c>
    </row>
    <row r="94" spans="1:27" x14ac:dyDescent="0.3">
      <c r="A94" s="10" t="s">
        <v>240</v>
      </c>
      <c r="B94" s="22" t="s">
        <v>291</v>
      </c>
      <c r="C94" s="23" t="s">
        <v>1008</v>
      </c>
      <c r="D94" s="23" t="s">
        <v>1009</v>
      </c>
      <c r="E94" s="23" t="s">
        <v>19</v>
      </c>
      <c r="F94" s="23" t="s">
        <v>149</v>
      </c>
      <c r="G94" s="10"/>
      <c r="H94" s="24">
        <v>0</v>
      </c>
      <c r="I94" s="24">
        <v>0</v>
      </c>
      <c r="J94" s="24">
        <v>30.535714285714278</v>
      </c>
      <c r="K94" s="24">
        <v>30.535714285714278</v>
      </c>
      <c r="L94" s="24">
        <v>30.535714285714278</v>
      </c>
      <c r="M94" s="24">
        <v>30.535714285714278</v>
      </c>
      <c r="N94" s="24">
        <v>30.535714285714278</v>
      </c>
      <c r="O94" s="24">
        <v>30.535714285714278</v>
      </c>
      <c r="P94" s="24">
        <v>30.535714285714278</v>
      </c>
      <c r="Q94" s="24">
        <v>30.535714285714278</v>
      </c>
      <c r="R94" s="24">
        <v>30.535714285714278</v>
      </c>
      <c r="S94" s="24">
        <v>30.535714285714278</v>
      </c>
      <c r="T94" s="24">
        <v>30.535714285714278</v>
      </c>
      <c r="U94" s="24">
        <v>30.535714285714278</v>
      </c>
      <c r="V94" s="24">
        <v>30.535714285714278</v>
      </c>
      <c r="W94" s="24">
        <v>30.535714285714278</v>
      </c>
      <c r="X94" s="24">
        <v>30.535714285714278</v>
      </c>
      <c r="Y94" s="24">
        <v>30.535714285714278</v>
      </c>
      <c r="Z94" s="24">
        <v>30.535714285714278</v>
      </c>
      <c r="AA94" s="24">
        <v>30.535714285714278</v>
      </c>
    </row>
    <row r="95" spans="1:27" x14ac:dyDescent="0.3">
      <c r="A95" s="10" t="s">
        <v>240</v>
      </c>
      <c r="B95" s="22" t="s">
        <v>291</v>
      </c>
      <c r="C95" s="23" t="s">
        <v>1010</v>
      </c>
      <c r="D95" s="23" t="s">
        <v>1011</v>
      </c>
      <c r="E95" s="23" t="s">
        <v>19</v>
      </c>
      <c r="F95" s="23" t="s">
        <v>158</v>
      </c>
      <c r="G95" s="10"/>
      <c r="H95" s="24">
        <v>10.178571428571427</v>
      </c>
      <c r="I95" s="24">
        <v>10.178571428571427</v>
      </c>
      <c r="J95" s="24">
        <v>0</v>
      </c>
      <c r="K95" s="24">
        <v>0</v>
      </c>
      <c r="L95" s="24">
        <v>0</v>
      </c>
      <c r="M95" s="24">
        <v>0</v>
      </c>
      <c r="N95" s="24">
        <v>0</v>
      </c>
      <c r="O95" s="24">
        <v>0</v>
      </c>
      <c r="P95" s="24">
        <v>0</v>
      </c>
      <c r="Q95" s="24">
        <v>0</v>
      </c>
      <c r="R95" s="24">
        <v>0</v>
      </c>
      <c r="S95" s="24">
        <v>0</v>
      </c>
      <c r="T95" s="24">
        <v>0</v>
      </c>
      <c r="U95" s="24">
        <v>0</v>
      </c>
      <c r="V95" s="24">
        <v>0</v>
      </c>
      <c r="W95" s="24">
        <v>0</v>
      </c>
      <c r="X95" s="24">
        <v>0</v>
      </c>
      <c r="Y95" s="24">
        <v>0</v>
      </c>
      <c r="Z95" s="24">
        <v>0</v>
      </c>
      <c r="AA95" s="24">
        <v>0</v>
      </c>
    </row>
    <row r="96" spans="1:27" x14ac:dyDescent="0.3">
      <c r="A96" s="10" t="s">
        <v>240</v>
      </c>
      <c r="B96" s="22" t="s">
        <v>291</v>
      </c>
      <c r="C96" s="23" t="s">
        <v>1012</v>
      </c>
      <c r="D96" s="23" t="s">
        <v>1013</v>
      </c>
      <c r="E96" s="23" t="s">
        <v>19</v>
      </c>
      <c r="F96" s="23" t="s">
        <v>149</v>
      </c>
      <c r="G96" s="10"/>
      <c r="H96" s="24">
        <v>0</v>
      </c>
      <c r="I96" s="24">
        <v>0</v>
      </c>
      <c r="J96" s="24">
        <v>0</v>
      </c>
      <c r="K96" s="24">
        <v>0</v>
      </c>
      <c r="L96" s="24">
        <v>0</v>
      </c>
      <c r="M96" s="24">
        <v>0</v>
      </c>
      <c r="N96" s="24">
        <v>0</v>
      </c>
      <c r="O96" s="24">
        <v>0</v>
      </c>
      <c r="P96" s="24">
        <v>0</v>
      </c>
      <c r="Q96" s="24">
        <v>0</v>
      </c>
      <c r="R96" s="24">
        <v>30</v>
      </c>
      <c r="S96" s="24">
        <v>30</v>
      </c>
      <c r="T96" s="24">
        <v>30</v>
      </c>
      <c r="U96" s="24">
        <v>30</v>
      </c>
      <c r="V96" s="24">
        <v>30</v>
      </c>
      <c r="W96" s="24">
        <v>30</v>
      </c>
      <c r="X96" s="24">
        <v>30</v>
      </c>
      <c r="Y96" s="24">
        <v>30</v>
      </c>
      <c r="Z96" s="24">
        <v>30</v>
      </c>
      <c r="AA96" s="24">
        <v>30</v>
      </c>
    </row>
    <row r="97" spans="1:27" x14ac:dyDescent="0.3">
      <c r="A97" s="10" t="s">
        <v>240</v>
      </c>
      <c r="B97" s="22" t="s">
        <v>291</v>
      </c>
      <c r="C97" s="23" t="s">
        <v>1014</v>
      </c>
      <c r="D97" s="23" t="s">
        <v>1002</v>
      </c>
      <c r="E97" s="23" t="s">
        <v>19</v>
      </c>
      <c r="F97" s="23" t="s">
        <v>149</v>
      </c>
      <c r="G97" s="10"/>
      <c r="H97" s="24">
        <v>3.8678571428571424</v>
      </c>
      <c r="I97" s="24">
        <v>3.8678571428571424</v>
      </c>
      <c r="J97" s="24">
        <v>3.8678571428571424</v>
      </c>
      <c r="K97" s="24">
        <v>3.8678571428571424</v>
      </c>
      <c r="L97" s="24">
        <v>3.8678571428571424</v>
      </c>
      <c r="M97" s="24">
        <v>3.8678571428571424</v>
      </c>
      <c r="N97" s="24">
        <v>3.8678571428571424</v>
      </c>
      <c r="O97" s="24">
        <v>3.8678571428571424</v>
      </c>
      <c r="P97" s="24">
        <v>3.8678571428571424</v>
      </c>
      <c r="Q97" s="24">
        <v>3.8678571428571424</v>
      </c>
      <c r="R97" s="24">
        <v>3.8678571428571424</v>
      </c>
      <c r="S97" s="24">
        <v>3.8678571428571424</v>
      </c>
      <c r="T97" s="24">
        <v>3.8678571428571424</v>
      </c>
      <c r="U97" s="24">
        <v>3.8678571428571424</v>
      </c>
      <c r="V97" s="24">
        <v>3.8678571428571424</v>
      </c>
      <c r="W97" s="24">
        <v>3.8678571428571424</v>
      </c>
      <c r="X97" s="24">
        <v>3.8678571428571424</v>
      </c>
      <c r="Y97" s="24">
        <v>3.8678571428571424</v>
      </c>
      <c r="Z97" s="24">
        <v>3.8678571428571424</v>
      </c>
      <c r="AA97" s="24">
        <v>3.8678571428571424</v>
      </c>
    </row>
    <row r="98" spans="1:27" x14ac:dyDescent="0.3">
      <c r="A98" s="10" t="s">
        <v>240</v>
      </c>
      <c r="B98" s="22" t="s">
        <v>291</v>
      </c>
      <c r="C98" s="23" t="s">
        <v>1015</v>
      </c>
      <c r="D98" s="23" t="s">
        <v>1016</v>
      </c>
      <c r="E98" s="23" t="s">
        <v>19</v>
      </c>
      <c r="F98" s="23" t="s">
        <v>149</v>
      </c>
      <c r="G98" s="10"/>
      <c r="H98" s="24">
        <v>20.357142857142854</v>
      </c>
      <c r="I98" s="24">
        <v>20.357142857142854</v>
      </c>
      <c r="J98" s="24">
        <v>20.357142857142854</v>
      </c>
      <c r="K98" s="24">
        <v>20.357142857142854</v>
      </c>
      <c r="L98" s="24">
        <v>20.357142857142854</v>
      </c>
      <c r="M98" s="24">
        <v>20.357142857142854</v>
      </c>
      <c r="N98" s="24">
        <v>20.357142857142854</v>
      </c>
      <c r="O98" s="24">
        <v>20.357142857142854</v>
      </c>
      <c r="P98" s="24">
        <v>20.357142857142854</v>
      </c>
      <c r="Q98" s="24">
        <v>20.357142857142854</v>
      </c>
      <c r="R98" s="24">
        <v>20.357142857142854</v>
      </c>
      <c r="S98" s="24">
        <v>20.357142857142854</v>
      </c>
      <c r="T98" s="24">
        <v>20.357142857142854</v>
      </c>
      <c r="U98" s="24">
        <v>20.357142857142854</v>
      </c>
      <c r="V98" s="24">
        <v>20.357142857142854</v>
      </c>
      <c r="W98" s="24">
        <v>20.357142857142854</v>
      </c>
      <c r="X98" s="24">
        <v>20.357142857142854</v>
      </c>
      <c r="Y98" s="24">
        <v>20.357142857142854</v>
      </c>
      <c r="Z98" s="24">
        <v>20.357142857142854</v>
      </c>
      <c r="AA98" s="24">
        <v>20.357142857142854</v>
      </c>
    </row>
    <row r="99" spans="1:27" x14ac:dyDescent="0.3">
      <c r="A99" s="10" t="s">
        <v>240</v>
      </c>
      <c r="B99" s="22" t="s">
        <v>291</v>
      </c>
      <c r="C99" s="23" t="s">
        <v>1017</v>
      </c>
      <c r="D99" s="23" t="s">
        <v>1018</v>
      </c>
      <c r="E99" s="23" t="s">
        <v>19</v>
      </c>
      <c r="F99" s="23" t="s">
        <v>158</v>
      </c>
      <c r="G99" s="10"/>
      <c r="H99" s="24">
        <v>61.071428571428555</v>
      </c>
      <c r="I99" s="24">
        <v>61.071428571428555</v>
      </c>
      <c r="J99" s="24">
        <v>61.071428571428555</v>
      </c>
      <c r="K99" s="24">
        <v>61.071428571428555</v>
      </c>
      <c r="L99" s="24">
        <v>61.071428571428555</v>
      </c>
      <c r="M99" s="24">
        <v>61.071428571428555</v>
      </c>
      <c r="N99" s="24">
        <v>0</v>
      </c>
      <c r="O99" s="24">
        <v>0</v>
      </c>
      <c r="P99" s="24">
        <v>0</v>
      </c>
      <c r="Q99" s="24">
        <v>0</v>
      </c>
      <c r="R99" s="24">
        <v>0</v>
      </c>
      <c r="S99" s="24">
        <v>0</v>
      </c>
      <c r="T99" s="24">
        <v>0</v>
      </c>
      <c r="U99" s="24">
        <v>0</v>
      </c>
      <c r="V99" s="24">
        <v>0</v>
      </c>
      <c r="W99" s="24">
        <v>0</v>
      </c>
      <c r="X99" s="24">
        <v>0</v>
      </c>
      <c r="Y99" s="24">
        <v>0</v>
      </c>
      <c r="Z99" s="24">
        <v>0</v>
      </c>
      <c r="AA99" s="24">
        <v>0</v>
      </c>
    </row>
    <row r="100" spans="1:27" x14ac:dyDescent="0.3">
      <c r="A100" s="10" t="s">
        <v>240</v>
      </c>
      <c r="B100" s="22" t="s">
        <v>291</v>
      </c>
      <c r="C100" s="23" t="s">
        <v>1019</v>
      </c>
      <c r="D100" s="23" t="s">
        <v>604</v>
      </c>
      <c r="E100" s="23" t="s">
        <v>19</v>
      </c>
      <c r="F100" s="23" t="s">
        <v>149</v>
      </c>
      <c r="G100" s="10"/>
      <c r="H100" s="24">
        <v>30.535714285714278</v>
      </c>
      <c r="I100" s="24">
        <v>30.535714285714278</v>
      </c>
      <c r="J100" s="24">
        <v>30.535714285714278</v>
      </c>
      <c r="K100" s="24">
        <v>30.535714285714278</v>
      </c>
      <c r="L100" s="24">
        <v>30.535714285714278</v>
      </c>
      <c r="M100" s="24">
        <v>30.535714285714278</v>
      </c>
      <c r="N100" s="24">
        <v>30.535714285714278</v>
      </c>
      <c r="O100" s="24">
        <v>30.535714285714278</v>
      </c>
      <c r="P100" s="24">
        <v>30.535714285714278</v>
      </c>
      <c r="Q100" s="24">
        <v>30.535714285714278</v>
      </c>
      <c r="R100" s="24">
        <v>30.535714285714278</v>
      </c>
      <c r="S100" s="24">
        <v>30.535714285714278</v>
      </c>
      <c r="T100" s="24">
        <v>30.535714285714278</v>
      </c>
      <c r="U100" s="24">
        <v>30.535714285714278</v>
      </c>
      <c r="V100" s="24">
        <v>30.535714285714278</v>
      </c>
      <c r="W100" s="24">
        <v>30.535714285714278</v>
      </c>
      <c r="X100" s="24">
        <v>30.535714285714278</v>
      </c>
      <c r="Y100" s="24">
        <v>30.535714285714278</v>
      </c>
      <c r="Z100" s="24">
        <v>30.535714285714278</v>
      </c>
      <c r="AA100" s="24">
        <v>30.535714285714278</v>
      </c>
    </row>
    <row r="101" spans="1:27" x14ac:dyDescent="0.3">
      <c r="A101" s="10" t="s">
        <v>240</v>
      </c>
      <c r="B101" s="22" t="s">
        <v>291</v>
      </c>
      <c r="C101" s="23" t="s">
        <v>1020</v>
      </c>
      <c r="D101" s="23" t="s">
        <v>604</v>
      </c>
      <c r="E101" s="23" t="s">
        <v>19</v>
      </c>
      <c r="F101" s="23" t="s">
        <v>149</v>
      </c>
      <c r="G101" s="10"/>
      <c r="H101" s="24">
        <v>20.357142857142854</v>
      </c>
      <c r="I101" s="24">
        <v>20.357142857142854</v>
      </c>
      <c r="J101" s="24">
        <v>20.357142857142854</v>
      </c>
      <c r="K101" s="24">
        <v>20.357142857142854</v>
      </c>
      <c r="L101" s="24">
        <v>20.357142857142854</v>
      </c>
      <c r="M101" s="24">
        <v>20.357142857142854</v>
      </c>
      <c r="N101" s="24">
        <v>20.357142857142854</v>
      </c>
      <c r="O101" s="24">
        <v>20.357142857142854</v>
      </c>
      <c r="P101" s="24">
        <v>20.357142857142854</v>
      </c>
      <c r="Q101" s="24">
        <v>20.357142857142854</v>
      </c>
      <c r="R101" s="24">
        <v>20.357142857142854</v>
      </c>
      <c r="S101" s="24">
        <v>20.357142857142854</v>
      </c>
      <c r="T101" s="24">
        <v>20.357142857142854</v>
      </c>
      <c r="U101" s="24">
        <v>20.357142857142854</v>
      </c>
      <c r="V101" s="24">
        <v>20.357142857142854</v>
      </c>
      <c r="W101" s="24">
        <v>20.357142857142854</v>
      </c>
      <c r="X101" s="24">
        <v>20.357142857142854</v>
      </c>
      <c r="Y101" s="24">
        <v>20.357142857142854</v>
      </c>
      <c r="Z101" s="24">
        <v>20.357142857142854</v>
      </c>
      <c r="AA101" s="24">
        <v>20.357142857142854</v>
      </c>
    </row>
    <row r="102" spans="1:27" x14ac:dyDescent="0.3">
      <c r="A102" s="10" t="s">
        <v>240</v>
      </c>
      <c r="B102" s="22" t="s">
        <v>291</v>
      </c>
      <c r="C102" s="23" t="s">
        <v>1021</v>
      </c>
      <c r="D102" s="23" t="s">
        <v>604</v>
      </c>
      <c r="E102" s="23" t="s">
        <v>19</v>
      </c>
      <c r="F102" s="23" t="s">
        <v>149</v>
      </c>
      <c r="G102" s="10"/>
      <c r="H102" s="24">
        <v>40.714285714285708</v>
      </c>
      <c r="I102" s="24">
        <v>40.714285714285708</v>
      </c>
      <c r="J102" s="24">
        <v>40.714285714285708</v>
      </c>
      <c r="K102" s="24">
        <v>40.714285714285708</v>
      </c>
      <c r="L102" s="24">
        <v>40.714285714285708</v>
      </c>
      <c r="M102" s="24">
        <v>40.714285714285708</v>
      </c>
      <c r="N102" s="24">
        <v>40.714285714285708</v>
      </c>
      <c r="O102" s="24">
        <v>40.714285714285708</v>
      </c>
      <c r="P102" s="24">
        <v>40.714285714285708</v>
      </c>
      <c r="Q102" s="24">
        <v>40.714285714285708</v>
      </c>
      <c r="R102" s="24">
        <v>40.714285714285708</v>
      </c>
      <c r="S102" s="24">
        <v>40.714285714285708</v>
      </c>
      <c r="T102" s="24">
        <v>40.714285714285708</v>
      </c>
      <c r="U102" s="24">
        <v>40.714285714285708</v>
      </c>
      <c r="V102" s="24">
        <v>40.714285714285708</v>
      </c>
      <c r="W102" s="24">
        <v>40.714285714285708</v>
      </c>
      <c r="X102" s="24">
        <v>40.714285714285708</v>
      </c>
      <c r="Y102" s="24">
        <v>40.714285714285708</v>
      </c>
      <c r="Z102" s="24">
        <v>40.714285714285708</v>
      </c>
      <c r="AA102" s="24">
        <v>40.714285714285708</v>
      </c>
    </row>
    <row r="103" spans="1:27" x14ac:dyDescent="0.3">
      <c r="A103" s="10" t="s">
        <v>240</v>
      </c>
      <c r="B103" s="22" t="s">
        <v>291</v>
      </c>
      <c r="C103" s="23" t="s">
        <v>1022</v>
      </c>
      <c r="D103" s="23" t="s">
        <v>1023</v>
      </c>
      <c r="E103" s="23" t="s">
        <v>19</v>
      </c>
      <c r="F103" s="23" t="s">
        <v>149</v>
      </c>
      <c r="G103" s="10"/>
      <c r="H103" s="24">
        <v>50.892857142857132</v>
      </c>
      <c r="I103" s="24">
        <v>50.892857142857132</v>
      </c>
      <c r="J103" s="24">
        <v>50.892857142857132</v>
      </c>
      <c r="K103" s="24">
        <v>50.892857142857132</v>
      </c>
      <c r="L103" s="24">
        <v>50.892857142857132</v>
      </c>
      <c r="M103" s="24">
        <v>50.892857142857132</v>
      </c>
      <c r="N103" s="24">
        <v>50.892857142857132</v>
      </c>
      <c r="O103" s="24">
        <v>50.892857142857132</v>
      </c>
      <c r="P103" s="24">
        <v>50.892857142857132</v>
      </c>
      <c r="Q103" s="24">
        <v>50.892857142857132</v>
      </c>
      <c r="R103" s="24">
        <v>50.892857142857132</v>
      </c>
      <c r="S103" s="24">
        <v>50.892857142857132</v>
      </c>
      <c r="T103" s="24">
        <v>50.892857142857132</v>
      </c>
      <c r="U103" s="24">
        <v>50.892857142857132</v>
      </c>
      <c r="V103" s="24">
        <v>50.892857142857132</v>
      </c>
      <c r="W103" s="24">
        <v>50.892857142857132</v>
      </c>
      <c r="X103" s="24">
        <v>50.892857142857132</v>
      </c>
      <c r="Y103" s="24">
        <v>50.892857142857132</v>
      </c>
      <c r="Z103" s="24">
        <v>50.892857142857132</v>
      </c>
      <c r="AA103" s="24">
        <v>50.892857142857132</v>
      </c>
    </row>
    <row r="104" spans="1:27" x14ac:dyDescent="0.3">
      <c r="A104" s="10" t="s">
        <v>240</v>
      </c>
      <c r="B104" s="22" t="s">
        <v>291</v>
      </c>
      <c r="C104" s="23" t="s">
        <v>1024</v>
      </c>
      <c r="D104" s="23" t="s">
        <v>1025</v>
      </c>
      <c r="E104" s="23" t="s">
        <v>19</v>
      </c>
      <c r="F104" s="23" t="s">
        <v>149</v>
      </c>
      <c r="G104" s="10"/>
      <c r="H104" s="24">
        <v>81.428571428571416</v>
      </c>
      <c r="I104" s="24">
        <v>81.428571428571416</v>
      </c>
      <c r="J104" s="24">
        <v>81.428571428571416</v>
      </c>
      <c r="K104" s="24">
        <v>81.428571428571416</v>
      </c>
      <c r="L104" s="24">
        <v>81.428571428571416</v>
      </c>
      <c r="M104" s="24">
        <v>81.428571428571416</v>
      </c>
      <c r="N104" s="24">
        <v>81.428571428571416</v>
      </c>
      <c r="O104" s="24">
        <v>81.428571428571416</v>
      </c>
      <c r="P104" s="24">
        <v>81.428571428571416</v>
      </c>
      <c r="Q104" s="24">
        <v>81.428571428571416</v>
      </c>
      <c r="R104" s="24">
        <v>81.428571428571416</v>
      </c>
      <c r="S104" s="24">
        <v>81.428571428571416</v>
      </c>
      <c r="T104" s="24">
        <v>81.428571428571416</v>
      </c>
      <c r="U104" s="24">
        <v>81.428571428571416</v>
      </c>
      <c r="V104" s="24">
        <v>81.428571428571416</v>
      </c>
      <c r="W104" s="24">
        <v>81.428571428571416</v>
      </c>
      <c r="X104" s="24">
        <v>81.428571428571416</v>
      </c>
      <c r="Y104" s="24">
        <v>81.428571428571416</v>
      </c>
      <c r="Z104" s="24">
        <v>81.428571428571416</v>
      </c>
      <c r="AA104" s="24">
        <v>81.428571428571416</v>
      </c>
    </row>
    <row r="105" spans="1:27" x14ac:dyDescent="0.3">
      <c r="A105" s="10" t="s">
        <v>240</v>
      </c>
      <c r="B105" s="22" t="s">
        <v>291</v>
      </c>
      <c r="C105" s="23" t="s">
        <v>1026</v>
      </c>
      <c r="D105" s="23" t="s">
        <v>604</v>
      </c>
      <c r="E105" s="23" t="s">
        <v>19</v>
      </c>
      <c r="F105" s="23" t="s">
        <v>149</v>
      </c>
      <c r="G105" s="10"/>
      <c r="H105" s="24">
        <v>20.357142857142854</v>
      </c>
      <c r="I105" s="24">
        <v>20.357142857142854</v>
      </c>
      <c r="J105" s="24">
        <v>20.357142857142854</v>
      </c>
      <c r="K105" s="24">
        <v>20.357142857142854</v>
      </c>
      <c r="L105" s="24">
        <v>20.357142857142854</v>
      </c>
      <c r="M105" s="24">
        <v>20.357142857142854</v>
      </c>
      <c r="N105" s="24">
        <v>20.357142857142854</v>
      </c>
      <c r="O105" s="24">
        <v>20.357142857142854</v>
      </c>
      <c r="P105" s="24">
        <v>20.357142857142854</v>
      </c>
      <c r="Q105" s="24">
        <v>20.357142857142854</v>
      </c>
      <c r="R105" s="24">
        <v>20.357142857142854</v>
      </c>
      <c r="S105" s="24">
        <v>20.357142857142854</v>
      </c>
      <c r="T105" s="24">
        <v>20.357142857142854</v>
      </c>
      <c r="U105" s="24">
        <v>20.357142857142854</v>
      </c>
      <c r="V105" s="24">
        <v>20.357142857142854</v>
      </c>
      <c r="W105" s="24">
        <v>20.357142857142854</v>
      </c>
      <c r="X105" s="24">
        <v>20.357142857142854</v>
      </c>
      <c r="Y105" s="24">
        <v>20.357142857142854</v>
      </c>
      <c r="Z105" s="24">
        <v>20.357142857142854</v>
      </c>
      <c r="AA105" s="24">
        <v>20.357142857142854</v>
      </c>
    </row>
    <row r="106" spans="1:27" x14ac:dyDescent="0.3">
      <c r="A106" s="10" t="s">
        <v>240</v>
      </c>
      <c r="B106" s="22" t="s">
        <v>291</v>
      </c>
      <c r="C106" s="23" t="s">
        <v>1027</v>
      </c>
      <c r="D106" s="23" t="s">
        <v>1013</v>
      </c>
      <c r="E106" s="23" t="s">
        <v>19</v>
      </c>
      <c r="F106" s="23" t="s">
        <v>149</v>
      </c>
      <c r="G106" s="10"/>
      <c r="H106" s="24">
        <v>30.535714285714278</v>
      </c>
      <c r="I106" s="24">
        <v>30.535714285714278</v>
      </c>
      <c r="J106" s="24">
        <v>30.535714285714278</v>
      </c>
      <c r="K106" s="24">
        <v>30.535714285714278</v>
      </c>
      <c r="L106" s="24">
        <v>30.535714285714278</v>
      </c>
      <c r="M106" s="24">
        <v>30.535714285714278</v>
      </c>
      <c r="N106" s="24">
        <v>30.535714285714278</v>
      </c>
      <c r="O106" s="24">
        <v>30.535714285714278</v>
      </c>
      <c r="P106" s="24">
        <v>30.535714285714278</v>
      </c>
      <c r="Q106" s="24">
        <v>30.535714285714278</v>
      </c>
      <c r="R106" s="24">
        <v>30.535714285714278</v>
      </c>
      <c r="S106" s="24">
        <v>30.535714285714278</v>
      </c>
      <c r="T106" s="24">
        <v>30.535714285714278</v>
      </c>
      <c r="U106" s="24">
        <v>30.535714285714278</v>
      </c>
      <c r="V106" s="24">
        <v>30.535714285714278</v>
      </c>
      <c r="W106" s="24">
        <v>30.535714285714278</v>
      </c>
      <c r="X106" s="24">
        <v>30.535714285714278</v>
      </c>
      <c r="Y106" s="24">
        <v>30.535714285714278</v>
      </c>
      <c r="Z106" s="24">
        <v>30.535714285714278</v>
      </c>
      <c r="AA106" s="24">
        <v>30.535714285714278</v>
      </c>
    </row>
    <row r="107" spans="1:27" x14ac:dyDescent="0.3">
      <c r="A107" s="10" t="s">
        <v>240</v>
      </c>
      <c r="B107" s="22" t="s">
        <v>291</v>
      </c>
      <c r="C107" s="23" t="s">
        <v>1028</v>
      </c>
      <c r="D107" s="23" t="s">
        <v>1029</v>
      </c>
      <c r="E107" s="23" t="s">
        <v>19</v>
      </c>
      <c r="F107" s="23" t="s">
        <v>149</v>
      </c>
      <c r="G107" s="10"/>
      <c r="H107" s="24">
        <v>81.428571428571416</v>
      </c>
      <c r="I107" s="24">
        <v>81.428571428571416</v>
      </c>
      <c r="J107" s="24">
        <v>81.428571428571416</v>
      </c>
      <c r="K107" s="24">
        <v>81.428571428571416</v>
      </c>
      <c r="L107" s="24">
        <v>81.428571428571416</v>
      </c>
      <c r="M107" s="24">
        <v>81.428571428571416</v>
      </c>
      <c r="N107" s="24">
        <v>81.428571428571416</v>
      </c>
      <c r="O107" s="24">
        <v>81.428571428571416</v>
      </c>
      <c r="P107" s="24">
        <v>81.428571428571416</v>
      </c>
      <c r="Q107" s="24">
        <v>81.428571428571416</v>
      </c>
      <c r="R107" s="24">
        <v>81.428571428571416</v>
      </c>
      <c r="S107" s="24">
        <v>81.428571428571416</v>
      </c>
      <c r="T107" s="24">
        <v>81.428571428571416</v>
      </c>
      <c r="U107" s="24">
        <v>81.428571428571416</v>
      </c>
      <c r="V107" s="24">
        <v>81.428571428571416</v>
      </c>
      <c r="W107" s="24">
        <v>81.428571428571416</v>
      </c>
      <c r="X107" s="24">
        <v>81.428571428571416</v>
      </c>
      <c r="Y107" s="24">
        <v>81.428571428571416</v>
      </c>
      <c r="Z107" s="24">
        <v>81.428571428571416</v>
      </c>
      <c r="AA107" s="24">
        <v>81.428571428571416</v>
      </c>
    </row>
    <row r="108" spans="1:27" x14ac:dyDescent="0.3">
      <c r="A108" s="10" t="s">
        <v>240</v>
      </c>
      <c r="B108" s="22" t="s">
        <v>291</v>
      </c>
      <c r="C108" s="23" t="s">
        <v>1030</v>
      </c>
      <c r="D108" s="23" t="s">
        <v>604</v>
      </c>
      <c r="E108" s="23" t="s">
        <v>19</v>
      </c>
      <c r="F108" s="23" t="s">
        <v>158</v>
      </c>
      <c r="G108" s="10"/>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row>
    <row r="109" spans="1:27" x14ac:dyDescent="0.3">
      <c r="A109" s="10" t="s">
        <v>240</v>
      </c>
      <c r="B109" s="22" t="s">
        <v>291</v>
      </c>
      <c r="C109" s="23" t="s">
        <v>1031</v>
      </c>
      <c r="D109" s="23" t="s">
        <v>1032</v>
      </c>
      <c r="E109" s="23" t="s">
        <v>19</v>
      </c>
      <c r="F109" s="23" t="s">
        <v>158</v>
      </c>
      <c r="G109" s="10"/>
      <c r="H109" s="24">
        <v>71.249999999999986</v>
      </c>
      <c r="I109" s="24">
        <v>71.249999999999986</v>
      </c>
      <c r="J109" s="24">
        <v>71.249999999999986</v>
      </c>
      <c r="K109" s="24">
        <v>71.249999999999986</v>
      </c>
      <c r="L109" s="24">
        <v>71.249999999999986</v>
      </c>
      <c r="M109" s="24">
        <v>71.249999999999986</v>
      </c>
      <c r="N109" s="24">
        <v>0</v>
      </c>
      <c r="O109" s="24">
        <v>0</v>
      </c>
      <c r="P109" s="24">
        <v>0</v>
      </c>
      <c r="Q109" s="24">
        <v>0</v>
      </c>
      <c r="R109" s="24">
        <v>0</v>
      </c>
      <c r="S109" s="24">
        <v>0</v>
      </c>
      <c r="T109" s="24">
        <v>0</v>
      </c>
      <c r="U109" s="24">
        <v>0</v>
      </c>
      <c r="V109" s="24">
        <v>0</v>
      </c>
      <c r="W109" s="24">
        <v>0</v>
      </c>
      <c r="X109" s="24">
        <v>0</v>
      </c>
      <c r="Y109" s="24">
        <v>0</v>
      </c>
      <c r="Z109" s="24">
        <v>0</v>
      </c>
      <c r="AA109" s="24">
        <v>0</v>
      </c>
    </row>
    <row r="110" spans="1:27" x14ac:dyDescent="0.3">
      <c r="A110" s="10" t="s">
        <v>240</v>
      </c>
      <c r="B110" s="22" t="s">
        <v>291</v>
      </c>
      <c r="C110" s="23" t="s">
        <v>1033</v>
      </c>
      <c r="D110" s="23" t="s">
        <v>1007</v>
      </c>
      <c r="E110" s="23" t="s">
        <v>19</v>
      </c>
      <c r="F110" s="23" t="s">
        <v>149</v>
      </c>
      <c r="G110" s="10"/>
      <c r="H110" s="24">
        <v>0</v>
      </c>
      <c r="I110" s="24">
        <v>0</v>
      </c>
      <c r="J110" s="24">
        <v>0</v>
      </c>
      <c r="K110" s="24">
        <v>0</v>
      </c>
      <c r="L110" s="24">
        <v>0</v>
      </c>
      <c r="M110" s="24">
        <v>0</v>
      </c>
      <c r="N110" s="24">
        <v>48.857142857142854</v>
      </c>
      <c r="O110" s="24">
        <v>48.857142857142854</v>
      </c>
      <c r="P110" s="24">
        <v>48.857142857142854</v>
      </c>
      <c r="Q110" s="24">
        <v>48.857142857142854</v>
      </c>
      <c r="R110" s="24">
        <v>48.857142857142854</v>
      </c>
      <c r="S110" s="24">
        <v>48.857142857142854</v>
      </c>
      <c r="T110" s="24">
        <v>48.857142857142854</v>
      </c>
      <c r="U110" s="24">
        <v>48.857142857142854</v>
      </c>
      <c r="V110" s="24">
        <v>48.857142857142854</v>
      </c>
      <c r="W110" s="24">
        <v>48.857142857142854</v>
      </c>
      <c r="X110" s="24">
        <v>48.857142857142854</v>
      </c>
      <c r="Y110" s="24">
        <v>48.857142857142854</v>
      </c>
      <c r="Z110" s="24">
        <v>48.857142857142854</v>
      </c>
      <c r="AA110" s="24">
        <v>48.857142857142854</v>
      </c>
    </row>
    <row r="111" spans="1:27" x14ac:dyDescent="0.3">
      <c r="A111" s="10" t="s">
        <v>240</v>
      </c>
      <c r="B111" s="22" t="s">
        <v>291</v>
      </c>
      <c r="C111" s="23" t="s">
        <v>1034</v>
      </c>
      <c r="D111" s="23" t="s">
        <v>1035</v>
      </c>
      <c r="E111" s="23" t="s">
        <v>19</v>
      </c>
      <c r="F111" s="23" t="s">
        <v>149</v>
      </c>
      <c r="G111" s="10"/>
      <c r="H111" s="24">
        <v>4.0714285714285703</v>
      </c>
      <c r="I111" s="24">
        <v>4.0714285714285703</v>
      </c>
      <c r="J111" s="24">
        <v>4.0714285714285703</v>
      </c>
      <c r="K111" s="24">
        <v>4.0714285714285703</v>
      </c>
      <c r="L111" s="24">
        <v>4.0714285714285703</v>
      </c>
      <c r="M111" s="24">
        <v>4.0714285714285703</v>
      </c>
      <c r="N111" s="24">
        <v>4.0714285714285703</v>
      </c>
      <c r="O111" s="24">
        <v>4.0714285714285703</v>
      </c>
      <c r="P111" s="24">
        <v>4.0714285714285703</v>
      </c>
      <c r="Q111" s="24">
        <v>4.0714285714285703</v>
      </c>
      <c r="R111" s="24">
        <v>4.0714285714285703</v>
      </c>
      <c r="S111" s="24">
        <v>4.0714285714285703</v>
      </c>
      <c r="T111" s="24">
        <v>4.0714285714285703</v>
      </c>
      <c r="U111" s="24">
        <v>4.0714285714285703</v>
      </c>
      <c r="V111" s="24">
        <v>4.0714285714285703</v>
      </c>
      <c r="W111" s="24">
        <v>4.0714285714285703</v>
      </c>
      <c r="X111" s="24">
        <v>4.0714285714285703</v>
      </c>
      <c r="Y111" s="24">
        <v>4.0714285714285703</v>
      </c>
      <c r="Z111" s="24">
        <v>4.0714285714285703</v>
      </c>
      <c r="AA111" s="24">
        <v>4.0714285714285703</v>
      </c>
    </row>
    <row r="112" spans="1:27" x14ac:dyDescent="0.3">
      <c r="A112" s="10" t="s">
        <v>240</v>
      </c>
      <c r="B112" s="22" t="s">
        <v>291</v>
      </c>
      <c r="C112" s="23" t="s">
        <v>731</v>
      </c>
      <c r="D112" s="23" t="s">
        <v>1036</v>
      </c>
      <c r="E112" s="23" t="s">
        <v>19</v>
      </c>
      <c r="F112" s="23" t="s">
        <v>149</v>
      </c>
      <c r="G112" s="10"/>
      <c r="H112" s="24">
        <v>101.78571428571426</v>
      </c>
      <c r="I112" s="24">
        <v>101.78571428571426</v>
      </c>
      <c r="J112" s="24">
        <v>101.78571428571426</v>
      </c>
      <c r="K112" s="24">
        <v>101.78571428571426</v>
      </c>
      <c r="L112" s="24">
        <v>101.78571428571426</v>
      </c>
      <c r="M112" s="24">
        <v>0</v>
      </c>
      <c r="N112" s="24">
        <v>71.249999999999986</v>
      </c>
      <c r="O112" s="24">
        <v>71.249999999999986</v>
      </c>
      <c r="P112" s="24">
        <v>71.249999999999986</v>
      </c>
      <c r="Q112" s="24">
        <v>71.249999999999986</v>
      </c>
      <c r="R112" s="24">
        <v>71.249999999999986</v>
      </c>
      <c r="S112" s="24">
        <v>71.249999999999986</v>
      </c>
      <c r="T112" s="24">
        <v>71.249999999999986</v>
      </c>
      <c r="U112" s="24">
        <v>71.249999999999986</v>
      </c>
      <c r="V112" s="24">
        <v>71.249999999999986</v>
      </c>
      <c r="W112" s="24">
        <v>71.249999999999986</v>
      </c>
      <c r="X112" s="24">
        <v>71.249999999999986</v>
      </c>
      <c r="Y112" s="24">
        <v>71.249999999999986</v>
      </c>
      <c r="Z112" s="24">
        <v>71.249999999999986</v>
      </c>
      <c r="AA112" s="24">
        <v>71.249999999999986</v>
      </c>
    </row>
    <row r="113" spans="1:27" x14ac:dyDescent="0.3">
      <c r="A113" s="10" t="s">
        <v>240</v>
      </c>
      <c r="B113" s="22" t="s">
        <v>291</v>
      </c>
      <c r="C113" s="23" t="s">
        <v>337</v>
      </c>
      <c r="D113" s="23" t="s">
        <v>1037</v>
      </c>
      <c r="E113" s="23" t="s">
        <v>19</v>
      </c>
      <c r="F113" s="23" t="s">
        <v>149</v>
      </c>
      <c r="G113" s="10"/>
      <c r="H113" s="24">
        <v>25.446428571428566</v>
      </c>
      <c r="I113" s="24">
        <v>25.446428571428566</v>
      </c>
      <c r="J113" s="24">
        <v>25.446428571428566</v>
      </c>
      <c r="K113" s="24">
        <v>25.446428571428566</v>
      </c>
      <c r="L113" s="24">
        <v>25.446428571428566</v>
      </c>
      <c r="M113" s="24">
        <v>25.446428571428566</v>
      </c>
      <c r="N113" s="24">
        <v>25.446428571428566</v>
      </c>
      <c r="O113" s="24">
        <v>25.446428571428566</v>
      </c>
      <c r="P113" s="24">
        <v>25.446428571428566</v>
      </c>
      <c r="Q113" s="24">
        <v>25.446428571428566</v>
      </c>
      <c r="R113" s="24">
        <v>25.446428571428566</v>
      </c>
      <c r="S113" s="24">
        <v>25.446428571428566</v>
      </c>
      <c r="T113" s="24">
        <v>25.446428571428566</v>
      </c>
      <c r="U113" s="24">
        <v>25.446428571428566</v>
      </c>
      <c r="V113" s="24">
        <v>25.446428571428566</v>
      </c>
      <c r="W113" s="24">
        <v>25.446428571428566</v>
      </c>
      <c r="X113" s="24">
        <v>25.446428571428566</v>
      </c>
      <c r="Y113" s="24">
        <v>25.446428571428566</v>
      </c>
      <c r="Z113" s="24">
        <v>25.446428571428566</v>
      </c>
      <c r="AA113" s="24">
        <v>25.446428571428566</v>
      </c>
    </row>
    <row r="114" spans="1:27" x14ac:dyDescent="0.3">
      <c r="A114" s="10" t="s">
        <v>240</v>
      </c>
      <c r="B114" s="22" t="s">
        <v>291</v>
      </c>
      <c r="C114" s="23" t="s">
        <v>337</v>
      </c>
      <c r="D114" s="23" t="s">
        <v>293</v>
      </c>
      <c r="E114" s="23" t="s">
        <v>19</v>
      </c>
      <c r="F114" s="23" t="s">
        <v>149</v>
      </c>
      <c r="G114" s="10"/>
      <c r="H114" s="24">
        <v>254.46428571428569</v>
      </c>
      <c r="I114" s="24">
        <v>254.46428571428569</v>
      </c>
      <c r="J114" s="24">
        <v>254.46428571428569</v>
      </c>
      <c r="K114" s="24">
        <v>254.46428571428569</v>
      </c>
      <c r="L114" s="24">
        <v>254.46428571428569</v>
      </c>
      <c r="M114" s="24">
        <v>254.46428571428569</v>
      </c>
      <c r="N114" s="24">
        <v>254.46428571428569</v>
      </c>
      <c r="O114" s="24">
        <v>254.46428571428569</v>
      </c>
      <c r="P114" s="24">
        <v>254.46428571428569</v>
      </c>
      <c r="Q114" s="24">
        <v>254.46428571428569</v>
      </c>
      <c r="R114" s="24">
        <v>20.357142857142854</v>
      </c>
      <c r="S114" s="24">
        <v>20.357142857142854</v>
      </c>
      <c r="T114" s="24">
        <v>20.357142857142854</v>
      </c>
      <c r="U114" s="24">
        <v>20.357142857142854</v>
      </c>
      <c r="V114" s="24">
        <v>20.357142857142854</v>
      </c>
      <c r="W114" s="24">
        <v>20.357142857142854</v>
      </c>
      <c r="X114" s="24">
        <v>20.357142857142854</v>
      </c>
      <c r="Y114" s="24">
        <v>20.357142857142854</v>
      </c>
      <c r="Z114" s="24">
        <v>20.357142857142854</v>
      </c>
      <c r="AA114" s="24">
        <v>20.357142857142854</v>
      </c>
    </row>
    <row r="115" spans="1:27" x14ac:dyDescent="0.3">
      <c r="A115" s="10" t="s">
        <v>240</v>
      </c>
      <c r="B115" s="22" t="s">
        <v>291</v>
      </c>
      <c r="C115" s="23" t="s">
        <v>1038</v>
      </c>
      <c r="D115" s="23" t="s">
        <v>1032</v>
      </c>
      <c r="E115" s="23" t="s">
        <v>19</v>
      </c>
      <c r="F115" s="23" t="s">
        <v>158</v>
      </c>
      <c r="G115" s="10"/>
      <c r="H115" s="24">
        <v>20.357142857142854</v>
      </c>
      <c r="I115" s="24">
        <v>20.357142857142854</v>
      </c>
      <c r="J115" s="24">
        <v>20.357142857142854</v>
      </c>
      <c r="K115" s="24">
        <v>20.357142857142854</v>
      </c>
      <c r="L115" s="24">
        <v>20.357142857142854</v>
      </c>
      <c r="M115" s="24">
        <v>20.357142857142854</v>
      </c>
      <c r="N115" s="24">
        <v>20.357142857142854</v>
      </c>
      <c r="O115" s="24">
        <v>0</v>
      </c>
      <c r="P115" s="24">
        <v>0</v>
      </c>
      <c r="Q115" s="24">
        <v>0</v>
      </c>
      <c r="R115" s="24">
        <v>0</v>
      </c>
      <c r="S115" s="24">
        <v>0</v>
      </c>
      <c r="T115" s="24">
        <v>0</v>
      </c>
      <c r="U115" s="24">
        <v>0</v>
      </c>
      <c r="V115" s="24">
        <v>0</v>
      </c>
      <c r="W115" s="24">
        <v>0</v>
      </c>
      <c r="X115" s="24">
        <v>0</v>
      </c>
      <c r="Y115" s="24">
        <v>0</v>
      </c>
      <c r="Z115" s="24">
        <v>0</v>
      </c>
      <c r="AA115" s="24">
        <v>0</v>
      </c>
    </row>
    <row r="116" spans="1:27" x14ac:dyDescent="0.3">
      <c r="A116" s="10" t="s">
        <v>240</v>
      </c>
      <c r="B116" s="22" t="s">
        <v>291</v>
      </c>
      <c r="C116" s="23" t="s">
        <v>1039</v>
      </c>
      <c r="D116" s="23" t="s">
        <v>1040</v>
      </c>
      <c r="E116" s="23" t="s">
        <v>19</v>
      </c>
      <c r="F116" s="23" t="s">
        <v>149</v>
      </c>
      <c r="G116" s="10"/>
      <c r="H116" s="24">
        <v>50.892857142857132</v>
      </c>
      <c r="I116" s="24">
        <v>50.892857142857132</v>
      </c>
      <c r="J116" s="24">
        <v>50.892857142857132</v>
      </c>
      <c r="K116" s="24">
        <v>50.892857142857132</v>
      </c>
      <c r="L116" s="24">
        <v>50.892857142857132</v>
      </c>
      <c r="M116" s="24">
        <v>50.892857142857132</v>
      </c>
      <c r="N116" s="24">
        <v>50.892857142857132</v>
      </c>
      <c r="O116" s="24">
        <v>50.892857142857132</v>
      </c>
      <c r="P116" s="24">
        <v>50.892857142857132</v>
      </c>
      <c r="Q116" s="24">
        <v>50.892857142857132</v>
      </c>
      <c r="R116" s="24">
        <v>50.892857142857132</v>
      </c>
      <c r="S116" s="24">
        <v>50.892857142857132</v>
      </c>
      <c r="T116" s="24">
        <v>50.892857142857132</v>
      </c>
      <c r="U116" s="24">
        <v>50.892857142857132</v>
      </c>
      <c r="V116" s="24">
        <v>50.892857142857132</v>
      </c>
      <c r="W116" s="24">
        <v>50.892857142857132</v>
      </c>
      <c r="X116" s="24">
        <v>50.892857142857132</v>
      </c>
      <c r="Y116" s="24">
        <v>50.892857142857132</v>
      </c>
      <c r="Z116" s="24">
        <v>50.892857142857132</v>
      </c>
      <c r="AA116" s="24">
        <v>50.892857142857132</v>
      </c>
    </row>
    <row r="117" spans="1:27" x14ac:dyDescent="0.3">
      <c r="A117" s="10" t="s">
        <v>240</v>
      </c>
      <c r="B117" s="22" t="s">
        <v>291</v>
      </c>
      <c r="C117" s="23" t="s">
        <v>1041</v>
      </c>
      <c r="D117" s="23" t="s">
        <v>1042</v>
      </c>
      <c r="E117" s="23" t="s">
        <v>19</v>
      </c>
      <c r="F117" s="23" t="s">
        <v>149</v>
      </c>
      <c r="G117" s="10"/>
      <c r="H117" s="24">
        <v>122.14285714285711</v>
      </c>
      <c r="I117" s="24">
        <v>122.14285714285711</v>
      </c>
      <c r="J117" s="24">
        <v>122.14285714285711</v>
      </c>
      <c r="K117" s="24">
        <v>122.14285714285711</v>
      </c>
      <c r="L117" s="24">
        <v>122.14285714285711</v>
      </c>
      <c r="M117" s="24">
        <v>122.14285714285711</v>
      </c>
      <c r="N117" s="24">
        <v>122.14285714285711</v>
      </c>
      <c r="O117" s="24">
        <v>122.14285714285711</v>
      </c>
      <c r="P117" s="24">
        <v>122.14285714285711</v>
      </c>
      <c r="Q117" s="24">
        <v>122.14285714285711</v>
      </c>
      <c r="R117" s="24">
        <v>122.14285714285711</v>
      </c>
      <c r="S117" s="24">
        <v>122.14285714285711</v>
      </c>
      <c r="T117" s="24">
        <v>122.14285714285711</v>
      </c>
      <c r="U117" s="24">
        <v>122.14285714285711</v>
      </c>
      <c r="V117" s="24">
        <v>122.14285714285711</v>
      </c>
      <c r="W117" s="24">
        <v>122.14285714285711</v>
      </c>
      <c r="X117" s="24">
        <v>122.14285714285711</v>
      </c>
      <c r="Y117" s="24">
        <v>122.14285714285711</v>
      </c>
      <c r="Z117" s="24">
        <v>122.14285714285711</v>
      </c>
      <c r="AA117" s="24">
        <v>122.14285714285711</v>
      </c>
    </row>
    <row r="118" spans="1:27" x14ac:dyDescent="0.3">
      <c r="A118" s="10" t="s">
        <v>240</v>
      </c>
      <c r="B118" s="22" t="s">
        <v>291</v>
      </c>
      <c r="C118" s="23" t="s">
        <v>750</v>
      </c>
      <c r="D118" s="23" t="s">
        <v>293</v>
      </c>
      <c r="E118" s="23" t="s">
        <v>19</v>
      </c>
      <c r="F118" s="23" t="s">
        <v>158</v>
      </c>
      <c r="G118" s="10"/>
      <c r="H118" s="24">
        <v>50.892857142857132</v>
      </c>
      <c r="I118" s="24">
        <v>50.892857142857132</v>
      </c>
      <c r="J118" s="24">
        <v>50.892857142857132</v>
      </c>
      <c r="K118" s="24">
        <v>50.892857142857132</v>
      </c>
      <c r="L118" s="24">
        <v>50.892857142857132</v>
      </c>
      <c r="M118" s="24">
        <v>0</v>
      </c>
      <c r="N118" s="24">
        <v>0</v>
      </c>
      <c r="O118" s="24">
        <v>0</v>
      </c>
      <c r="P118" s="24">
        <v>0</v>
      </c>
      <c r="Q118" s="24">
        <v>0</v>
      </c>
      <c r="R118" s="24">
        <v>0</v>
      </c>
      <c r="S118" s="24">
        <v>0</v>
      </c>
      <c r="T118" s="24">
        <v>0</v>
      </c>
      <c r="U118" s="24">
        <v>0</v>
      </c>
      <c r="V118" s="24">
        <v>0</v>
      </c>
      <c r="W118" s="24">
        <v>0</v>
      </c>
      <c r="X118" s="24">
        <v>0</v>
      </c>
      <c r="Y118" s="24">
        <v>0</v>
      </c>
      <c r="Z118" s="24">
        <v>0</v>
      </c>
      <c r="AA118" s="24">
        <v>0</v>
      </c>
    </row>
    <row r="119" spans="1:27" x14ac:dyDescent="0.3">
      <c r="A119" s="10" t="s">
        <v>240</v>
      </c>
      <c r="B119" s="22" t="s">
        <v>291</v>
      </c>
      <c r="C119" s="23" t="s">
        <v>1043</v>
      </c>
      <c r="D119" s="23" t="s">
        <v>1044</v>
      </c>
      <c r="E119" s="23" t="s">
        <v>19</v>
      </c>
      <c r="F119" s="23" t="s">
        <v>149</v>
      </c>
      <c r="G119" s="10"/>
      <c r="H119" s="24">
        <v>30.535714285714278</v>
      </c>
      <c r="I119" s="24">
        <v>30.535714285714278</v>
      </c>
      <c r="J119" s="24">
        <v>30.535714285714278</v>
      </c>
      <c r="K119" s="24">
        <v>30.535714285714278</v>
      </c>
      <c r="L119" s="24">
        <v>30.535714285714278</v>
      </c>
      <c r="M119" s="24">
        <v>30.535714285714278</v>
      </c>
      <c r="N119" s="24">
        <v>30.535714285714278</v>
      </c>
      <c r="O119" s="24">
        <v>30.535714285714278</v>
      </c>
      <c r="P119" s="24">
        <v>30.535714285714278</v>
      </c>
      <c r="Q119" s="24">
        <v>30.535714285714278</v>
      </c>
      <c r="R119" s="24">
        <v>30.535714285714278</v>
      </c>
      <c r="S119" s="24">
        <v>30.535714285714278</v>
      </c>
      <c r="T119" s="24">
        <v>30.535714285714278</v>
      </c>
      <c r="U119" s="24">
        <v>30.535714285714278</v>
      </c>
      <c r="V119" s="24">
        <v>30.535714285714278</v>
      </c>
      <c r="W119" s="24">
        <v>30.535714285714278</v>
      </c>
      <c r="X119" s="24">
        <v>30.535714285714278</v>
      </c>
      <c r="Y119" s="24">
        <v>30.535714285714278</v>
      </c>
      <c r="Z119" s="24">
        <v>30.535714285714278</v>
      </c>
      <c r="AA119" s="24">
        <v>30.535714285714278</v>
      </c>
    </row>
    <row r="120" spans="1:27" x14ac:dyDescent="0.3">
      <c r="A120" s="10" t="s">
        <v>240</v>
      </c>
      <c r="B120" s="22" t="s">
        <v>291</v>
      </c>
      <c r="C120" s="23" t="s">
        <v>1045</v>
      </c>
      <c r="D120" s="23" t="s">
        <v>847</v>
      </c>
      <c r="E120" s="23" t="s">
        <v>19</v>
      </c>
      <c r="F120" s="23" t="s">
        <v>149</v>
      </c>
      <c r="G120" s="10"/>
      <c r="H120" s="24">
        <v>81.428571428571416</v>
      </c>
      <c r="I120" s="24">
        <v>81.428571428571416</v>
      </c>
      <c r="J120" s="24">
        <v>81.428571428571416</v>
      </c>
      <c r="K120" s="24">
        <v>81.428571428571416</v>
      </c>
      <c r="L120" s="24">
        <v>81.428571428571416</v>
      </c>
      <c r="M120" s="24">
        <v>81.428571428571416</v>
      </c>
      <c r="N120" s="24">
        <v>81.428571428571416</v>
      </c>
      <c r="O120" s="24">
        <v>81.428571428571416</v>
      </c>
      <c r="P120" s="24">
        <v>81.428571428571416</v>
      </c>
      <c r="Q120" s="24">
        <v>81.428571428571416</v>
      </c>
      <c r="R120" s="24">
        <v>81.428571428571416</v>
      </c>
      <c r="S120" s="24">
        <v>81.428571428571416</v>
      </c>
      <c r="T120" s="24">
        <v>81.428571428571416</v>
      </c>
      <c r="U120" s="24">
        <v>81.428571428571416</v>
      </c>
      <c r="V120" s="24">
        <v>81.428571428571416</v>
      </c>
      <c r="W120" s="24">
        <v>81.428571428571416</v>
      </c>
      <c r="X120" s="24">
        <v>81.428571428571416</v>
      </c>
      <c r="Y120" s="24">
        <v>81.428571428571416</v>
      </c>
      <c r="Z120" s="24">
        <v>81.428571428571416</v>
      </c>
      <c r="AA120" s="24">
        <v>81.428571428571416</v>
      </c>
    </row>
    <row r="121" spans="1:27" x14ac:dyDescent="0.3">
      <c r="A121" s="10" t="s">
        <v>240</v>
      </c>
      <c r="B121" s="22" t="s">
        <v>291</v>
      </c>
      <c r="C121" s="23" t="s">
        <v>1046</v>
      </c>
      <c r="D121" s="23" t="s">
        <v>343</v>
      </c>
      <c r="E121" s="23" t="s">
        <v>19</v>
      </c>
      <c r="F121" s="23" t="s">
        <v>158</v>
      </c>
      <c r="G121" s="10"/>
      <c r="H121" s="24">
        <v>142.49999999999997</v>
      </c>
      <c r="I121" s="24">
        <v>142.49999999999997</v>
      </c>
      <c r="J121" s="24">
        <v>0</v>
      </c>
      <c r="K121" s="24">
        <v>0</v>
      </c>
      <c r="L121" s="24">
        <v>0</v>
      </c>
      <c r="M121" s="24">
        <v>0</v>
      </c>
      <c r="N121" s="24">
        <v>0</v>
      </c>
      <c r="O121" s="24">
        <v>0</v>
      </c>
      <c r="P121" s="24">
        <v>0</v>
      </c>
      <c r="Q121" s="24">
        <v>0</v>
      </c>
      <c r="R121" s="24">
        <v>0</v>
      </c>
      <c r="S121" s="24">
        <v>0</v>
      </c>
      <c r="T121" s="24">
        <v>0</v>
      </c>
      <c r="U121" s="24">
        <v>0</v>
      </c>
      <c r="V121" s="24">
        <v>0</v>
      </c>
      <c r="W121" s="24">
        <v>0</v>
      </c>
      <c r="X121" s="24">
        <v>0</v>
      </c>
      <c r="Y121" s="24">
        <v>0</v>
      </c>
      <c r="Z121" s="24">
        <v>0</v>
      </c>
      <c r="AA121" s="24">
        <v>0</v>
      </c>
    </row>
    <row r="122" spans="1:27" x14ac:dyDescent="0.3">
      <c r="A122" s="10" t="s">
        <v>240</v>
      </c>
      <c r="B122" s="22" t="s">
        <v>291</v>
      </c>
      <c r="C122" s="23" t="s">
        <v>1047</v>
      </c>
      <c r="D122" s="23" t="s">
        <v>885</v>
      </c>
      <c r="E122" s="23" t="s">
        <v>19</v>
      </c>
      <c r="F122" s="23" t="s">
        <v>158</v>
      </c>
      <c r="G122" s="10"/>
      <c r="H122" s="24">
        <v>50.892857142857132</v>
      </c>
      <c r="I122" s="24">
        <v>50.892857142857132</v>
      </c>
      <c r="J122" s="24">
        <v>50.892857142857132</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row>
    <row r="123" spans="1:27" x14ac:dyDescent="0.3">
      <c r="A123" s="10" t="s">
        <v>240</v>
      </c>
      <c r="B123" s="22" t="s">
        <v>291</v>
      </c>
      <c r="C123" s="23" t="s">
        <v>774</v>
      </c>
      <c r="D123" s="23" t="s">
        <v>343</v>
      </c>
      <c r="E123" s="23" t="s">
        <v>19</v>
      </c>
      <c r="F123" s="23" t="s">
        <v>158</v>
      </c>
      <c r="G123" s="10"/>
      <c r="H123" s="24">
        <v>152.67857142857139</v>
      </c>
      <c r="I123" s="24">
        <v>152.67857142857139</v>
      </c>
      <c r="J123" s="24">
        <v>152.67857142857139</v>
      </c>
      <c r="K123" s="24">
        <v>152.67857142857139</v>
      </c>
      <c r="L123" s="24">
        <v>152.67857142857139</v>
      </c>
      <c r="M123" s="24">
        <v>152.67857142857139</v>
      </c>
      <c r="N123" s="24">
        <v>152.67857142857139</v>
      </c>
      <c r="O123" s="24">
        <v>152.67857142857139</v>
      </c>
      <c r="P123" s="24">
        <v>0</v>
      </c>
      <c r="Q123" s="24">
        <v>0</v>
      </c>
      <c r="R123" s="24">
        <v>0</v>
      </c>
      <c r="S123" s="24">
        <v>0</v>
      </c>
      <c r="T123" s="24">
        <v>0</v>
      </c>
      <c r="U123" s="24">
        <v>0</v>
      </c>
      <c r="V123" s="24">
        <v>0</v>
      </c>
      <c r="W123" s="24">
        <v>0</v>
      </c>
      <c r="X123" s="24">
        <v>0</v>
      </c>
      <c r="Y123" s="24">
        <v>0</v>
      </c>
      <c r="Z123" s="24">
        <v>0</v>
      </c>
      <c r="AA123" s="24">
        <v>0</v>
      </c>
    </row>
  </sheetData>
  <conditionalFormatting sqref="D14:E15 D22:E24">
    <cfRule type="cellIs" dxfId="27" priority="4" stopIfTrue="1" operator="lessThan">
      <formula>0</formula>
    </cfRule>
  </conditionalFormatting>
  <conditionalFormatting sqref="E18">
    <cfRule type="cellIs" dxfId="26" priority="3" stopIfTrue="1" operator="lessThan">
      <formula>0</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493B-B190-4608-B874-6237186D00D7}">
  <sheetPr codeName="Sheet15"/>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44</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5440.0346446749127</v>
      </c>
      <c r="E4" s="5">
        <f t="shared" si="0"/>
        <v>5179.0391089606264</v>
      </c>
      <c r="F4" s="5">
        <f t="shared" si="0"/>
        <v>4986.579287532054</v>
      </c>
      <c r="G4" s="5">
        <f t="shared" si="0"/>
        <v>4635.8248232463402</v>
      </c>
      <c r="H4" s="5">
        <f t="shared" si="0"/>
        <v>4544.0309753989823</v>
      </c>
      <c r="I4" s="5">
        <f t="shared" si="0"/>
        <v>4493.1336539704107</v>
      </c>
      <c r="J4" s="5">
        <f t="shared" si="0"/>
        <v>4239.5577611132685</v>
      </c>
      <c r="K4" s="5">
        <f t="shared" si="0"/>
        <v>4180.2675825418401</v>
      </c>
      <c r="L4" s="5">
        <f t="shared" si="0"/>
        <v>3573.6796704539274</v>
      </c>
      <c r="M4" s="5">
        <f t="shared" si="0"/>
        <v>3573.6796704539274</v>
      </c>
      <c r="N4" s="5">
        <f t="shared" si="0"/>
        <v>3318.6796704539274</v>
      </c>
      <c r="O4" s="5">
        <f t="shared" si="0"/>
        <v>3318.6796704539274</v>
      </c>
      <c r="P4" s="5">
        <f t="shared" si="0"/>
        <v>3318.6796704539274</v>
      </c>
      <c r="Q4" s="5">
        <f t="shared" si="0"/>
        <v>3318.6796704539274</v>
      </c>
      <c r="R4" s="5">
        <f t="shared" si="0"/>
        <v>3318.6796704539274</v>
      </c>
      <c r="S4" s="5">
        <f t="shared" si="0"/>
        <v>3318.6796704539274</v>
      </c>
      <c r="T4" s="5">
        <f>T5+T56+T116+T120+T153+T197+T209</f>
        <v>3318.6796704539274</v>
      </c>
      <c r="U4" s="5">
        <f t="shared" ref="U4:V4" si="1">U5+U56+U116+U120+U153+U197+U209</f>
        <v>3318.6796704539274</v>
      </c>
      <c r="V4" s="5">
        <f t="shared" si="1"/>
        <v>3318.6796704539274</v>
      </c>
      <c r="W4" s="5">
        <f t="shared" ref="W4" si="2">W5+W56+W116+W120+W153+W197+W209</f>
        <v>3318.6796704539274</v>
      </c>
    </row>
    <row r="5" spans="1:23" s="88" customFormat="1" x14ac:dyDescent="0.3">
      <c r="A5" s="122" t="s">
        <v>349</v>
      </c>
      <c r="B5" s="122" t="s">
        <v>349</v>
      </c>
      <c r="C5" s="122" t="s">
        <v>349</v>
      </c>
      <c r="D5" s="123">
        <f>SUMIF($A7:$A$211,LEFT($C5,LEN($C5)-6),D7:D$211)</f>
        <v>1356.2143835616437</v>
      </c>
      <c r="E5" s="123">
        <f>SUMIF($A7:$A$211,LEFT($C5,LEN($C5)-6),E7:E$211)</f>
        <v>1107.8572407045008</v>
      </c>
      <c r="F5" s="123">
        <f>SUMIF($A7:$A$211,LEFT($C5,LEN($C5)-6),F7:F$211)</f>
        <v>1107.8572407045008</v>
      </c>
      <c r="G5" s="123">
        <f>SUMIF($A7:$A$211,LEFT($C5,LEN($C5)-6),G7:G$211)</f>
        <v>797.05366927592945</v>
      </c>
      <c r="H5" s="123">
        <f>SUMIF($A7:$A$211,LEFT($C5,LEN($C5)-6),H7:H$211)</f>
        <v>789.9964285714284</v>
      </c>
      <c r="I5" s="123">
        <f>SUMIF($A7:$A$211,LEFT($C5,LEN($C5)-6),I7:I$211)</f>
        <v>789.9964285714284</v>
      </c>
      <c r="J5" s="123">
        <f>SUMIF($A7:$A$211,LEFT($C5,LEN($C5)-6),J7:J$211)</f>
        <v>789.9964285714284</v>
      </c>
      <c r="K5" s="123">
        <f>SUMIF($A7:$A$211,LEFT($C5,LEN($C5)-6),K7:K$211)</f>
        <v>789.9964285714284</v>
      </c>
      <c r="L5" s="123">
        <f>SUMIF($A7:$A$211,LEFT($C5,LEN($C5)-6),L7:L$211)</f>
        <v>789.9964285714284</v>
      </c>
      <c r="M5" s="123">
        <f>SUMIF($A7:$A$211,LEFT($C5,LEN($C5)-6),M7:M$211)</f>
        <v>789.9964285714284</v>
      </c>
      <c r="N5" s="123">
        <f>SUMIF($A7:$A$211,LEFT($C5,LEN($C5)-6),N7:N$211)</f>
        <v>789.9964285714284</v>
      </c>
      <c r="O5" s="123">
        <f>SUMIF($A7:$A$211,LEFT($C5,LEN($C5)-6),O7:O$211)</f>
        <v>789.9964285714284</v>
      </c>
      <c r="P5" s="123">
        <f>SUMIF($A7:$A$211,LEFT($C5,LEN($C5)-6),P7:P$211)</f>
        <v>789.9964285714284</v>
      </c>
      <c r="Q5" s="123">
        <f>SUMIF($A7:$A$211,LEFT($C5,LEN($C5)-6),Q7:Q$211)</f>
        <v>789.9964285714284</v>
      </c>
      <c r="R5" s="123">
        <f>SUMIF($A7:$A$211,LEFT($C5,LEN($C5)-6),R7:R$211)</f>
        <v>789.9964285714284</v>
      </c>
      <c r="S5" s="123">
        <f>SUMIF($A7:$A$211,LEFT($C5,LEN($C5)-6),S7:S$211)</f>
        <v>789.9964285714284</v>
      </c>
      <c r="T5" s="123">
        <f>SUMIF($A7:$A$211,LEFT($C5,LEN($C5)-6),T7:T$211)</f>
        <v>789.9964285714284</v>
      </c>
      <c r="U5" s="123">
        <f>SUMIF($A7:$A$211,LEFT($C5,LEN($C5)-6),U7:U$211)</f>
        <v>789.9964285714284</v>
      </c>
      <c r="V5" s="123">
        <f>SUMIF($A7:$A$211,LEFT($C5,LEN($C5)-6),V7:V$211)</f>
        <v>789.9964285714284</v>
      </c>
      <c r="W5" s="123">
        <f>SUMIF($A7:$A$211,LEFT($C5,LEN($C5)-6),W7:W$211)</f>
        <v>789.9964285714284</v>
      </c>
    </row>
    <row r="6" spans="1:23" s="88" customFormat="1" x14ac:dyDescent="0.3">
      <c r="A6" s="124" t="s">
        <v>350</v>
      </c>
      <c r="B6" s="124" t="s">
        <v>350</v>
      </c>
      <c r="C6" s="124" t="s">
        <v>350</v>
      </c>
      <c r="D6" s="125">
        <f>SUMIF($B7:$B$211,LEFT($C6,LEN($C6)-6),D7:D$211)</f>
        <v>711.34295499021516</v>
      </c>
      <c r="E6" s="125">
        <f>SUMIF($B7:$B$211,LEFT($C6,LEN($C6)-6),E7:E$211)</f>
        <v>528.1286692759295</v>
      </c>
      <c r="F6" s="125">
        <f>SUMIF($B7:$B$211,LEFT($C6,LEN($C6)-6),F7:F$211)</f>
        <v>528.1286692759295</v>
      </c>
      <c r="G6" s="125">
        <f>SUMIF($B7:$B$211,LEFT($C6,LEN($C6)-6),G7:G$211)</f>
        <v>217.32509784735808</v>
      </c>
      <c r="H6" s="125">
        <f>SUMIF($B7:$B$211,LEFT($C6,LEN($C6)-6),H7:H$211)</f>
        <v>210.26785714285711</v>
      </c>
      <c r="I6" s="125">
        <f>SUMIF($B7:$B$211,LEFT($C6,LEN($C6)-6),I7:I$211)</f>
        <v>210.26785714285711</v>
      </c>
      <c r="J6" s="125">
        <f>SUMIF($B7:$B$211,LEFT($C6,LEN($C6)-6),J7:J$211)</f>
        <v>210.26785714285711</v>
      </c>
      <c r="K6" s="125">
        <f>SUMIF($B7:$B$211,LEFT($C6,LEN($C6)-6),K7:K$211)</f>
        <v>210.26785714285711</v>
      </c>
      <c r="L6" s="125">
        <f>SUMIF($B7:$B$211,LEFT($C6,LEN($C6)-6),L7:L$211)</f>
        <v>210.26785714285711</v>
      </c>
      <c r="M6" s="125">
        <f>SUMIF($B7:$B$211,LEFT($C6,LEN($C6)-6),M7:M$211)</f>
        <v>210.26785714285711</v>
      </c>
      <c r="N6" s="125">
        <f>SUMIF($B7:$B$211,LEFT($C6,LEN($C6)-6),N7:N$211)</f>
        <v>210.26785714285711</v>
      </c>
      <c r="O6" s="125">
        <f>SUMIF($B7:$B$211,LEFT($C6,LEN($C6)-6),O7:O$211)</f>
        <v>210.26785714285711</v>
      </c>
      <c r="P6" s="125">
        <f>SUMIF($B7:$B$211,LEFT($C6,LEN($C6)-6),P7:P$211)</f>
        <v>210.26785714285711</v>
      </c>
      <c r="Q6" s="125">
        <f>SUMIF($B7:$B$211,LEFT($C6,LEN($C6)-6),Q7:Q$211)</f>
        <v>210.26785714285711</v>
      </c>
      <c r="R6" s="125">
        <f>SUMIF($B7:$B$211,LEFT($C6,LEN($C6)-6),R7:R$211)</f>
        <v>210.26785714285711</v>
      </c>
      <c r="S6" s="125">
        <f>SUMIF($B7:$B$211,LEFT($C6,LEN($C6)-6),S7:S$211)</f>
        <v>210.26785714285711</v>
      </c>
      <c r="T6" s="125">
        <f>SUMIF($B7:$B$211,LEFT($C6,LEN($C6)-6),T7:T$211)</f>
        <v>210.26785714285711</v>
      </c>
      <c r="U6" s="125">
        <f>SUMIF($B7:$B$211,LEFT($C6,LEN($C6)-6),U7:U$211)</f>
        <v>210.26785714285711</v>
      </c>
      <c r="V6" s="125">
        <f>SUMIF($B7:$B$211,LEFT($C6,LEN($C6)-6),V7:V$211)</f>
        <v>210.26785714285711</v>
      </c>
      <c r="W6" s="125">
        <f>SUMIF($B7:$B$211,LEFT($C6,LEN($C6)-6),W7:W$211)</f>
        <v>210.26785714285711</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159.37499999999997</v>
      </c>
      <c r="E8" s="127">
        <v>159.37499999999997</v>
      </c>
      <c r="F8" s="127">
        <v>159.37499999999997</v>
      </c>
      <c r="G8" s="127">
        <v>159.37499999999997</v>
      </c>
      <c r="H8" s="127">
        <v>159.37499999999997</v>
      </c>
      <c r="I8" s="127">
        <v>159.37499999999997</v>
      </c>
      <c r="J8" s="127">
        <v>159.37499999999997</v>
      </c>
      <c r="K8" s="127">
        <v>159.37499999999997</v>
      </c>
      <c r="L8" s="127">
        <v>159.37499999999997</v>
      </c>
      <c r="M8" s="127">
        <v>159.37499999999997</v>
      </c>
      <c r="N8" s="127">
        <v>159.37499999999997</v>
      </c>
      <c r="O8" s="127">
        <v>159.37499999999997</v>
      </c>
      <c r="P8" s="127">
        <v>159.37499999999997</v>
      </c>
      <c r="Q8" s="127">
        <v>159.37499999999997</v>
      </c>
      <c r="R8" s="127">
        <v>159.37499999999997</v>
      </c>
      <c r="S8" s="127">
        <v>159.37499999999997</v>
      </c>
      <c r="T8" s="127">
        <v>159.37499999999997</v>
      </c>
      <c r="U8" s="127">
        <v>159.37499999999997</v>
      </c>
      <c r="V8" s="127">
        <v>159.37499999999997</v>
      </c>
      <c r="W8" s="127">
        <v>159.37499999999997</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83.396526418786678</v>
      </c>
      <c r="E13" s="127">
        <v>83.396526418786678</v>
      </c>
      <c r="F13" s="127">
        <v>83.396526418786678</v>
      </c>
      <c r="G13" s="127">
        <v>57.950097847358109</v>
      </c>
      <c r="H13" s="127">
        <v>50.892857142857139</v>
      </c>
      <c r="I13" s="127">
        <v>50.892857142857139</v>
      </c>
      <c r="J13" s="127">
        <v>50.892857142857139</v>
      </c>
      <c r="K13" s="127">
        <v>50.892857142857139</v>
      </c>
      <c r="L13" s="127">
        <v>50.892857142857139</v>
      </c>
      <c r="M13" s="127">
        <v>50.892857142857139</v>
      </c>
      <c r="N13" s="127">
        <v>50.892857142857139</v>
      </c>
      <c r="O13" s="127">
        <v>50.892857142857139</v>
      </c>
      <c r="P13" s="127">
        <v>50.892857142857139</v>
      </c>
      <c r="Q13" s="127">
        <v>50.892857142857139</v>
      </c>
      <c r="R13" s="127">
        <v>50.892857142857139</v>
      </c>
      <c r="S13" s="127">
        <v>50.892857142857139</v>
      </c>
      <c r="T13" s="127">
        <v>50.892857142857139</v>
      </c>
      <c r="U13" s="127">
        <v>50.892857142857139</v>
      </c>
      <c r="V13" s="127">
        <v>50.892857142857139</v>
      </c>
      <c r="W13" s="127">
        <v>50.892857142857139</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285.35714285714278</v>
      </c>
      <c r="E19" s="127">
        <v>285.35714285714278</v>
      </c>
      <c r="F19" s="127">
        <v>285.35714285714278</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183.21428571428569</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400.87142857142851</v>
      </c>
      <c r="E26" s="125">
        <f>SUMIF($B27:$B$211,LEFT($C26,LEN($C26)-6),E27:E$211)</f>
        <v>315.37142857142851</v>
      </c>
      <c r="F26" s="125">
        <f>SUMIF($B27:$B$211,LEFT($C26,LEN($C26)-6),F27:F$211)</f>
        <v>315.37142857142851</v>
      </c>
      <c r="G26" s="125">
        <f>SUMIF($B27:$B$211,LEFT($C26,LEN($C26)-6),G27:G$211)</f>
        <v>315.37142857142851</v>
      </c>
      <c r="H26" s="125">
        <f>SUMIF($B27:$B$211,LEFT($C26,LEN($C26)-6),H27:H$211)</f>
        <v>315.37142857142851</v>
      </c>
      <c r="I26" s="125">
        <f>SUMIF($B27:$B$211,LEFT($C26,LEN($C26)-6),I27:I$211)</f>
        <v>315.37142857142851</v>
      </c>
      <c r="J26" s="125">
        <f>SUMIF($B27:$B$211,LEFT($C26,LEN($C26)-6),J27:J$211)</f>
        <v>315.37142857142851</v>
      </c>
      <c r="K26" s="125">
        <f>SUMIF($B27:$B$211,LEFT($C26,LEN($C26)-6),K27:K$211)</f>
        <v>315.37142857142851</v>
      </c>
      <c r="L26" s="125">
        <f>SUMIF($B27:$B$211,LEFT($C26,LEN($C26)-6),L27:L$211)</f>
        <v>315.37142857142851</v>
      </c>
      <c r="M26" s="125">
        <f>SUMIF($B27:$B$211,LEFT($C26,LEN($C26)-6),M27:M$211)</f>
        <v>315.37142857142851</v>
      </c>
      <c r="N26" s="125">
        <f>SUMIF($B27:$B$211,LEFT($C26,LEN($C26)-6),N27:N$211)</f>
        <v>315.37142857142851</v>
      </c>
      <c r="O26" s="125">
        <f>SUMIF($B27:$B$211,LEFT($C26,LEN($C26)-6),O27:O$211)</f>
        <v>315.37142857142851</v>
      </c>
      <c r="P26" s="125">
        <f>SUMIF($B27:$B$211,LEFT($C26,LEN($C26)-6),P27:P$211)</f>
        <v>315.37142857142851</v>
      </c>
      <c r="Q26" s="125">
        <f>SUMIF($B27:$B$211,LEFT($C26,LEN($C26)-6),Q27:Q$211)</f>
        <v>315.37142857142851</v>
      </c>
      <c r="R26" s="125">
        <f>SUMIF($B27:$B$211,LEFT($C26,LEN($C26)-6),R27:R$211)</f>
        <v>315.37142857142851</v>
      </c>
      <c r="S26" s="125">
        <f>SUMIF($B27:$B$211,LEFT($C26,LEN($C26)-6),S27:S$211)</f>
        <v>315.37142857142851</v>
      </c>
      <c r="T26" s="125">
        <f>SUMIF($B27:$B$211,LEFT($C26,LEN($C26)-6),T27:T$211)</f>
        <v>315.37142857142851</v>
      </c>
      <c r="U26" s="125">
        <f>SUMIF($B27:$B$211,LEFT($C26,LEN($C26)-6),U27:U$211)</f>
        <v>315.37142857142851</v>
      </c>
      <c r="V26" s="125">
        <f>SUMIF($B27:$B$211,LEFT($C26,LEN($C26)-6),V27:V$211)</f>
        <v>315.37142857142851</v>
      </c>
      <c r="W26" s="125">
        <f>SUMIF($B27:$B$211,LEFT($C26,LEN($C26)-6),W27:W$211)</f>
        <v>315.37142857142851</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85.499999999999986</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48.446428571428562</v>
      </c>
      <c r="E31" s="127">
        <v>48.446428571428562</v>
      </c>
      <c r="F31" s="127">
        <v>48.446428571428562</v>
      </c>
      <c r="G31" s="127">
        <v>48.446428571428562</v>
      </c>
      <c r="H31" s="127">
        <v>48.446428571428562</v>
      </c>
      <c r="I31" s="127">
        <v>48.446428571428562</v>
      </c>
      <c r="J31" s="127">
        <v>48.446428571428562</v>
      </c>
      <c r="K31" s="127">
        <v>48.446428571428562</v>
      </c>
      <c r="L31" s="127">
        <v>48.446428571428562</v>
      </c>
      <c r="M31" s="127">
        <v>48.446428571428562</v>
      </c>
      <c r="N31" s="127">
        <v>48.446428571428562</v>
      </c>
      <c r="O31" s="127">
        <v>48.446428571428562</v>
      </c>
      <c r="P31" s="127">
        <v>48.446428571428562</v>
      </c>
      <c r="Q31" s="127">
        <v>48.446428571428562</v>
      </c>
      <c r="R31" s="127">
        <v>48.446428571428562</v>
      </c>
      <c r="S31" s="127">
        <v>48.446428571428562</v>
      </c>
      <c r="T31" s="127">
        <v>48.446428571428562</v>
      </c>
      <c r="U31" s="127">
        <v>48.446428571428562</v>
      </c>
      <c r="V31" s="127">
        <v>48.446428571428562</v>
      </c>
      <c r="W31" s="127">
        <v>48.446428571428562</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30.535714285714278</v>
      </c>
      <c r="E34" s="127">
        <v>30.535714285714278</v>
      </c>
      <c r="F34" s="127">
        <v>30.535714285714278</v>
      </c>
      <c r="G34" s="127">
        <v>30.535714285714278</v>
      </c>
      <c r="H34" s="127">
        <v>30.535714285714278</v>
      </c>
      <c r="I34" s="127">
        <v>30.535714285714278</v>
      </c>
      <c r="J34" s="127">
        <v>30.535714285714278</v>
      </c>
      <c r="K34" s="127">
        <v>30.535714285714278</v>
      </c>
      <c r="L34" s="127">
        <v>30.535714285714278</v>
      </c>
      <c r="M34" s="127">
        <v>30.535714285714278</v>
      </c>
      <c r="N34" s="127">
        <v>30.535714285714278</v>
      </c>
      <c r="O34" s="127">
        <v>30.535714285714278</v>
      </c>
      <c r="P34" s="127">
        <v>30.535714285714278</v>
      </c>
      <c r="Q34" s="127">
        <v>30.535714285714278</v>
      </c>
      <c r="R34" s="127">
        <v>30.535714285714278</v>
      </c>
      <c r="S34" s="127">
        <v>30.535714285714278</v>
      </c>
      <c r="T34" s="127">
        <v>30.535714285714278</v>
      </c>
      <c r="U34" s="127">
        <v>30.535714285714278</v>
      </c>
      <c r="V34" s="127">
        <v>30.535714285714278</v>
      </c>
      <c r="W34" s="127">
        <v>30.535714285714278</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49.103571428571428</v>
      </c>
      <c r="E40" s="127">
        <v>49.103571428571428</v>
      </c>
      <c r="F40" s="127">
        <v>49.103571428571428</v>
      </c>
      <c r="G40" s="127">
        <v>49.103571428571428</v>
      </c>
      <c r="H40" s="127">
        <v>49.103571428571428</v>
      </c>
      <c r="I40" s="127">
        <v>49.103571428571428</v>
      </c>
      <c r="J40" s="127">
        <v>49.103571428571428</v>
      </c>
      <c r="K40" s="127">
        <v>49.103571428571428</v>
      </c>
      <c r="L40" s="127">
        <v>49.103571428571428</v>
      </c>
      <c r="M40" s="127">
        <v>49.103571428571428</v>
      </c>
      <c r="N40" s="127">
        <v>49.103571428571428</v>
      </c>
      <c r="O40" s="127">
        <v>49.103571428571428</v>
      </c>
      <c r="P40" s="127">
        <v>49.103571428571428</v>
      </c>
      <c r="Q40" s="127">
        <v>49.103571428571428</v>
      </c>
      <c r="R40" s="127">
        <v>49.103571428571428</v>
      </c>
      <c r="S40" s="127">
        <v>49.103571428571428</v>
      </c>
      <c r="T40" s="127">
        <v>49.103571428571428</v>
      </c>
      <c r="U40" s="127">
        <v>49.103571428571428</v>
      </c>
      <c r="V40" s="127">
        <v>49.103571428571428</v>
      </c>
      <c r="W40" s="127">
        <v>49.103571428571428</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24.428571428571427</v>
      </c>
      <c r="E44" s="127">
        <v>24.428571428571427</v>
      </c>
      <c r="F44" s="127">
        <v>24.428571428571427</v>
      </c>
      <c r="G44" s="127">
        <v>24.428571428571427</v>
      </c>
      <c r="H44" s="127">
        <v>24.428571428571427</v>
      </c>
      <c r="I44" s="127">
        <v>24.428571428571427</v>
      </c>
      <c r="J44" s="127">
        <v>24.428571428571427</v>
      </c>
      <c r="K44" s="127">
        <v>24.428571428571427</v>
      </c>
      <c r="L44" s="127">
        <v>24.428571428571427</v>
      </c>
      <c r="M44" s="127">
        <v>24.428571428571427</v>
      </c>
      <c r="N44" s="127">
        <v>24.428571428571427</v>
      </c>
      <c r="O44" s="127">
        <v>24.428571428571427</v>
      </c>
      <c r="P44" s="127">
        <v>24.428571428571427</v>
      </c>
      <c r="Q44" s="127">
        <v>24.428571428571427</v>
      </c>
      <c r="R44" s="127">
        <v>24.428571428571427</v>
      </c>
      <c r="S44" s="127">
        <v>24.428571428571427</v>
      </c>
      <c r="T44" s="127">
        <v>24.428571428571427</v>
      </c>
      <c r="U44" s="127">
        <v>24.428571428571427</v>
      </c>
      <c r="V44" s="127">
        <v>24.428571428571427</v>
      </c>
      <c r="W44" s="127">
        <v>24.428571428571427</v>
      </c>
    </row>
    <row r="45" spans="1:23" s="88" customFormat="1" x14ac:dyDescent="0.3">
      <c r="A45" s="126" t="s">
        <v>144</v>
      </c>
      <c r="B45" s="126" t="s">
        <v>367</v>
      </c>
      <c r="C45" s="126" t="s">
        <v>180</v>
      </c>
      <c r="D45" s="127">
        <v>162.8571428571428</v>
      </c>
      <c r="E45" s="127">
        <v>162.8571428571428</v>
      </c>
      <c r="F45" s="127">
        <v>162.8571428571428</v>
      </c>
      <c r="G45" s="127">
        <v>162.8571428571428</v>
      </c>
      <c r="H45" s="127">
        <v>162.8571428571428</v>
      </c>
      <c r="I45" s="127">
        <v>162.8571428571428</v>
      </c>
      <c r="J45" s="127">
        <v>162.8571428571428</v>
      </c>
      <c r="K45" s="127">
        <v>162.8571428571428</v>
      </c>
      <c r="L45" s="127">
        <v>162.8571428571428</v>
      </c>
      <c r="M45" s="127">
        <v>162.8571428571428</v>
      </c>
      <c r="N45" s="127">
        <v>162.8571428571428</v>
      </c>
      <c r="O45" s="127">
        <v>162.8571428571428</v>
      </c>
      <c r="P45" s="127">
        <v>162.8571428571428</v>
      </c>
      <c r="Q45" s="127">
        <v>162.8571428571428</v>
      </c>
      <c r="R45" s="127">
        <v>162.8571428571428</v>
      </c>
      <c r="S45" s="127">
        <v>162.8571428571428</v>
      </c>
      <c r="T45" s="127">
        <v>162.8571428571428</v>
      </c>
      <c r="U45" s="127">
        <v>162.8571428571428</v>
      </c>
      <c r="V45" s="127">
        <v>162.8571428571428</v>
      </c>
      <c r="W45" s="127">
        <v>162.8571428571428</v>
      </c>
    </row>
    <row r="46" spans="1:23" s="88" customFormat="1" x14ac:dyDescent="0.3">
      <c r="A46" s="124" t="s">
        <v>381</v>
      </c>
      <c r="B46" s="124" t="s">
        <v>381</v>
      </c>
      <c r="C46" s="124" t="s">
        <v>381</v>
      </c>
      <c r="D46" s="125">
        <f>SUMIF($B47:$B$211,LEFT($C46,LEN($C46)-6),D47:D$211)</f>
        <v>244</v>
      </c>
      <c r="E46" s="125">
        <f>SUMIF($B47:$B$211,LEFT($C46,LEN($C46)-6),E47:E$211)</f>
        <v>264.35714285714289</v>
      </c>
      <c r="F46" s="125">
        <f>SUMIF($B47:$B$211,LEFT($C46,LEN($C46)-6),F47:F$211)</f>
        <v>264.35714285714289</v>
      </c>
      <c r="G46" s="125">
        <f>SUMIF($B47:$B$211,LEFT($C46,LEN($C46)-6),G47:G$211)</f>
        <v>264.35714285714289</v>
      </c>
      <c r="H46" s="125">
        <f>SUMIF($B47:$B$211,LEFT($C46,LEN($C46)-6),H47:H$211)</f>
        <v>264.35714285714289</v>
      </c>
      <c r="I46" s="125">
        <f>SUMIF($B47:$B$211,LEFT($C46,LEN($C46)-6),I47:I$211)</f>
        <v>264.35714285714289</v>
      </c>
      <c r="J46" s="125">
        <f>SUMIF($B47:$B$211,LEFT($C46,LEN($C46)-6),J47:J$211)</f>
        <v>264.35714285714289</v>
      </c>
      <c r="K46" s="125">
        <f>SUMIF($B47:$B$211,LEFT($C46,LEN($C46)-6),K47:K$211)</f>
        <v>264.35714285714289</v>
      </c>
      <c r="L46" s="125">
        <f>SUMIF($B47:$B$211,LEFT($C46,LEN($C46)-6),L47:L$211)</f>
        <v>264.35714285714289</v>
      </c>
      <c r="M46" s="125">
        <f>SUMIF($B47:$B$211,LEFT($C46,LEN($C46)-6),M47:M$211)</f>
        <v>264.35714285714289</v>
      </c>
      <c r="N46" s="125">
        <f>SUMIF($B47:$B$211,LEFT($C46,LEN($C46)-6),N47:N$211)</f>
        <v>264.35714285714289</v>
      </c>
      <c r="O46" s="125">
        <f>SUMIF($B47:$B$211,LEFT($C46,LEN($C46)-6),O47:O$211)</f>
        <v>264.35714285714289</v>
      </c>
      <c r="P46" s="125">
        <f>SUMIF($B47:$B$211,LEFT($C46,LEN($C46)-6),P47:P$211)</f>
        <v>264.35714285714289</v>
      </c>
      <c r="Q46" s="125">
        <f>SUMIF($B47:$B$211,LEFT($C46,LEN($C46)-6),Q47:Q$211)</f>
        <v>264.35714285714289</v>
      </c>
      <c r="R46" s="125">
        <f>SUMIF($B47:$B$211,LEFT($C46,LEN($C46)-6),R47:R$211)</f>
        <v>264.35714285714289</v>
      </c>
      <c r="S46" s="125">
        <f>SUMIF($B47:$B$211,LEFT($C46,LEN($C46)-6),S47:S$211)</f>
        <v>264.35714285714289</v>
      </c>
      <c r="T46" s="125">
        <f>SUMIF($B47:$B$211,LEFT($C46,LEN($C46)-6),T47:T$211)</f>
        <v>264.35714285714289</v>
      </c>
      <c r="U46" s="125">
        <f>SUMIF($B47:$B$211,LEFT($C46,LEN($C46)-6),U47:U$211)</f>
        <v>264.35714285714289</v>
      </c>
      <c r="V46" s="125">
        <f>SUMIF($B47:$B$211,LEFT($C46,LEN($C46)-6),V47:V$211)</f>
        <v>264.35714285714289</v>
      </c>
      <c r="W46" s="125">
        <f>SUMIF($B47:$B$211,LEFT($C46,LEN($C46)-6),W47:W$211)</f>
        <v>264.35714285714289</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101.78571428571428</v>
      </c>
      <c r="E50" s="127">
        <v>122.14285714285714</v>
      </c>
      <c r="F50" s="127">
        <v>122.14285714285714</v>
      </c>
      <c r="G50" s="127">
        <v>122.14285714285714</v>
      </c>
      <c r="H50" s="127">
        <v>122.14285714285714</v>
      </c>
      <c r="I50" s="127">
        <v>122.14285714285714</v>
      </c>
      <c r="J50" s="127">
        <v>122.14285714285714</v>
      </c>
      <c r="K50" s="127">
        <v>122.14285714285714</v>
      </c>
      <c r="L50" s="127">
        <v>122.14285714285714</v>
      </c>
      <c r="M50" s="127">
        <v>122.14285714285714</v>
      </c>
      <c r="N50" s="127">
        <v>122.14285714285714</v>
      </c>
      <c r="O50" s="127">
        <v>122.14285714285714</v>
      </c>
      <c r="P50" s="127">
        <v>122.14285714285714</v>
      </c>
      <c r="Q50" s="127">
        <v>122.14285714285714</v>
      </c>
      <c r="R50" s="127">
        <v>122.14285714285714</v>
      </c>
      <c r="S50" s="127">
        <v>122.14285714285714</v>
      </c>
      <c r="T50" s="127">
        <v>122.14285714285714</v>
      </c>
      <c r="U50" s="127">
        <v>122.14285714285714</v>
      </c>
      <c r="V50" s="127">
        <v>122.14285714285714</v>
      </c>
      <c r="W50" s="127">
        <v>122.14285714285714</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142.21428571428572</v>
      </c>
      <c r="E52" s="127">
        <v>142.21428571428572</v>
      </c>
      <c r="F52" s="127">
        <v>142.21428571428572</v>
      </c>
      <c r="G52" s="127">
        <v>142.21428571428572</v>
      </c>
      <c r="H52" s="127">
        <v>142.21428571428572</v>
      </c>
      <c r="I52" s="127">
        <v>142.21428571428572</v>
      </c>
      <c r="J52" s="127">
        <v>142.21428571428572</v>
      </c>
      <c r="K52" s="127">
        <v>142.21428571428572</v>
      </c>
      <c r="L52" s="127">
        <v>142.21428571428572</v>
      </c>
      <c r="M52" s="127">
        <v>142.21428571428572</v>
      </c>
      <c r="N52" s="127">
        <v>142.21428571428572</v>
      </c>
      <c r="O52" s="127">
        <v>142.21428571428572</v>
      </c>
      <c r="P52" s="127">
        <v>142.21428571428572</v>
      </c>
      <c r="Q52" s="127">
        <v>142.21428571428572</v>
      </c>
      <c r="R52" s="127">
        <v>142.21428571428572</v>
      </c>
      <c r="S52" s="127">
        <v>142.21428571428572</v>
      </c>
      <c r="T52" s="127">
        <v>142.21428571428572</v>
      </c>
      <c r="U52" s="127">
        <v>142.21428571428572</v>
      </c>
      <c r="V52" s="127">
        <v>142.21428571428572</v>
      </c>
      <c r="W52" s="127">
        <v>142.21428571428572</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213.67857142857142</v>
      </c>
      <c r="E56" s="123">
        <f>SUMIF($A58:$A$211,LEFT($C56,LEN($C56)-6),E58:E$211)</f>
        <v>209.4375</v>
      </c>
      <c r="F56" s="123">
        <f>SUMIF($A58:$A$211,LEFT($C56,LEN($C56)-6),F58:F$211)</f>
        <v>188.23214285714286</v>
      </c>
      <c r="G56" s="123">
        <f>SUMIF($A58:$A$211,LEFT($C56,LEN($C56)-6),G58:G$211)</f>
        <v>188.23214285714286</v>
      </c>
      <c r="H56" s="123">
        <f>SUMIF($A58:$A$211,LEFT($C56,LEN($C56)-6),H58:H$211)</f>
        <v>188.23214285714286</v>
      </c>
      <c r="I56" s="123">
        <f>SUMIF($A58:$A$211,LEFT($C56,LEN($C56)-6),I58:I$211)</f>
        <v>188.23214285714286</v>
      </c>
      <c r="J56" s="123">
        <f>SUMIF($A58:$A$211,LEFT($C56,LEN($C56)-6),J58:J$211)</f>
        <v>188.23214285714286</v>
      </c>
      <c r="K56" s="123">
        <f>SUMIF($A58:$A$211,LEFT($C56,LEN($C56)-6),K58:K$211)</f>
        <v>188.23214285714286</v>
      </c>
      <c r="L56" s="123">
        <f>SUMIF($A58:$A$211,LEFT($C56,LEN($C56)-6),L58:L$211)</f>
        <v>139.375</v>
      </c>
      <c r="M56" s="123">
        <f>SUMIF($A58:$A$211,LEFT($C56,LEN($C56)-6),M58:M$211)</f>
        <v>139.375</v>
      </c>
      <c r="N56" s="123">
        <f>SUMIF($A58:$A$211,LEFT($C56,LEN($C56)-6),N58:N$211)</f>
        <v>139.375</v>
      </c>
      <c r="O56" s="123">
        <f>SUMIF($A58:$A$211,LEFT($C56,LEN($C56)-6),O58:O$211)</f>
        <v>139.375</v>
      </c>
      <c r="P56" s="123">
        <f>SUMIF($A58:$A$211,LEFT($C56,LEN($C56)-6),P58:P$211)</f>
        <v>139.375</v>
      </c>
      <c r="Q56" s="123">
        <f>SUMIF($A58:$A$211,LEFT($C56,LEN($C56)-6),Q58:Q$211)</f>
        <v>139.375</v>
      </c>
      <c r="R56" s="123">
        <f>SUMIF($A58:$A$211,LEFT($C56,LEN($C56)-6),R58:R$211)</f>
        <v>139.375</v>
      </c>
      <c r="S56" s="123">
        <f>SUMIF($A58:$A$211,LEFT($C56,LEN($C56)-6),S58:S$211)</f>
        <v>139.375</v>
      </c>
      <c r="T56" s="123">
        <f>SUMIF($A58:$A$211,LEFT($C56,LEN($C56)-6),T58:T$211)</f>
        <v>139.375</v>
      </c>
      <c r="U56" s="123">
        <f>SUMIF($A58:$A$211,LEFT($C56,LEN($C56)-6),U58:U$211)</f>
        <v>139.375</v>
      </c>
      <c r="V56" s="123">
        <f>SUMIF($A58:$A$211,LEFT($C56,LEN($C56)-6),V58:V$211)</f>
        <v>139.375</v>
      </c>
      <c r="W56" s="123">
        <f>SUMIF($A58:$A$211,LEFT($C56,LEN($C56)-6),W58:W$211)</f>
        <v>139.375</v>
      </c>
    </row>
    <row r="57" spans="1:23" s="88" customFormat="1" x14ac:dyDescent="0.3">
      <c r="A57" s="124" t="s">
        <v>391</v>
      </c>
      <c r="B57" s="124" t="s">
        <v>391</v>
      </c>
      <c r="C57" s="124" t="s">
        <v>391</v>
      </c>
      <c r="D57" s="125">
        <f>SUMIF($B58:$B$211,LEFT($C57,LEN($C57)-6),D58:D$211)</f>
        <v>213.67857142857142</v>
      </c>
      <c r="E57" s="125">
        <f>SUMIF($B58:$B$211,LEFT($C57,LEN($C57)-6),E58:E$211)</f>
        <v>209.4375</v>
      </c>
      <c r="F57" s="125">
        <f>SUMIF($B58:$B$211,LEFT($C57,LEN($C57)-6),F58:F$211)</f>
        <v>188.23214285714286</v>
      </c>
      <c r="G57" s="125">
        <f>SUMIF($B58:$B$211,LEFT($C57,LEN($C57)-6),G58:G$211)</f>
        <v>188.23214285714286</v>
      </c>
      <c r="H57" s="125">
        <f>SUMIF($B58:$B$211,LEFT($C57,LEN($C57)-6),H58:H$211)</f>
        <v>188.23214285714286</v>
      </c>
      <c r="I57" s="125">
        <f>SUMIF($B58:$B$211,LEFT($C57,LEN($C57)-6),I58:I$211)</f>
        <v>188.23214285714286</v>
      </c>
      <c r="J57" s="125">
        <f>SUMIF($B58:$B$211,LEFT($C57,LEN($C57)-6),J58:J$211)</f>
        <v>188.23214285714286</v>
      </c>
      <c r="K57" s="125">
        <f>SUMIF($B58:$B$211,LEFT($C57,LEN($C57)-6),K58:K$211)</f>
        <v>188.23214285714286</v>
      </c>
      <c r="L57" s="125">
        <f>SUMIF($B58:$B$211,LEFT($C57,LEN($C57)-6),L58:L$211)</f>
        <v>139.375</v>
      </c>
      <c r="M57" s="125">
        <f>SUMIF($B58:$B$211,LEFT($C57,LEN($C57)-6),M58:M$211)</f>
        <v>139.375</v>
      </c>
      <c r="N57" s="125">
        <f>SUMIF($B58:$B$211,LEFT($C57,LEN($C57)-6),N58:N$211)</f>
        <v>139.375</v>
      </c>
      <c r="O57" s="125">
        <f>SUMIF($B58:$B$211,LEFT($C57,LEN($C57)-6),O58:O$211)</f>
        <v>139.375</v>
      </c>
      <c r="P57" s="125">
        <f>SUMIF($B58:$B$211,LEFT($C57,LEN($C57)-6),P58:P$211)</f>
        <v>139.375</v>
      </c>
      <c r="Q57" s="125">
        <f>SUMIF($B58:$B$211,LEFT($C57,LEN($C57)-6),Q58:Q$211)</f>
        <v>139.375</v>
      </c>
      <c r="R57" s="125">
        <f>SUMIF($B58:$B$211,LEFT($C57,LEN($C57)-6),R58:R$211)</f>
        <v>139.375</v>
      </c>
      <c r="S57" s="125">
        <f>SUMIF($B58:$B$211,LEFT($C57,LEN($C57)-6),S58:S$211)</f>
        <v>139.375</v>
      </c>
      <c r="T57" s="125">
        <f>SUMIF($B58:$B$211,LEFT($C57,LEN($C57)-6),T58:T$211)</f>
        <v>139.375</v>
      </c>
      <c r="U57" s="125">
        <f>SUMIF($B58:$B$211,LEFT($C57,LEN($C57)-6),U58:U$211)</f>
        <v>139.375</v>
      </c>
      <c r="V57" s="125">
        <f>SUMIF($B58:$B$211,LEFT($C57,LEN($C57)-6),V58:V$211)</f>
        <v>139.375</v>
      </c>
      <c r="W57" s="125">
        <f>SUMIF($B58:$B$211,LEFT($C57,LEN($C57)-6),W58:W$211)</f>
        <v>139.375</v>
      </c>
    </row>
    <row r="58" spans="1:23" s="88" customFormat="1" x14ac:dyDescent="0.3">
      <c r="A58" s="126" t="s">
        <v>196</v>
      </c>
      <c r="B58" s="126" t="s">
        <v>392</v>
      </c>
      <c r="C58" s="126" t="s">
        <v>393</v>
      </c>
      <c r="D58" s="127">
        <v>25.446428571428566</v>
      </c>
      <c r="E58" s="127">
        <v>21.205357142857142</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48.857142857142854</v>
      </c>
      <c r="E59" s="127">
        <v>48.857142857142854</v>
      </c>
      <c r="F59" s="127">
        <v>48.857142857142854</v>
      </c>
      <c r="G59" s="127">
        <v>48.857142857142854</v>
      </c>
      <c r="H59" s="127">
        <v>48.857142857142854</v>
      </c>
      <c r="I59" s="127">
        <v>48.857142857142854</v>
      </c>
      <c r="J59" s="127">
        <v>48.857142857142854</v>
      </c>
      <c r="K59" s="127">
        <v>48.857142857142854</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139.375</v>
      </c>
      <c r="E63" s="127">
        <v>139.375</v>
      </c>
      <c r="F63" s="127">
        <v>139.375</v>
      </c>
      <c r="G63" s="127">
        <v>139.375</v>
      </c>
      <c r="H63" s="127">
        <v>139.375</v>
      </c>
      <c r="I63" s="127">
        <v>139.375</v>
      </c>
      <c r="J63" s="127">
        <v>139.375</v>
      </c>
      <c r="K63" s="127">
        <v>139.375</v>
      </c>
      <c r="L63" s="127">
        <v>139.375</v>
      </c>
      <c r="M63" s="127">
        <v>139.375</v>
      </c>
      <c r="N63" s="127">
        <v>139.375</v>
      </c>
      <c r="O63" s="127">
        <v>139.375</v>
      </c>
      <c r="P63" s="127">
        <v>139.375</v>
      </c>
      <c r="Q63" s="127">
        <v>139.375</v>
      </c>
      <c r="R63" s="127">
        <v>139.375</v>
      </c>
      <c r="S63" s="127">
        <v>139.375</v>
      </c>
      <c r="T63" s="127">
        <v>139.375</v>
      </c>
      <c r="U63" s="127">
        <v>139.375</v>
      </c>
      <c r="V63" s="127">
        <v>139.375</v>
      </c>
      <c r="W63" s="127">
        <v>139.375</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273.0680633110714</v>
      </c>
      <c r="E116" s="123">
        <f>SUMIF($A118:$A$211,LEFT($C116,LEN($C116)-6),E118:E$211)</f>
        <v>273.0680633110714</v>
      </c>
      <c r="F116" s="123">
        <f>SUMIF($A118:$A$211,LEFT($C116,LEN($C116)-6),F118:F$211)</f>
        <v>273.0680633110714</v>
      </c>
      <c r="G116" s="123">
        <f>SUMIF($A118:$A$211,LEFT($C116,LEN($C116)-6),G118:G$211)</f>
        <v>273.0680633110714</v>
      </c>
      <c r="H116" s="123">
        <f>SUMIF($A118:$A$211,LEFT($C116,LEN($C116)-6),H118:H$211)</f>
        <v>273.0680633110714</v>
      </c>
      <c r="I116" s="123">
        <f>SUMIF($A118:$A$211,LEFT($C116,LEN($C116)-6),I118:I$211)</f>
        <v>273.0680633110714</v>
      </c>
      <c r="J116" s="123">
        <f>SUMIF($A118:$A$211,LEFT($C116,LEN($C116)-6),J118:J$211)</f>
        <v>273.0680633110714</v>
      </c>
      <c r="K116" s="123">
        <f>SUMIF($A118:$A$211,LEFT($C116,LEN($C116)-6),K118:K$211)</f>
        <v>273.0680633110714</v>
      </c>
      <c r="L116" s="123">
        <f>SUMIF($A118:$A$211,LEFT($C116,LEN($C116)-6),L118:L$211)</f>
        <v>273.0680633110714</v>
      </c>
      <c r="M116" s="123">
        <f>SUMIF($A118:$A$211,LEFT($C116,LEN($C116)-6),M118:M$211)</f>
        <v>273.0680633110714</v>
      </c>
      <c r="N116" s="123">
        <f>SUMIF($A118:$A$211,LEFT($C116,LEN($C116)-6),N118:N$211)</f>
        <v>273.0680633110714</v>
      </c>
      <c r="O116" s="123">
        <f>SUMIF($A118:$A$211,LEFT($C116,LEN($C116)-6),O118:O$211)</f>
        <v>273.0680633110714</v>
      </c>
      <c r="P116" s="123">
        <f>SUMIF($A118:$A$211,LEFT($C116,LEN($C116)-6),P118:P$211)</f>
        <v>273.0680633110714</v>
      </c>
      <c r="Q116" s="123">
        <f>SUMIF($A118:$A$211,LEFT($C116,LEN($C116)-6),Q118:Q$211)</f>
        <v>273.0680633110714</v>
      </c>
      <c r="R116" s="123">
        <f>SUMIF($A118:$A$211,LEFT($C116,LEN($C116)-6),R118:R$211)</f>
        <v>273.0680633110714</v>
      </c>
      <c r="S116" s="123">
        <f>SUMIF($A118:$A$211,LEFT($C116,LEN($C116)-6),S118:S$211)</f>
        <v>273.0680633110714</v>
      </c>
      <c r="T116" s="123">
        <f>SUMIF($A118:$A$211,LEFT($C116,LEN($C116)-6),T118:T$211)</f>
        <v>273.0680633110714</v>
      </c>
      <c r="U116" s="123">
        <f>SUMIF($A118:$A$211,LEFT($C116,LEN($C116)-6),U118:U$211)</f>
        <v>273.0680633110714</v>
      </c>
      <c r="V116" s="123">
        <f>SUMIF($A118:$A$211,LEFT($C116,LEN($C116)-6),V118:V$211)</f>
        <v>273.0680633110714</v>
      </c>
      <c r="W116" s="123">
        <f>SUMIF($A118:$A$211,LEFT($C116,LEN($C116)-6),W118:W$211)</f>
        <v>273.0680633110714</v>
      </c>
    </row>
    <row r="117" spans="1:23" s="88" customFormat="1" x14ac:dyDescent="0.3">
      <c r="A117" s="124" t="s">
        <v>452</v>
      </c>
      <c r="B117" s="124" t="s">
        <v>452</v>
      </c>
      <c r="C117" s="124" t="s">
        <v>452</v>
      </c>
      <c r="D117" s="125">
        <f>SUMIF($B118:$B$211,LEFT($C117,LEN($C117)-6),D118:D$211)</f>
        <v>273.0680633110714</v>
      </c>
      <c r="E117" s="125">
        <f>SUMIF($B118:$B$211,LEFT($C117,LEN($C117)-6),E118:E$211)</f>
        <v>273.0680633110714</v>
      </c>
      <c r="F117" s="125">
        <f>SUMIF($B118:$B$211,LEFT($C117,LEN($C117)-6),F118:F$211)</f>
        <v>273.0680633110714</v>
      </c>
      <c r="G117" s="125">
        <f>SUMIF($B118:$B$211,LEFT($C117,LEN($C117)-6),G118:G$211)</f>
        <v>273.0680633110714</v>
      </c>
      <c r="H117" s="125">
        <f>SUMIF($B118:$B$211,LEFT($C117,LEN($C117)-6),H118:H$211)</f>
        <v>273.0680633110714</v>
      </c>
      <c r="I117" s="125">
        <f>SUMIF($B118:$B$211,LEFT($C117,LEN($C117)-6),I118:I$211)</f>
        <v>273.0680633110714</v>
      </c>
      <c r="J117" s="125">
        <f>SUMIF($B118:$B$211,LEFT($C117,LEN($C117)-6),J118:J$211)</f>
        <v>273.0680633110714</v>
      </c>
      <c r="K117" s="125">
        <f>SUMIF($B118:$B$211,LEFT($C117,LEN($C117)-6),K118:K$211)</f>
        <v>273.0680633110714</v>
      </c>
      <c r="L117" s="125">
        <f>SUMIF($B118:$B$211,LEFT($C117,LEN($C117)-6),L118:L$211)</f>
        <v>273.0680633110714</v>
      </c>
      <c r="M117" s="125">
        <f>SUMIF($B118:$B$211,LEFT($C117,LEN($C117)-6),M118:M$211)</f>
        <v>273.0680633110714</v>
      </c>
      <c r="N117" s="125">
        <f>SUMIF($B118:$B$211,LEFT($C117,LEN($C117)-6),N118:N$211)</f>
        <v>273.0680633110714</v>
      </c>
      <c r="O117" s="125">
        <f>SUMIF($B118:$B$211,LEFT($C117,LEN($C117)-6),O118:O$211)</f>
        <v>273.0680633110714</v>
      </c>
      <c r="P117" s="125">
        <f>SUMIF($B118:$B$211,LEFT($C117,LEN($C117)-6),P118:P$211)</f>
        <v>273.0680633110714</v>
      </c>
      <c r="Q117" s="125">
        <f>SUMIF($B118:$B$211,LEFT($C117,LEN($C117)-6),Q118:Q$211)</f>
        <v>273.0680633110714</v>
      </c>
      <c r="R117" s="125">
        <f>SUMIF($B118:$B$211,LEFT($C117,LEN($C117)-6),R118:R$211)</f>
        <v>273.0680633110714</v>
      </c>
      <c r="S117" s="125">
        <f>SUMIF($B118:$B$211,LEFT($C117,LEN($C117)-6),S118:S$211)</f>
        <v>273.0680633110714</v>
      </c>
      <c r="T117" s="125">
        <f>SUMIF($B118:$B$211,LEFT($C117,LEN($C117)-6),T118:T$211)</f>
        <v>273.0680633110714</v>
      </c>
      <c r="U117" s="125">
        <f>SUMIF($B118:$B$211,LEFT($C117,LEN($C117)-6),U118:U$211)</f>
        <v>273.0680633110714</v>
      </c>
      <c r="V117" s="125">
        <f>SUMIF($B118:$B$211,LEFT($C117,LEN($C117)-6),V118:V$211)</f>
        <v>273.0680633110714</v>
      </c>
      <c r="W117" s="125">
        <f>SUMIF($B118:$B$211,LEFT($C117,LEN($C117)-6),W118:W$211)</f>
        <v>273.0680633110714</v>
      </c>
    </row>
    <row r="118" spans="1:23" s="88" customFormat="1" x14ac:dyDescent="0.3">
      <c r="A118" s="126" t="s">
        <v>209</v>
      </c>
      <c r="B118" s="126" t="s">
        <v>209</v>
      </c>
      <c r="C118" s="126" t="s">
        <v>210</v>
      </c>
      <c r="D118" s="127">
        <v>74.540345900357124</v>
      </c>
      <c r="E118" s="127">
        <v>74.540345900357124</v>
      </c>
      <c r="F118" s="127">
        <v>74.540345900357124</v>
      </c>
      <c r="G118" s="127">
        <v>74.540345900357124</v>
      </c>
      <c r="H118" s="127">
        <v>74.540345900357124</v>
      </c>
      <c r="I118" s="127">
        <v>74.540345900357124</v>
      </c>
      <c r="J118" s="127">
        <v>74.540345900357124</v>
      </c>
      <c r="K118" s="127">
        <v>74.540345900357124</v>
      </c>
      <c r="L118" s="127">
        <v>74.540345900357124</v>
      </c>
      <c r="M118" s="127">
        <v>74.540345900357124</v>
      </c>
      <c r="N118" s="127">
        <v>74.540345900357124</v>
      </c>
      <c r="O118" s="127">
        <v>74.540345900357124</v>
      </c>
      <c r="P118" s="127">
        <v>74.540345900357124</v>
      </c>
      <c r="Q118" s="127">
        <v>74.540345900357124</v>
      </c>
      <c r="R118" s="127">
        <v>74.540345900357124</v>
      </c>
      <c r="S118" s="127">
        <v>74.540345900357124</v>
      </c>
      <c r="T118" s="127">
        <v>74.540345900357124</v>
      </c>
      <c r="U118" s="127">
        <v>74.540345900357124</v>
      </c>
      <c r="V118" s="127">
        <v>74.540345900357124</v>
      </c>
      <c r="W118" s="127">
        <v>74.540345900357124</v>
      </c>
    </row>
    <row r="119" spans="1:23" s="88" customFormat="1" x14ac:dyDescent="0.3">
      <c r="A119" s="126" t="s">
        <v>209</v>
      </c>
      <c r="B119" s="126" t="s">
        <v>209</v>
      </c>
      <c r="C119" s="126" t="s">
        <v>213</v>
      </c>
      <c r="D119" s="127">
        <v>198.52771741071427</v>
      </c>
      <c r="E119" s="127">
        <v>198.52771741071427</v>
      </c>
      <c r="F119" s="127">
        <v>198.52771741071427</v>
      </c>
      <c r="G119" s="127">
        <v>198.52771741071427</v>
      </c>
      <c r="H119" s="127">
        <v>198.52771741071427</v>
      </c>
      <c r="I119" s="127">
        <v>198.52771741071427</v>
      </c>
      <c r="J119" s="127">
        <v>198.52771741071427</v>
      </c>
      <c r="K119" s="127">
        <v>198.52771741071427</v>
      </c>
      <c r="L119" s="127">
        <v>198.52771741071427</v>
      </c>
      <c r="M119" s="127">
        <v>198.52771741071427</v>
      </c>
      <c r="N119" s="127">
        <v>198.52771741071427</v>
      </c>
      <c r="O119" s="127">
        <v>198.52771741071427</v>
      </c>
      <c r="P119" s="127">
        <v>198.52771741071427</v>
      </c>
      <c r="Q119" s="127">
        <v>198.52771741071427</v>
      </c>
      <c r="R119" s="127">
        <v>198.52771741071427</v>
      </c>
      <c r="S119" s="127">
        <v>198.52771741071427</v>
      </c>
      <c r="T119" s="127">
        <v>198.52771741071427</v>
      </c>
      <c r="U119" s="127">
        <v>198.52771741071427</v>
      </c>
      <c r="V119" s="127">
        <v>198.52771741071427</v>
      </c>
      <c r="W119" s="127">
        <v>198.52771741071427</v>
      </c>
    </row>
    <row r="120" spans="1:23" s="88" customFormat="1" x14ac:dyDescent="0.3">
      <c r="A120" s="122" t="s">
        <v>453</v>
      </c>
      <c r="B120" s="122" t="s">
        <v>453</v>
      </c>
      <c r="C120" s="122" t="s">
        <v>453</v>
      </c>
      <c r="D120" s="123">
        <f>SUMIF($A122:$A$211,LEFT($C120,LEN($C120)-6),D122:D$211)</f>
        <v>343.33214285714286</v>
      </c>
      <c r="E120" s="123">
        <f>SUMIF($A122:$A$211,LEFT($C120,LEN($C120)-6),E122:E$211)</f>
        <v>343.33214285714286</v>
      </c>
      <c r="F120" s="123">
        <f>SUMIF($A122:$A$211,LEFT($C120,LEN($C120)-6),F122:F$211)</f>
        <v>343.33214285714286</v>
      </c>
      <c r="G120" s="123">
        <f>SUMIF($A122:$A$211,LEFT($C120,LEN($C120)-6),G122:G$211)</f>
        <v>321.95714285714286</v>
      </c>
      <c r="H120" s="123">
        <f>SUMIF($A122:$A$211,LEFT($C120,LEN($C120)-6),H122:H$211)</f>
        <v>240.52857142857144</v>
      </c>
      <c r="I120" s="123">
        <f>SUMIF($A122:$A$211,LEFT($C120,LEN($C120)-6),I122:I$211)</f>
        <v>240.52857142857144</v>
      </c>
      <c r="J120" s="123">
        <f>SUMIF($A122:$A$211,LEFT($C120,LEN($C120)-6),J122:J$211)</f>
        <v>240.52857142857144</v>
      </c>
      <c r="K120" s="123">
        <f>SUMIF($A122:$A$211,LEFT($C120,LEN($C120)-6),K122:K$211)</f>
        <v>199.81428571428572</v>
      </c>
      <c r="L120" s="123">
        <f>SUMIF($A122:$A$211,LEFT($C120,LEN($C120)-6),L122:L$211)</f>
        <v>199.81428571428572</v>
      </c>
      <c r="M120" s="123">
        <f>SUMIF($A122:$A$211,LEFT($C120,LEN($C120)-6),M122:M$211)</f>
        <v>199.81428571428572</v>
      </c>
      <c r="N120" s="123">
        <f>SUMIF($A122:$A$211,LEFT($C120,LEN($C120)-6),N122:N$211)</f>
        <v>199.81428571428572</v>
      </c>
      <c r="O120" s="123">
        <f>SUMIF($A122:$A$211,LEFT($C120,LEN($C120)-6),O122:O$211)</f>
        <v>199.81428571428572</v>
      </c>
      <c r="P120" s="123">
        <f>SUMIF($A122:$A$211,LEFT($C120,LEN($C120)-6),P122:P$211)</f>
        <v>199.81428571428572</v>
      </c>
      <c r="Q120" s="123">
        <f>SUMIF($A122:$A$211,LEFT($C120,LEN($C120)-6),Q122:Q$211)</f>
        <v>199.81428571428572</v>
      </c>
      <c r="R120" s="123">
        <f>SUMIF($A122:$A$211,LEFT($C120,LEN($C120)-6),R122:R$211)</f>
        <v>199.81428571428572</v>
      </c>
      <c r="S120" s="123">
        <f>SUMIF($A122:$A$211,LEFT($C120,LEN($C120)-6),S122:S$211)</f>
        <v>199.81428571428572</v>
      </c>
      <c r="T120" s="123">
        <f>SUMIF($A122:$A$211,LEFT($C120,LEN($C120)-6),T122:T$211)</f>
        <v>199.81428571428572</v>
      </c>
      <c r="U120" s="123">
        <f>SUMIF($A122:$A$211,LEFT($C120,LEN($C120)-6),U122:U$211)</f>
        <v>199.81428571428572</v>
      </c>
      <c r="V120" s="123">
        <f>SUMIF($A122:$A$211,LEFT($C120,LEN($C120)-6),V122:V$211)</f>
        <v>199.81428571428572</v>
      </c>
      <c r="W120" s="123">
        <f>SUMIF($A122:$A$211,LEFT($C120,LEN($C120)-6),W122:W$211)</f>
        <v>199.81428571428572</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232.14285714285717</v>
      </c>
      <c r="E130" s="125">
        <f>SUMIF($B131:$B$211,LEFT($C130,LEN($C130)-6),E131:E$211)</f>
        <v>232.14285714285717</v>
      </c>
      <c r="F130" s="125">
        <f>SUMIF($B131:$B$211,LEFT($C130,LEN($C130)-6),F131:F$211)</f>
        <v>232.14285714285717</v>
      </c>
      <c r="G130" s="125">
        <f>SUMIF($B131:$B$211,LEFT($C130,LEN($C130)-6),G131:G$211)</f>
        <v>232.14285714285717</v>
      </c>
      <c r="H130" s="125">
        <f>SUMIF($B131:$B$211,LEFT($C130,LEN($C130)-6),H131:H$211)</f>
        <v>150.71428571428572</v>
      </c>
      <c r="I130" s="125">
        <f>SUMIF($B131:$B$211,LEFT($C130,LEN($C130)-6),I131:I$211)</f>
        <v>150.71428571428572</v>
      </c>
      <c r="J130" s="125">
        <f>SUMIF($B131:$B$211,LEFT($C130,LEN($C130)-6),J131:J$211)</f>
        <v>150.71428571428572</v>
      </c>
      <c r="K130" s="125">
        <f>SUMIF($B131:$B$211,LEFT($C130,LEN($C130)-6),K131:K$211)</f>
        <v>110</v>
      </c>
      <c r="L130" s="125">
        <f>SUMIF($B131:$B$211,LEFT($C130,LEN($C130)-6),L131:L$211)</f>
        <v>110</v>
      </c>
      <c r="M130" s="125">
        <f>SUMIF($B131:$B$211,LEFT($C130,LEN($C130)-6),M131:M$211)</f>
        <v>110</v>
      </c>
      <c r="N130" s="125">
        <f>SUMIF($B131:$B$211,LEFT($C130,LEN($C130)-6),N131:N$211)</f>
        <v>110</v>
      </c>
      <c r="O130" s="125">
        <f>SUMIF($B131:$B$211,LEFT($C130,LEN($C130)-6),O131:O$211)</f>
        <v>110</v>
      </c>
      <c r="P130" s="125">
        <f>SUMIF($B131:$B$211,LEFT($C130,LEN($C130)-6),P131:P$211)</f>
        <v>110</v>
      </c>
      <c r="Q130" s="125">
        <f>SUMIF($B131:$B$211,LEFT($C130,LEN($C130)-6),Q131:Q$211)</f>
        <v>110</v>
      </c>
      <c r="R130" s="125">
        <f>SUMIF($B131:$B$211,LEFT($C130,LEN($C130)-6),R131:R$211)</f>
        <v>110</v>
      </c>
      <c r="S130" s="125">
        <f>SUMIF($B131:$B$211,LEFT($C130,LEN($C130)-6),S131:S$211)</f>
        <v>110</v>
      </c>
      <c r="T130" s="125">
        <f>SUMIF($B131:$B$211,LEFT($C130,LEN($C130)-6),T131:T$211)</f>
        <v>110</v>
      </c>
      <c r="U130" s="125">
        <f>SUMIF($B131:$B$211,LEFT($C130,LEN($C130)-6),U131:U$211)</f>
        <v>110</v>
      </c>
      <c r="V130" s="125">
        <f>SUMIF($B131:$B$211,LEFT($C130,LEN($C130)-6),V131:V$211)</f>
        <v>110</v>
      </c>
      <c r="W130" s="125">
        <f>SUMIF($B131:$B$211,LEFT($C130,LEN($C130)-6),W131:W$211)</f>
        <v>110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232.14285714285717</v>
      </c>
      <c r="E136" s="127">
        <v>232.14285714285717</v>
      </c>
      <c r="F136" s="127">
        <v>232.14285714285717</v>
      </c>
      <c r="G136" s="127">
        <v>232.14285714285717</v>
      </c>
      <c r="H136" s="127">
        <v>150.71428571428572</v>
      </c>
      <c r="I136" s="127">
        <v>150.71428571428572</v>
      </c>
      <c r="J136" s="127">
        <v>150.71428571428572</v>
      </c>
      <c r="K136" s="127">
        <v>110</v>
      </c>
      <c r="L136" s="127">
        <v>110</v>
      </c>
      <c r="M136" s="127">
        <v>110</v>
      </c>
      <c r="N136" s="127">
        <v>110</v>
      </c>
      <c r="O136" s="127">
        <v>110</v>
      </c>
      <c r="P136" s="127">
        <v>110</v>
      </c>
      <c r="Q136" s="127">
        <v>110</v>
      </c>
      <c r="R136" s="127">
        <v>110</v>
      </c>
      <c r="S136" s="127">
        <v>110</v>
      </c>
      <c r="T136" s="127">
        <v>110</v>
      </c>
      <c r="U136" s="127">
        <v>110</v>
      </c>
      <c r="V136" s="127">
        <v>110</v>
      </c>
      <c r="W136" s="127">
        <v>110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111.1892857142857</v>
      </c>
      <c r="E139" s="125">
        <f>SUMIF($B140:$B$211,LEFT($C139,LEN($C139)-6),E140:E$211)</f>
        <v>111.1892857142857</v>
      </c>
      <c r="F139" s="125">
        <f>SUMIF($B140:$B$211,LEFT($C139,LEN($C139)-6),F140:F$211)</f>
        <v>111.1892857142857</v>
      </c>
      <c r="G139" s="125">
        <f>SUMIF($B140:$B$211,LEFT($C139,LEN($C139)-6),G140:G$211)</f>
        <v>89.814285714285703</v>
      </c>
      <c r="H139" s="125">
        <f>SUMIF($B140:$B$211,LEFT($C139,LEN($C139)-6),H140:H$211)</f>
        <v>89.814285714285703</v>
      </c>
      <c r="I139" s="125">
        <f>SUMIF($B140:$B$211,LEFT($C139,LEN($C139)-6),I140:I$211)</f>
        <v>89.814285714285703</v>
      </c>
      <c r="J139" s="125">
        <f>SUMIF($B140:$B$211,LEFT($C139,LEN($C139)-6),J140:J$211)</f>
        <v>89.814285714285703</v>
      </c>
      <c r="K139" s="125">
        <f>SUMIF($B140:$B$211,LEFT($C139,LEN($C139)-6),K140:K$211)</f>
        <v>89.814285714285703</v>
      </c>
      <c r="L139" s="125">
        <f>SUMIF($B140:$B$211,LEFT($C139,LEN($C139)-6),L140:L$211)</f>
        <v>89.814285714285703</v>
      </c>
      <c r="M139" s="125">
        <f>SUMIF($B140:$B$211,LEFT($C139,LEN($C139)-6),M140:M$211)</f>
        <v>89.814285714285703</v>
      </c>
      <c r="N139" s="125">
        <f>SUMIF($B140:$B$211,LEFT($C139,LEN($C139)-6),N140:N$211)</f>
        <v>89.814285714285703</v>
      </c>
      <c r="O139" s="125">
        <f>SUMIF($B140:$B$211,LEFT($C139,LEN($C139)-6),O140:O$211)</f>
        <v>89.814285714285703</v>
      </c>
      <c r="P139" s="125">
        <f>SUMIF($B140:$B$211,LEFT($C139,LEN($C139)-6),P140:P$211)</f>
        <v>89.814285714285703</v>
      </c>
      <c r="Q139" s="125">
        <f>SUMIF($B140:$B$211,LEFT($C139,LEN($C139)-6),Q140:Q$211)</f>
        <v>89.814285714285703</v>
      </c>
      <c r="R139" s="125">
        <f>SUMIF($B140:$B$211,LEFT($C139,LEN($C139)-6),R140:R$211)</f>
        <v>89.814285714285703</v>
      </c>
      <c r="S139" s="125">
        <f>SUMIF($B140:$B$211,LEFT($C139,LEN($C139)-6),S140:S$211)</f>
        <v>89.814285714285703</v>
      </c>
      <c r="T139" s="125">
        <f>SUMIF($B140:$B$211,LEFT($C139,LEN($C139)-6),T140:T$211)</f>
        <v>89.814285714285703</v>
      </c>
      <c r="U139" s="125">
        <f>SUMIF($B140:$B$211,LEFT($C139,LEN($C139)-6),U140:U$211)</f>
        <v>89.814285714285703</v>
      </c>
      <c r="V139" s="125">
        <f>SUMIF($B140:$B$211,LEFT($C139,LEN($C139)-6),V140:V$211)</f>
        <v>89.814285714285703</v>
      </c>
      <c r="W139" s="125">
        <f>SUMIF($B140:$B$211,LEFT($C139,LEN($C139)-6),W140:W$211)</f>
        <v>89.814285714285703</v>
      </c>
    </row>
    <row r="140" spans="1:23" s="88" customFormat="1" x14ac:dyDescent="0.3">
      <c r="A140" s="126" t="s">
        <v>224</v>
      </c>
      <c r="B140" s="126" t="s">
        <v>474</v>
      </c>
      <c r="C140" s="126" t="s">
        <v>229</v>
      </c>
      <c r="D140" s="127">
        <v>21.374999999999996</v>
      </c>
      <c r="E140" s="127">
        <v>21.374999999999996</v>
      </c>
      <c r="F140" s="127">
        <v>21.374999999999996</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27.482142857142858</v>
      </c>
      <c r="E142" s="127">
        <v>27.482142857142858</v>
      </c>
      <c r="F142" s="127">
        <v>27.482142857142858</v>
      </c>
      <c r="G142" s="127">
        <v>27.482142857142858</v>
      </c>
      <c r="H142" s="127">
        <v>27.482142857142858</v>
      </c>
      <c r="I142" s="127">
        <v>27.482142857142858</v>
      </c>
      <c r="J142" s="127">
        <v>27.482142857142858</v>
      </c>
      <c r="K142" s="127">
        <v>27.482142857142858</v>
      </c>
      <c r="L142" s="127">
        <v>27.482142857142858</v>
      </c>
      <c r="M142" s="127">
        <v>27.482142857142858</v>
      </c>
      <c r="N142" s="127">
        <v>27.482142857142858</v>
      </c>
      <c r="O142" s="127">
        <v>27.482142857142858</v>
      </c>
      <c r="P142" s="127">
        <v>27.482142857142858</v>
      </c>
      <c r="Q142" s="127">
        <v>27.482142857142858</v>
      </c>
      <c r="R142" s="127">
        <v>27.482142857142858</v>
      </c>
      <c r="S142" s="127">
        <v>27.482142857142858</v>
      </c>
      <c r="T142" s="127">
        <v>27.482142857142858</v>
      </c>
      <c r="U142" s="127">
        <v>27.482142857142858</v>
      </c>
      <c r="V142" s="127">
        <v>27.482142857142858</v>
      </c>
      <c r="W142" s="127">
        <v>27.482142857142858</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62.332142857142848</v>
      </c>
      <c r="E152" s="127">
        <v>62.332142857142848</v>
      </c>
      <c r="F152" s="127">
        <v>62.332142857142848</v>
      </c>
      <c r="G152" s="127">
        <v>62.332142857142848</v>
      </c>
      <c r="H152" s="127">
        <v>62.332142857142848</v>
      </c>
      <c r="I152" s="127">
        <v>62.332142857142848</v>
      </c>
      <c r="J152" s="127">
        <v>62.332142857142848</v>
      </c>
      <c r="K152" s="127">
        <v>62.332142857142848</v>
      </c>
      <c r="L152" s="127">
        <v>62.332142857142848</v>
      </c>
      <c r="M152" s="127">
        <v>62.332142857142848</v>
      </c>
      <c r="N152" s="127">
        <v>62.332142857142848</v>
      </c>
      <c r="O152" s="127">
        <v>62.332142857142848</v>
      </c>
      <c r="P152" s="127">
        <v>62.332142857142848</v>
      </c>
      <c r="Q152" s="127">
        <v>62.332142857142848</v>
      </c>
      <c r="R152" s="127">
        <v>62.332142857142848</v>
      </c>
      <c r="S152" s="127">
        <v>62.332142857142848</v>
      </c>
      <c r="T152" s="127">
        <v>62.332142857142848</v>
      </c>
      <c r="U152" s="127">
        <v>62.332142857142848</v>
      </c>
      <c r="V152" s="127">
        <v>62.332142857142848</v>
      </c>
      <c r="W152" s="127">
        <v>62.332142857142848</v>
      </c>
    </row>
    <row r="153" spans="1:23" s="88" customFormat="1" x14ac:dyDescent="0.3">
      <c r="A153" s="122" t="s">
        <v>484</v>
      </c>
      <c r="B153" s="122" t="s">
        <v>484</v>
      </c>
      <c r="C153" s="122" t="s">
        <v>484</v>
      </c>
      <c r="D153" s="123">
        <f>SUMIF($A155:$A$211,LEFT($C153,LEN($C153)-6),D155:D$211)</f>
        <v>3238.4736263736263</v>
      </c>
      <c r="E153" s="123">
        <f>SUMIF($A155:$A$211,LEFT($C153,LEN($C153)-6),E155:E$211)</f>
        <v>3240.2548763736263</v>
      </c>
      <c r="F153" s="123">
        <f>SUMIF($A155:$A$211,LEFT($C153,LEN($C153)-6),F155:F$211)</f>
        <v>3069.0004120879112</v>
      </c>
      <c r="G153" s="123">
        <f>SUMIF($A155:$A$211,LEFT($C153,LEN($C153)-6),G155:G$211)</f>
        <v>3050.4245192307685</v>
      </c>
      <c r="H153" s="123">
        <f>SUMIF($A155:$A$211,LEFT($C153,LEN($C153)-6),H155:H$211)</f>
        <v>3052.2057692307685</v>
      </c>
      <c r="I153" s="123">
        <f>SUMIF($A155:$A$211,LEFT($C153,LEN($C153)-6),I155:I$211)</f>
        <v>3001.3084478021965</v>
      </c>
      <c r="J153" s="123">
        <f>SUMIF($A155:$A$211,LEFT($C153,LEN($C153)-6),J155:J$211)</f>
        <v>2747.7325549450547</v>
      </c>
      <c r="K153" s="123">
        <f>SUMIF($A155:$A$211,LEFT($C153,LEN($C153)-6),K155:K$211)</f>
        <v>2729.1566620879116</v>
      </c>
      <c r="L153" s="123">
        <f>SUMIF($A155:$A$211,LEFT($C153,LEN($C153)-6),L155:L$211)</f>
        <v>2171.4258928571421</v>
      </c>
      <c r="M153" s="123">
        <f>SUMIF($A155:$A$211,LEFT($C153,LEN($C153)-6),M155:M$211)</f>
        <v>2171.4258928571421</v>
      </c>
      <c r="N153" s="123">
        <f>SUMIF($A155:$A$211,LEFT($C153,LEN($C153)-6),N155:N$211)</f>
        <v>1916.4258928571421</v>
      </c>
      <c r="O153" s="123">
        <f>SUMIF($A155:$A$211,LEFT($C153,LEN($C153)-6),O155:O$211)</f>
        <v>1916.4258928571421</v>
      </c>
      <c r="P153" s="123">
        <f>SUMIF($A155:$A$211,LEFT($C153,LEN($C153)-6),P155:P$211)</f>
        <v>1916.4258928571421</v>
      </c>
      <c r="Q153" s="123">
        <f>SUMIF($A155:$A$211,LEFT($C153,LEN($C153)-6),Q155:Q$211)</f>
        <v>1916.4258928571421</v>
      </c>
      <c r="R153" s="123">
        <f>SUMIF($A155:$A$211,LEFT($C153,LEN($C153)-6),R155:R$211)</f>
        <v>1916.4258928571421</v>
      </c>
      <c r="S153" s="123">
        <f>SUMIF($A155:$A$211,LEFT($C153,LEN($C153)-6),S155:S$211)</f>
        <v>1916.4258928571421</v>
      </c>
      <c r="T153" s="123">
        <f>SUMIF($A155:$A$211,LEFT($C153,LEN($C153)-6),T155:T$211)</f>
        <v>1916.4258928571421</v>
      </c>
      <c r="U153" s="123">
        <f>SUMIF($A155:$A$211,LEFT($C153,LEN($C153)-6),U155:U$211)</f>
        <v>1916.4258928571421</v>
      </c>
      <c r="V153" s="123">
        <f>SUMIF($A155:$A$211,LEFT($C153,LEN($C153)-6),V155:V$211)</f>
        <v>1916.4258928571421</v>
      </c>
      <c r="W153" s="123">
        <f>SUMIF($A155:$A$211,LEFT($C153,LEN($C153)-6),W155:W$211)</f>
        <v>1916.4258928571421</v>
      </c>
    </row>
    <row r="154" spans="1:23" s="88" customFormat="1" x14ac:dyDescent="0.3">
      <c r="A154" s="124" t="s">
        <v>485</v>
      </c>
      <c r="B154" s="124" t="s">
        <v>485</v>
      </c>
      <c r="C154" s="124" t="s">
        <v>485</v>
      </c>
      <c r="D154" s="125">
        <f>SUMIF($B155:$B$211,LEFT($C154,LEN($C154)-6),D155:D$211)</f>
        <v>72.267857142857139</v>
      </c>
      <c r="E154" s="125">
        <f>SUMIF($B155:$B$211,LEFT($C154,LEN($C154)-6),E155:E$211)</f>
        <v>72.267857142857139</v>
      </c>
      <c r="F154" s="125">
        <f>SUMIF($B155:$B$211,LEFT($C154,LEN($C154)-6),F155:F$211)</f>
        <v>72.267857142857139</v>
      </c>
      <c r="G154" s="125">
        <f>SUMIF($B155:$B$211,LEFT($C154,LEN($C154)-6),G155:G$211)</f>
        <v>72.267857142857139</v>
      </c>
      <c r="H154" s="125">
        <f>SUMIF($B155:$B$211,LEFT($C154,LEN($C154)-6),H155:H$211)</f>
        <v>72.267857142857139</v>
      </c>
      <c r="I154" s="125">
        <f>SUMIF($B155:$B$211,LEFT($C154,LEN($C154)-6),I155:I$211)</f>
        <v>72.267857142857139</v>
      </c>
      <c r="J154" s="125">
        <f>SUMIF($B155:$B$211,LEFT($C154,LEN($C154)-6),J155:J$211)</f>
        <v>72.267857142857139</v>
      </c>
      <c r="K154" s="125">
        <f>SUMIF($B155:$B$211,LEFT($C154,LEN($C154)-6),K155:K$211)</f>
        <v>72.267857142857139</v>
      </c>
      <c r="L154" s="125">
        <f>SUMIF($B155:$B$211,LEFT($C154,LEN($C154)-6),L155:L$211)</f>
        <v>36.642857142857139</v>
      </c>
      <c r="M154" s="125">
        <f>SUMIF($B155:$B$211,LEFT($C154,LEN($C154)-6),M155:M$211)</f>
        <v>36.642857142857139</v>
      </c>
      <c r="N154" s="125">
        <f>SUMIF($B155:$B$211,LEFT($C154,LEN($C154)-6),N155:N$211)</f>
        <v>36.642857142857139</v>
      </c>
      <c r="O154" s="125">
        <f>SUMIF($B155:$B$211,LEFT($C154,LEN($C154)-6),O155:O$211)</f>
        <v>36.642857142857139</v>
      </c>
      <c r="P154" s="125">
        <f>SUMIF($B155:$B$211,LEFT($C154,LEN($C154)-6),P155:P$211)</f>
        <v>36.642857142857139</v>
      </c>
      <c r="Q154" s="125">
        <f>SUMIF($B155:$B$211,LEFT($C154,LEN($C154)-6),Q155:Q$211)</f>
        <v>36.642857142857139</v>
      </c>
      <c r="R154" s="125">
        <f>SUMIF($B155:$B$211,LEFT($C154,LEN($C154)-6),R155:R$211)</f>
        <v>36.642857142857139</v>
      </c>
      <c r="S154" s="125">
        <f>SUMIF($B155:$B$211,LEFT($C154,LEN($C154)-6),S155:S$211)</f>
        <v>36.642857142857139</v>
      </c>
      <c r="T154" s="125">
        <f>SUMIF($B155:$B$211,LEFT($C154,LEN($C154)-6),T155:T$211)</f>
        <v>36.642857142857139</v>
      </c>
      <c r="U154" s="125">
        <f>SUMIF($B155:$B$211,LEFT($C154,LEN($C154)-6),U155:U$211)</f>
        <v>36.642857142857139</v>
      </c>
      <c r="V154" s="125">
        <f>SUMIF($B155:$B$211,LEFT($C154,LEN($C154)-6),V155:V$211)</f>
        <v>36.642857142857139</v>
      </c>
      <c r="W154" s="125">
        <f>SUMIF($B155:$B$211,LEFT($C154,LEN($C154)-6),W155:W$211)</f>
        <v>36.642857142857139</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35.624999999999993</v>
      </c>
      <c r="E158" s="127">
        <v>35.624999999999993</v>
      </c>
      <c r="F158" s="127">
        <v>35.624999999999993</v>
      </c>
      <c r="G158" s="127">
        <v>35.624999999999993</v>
      </c>
      <c r="H158" s="127">
        <v>35.624999999999993</v>
      </c>
      <c r="I158" s="127">
        <v>35.624999999999993</v>
      </c>
      <c r="J158" s="127">
        <v>35.624999999999993</v>
      </c>
      <c r="K158" s="127">
        <v>35.624999999999993</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36.642857142857139</v>
      </c>
      <c r="E166" s="127">
        <v>36.642857142857139</v>
      </c>
      <c r="F166" s="127">
        <v>36.642857142857139</v>
      </c>
      <c r="G166" s="127">
        <v>36.642857142857139</v>
      </c>
      <c r="H166" s="127">
        <v>36.642857142857139</v>
      </c>
      <c r="I166" s="127">
        <v>36.642857142857139</v>
      </c>
      <c r="J166" s="127">
        <v>36.642857142857139</v>
      </c>
      <c r="K166" s="127">
        <v>36.642857142857139</v>
      </c>
      <c r="L166" s="127">
        <v>36.642857142857139</v>
      </c>
      <c r="M166" s="127">
        <v>36.642857142857139</v>
      </c>
      <c r="N166" s="127">
        <v>36.642857142857139</v>
      </c>
      <c r="O166" s="127">
        <v>36.642857142857139</v>
      </c>
      <c r="P166" s="127">
        <v>36.642857142857139</v>
      </c>
      <c r="Q166" s="127">
        <v>36.642857142857139</v>
      </c>
      <c r="R166" s="127">
        <v>36.642857142857139</v>
      </c>
      <c r="S166" s="127">
        <v>36.642857142857139</v>
      </c>
      <c r="T166" s="127">
        <v>36.642857142857139</v>
      </c>
      <c r="U166" s="127">
        <v>36.642857142857139</v>
      </c>
      <c r="V166" s="127">
        <v>36.642857142857139</v>
      </c>
      <c r="W166" s="127">
        <v>36.642857142857139</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50.892857142857132</v>
      </c>
      <c r="E169" s="125">
        <f>SUMIF($B170:$B$211,LEFT($C169,LEN($C169)-6),E170:E$211)</f>
        <v>50.892857142857132</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50.892857142857132</v>
      </c>
      <c r="E173" s="127">
        <v>50.892857142857132</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108.71291208791209</v>
      </c>
      <c r="E178" s="125">
        <f>SUMIF($B179:$B$211,LEFT($C178,LEN($C178)-6),E179:E$211)</f>
        <v>110.49416208791209</v>
      </c>
      <c r="F178" s="125">
        <f>SUMIF($B179:$B$211,LEFT($C178,LEN($C178)-6),F179:F$211)</f>
        <v>112.27541208791209</v>
      </c>
      <c r="G178" s="125">
        <f>SUMIF($B179:$B$211,LEFT($C178,LEN($C178)-6),G179:G$211)</f>
        <v>114.05666208791209</v>
      </c>
      <c r="H178" s="125">
        <f>SUMIF($B179:$B$211,LEFT($C178,LEN($C178)-6),H179:H$211)</f>
        <v>115.8379120879121</v>
      </c>
      <c r="I178" s="125">
        <f>SUMIF($B179:$B$211,LEFT($C178,LEN($C178)-6),I179:I$211)</f>
        <v>117.61916208791209</v>
      </c>
      <c r="J178" s="125">
        <f>SUMIF($B179:$B$211,LEFT($C178,LEN($C178)-6),J179:J$211)</f>
        <v>131.61469780219778</v>
      </c>
      <c r="K178" s="125">
        <f>SUMIF($B179:$B$211,LEFT($C178,LEN($C178)-6),K179:K$211)</f>
        <v>133.39594780219781</v>
      </c>
      <c r="L178" s="125">
        <f>SUMIF($B179:$B$211,LEFT($C178,LEN($C178)-6),L179:L$211)</f>
        <v>135.39732142857142</v>
      </c>
      <c r="M178" s="125">
        <f>SUMIF($B179:$B$211,LEFT($C178,LEN($C178)-6),M179:M$211)</f>
        <v>135.39732142857142</v>
      </c>
      <c r="N178" s="125">
        <f>SUMIF($B179:$B$211,LEFT($C178,LEN($C178)-6),N179:N$211)</f>
        <v>135.39732142857142</v>
      </c>
      <c r="O178" s="125">
        <f>SUMIF($B179:$B$211,LEFT($C178,LEN($C178)-6),O179:O$211)</f>
        <v>135.39732142857142</v>
      </c>
      <c r="P178" s="125">
        <f>SUMIF($B179:$B$211,LEFT($C178,LEN($C178)-6),P179:P$211)</f>
        <v>135.39732142857142</v>
      </c>
      <c r="Q178" s="125">
        <f>SUMIF($B179:$B$211,LEFT($C178,LEN($C178)-6),Q179:Q$211)</f>
        <v>135.39732142857142</v>
      </c>
      <c r="R178" s="125">
        <f>SUMIF($B179:$B$211,LEFT($C178,LEN($C178)-6),R179:R$211)</f>
        <v>135.39732142857142</v>
      </c>
      <c r="S178" s="125">
        <f>SUMIF($B179:$B$211,LEFT($C178,LEN($C178)-6),S179:S$211)</f>
        <v>135.39732142857142</v>
      </c>
      <c r="T178" s="125">
        <f>SUMIF($B179:$B$211,LEFT($C178,LEN($C178)-6),T179:T$211)</f>
        <v>135.39732142857142</v>
      </c>
      <c r="U178" s="125">
        <f>SUMIF($B179:$B$211,LEFT($C178,LEN($C178)-6),U179:U$211)</f>
        <v>135.39732142857142</v>
      </c>
      <c r="V178" s="125">
        <f>SUMIF($B179:$B$211,LEFT($C178,LEN($C178)-6),V179:V$211)</f>
        <v>135.39732142857142</v>
      </c>
      <c r="W178" s="125">
        <f>SUMIF($B179:$B$211,LEFT($C178,LEN($C178)-6),W179:W$211)</f>
        <v>135.39732142857142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50.034340659340664</v>
      </c>
      <c r="E182" s="127">
        <v>50.034340659340664</v>
      </c>
      <c r="F182" s="127">
        <v>50.034340659340664</v>
      </c>
      <c r="G182" s="127">
        <v>50.034340659340664</v>
      </c>
      <c r="H182" s="127">
        <v>50.034340659340664</v>
      </c>
      <c r="I182" s="127">
        <v>50.034340659340664</v>
      </c>
      <c r="J182" s="127">
        <v>50.034340659340664</v>
      </c>
      <c r="K182" s="127">
        <v>50.034340659340664</v>
      </c>
      <c r="L182" s="127">
        <v>52.035714285714285</v>
      </c>
      <c r="M182" s="127">
        <v>52.035714285714285</v>
      </c>
      <c r="N182" s="127">
        <v>52.035714285714285</v>
      </c>
      <c r="O182" s="127">
        <v>52.035714285714285</v>
      </c>
      <c r="P182" s="127">
        <v>52.035714285714285</v>
      </c>
      <c r="Q182" s="127">
        <v>52.035714285714285</v>
      </c>
      <c r="R182" s="127">
        <v>52.035714285714285</v>
      </c>
      <c r="S182" s="127">
        <v>52.035714285714285</v>
      </c>
      <c r="T182" s="127">
        <v>52.035714285714285</v>
      </c>
      <c r="U182" s="127">
        <v>52.035714285714285</v>
      </c>
      <c r="V182" s="127">
        <v>52.035714285714285</v>
      </c>
      <c r="W182" s="127">
        <v>52.035714285714285</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37.249999999999993</v>
      </c>
      <c r="E188" s="127">
        <v>39.031249999999993</v>
      </c>
      <c r="F188" s="127">
        <v>40.812499999999993</v>
      </c>
      <c r="G188" s="127">
        <v>42.593749999999993</v>
      </c>
      <c r="H188" s="127">
        <v>44.375</v>
      </c>
      <c r="I188" s="127">
        <v>46.156249999999993</v>
      </c>
      <c r="J188" s="127">
        <v>47.937499999999986</v>
      </c>
      <c r="K188" s="127">
        <v>49.71875</v>
      </c>
      <c r="L188" s="127">
        <v>49.71875</v>
      </c>
      <c r="M188" s="127">
        <v>49.71875</v>
      </c>
      <c r="N188" s="127">
        <v>49.71875</v>
      </c>
      <c r="O188" s="127">
        <v>49.71875</v>
      </c>
      <c r="P188" s="127">
        <v>49.71875</v>
      </c>
      <c r="Q188" s="127">
        <v>49.71875</v>
      </c>
      <c r="R188" s="127">
        <v>49.71875</v>
      </c>
      <c r="S188" s="127">
        <v>49.71875</v>
      </c>
      <c r="T188" s="127">
        <v>49.71875</v>
      </c>
      <c r="U188" s="127">
        <v>49.71875</v>
      </c>
      <c r="V188" s="127">
        <v>49.71875</v>
      </c>
      <c r="W188" s="127">
        <v>49.71875</v>
      </c>
    </row>
    <row r="189" spans="1:23" s="88" customFormat="1" x14ac:dyDescent="0.3">
      <c r="A189" s="126" t="s">
        <v>240</v>
      </c>
      <c r="B189" s="126" t="s">
        <v>509</v>
      </c>
      <c r="C189" s="126" t="s">
        <v>270</v>
      </c>
      <c r="D189" s="127">
        <v>21.428571428571427</v>
      </c>
      <c r="E189" s="127">
        <v>21.428571428571427</v>
      </c>
      <c r="F189" s="127">
        <v>21.428571428571427</v>
      </c>
      <c r="G189" s="127">
        <v>21.428571428571427</v>
      </c>
      <c r="H189" s="127">
        <v>21.428571428571427</v>
      </c>
      <c r="I189" s="127">
        <v>21.428571428571427</v>
      </c>
      <c r="J189" s="127">
        <v>33.642857142857139</v>
      </c>
      <c r="K189" s="127">
        <v>33.642857142857139</v>
      </c>
      <c r="L189" s="127">
        <v>33.642857142857139</v>
      </c>
      <c r="M189" s="127">
        <v>33.642857142857139</v>
      </c>
      <c r="N189" s="127">
        <v>33.642857142857139</v>
      </c>
      <c r="O189" s="127">
        <v>33.642857142857139</v>
      </c>
      <c r="P189" s="127">
        <v>33.642857142857139</v>
      </c>
      <c r="Q189" s="127">
        <v>33.642857142857139</v>
      </c>
      <c r="R189" s="127">
        <v>33.642857142857139</v>
      </c>
      <c r="S189" s="127">
        <v>33.642857142857139</v>
      </c>
      <c r="T189" s="127">
        <v>33.642857142857139</v>
      </c>
      <c r="U189" s="127">
        <v>33.642857142857139</v>
      </c>
      <c r="V189" s="127">
        <v>33.642857142857139</v>
      </c>
      <c r="W189" s="127">
        <v>33.642857142857139</v>
      </c>
    </row>
    <row r="190" spans="1:23" s="88" customFormat="1" x14ac:dyDescent="0.3">
      <c r="A190" s="124" t="s">
        <v>517</v>
      </c>
      <c r="B190" s="124" t="s">
        <v>517</v>
      </c>
      <c r="C190" s="124" t="s">
        <v>517</v>
      </c>
      <c r="D190" s="125">
        <f>SUMIF($B191:$B$211,LEFT($C190,LEN($C190)-6),D191:D$211)</f>
        <v>3006.6</v>
      </c>
      <c r="E190" s="125">
        <f>SUMIF($B191:$B$211,LEFT($C190,LEN($C190)-6),E191:E$211)</f>
        <v>3006.6</v>
      </c>
      <c r="F190" s="125">
        <f>SUMIF($B191:$B$211,LEFT($C190,LEN($C190)-6),F191:F$211)</f>
        <v>2884.4571428571421</v>
      </c>
      <c r="G190" s="125">
        <f>SUMIF($B191:$B$211,LEFT($C190,LEN($C190)-6),G191:G$211)</f>
        <v>2864.0999999999995</v>
      </c>
      <c r="H190" s="125">
        <f>SUMIF($B191:$B$211,LEFT($C190,LEN($C190)-6),H191:H$211)</f>
        <v>2864.0999999999995</v>
      </c>
      <c r="I190" s="125">
        <f>SUMIF($B191:$B$211,LEFT($C190,LEN($C190)-6),I191:I$211)</f>
        <v>2811.4214285714274</v>
      </c>
      <c r="J190" s="125">
        <f>SUMIF($B191:$B$211,LEFT($C190,LEN($C190)-6),J191:J$211)</f>
        <v>2543.85</v>
      </c>
      <c r="K190" s="125">
        <f>SUMIF($B191:$B$211,LEFT($C190,LEN($C190)-6),K191:K$211)</f>
        <v>2523.4928571428568</v>
      </c>
      <c r="L190" s="125">
        <f>SUMIF($B191:$B$211,LEFT($C190,LEN($C190)-6),L191:L$211)</f>
        <v>1999.3857142857134</v>
      </c>
      <c r="M190" s="125">
        <f>SUMIF($B191:$B$211,LEFT($C190,LEN($C190)-6),M191:M$211)</f>
        <v>1999.3857142857134</v>
      </c>
      <c r="N190" s="125">
        <f>SUMIF($B191:$B$211,LEFT($C190,LEN($C190)-6),N191:N$211)</f>
        <v>1744.3857142857137</v>
      </c>
      <c r="O190" s="125">
        <f>SUMIF($B191:$B$211,LEFT($C190,LEN($C190)-6),O191:O$211)</f>
        <v>1744.3857142857137</v>
      </c>
      <c r="P190" s="125">
        <f>SUMIF($B191:$B$211,LEFT($C190,LEN($C190)-6),P191:P$211)</f>
        <v>1744.3857142857137</v>
      </c>
      <c r="Q190" s="125">
        <f>SUMIF($B191:$B$211,LEFT($C190,LEN($C190)-6),Q191:Q$211)</f>
        <v>1744.3857142857137</v>
      </c>
      <c r="R190" s="125">
        <f>SUMIF($B191:$B$211,LEFT($C190,LEN($C190)-6),R191:R$211)</f>
        <v>1744.3857142857137</v>
      </c>
      <c r="S190" s="125">
        <f>SUMIF($B191:$B$211,LEFT($C190,LEN($C190)-6),S191:S$211)</f>
        <v>1744.3857142857137</v>
      </c>
      <c r="T190" s="125">
        <f>SUMIF($B191:$B$211,LEFT($C190,LEN($C190)-6),T191:T$211)</f>
        <v>1744.3857142857137</v>
      </c>
      <c r="U190" s="125">
        <f>SUMIF($B191:$B$211,LEFT($C190,LEN($C190)-6),U191:U$211)</f>
        <v>1744.3857142857137</v>
      </c>
      <c r="V190" s="125">
        <f>SUMIF($B191:$B$211,LEFT($C190,LEN($C190)-6),V191:V$211)</f>
        <v>1744.3857142857137</v>
      </c>
      <c r="W190" s="125">
        <f>SUMIF($B191:$B$211,LEFT($C190,LEN($C190)-6),W191:W$211)</f>
        <v>1744.3857142857137</v>
      </c>
    </row>
    <row r="191" spans="1:23" s="88" customFormat="1" x14ac:dyDescent="0.3">
      <c r="A191" s="126" t="s">
        <v>240</v>
      </c>
      <c r="B191" s="126" t="s">
        <v>518</v>
      </c>
      <c r="C191" s="126" t="s">
        <v>291</v>
      </c>
      <c r="D191" s="127">
        <v>2960.5285714285715</v>
      </c>
      <c r="E191" s="127">
        <v>2960.5285714285715</v>
      </c>
      <c r="F191" s="127">
        <v>2838.3857142857137</v>
      </c>
      <c r="G191" s="127">
        <v>2818.028571428571</v>
      </c>
      <c r="H191" s="127">
        <v>2818.028571428571</v>
      </c>
      <c r="I191" s="127">
        <v>2765.349999999999</v>
      </c>
      <c r="J191" s="127">
        <v>2497.7785714285715</v>
      </c>
      <c r="K191" s="127">
        <v>2477.4214285714284</v>
      </c>
      <c r="L191" s="127">
        <v>1953.314285714285</v>
      </c>
      <c r="M191" s="127">
        <v>1953.314285714285</v>
      </c>
      <c r="N191" s="127">
        <v>1698.3142857142852</v>
      </c>
      <c r="O191" s="127">
        <v>1698.3142857142852</v>
      </c>
      <c r="P191" s="127">
        <v>1698.3142857142852</v>
      </c>
      <c r="Q191" s="127">
        <v>1698.3142857142852</v>
      </c>
      <c r="R191" s="127">
        <v>1698.3142857142852</v>
      </c>
      <c r="S191" s="127">
        <v>1698.3142857142852</v>
      </c>
      <c r="T191" s="127">
        <v>1698.3142857142852</v>
      </c>
      <c r="U191" s="127">
        <v>1698.3142857142852</v>
      </c>
      <c r="V191" s="127">
        <v>1698.3142857142852</v>
      </c>
      <c r="W191" s="127">
        <v>1698.3142857142852</v>
      </c>
    </row>
    <row r="192" spans="1:23" s="88" customFormat="1" x14ac:dyDescent="0.3">
      <c r="A192" s="126" t="s">
        <v>240</v>
      </c>
      <c r="B192" s="126" t="s">
        <v>518</v>
      </c>
      <c r="C192" s="126" t="s">
        <v>276</v>
      </c>
      <c r="D192" s="127">
        <v>44.035714285714285</v>
      </c>
      <c r="E192" s="127">
        <v>44.035714285714285</v>
      </c>
      <c r="F192" s="127">
        <v>44.035714285714285</v>
      </c>
      <c r="G192" s="127">
        <v>44.035714285714285</v>
      </c>
      <c r="H192" s="127">
        <v>44.035714285714285</v>
      </c>
      <c r="I192" s="127">
        <v>44.035714285714285</v>
      </c>
      <c r="J192" s="127">
        <v>44.035714285714285</v>
      </c>
      <c r="K192" s="127">
        <v>44.035714285714285</v>
      </c>
      <c r="L192" s="127">
        <v>44.035714285714285</v>
      </c>
      <c r="M192" s="127">
        <v>44.035714285714285</v>
      </c>
      <c r="N192" s="127">
        <v>44.035714285714285</v>
      </c>
      <c r="O192" s="127">
        <v>44.035714285714285</v>
      </c>
      <c r="P192" s="127">
        <v>44.035714285714285</v>
      </c>
      <c r="Q192" s="127">
        <v>44.035714285714285</v>
      </c>
      <c r="R192" s="127">
        <v>44.035714285714285</v>
      </c>
      <c r="S192" s="127">
        <v>44.035714285714285</v>
      </c>
      <c r="T192" s="127">
        <v>44.035714285714285</v>
      </c>
      <c r="U192" s="127">
        <v>44.035714285714285</v>
      </c>
      <c r="V192" s="127">
        <v>44.035714285714285</v>
      </c>
      <c r="W192" s="127">
        <v>44.035714285714285</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2.0357142857142851</v>
      </c>
      <c r="E195" s="127">
        <v>2.0357142857142851</v>
      </c>
      <c r="F195" s="127">
        <v>2.0357142857142851</v>
      </c>
      <c r="G195" s="127">
        <v>2.0357142857142851</v>
      </c>
      <c r="H195" s="127">
        <v>2.0357142857142851</v>
      </c>
      <c r="I195" s="127">
        <v>2.0357142857142851</v>
      </c>
      <c r="J195" s="127">
        <v>2.0357142857142851</v>
      </c>
      <c r="K195" s="127">
        <v>2.0357142857142851</v>
      </c>
      <c r="L195" s="127">
        <v>2.0357142857142851</v>
      </c>
      <c r="M195" s="127">
        <v>2.0357142857142851</v>
      </c>
      <c r="N195" s="127">
        <v>2.0357142857142851</v>
      </c>
      <c r="O195" s="127">
        <v>2.0357142857142851</v>
      </c>
      <c r="P195" s="127">
        <v>2.0357142857142851</v>
      </c>
      <c r="Q195" s="127">
        <v>2.0357142857142851</v>
      </c>
      <c r="R195" s="127">
        <v>2.0357142857142851</v>
      </c>
      <c r="S195" s="127">
        <v>2.0357142857142851</v>
      </c>
      <c r="T195" s="127">
        <v>2.0357142857142851</v>
      </c>
      <c r="U195" s="127">
        <v>2.0357142857142851</v>
      </c>
      <c r="V195" s="127">
        <v>2.0357142857142851</v>
      </c>
      <c r="W195" s="127">
        <v>2.0357142857142851</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15.267857142857142</v>
      </c>
      <c r="E197" s="123">
        <f>SUMIF($A199:$A$211,LEFT($C197,LEN($C197)-6),E199:E$211)</f>
        <v>5.0892857142857144</v>
      </c>
      <c r="F197" s="123">
        <f>SUMIF($A199:$A$211,LEFT($C197,LEN($C197)-6),F199:F$211)</f>
        <v>5.0892857142857144</v>
      </c>
      <c r="G197" s="123">
        <f>SUMIF($A199:$A$211,LEFT($C197,LEN($C197)-6),G199:G$211)</f>
        <v>5.0892857142857144</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15.267857142857142</v>
      </c>
      <c r="E198" s="125">
        <f>SUMIF($B199:$B$211,LEFT($C198,LEN($C198)-6),E199:E$211)</f>
        <v>5.0892857142857144</v>
      </c>
      <c r="F198" s="125">
        <f>SUMIF($B199:$B$211,LEFT($C198,LEN($C198)-6),F199:F$211)</f>
        <v>5.0892857142857144</v>
      </c>
      <c r="G198" s="125">
        <f>SUMIF($B199:$B$211,LEFT($C198,LEN($C198)-6),G199:G$211)</f>
        <v>5.0892857142857144</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15.267857142857142</v>
      </c>
      <c r="E199" s="127">
        <v>5.0892857142857144</v>
      </c>
      <c r="F199" s="127">
        <v>5.0892857142857144</v>
      </c>
      <c r="G199" s="127">
        <v>5.0892857142857144</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A1F08-D778-4C98-AAA0-ECA73C7515BA}">
  <sheetPr codeName="Sheet16"/>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2119.2523675690641</v>
      </c>
      <c r="E4" s="5">
        <f t="shared" si="0"/>
        <v>1928.9544712243264</v>
      </c>
      <c r="F4" s="5">
        <f t="shared" si="0"/>
        <v>1788.4639713714628</v>
      </c>
      <c r="G4" s="5">
        <f t="shared" si="0"/>
        <v>1763.1007408731141</v>
      </c>
      <c r="H4" s="5">
        <f t="shared" si="0"/>
        <v>1499.5925609192896</v>
      </c>
      <c r="I4" s="5">
        <f t="shared" si="0"/>
        <v>1328.387525553926</v>
      </c>
      <c r="J4" s="5">
        <f t="shared" si="0"/>
        <v>1168.958420593538</v>
      </c>
      <c r="K4" s="5">
        <f t="shared" si="0"/>
        <v>1149.5158946865004</v>
      </c>
      <c r="L4" s="5">
        <f t="shared" si="0"/>
        <v>1103.3768970689191</v>
      </c>
      <c r="M4" s="5">
        <f t="shared" si="0"/>
        <v>989.45814465247622</v>
      </c>
      <c r="N4" s="5">
        <f t="shared" si="0"/>
        <v>994.50191725677064</v>
      </c>
      <c r="O4" s="5">
        <f t="shared" si="0"/>
        <v>920.44843335533926</v>
      </c>
      <c r="P4" s="5">
        <f t="shared" si="0"/>
        <v>876.24679241413969</v>
      </c>
      <c r="Q4" s="5">
        <f t="shared" si="0"/>
        <v>882.10967525442595</v>
      </c>
      <c r="R4" s="5">
        <f t="shared" si="0"/>
        <v>796.96901843086994</v>
      </c>
      <c r="S4" s="5">
        <f t="shared" si="0"/>
        <v>772.00482068835049</v>
      </c>
      <c r="T4" s="5">
        <f>T5+T56+T116+T120+T153+T197+T209</f>
        <v>765.89407036170621</v>
      </c>
      <c r="U4" s="5">
        <f t="shared" ref="U4:V4" si="1">U5+U56+U116+U120+U153+U197+U209</f>
        <v>729.36397470036422</v>
      </c>
      <c r="V4" s="5">
        <f t="shared" si="1"/>
        <v>723.65037403462475</v>
      </c>
      <c r="W4" s="5">
        <f t="shared" ref="W4" si="2">W5+W56+W116+W120+W153+W197+W209</f>
        <v>711.94508289269288</v>
      </c>
    </row>
    <row r="5" spans="1:23" s="88" customFormat="1" x14ac:dyDescent="0.3">
      <c r="A5" s="122" t="s">
        <v>349</v>
      </c>
      <c r="B5" s="122" t="s">
        <v>349</v>
      </c>
      <c r="C5" s="122" t="s">
        <v>349</v>
      </c>
      <c r="D5" s="123">
        <f>SUMIF($A7:$A$211,LEFT($C5,LEN($C5)-6),D7:D$211)</f>
        <v>648.18551172903392</v>
      </c>
      <c r="E5" s="123">
        <f>SUMIF($A7:$A$211,LEFT($C5,LEN($C5)-6),E7:E$211)</f>
        <v>515.40454678848505</v>
      </c>
      <c r="F5" s="123">
        <f>SUMIF($A7:$A$211,LEFT($C5,LEN($C5)-6),F7:F$211)</f>
        <v>488.11017577019726</v>
      </c>
      <c r="G5" s="123">
        <f>SUMIF($A7:$A$211,LEFT($C5,LEN($C5)-6),G7:G$211)</f>
        <v>442.09904382936406</v>
      </c>
      <c r="H5" s="123">
        <f>SUMIF($A7:$A$211,LEFT($C5,LEN($C5)-6),H7:H$211)</f>
        <v>404.5248442825075</v>
      </c>
      <c r="I5" s="123">
        <f>SUMIF($A7:$A$211,LEFT($C5,LEN($C5)-6),I7:I$211)</f>
        <v>344.75700492022173</v>
      </c>
      <c r="J5" s="123">
        <f>SUMIF($A7:$A$211,LEFT($C5,LEN($C5)-6),J7:J$211)</f>
        <v>325.24712868043724</v>
      </c>
      <c r="K5" s="123">
        <f>SUMIF($A7:$A$211,LEFT($C5,LEN($C5)-6),K7:K$211)</f>
        <v>329.95319863361595</v>
      </c>
      <c r="L5" s="123">
        <f>SUMIF($A7:$A$211,LEFT($C5,LEN($C5)-6),L7:L$211)</f>
        <v>355.50500496873383</v>
      </c>
      <c r="M5" s="123">
        <f>SUMIF($A7:$A$211,LEFT($C5,LEN($C5)-6),M7:M$211)</f>
        <v>360.53473100599757</v>
      </c>
      <c r="N5" s="123">
        <f>SUMIF($A7:$A$211,LEFT($C5,LEN($C5)-6),N7:N$211)</f>
        <v>333.49854196366402</v>
      </c>
      <c r="O5" s="123">
        <f>SUMIF($A7:$A$211,LEFT($C5,LEN($C5)-6),O7:O$211)</f>
        <v>345.24575196575574</v>
      </c>
      <c r="P5" s="123">
        <f>SUMIF($A7:$A$211,LEFT($C5,LEN($C5)-6),P7:P$211)</f>
        <v>262.67421408150955</v>
      </c>
      <c r="Q5" s="123">
        <f>SUMIF($A7:$A$211,LEFT($C5,LEN($C5)-6),Q7:Q$211)</f>
        <v>254.55164909693048</v>
      </c>
      <c r="R5" s="123">
        <f>SUMIF($A7:$A$211,LEFT($C5,LEN($C5)-6),R7:R$211)</f>
        <v>248.22499647405596</v>
      </c>
      <c r="S5" s="123">
        <f>SUMIF($A7:$A$211,LEFT($C5,LEN($C5)-6),S7:S$211)</f>
        <v>236.72363071725567</v>
      </c>
      <c r="T5" s="123">
        <f>SUMIF($A7:$A$211,LEFT($C5,LEN($C5)-6),T7:T$211)</f>
        <v>224.04581997017505</v>
      </c>
      <c r="U5" s="123">
        <f>SUMIF($A7:$A$211,LEFT($C5,LEN($C5)-6),U7:U$211)</f>
        <v>212.23037279793274</v>
      </c>
      <c r="V5" s="123">
        <f>SUMIF($A7:$A$211,LEFT($C5,LEN($C5)-6),V7:V$211)</f>
        <v>203.85442554287701</v>
      </c>
      <c r="W5" s="123">
        <f>SUMIF($A7:$A$211,LEFT($C5,LEN($C5)-6),W7:W$211)</f>
        <v>194.67351291582946</v>
      </c>
    </row>
    <row r="6" spans="1:23" s="88" customFormat="1" x14ac:dyDescent="0.3">
      <c r="A6" s="124" t="s">
        <v>350</v>
      </c>
      <c r="B6" s="124" t="s">
        <v>350</v>
      </c>
      <c r="C6" s="124" t="s">
        <v>350</v>
      </c>
      <c r="D6" s="125">
        <f>SUMIF($B7:$B$211,LEFT($C6,LEN($C6)-6),D7:D$211)</f>
        <v>392.65420514067216</v>
      </c>
      <c r="E6" s="125">
        <f>SUMIF($B7:$B$211,LEFT($C6,LEN($C6)-6),E7:E$211)</f>
        <v>230.4954586126409</v>
      </c>
      <c r="F6" s="125">
        <f>SUMIF($B7:$B$211,LEFT($C6,LEN($C6)-6),F7:F$211)</f>
        <v>232.97997267487327</v>
      </c>
      <c r="G6" s="125">
        <f>SUMIF($B7:$B$211,LEFT($C6,LEN($C6)-6),G7:G$211)</f>
        <v>153.95429900175293</v>
      </c>
      <c r="H6" s="125">
        <f>SUMIF($B7:$B$211,LEFT($C6,LEN($C6)-6),H7:H$211)</f>
        <v>134.91535093431227</v>
      </c>
      <c r="I6" s="125">
        <f>SUMIF($B7:$B$211,LEFT($C6,LEN($C6)-6),I7:I$211)</f>
        <v>139.98163785714286</v>
      </c>
      <c r="J6" s="125">
        <f>SUMIF($B7:$B$211,LEFT($C6,LEN($C6)-6),J7:J$211)</f>
        <v>151.73065442857143</v>
      </c>
      <c r="K6" s="125">
        <f>SUMIF($B7:$B$211,LEFT($C6,LEN($C6)-6),K7:K$211)</f>
        <v>149.545277</v>
      </c>
      <c r="L6" s="125">
        <f>SUMIF($B7:$B$211,LEFT($C6,LEN($C6)-6),L7:L$211)</f>
        <v>147.7531649394476</v>
      </c>
      <c r="M6" s="125">
        <f>SUMIF($B7:$B$211,LEFT($C6,LEN($C6)-6),M7:M$211)</f>
        <v>153.25698714285713</v>
      </c>
      <c r="N6" s="125">
        <f>SUMIF($B7:$B$211,LEFT($C6,LEN($C6)-6),N7:N$211)</f>
        <v>137.74737285714286</v>
      </c>
      <c r="O6" s="125">
        <f>SUMIF($B7:$B$211,LEFT($C6,LEN($C6)-6),O7:O$211)</f>
        <v>152.92459893709801</v>
      </c>
      <c r="P6" s="125">
        <f>SUMIF($B7:$B$211,LEFT($C6,LEN($C6)-6),P7:P$211)</f>
        <v>137.38009023016505</v>
      </c>
      <c r="Q6" s="125">
        <f>SUMIF($B7:$B$211,LEFT($C6,LEN($C6)-6),Q7:Q$211)</f>
        <v>125.48893643971785</v>
      </c>
      <c r="R6" s="125">
        <f>SUMIF($B7:$B$211,LEFT($C6,LEN($C6)-6),R7:R$211)</f>
        <v>116.85820605066957</v>
      </c>
      <c r="S6" s="125">
        <f>SUMIF($B7:$B$211,LEFT($C6,LEN($C6)-6),S7:S$211)</f>
        <v>110.21620478637792</v>
      </c>
      <c r="T6" s="125">
        <f>SUMIF($B7:$B$211,LEFT($C6,LEN($C6)-6),T7:T$211)</f>
        <v>103.72995070045886</v>
      </c>
      <c r="U6" s="125">
        <f>SUMIF($B7:$B$211,LEFT($C6,LEN($C6)-6),U7:U$211)</f>
        <v>97.624276459580742</v>
      </c>
      <c r="V6" s="125">
        <f>SUMIF($B7:$B$211,LEFT($C6,LEN($C6)-6),V7:V$211)</f>
        <v>92.248453870280727</v>
      </c>
      <c r="W6" s="125">
        <f>SUMIF($B7:$B$211,LEFT($C6,LEN($C6)-6),W7:W$211)</f>
        <v>87.305457156863497</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80.912202000000008</v>
      </c>
      <c r="E8" s="127">
        <v>83.301034800000011</v>
      </c>
      <c r="F8" s="127">
        <v>85.930774799999995</v>
      </c>
      <c r="G8" s="127">
        <v>88.274743142857119</v>
      </c>
      <c r="H8" s="127">
        <v>71.385133142857143</v>
      </c>
      <c r="I8" s="127">
        <v>74.044973428571438</v>
      </c>
      <c r="J8" s="127">
        <v>90.800542714285712</v>
      </c>
      <c r="K8" s="127">
        <v>93.307445428571427</v>
      </c>
      <c r="L8" s="127">
        <v>97.968858571428555</v>
      </c>
      <c r="M8" s="127">
        <v>100.48608714285713</v>
      </c>
      <c r="N8" s="127">
        <v>87.995652857142872</v>
      </c>
      <c r="O8" s="127">
        <v>104.06014285714286</v>
      </c>
      <c r="P8" s="127">
        <v>91.37042857142859</v>
      </c>
      <c r="Q8" s="127">
        <v>85.619142857142847</v>
      </c>
      <c r="R8" s="127">
        <v>82.383901796887642</v>
      </c>
      <c r="S8" s="127">
        <v>80.423632417417252</v>
      </c>
      <c r="T8" s="127">
        <v>78.59509819025935</v>
      </c>
      <c r="U8" s="127">
        <v>77.088468631792168</v>
      </c>
      <c r="V8" s="127">
        <v>76.199167229705239</v>
      </c>
      <c r="W8" s="127">
        <v>75.675961594360302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59.191519583671926</v>
      </c>
      <c r="E13" s="127">
        <v>73.765191669783746</v>
      </c>
      <c r="F13" s="127">
        <v>74.084108589159001</v>
      </c>
      <c r="G13" s="127">
        <v>65.679555858895796</v>
      </c>
      <c r="H13" s="127">
        <v>63.530217791455136</v>
      </c>
      <c r="I13" s="127">
        <v>65.936664428571433</v>
      </c>
      <c r="J13" s="127">
        <v>60.930111714285722</v>
      </c>
      <c r="K13" s="127">
        <v>56.237831571428565</v>
      </c>
      <c r="L13" s="127">
        <v>49.784306368019053</v>
      </c>
      <c r="M13" s="127">
        <v>52.770899999999997</v>
      </c>
      <c r="N13" s="127">
        <v>49.751719999999999</v>
      </c>
      <c r="O13" s="127">
        <v>48.839000000000006</v>
      </c>
      <c r="P13" s="127">
        <v>45.924142857142854</v>
      </c>
      <c r="Q13" s="127">
        <v>39.692714285714281</v>
      </c>
      <c r="R13" s="127">
        <v>34.474304253781916</v>
      </c>
      <c r="S13" s="127">
        <v>29.792572368960666</v>
      </c>
      <c r="T13" s="127">
        <v>25.134852510199508</v>
      </c>
      <c r="U13" s="127">
        <v>20.535807827788577</v>
      </c>
      <c r="V13" s="127">
        <v>16.049286640575488</v>
      </c>
      <c r="W13" s="127">
        <v>11.629495562503198</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110.49083655618762</v>
      </c>
      <c r="E19" s="127">
        <v>73.429232142857131</v>
      </c>
      <c r="F19" s="127">
        <v>72.965089285714271</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142.05964700081265</v>
      </c>
      <c r="E22" s="127">
        <v>0</v>
      </c>
      <c r="F22" s="127">
        <v>0</v>
      </c>
      <c r="G22" s="127">
        <v>0</v>
      </c>
      <c r="H22" s="127">
        <v>0</v>
      </c>
      <c r="I22" s="127">
        <v>0</v>
      </c>
      <c r="J22" s="127">
        <v>0</v>
      </c>
      <c r="K22" s="127">
        <v>0</v>
      </c>
      <c r="L22" s="127">
        <v>0</v>
      </c>
      <c r="M22" s="127">
        <v>0</v>
      </c>
      <c r="N22" s="127">
        <v>0</v>
      </c>
      <c r="O22" s="127">
        <v>2.5456079955161429E-2</v>
      </c>
      <c r="P22" s="127">
        <v>8.5518801593634619E-2</v>
      </c>
      <c r="Q22" s="127">
        <v>0.17707929686072074</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79.561020251152399</v>
      </c>
      <c r="E26" s="125">
        <f>SUMIF($B27:$B$211,LEFT($C26,LEN($C26)-6),E27:E$211)</f>
        <v>97.051593574515309</v>
      </c>
      <c r="F26" s="125">
        <f>SUMIF($B27:$B$211,LEFT($C26,LEN($C26)-6),F27:F$211)</f>
        <v>89.097033244825653</v>
      </c>
      <c r="G26" s="125">
        <f>SUMIF($B27:$B$211,LEFT($C26,LEN($C26)-6),G27:G$211)</f>
        <v>107.56899731930542</v>
      </c>
      <c r="H26" s="125">
        <f>SUMIF($B27:$B$211,LEFT($C26,LEN($C26)-6),H27:H$211)</f>
        <v>105.73843853091952</v>
      </c>
      <c r="I26" s="125">
        <f>SUMIF($B27:$B$211,LEFT($C26,LEN($C26)-6),I27:I$211)</f>
        <v>87.155641149457608</v>
      </c>
      <c r="J26" s="125">
        <f>SUMIF($B27:$B$211,LEFT($C26,LEN($C26)-6),J27:J$211)</f>
        <v>78.67718853758015</v>
      </c>
      <c r="K26" s="125">
        <f>SUMIF($B27:$B$211,LEFT($C26,LEN($C26)-6),K27:K$211)</f>
        <v>53.913278776473092</v>
      </c>
      <c r="L26" s="125">
        <f>SUMIF($B27:$B$211,LEFT($C26,LEN($C26)-6),L27:L$211)</f>
        <v>68.269340029286212</v>
      </c>
      <c r="M26" s="125">
        <f>SUMIF($B27:$B$211,LEFT($C26,LEN($C26)-6),M27:M$211)</f>
        <v>67.156384639839487</v>
      </c>
      <c r="N26" s="125">
        <f>SUMIF($B27:$B$211,LEFT($C26,LEN($C26)-6),N27:N$211)</f>
        <v>66.001169106521175</v>
      </c>
      <c r="O26" s="125">
        <f>SUMIF($B27:$B$211,LEFT($C26,LEN($C26)-6),O27:O$211)</f>
        <v>61.571153028657704</v>
      </c>
      <c r="P26" s="125">
        <f>SUMIF($B27:$B$211,LEFT($C26,LEN($C26)-6),P27:P$211)</f>
        <v>53.900123851344496</v>
      </c>
      <c r="Q26" s="125">
        <f>SUMIF($B27:$B$211,LEFT($C26,LEN($C26)-6),Q27:Q$211)</f>
        <v>47.776998371498287</v>
      </c>
      <c r="R26" s="125">
        <f>SUMIF($B27:$B$211,LEFT($C26,LEN($C26)-6),R27:R$211)</f>
        <v>43.675136376332887</v>
      </c>
      <c r="S26" s="125">
        <f>SUMIF($B27:$B$211,LEFT($C26,LEN($C26)-6),S27:S$211)</f>
        <v>38.563824499226854</v>
      </c>
      <c r="T26" s="125">
        <f>SUMIF($B27:$B$211,LEFT($C26,LEN($C26)-6),T27:T$211)</f>
        <v>33.487118515036066</v>
      </c>
      <c r="U26" s="125">
        <f>SUMIF($B27:$B$211,LEFT($C26,LEN($C26)-6),U27:U$211)</f>
        <v>28.494974610880732</v>
      </c>
      <c r="V26" s="125">
        <f>SUMIF($B27:$B$211,LEFT($C26,LEN($C26)-6),V27:V$211)</f>
        <v>23.664998447815947</v>
      </c>
      <c r="W26" s="125">
        <f>SUMIF($B27:$B$211,LEFT($C26,LEN($C26)-6),W27:W$211)</f>
        <v>18.931193053735665</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-7.7481563440556388E-4</v>
      </c>
      <c r="P29" s="127">
        <v>-4.3927306321026229E-3</v>
      </c>
      <c r="Q29" s="127">
        <v>-7.148478570506215E-3</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25.782373234337015</v>
      </c>
      <c r="E31" s="127">
        <v>26.388849355679113</v>
      </c>
      <c r="F31" s="127">
        <v>27.784195269767995</v>
      </c>
      <c r="G31" s="127">
        <v>45.861276319691022</v>
      </c>
      <c r="H31" s="127">
        <v>50.255873991021062</v>
      </c>
      <c r="I31" s="127">
        <v>45.251693299233672</v>
      </c>
      <c r="J31" s="127">
        <v>43.617907020644026</v>
      </c>
      <c r="K31" s="127">
        <v>19.563934020213683</v>
      </c>
      <c r="L31" s="127">
        <v>34.552158686922773</v>
      </c>
      <c r="M31" s="127">
        <v>33.992596451407273</v>
      </c>
      <c r="N31" s="127">
        <v>33.345125832128531</v>
      </c>
      <c r="O31" s="127">
        <v>34.920193011368347</v>
      </c>
      <c r="P31" s="127">
        <v>30.350669246965413</v>
      </c>
      <c r="Q31" s="127">
        <v>27.908572485982052</v>
      </c>
      <c r="R31" s="127">
        <v>23.786690572294543</v>
      </c>
      <c r="S31" s="127">
        <v>20.566612406715254</v>
      </c>
      <c r="T31" s="127">
        <v>17.366475453221437</v>
      </c>
      <c r="U31" s="127">
        <v>14.215066338554816</v>
      </c>
      <c r="V31" s="127">
        <v>11.157104352285723</v>
      </c>
      <c r="W31" s="127">
        <v>8.1545595663617334</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3.6026930357546432</v>
      </c>
      <c r="E34" s="127">
        <v>11.909351455933969</v>
      </c>
      <c r="F34" s="127">
        <v>3.4695127979553617</v>
      </c>
      <c r="G34" s="127">
        <v>3.2247912504439347</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31.234667714285717</v>
      </c>
      <c r="E40" s="127">
        <v>35.148531428571424</v>
      </c>
      <c r="F40" s="127">
        <v>34.136410428571416</v>
      </c>
      <c r="G40" s="127">
        <v>30.796044285714274</v>
      </c>
      <c r="H40" s="127">
        <v>24.988059999999994</v>
      </c>
      <c r="I40" s="127">
        <v>14.578960571428562</v>
      </c>
      <c r="J40" s="127">
        <v>8.928571428571427</v>
      </c>
      <c r="K40" s="127">
        <v>9.3607142857142822</v>
      </c>
      <c r="L40" s="127">
        <v>9.8207142857142848</v>
      </c>
      <c r="M40" s="127">
        <v>10.311749999999998</v>
      </c>
      <c r="N40" s="127">
        <v>10.802785714285713</v>
      </c>
      <c r="O40" s="127">
        <v>5.8455361384497344</v>
      </c>
      <c r="P40" s="127">
        <v>3.7739875387194166</v>
      </c>
      <c r="Q40" s="127">
        <v>3.7118600783724598</v>
      </c>
      <c r="R40" s="127">
        <v>4.9170725861837754</v>
      </c>
      <c r="S40" s="127">
        <v>4.9623614311268964</v>
      </c>
      <c r="T40" s="127">
        <v>5.016501693767256</v>
      </c>
      <c r="U40" s="127">
        <v>5.0922710556360924</v>
      </c>
      <c r="V40" s="127">
        <v>5.2095193187126254</v>
      </c>
      <c r="W40" s="127">
        <v>5.3513659254485901</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18.94128626677502</v>
      </c>
      <c r="E44" s="127">
        <v>23.604861334330803</v>
      </c>
      <c r="F44" s="127">
        <v>23.706914748530881</v>
      </c>
      <c r="G44" s="127">
        <v>27.686885463456186</v>
      </c>
      <c r="H44" s="127">
        <v>30.494504539898468</v>
      </c>
      <c r="I44" s="127">
        <v>27.324987278795376</v>
      </c>
      <c r="J44" s="127">
        <v>26.130710088364687</v>
      </c>
      <c r="K44" s="127">
        <v>24.988630470545125</v>
      </c>
      <c r="L44" s="127">
        <v>23.896467056649151</v>
      </c>
      <c r="M44" s="127">
        <v>22.852038188432214</v>
      </c>
      <c r="N44" s="127">
        <v>21.853257560106933</v>
      </c>
      <c r="O44" s="127">
        <v>20.806198694474038</v>
      </c>
      <c r="P44" s="127">
        <v>19.779859796291767</v>
      </c>
      <c r="Q44" s="127">
        <v>16.163714285714281</v>
      </c>
      <c r="R44" s="127">
        <v>14.97137321785457</v>
      </c>
      <c r="S44" s="127">
        <v>13.0348506613847</v>
      </c>
      <c r="T44" s="127">
        <v>11.104141368047372</v>
      </c>
      <c r="U44" s="127">
        <v>9.1876372166898221</v>
      </c>
      <c r="V44" s="127">
        <v>7.2983747768175977</v>
      </c>
      <c r="W44" s="127">
        <v>5.4252675619253425</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175.97028633720933</v>
      </c>
      <c r="E46" s="125">
        <f>SUMIF($B47:$B$211,LEFT($C46,LEN($C46)-6),E47:E$211)</f>
        <v>187.85749460132891</v>
      </c>
      <c r="F46" s="125">
        <f>SUMIF($B47:$B$211,LEFT($C46,LEN($C46)-6),F47:F$211)</f>
        <v>166.03316985049835</v>
      </c>
      <c r="G46" s="125">
        <f>SUMIF($B47:$B$211,LEFT($C46,LEN($C46)-6),G47:G$211)</f>
        <v>180.57574750830568</v>
      </c>
      <c r="H46" s="125">
        <f>SUMIF($B47:$B$211,LEFT($C46,LEN($C46)-6),H47:H$211)</f>
        <v>163.87105481727573</v>
      </c>
      <c r="I46" s="125">
        <f>SUMIF($B47:$B$211,LEFT($C46,LEN($C46)-6),I47:I$211)</f>
        <v>117.61972591362125</v>
      </c>
      <c r="J46" s="125">
        <f>SUMIF($B47:$B$211,LEFT($C46,LEN($C46)-6),J47:J$211)</f>
        <v>94.839285714285708</v>
      </c>
      <c r="K46" s="125">
        <f>SUMIF($B47:$B$211,LEFT($C46,LEN($C46)-6),K47:K$211)</f>
        <v>126.49464285714286</v>
      </c>
      <c r="L46" s="125">
        <f>SUMIF($B47:$B$211,LEFT($C46,LEN($C46)-6),L47:L$211)</f>
        <v>139.48250000000002</v>
      </c>
      <c r="M46" s="125">
        <f>SUMIF($B47:$B$211,LEFT($C46,LEN($C46)-6),M47:M$211)</f>
        <v>140.12135922330097</v>
      </c>
      <c r="N46" s="125">
        <f>SUMIF($B47:$B$211,LEFT($C46,LEN($C46)-6),N47:N$211)</f>
        <v>129.75</v>
      </c>
      <c r="O46" s="125">
        <f>SUMIF($B47:$B$211,LEFT($C46,LEN($C46)-6),O47:O$211)</f>
        <v>130.75</v>
      </c>
      <c r="P46" s="125">
        <f>SUMIF($B47:$B$211,LEFT($C46,LEN($C46)-6),P47:P$211)</f>
        <v>71.394000000000005</v>
      </c>
      <c r="Q46" s="125">
        <f>SUMIF($B47:$B$211,LEFT($C46,LEN($C46)-6),Q47:Q$211)</f>
        <v>81.285714285714292</v>
      </c>
      <c r="R46" s="125">
        <f>SUMIF($B47:$B$211,LEFT($C46,LEN($C46)-6),R47:R$211)</f>
        <v>87.691654047053518</v>
      </c>
      <c r="S46" s="125">
        <f>SUMIF($B47:$B$211,LEFT($C46,LEN($C46)-6),S47:S$211)</f>
        <v>87.943601431650904</v>
      </c>
      <c r="T46" s="125">
        <f>SUMIF($B47:$B$211,LEFT($C46,LEN($C46)-6),T47:T$211)</f>
        <v>86.828750754680144</v>
      </c>
      <c r="U46" s="125">
        <f>SUMIF($B47:$B$211,LEFT($C46,LEN($C46)-6),U47:U$211)</f>
        <v>86.111121727471286</v>
      </c>
      <c r="V46" s="125">
        <f>SUMIF($B47:$B$211,LEFT($C46,LEN($C46)-6),V47:V$211)</f>
        <v>87.940973224780336</v>
      </c>
      <c r="W46" s="125">
        <f>SUMIF($B47:$B$211,LEFT($C46,LEN($C46)-6),W47:W$211)</f>
        <v>88.436862705230283</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46.108928571428557</v>
      </c>
      <c r="E50" s="127">
        <v>88.044642857142847</v>
      </c>
      <c r="F50" s="127">
        <v>57.712499999999999</v>
      </c>
      <c r="G50" s="127">
        <v>50.587500000000006</v>
      </c>
      <c r="H50" s="127">
        <v>38.475000000000001</v>
      </c>
      <c r="I50" s="127">
        <v>19.542857142857141</v>
      </c>
      <c r="J50" s="127">
        <v>12.167857142857141</v>
      </c>
      <c r="K50" s="127">
        <v>12.723214285714286</v>
      </c>
      <c r="L50" s="127">
        <v>25.711071428571429</v>
      </c>
      <c r="M50" s="127">
        <v>27.621359223300971</v>
      </c>
      <c r="N50" s="127">
        <v>28.45</v>
      </c>
      <c r="O50" s="127">
        <v>28.45</v>
      </c>
      <c r="P50" s="127">
        <v>14.794</v>
      </c>
      <c r="Q50" s="127">
        <v>9.8000000000000007</v>
      </c>
      <c r="R50" s="127">
        <v>12.816460815045806</v>
      </c>
      <c r="S50" s="127">
        <v>12.211259348934568</v>
      </c>
      <c r="T50" s="127">
        <v>11.646728980455562</v>
      </c>
      <c r="U50" s="127">
        <v>11.181581472046684</v>
      </c>
      <c r="V50" s="127">
        <v>10.907024047442523</v>
      </c>
      <c r="W50" s="127">
        <v>10.745492769698455</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129.86135776578078</v>
      </c>
      <c r="E52" s="127">
        <v>99.812851744186062</v>
      </c>
      <c r="F52" s="127">
        <v>108.32066985049835</v>
      </c>
      <c r="G52" s="127">
        <v>129.98824750830568</v>
      </c>
      <c r="H52" s="127">
        <v>125.39605481727574</v>
      </c>
      <c r="I52" s="127">
        <v>98.076868770764108</v>
      </c>
      <c r="J52" s="127">
        <v>82.671428571428564</v>
      </c>
      <c r="K52" s="127">
        <v>113.77142857142857</v>
      </c>
      <c r="L52" s="127">
        <v>113.77142857142857</v>
      </c>
      <c r="M52" s="127">
        <v>112.5</v>
      </c>
      <c r="N52" s="127">
        <v>101.30000000000001</v>
      </c>
      <c r="O52" s="127">
        <v>102.30000000000001</v>
      </c>
      <c r="P52" s="127">
        <v>56.6</v>
      </c>
      <c r="Q52" s="127">
        <v>71.485714285714295</v>
      </c>
      <c r="R52" s="127">
        <v>74.875193232007717</v>
      </c>
      <c r="S52" s="127">
        <v>75.732342082716329</v>
      </c>
      <c r="T52" s="127">
        <v>75.18202177422458</v>
      </c>
      <c r="U52" s="127">
        <v>74.929540255424598</v>
      </c>
      <c r="V52" s="127">
        <v>77.033949177337817</v>
      </c>
      <c r="W52" s="127">
        <v>77.691369935531824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184.6592702261336</v>
      </c>
      <c r="E56" s="123">
        <f>SUMIF($A58:$A$211,LEFT($C56,LEN($C56)-6),E58:E$211)</f>
        <v>109.24872591009103</v>
      </c>
      <c r="F56" s="123">
        <f>SUMIF($A58:$A$211,LEFT($C56,LEN($C56)-6),F58:F$211)</f>
        <v>130.77131359740258</v>
      </c>
      <c r="G56" s="123">
        <f>SUMIF($A58:$A$211,LEFT($C56,LEN($C56)-6),G58:G$211)</f>
        <v>141.47844243636362</v>
      </c>
      <c r="H56" s="123">
        <f>SUMIF($A58:$A$211,LEFT($C56,LEN($C56)-6),H58:H$211)</f>
        <v>138.64214285714286</v>
      </c>
      <c r="I56" s="123">
        <f>SUMIF($A58:$A$211,LEFT($C56,LEN($C56)-6),I58:I$211)</f>
        <v>101.85714285714286</v>
      </c>
      <c r="J56" s="123">
        <f>SUMIF($A58:$A$211,LEFT($C56,LEN($C56)-6),J58:J$211)</f>
        <v>82.637142857142862</v>
      </c>
      <c r="K56" s="123">
        <f>SUMIF($A58:$A$211,LEFT($C56,LEN($C56)-6),K58:K$211)</f>
        <v>98.387142857142862</v>
      </c>
      <c r="L56" s="123">
        <f>SUMIF($A58:$A$211,LEFT($C56,LEN($C56)-6),L58:L$211)</f>
        <v>103.05357142857142</v>
      </c>
      <c r="M56" s="123">
        <f>SUMIF($A58:$A$211,LEFT($C56,LEN($C56)-6),M58:M$211)</f>
        <v>47.66</v>
      </c>
      <c r="N56" s="123">
        <f>SUMIF($A58:$A$211,LEFT($C56,LEN($C56)-6),N58:N$211)</f>
        <v>55.68</v>
      </c>
      <c r="O56" s="123">
        <f>SUMIF($A58:$A$211,LEFT($C56,LEN($C56)-6),O58:O$211)</f>
        <v>47.5</v>
      </c>
      <c r="P56" s="123">
        <f>SUMIF($A58:$A$211,LEFT($C56,LEN($C56)-6),P58:P$211)</f>
        <v>31.800000000000004</v>
      </c>
      <c r="Q56" s="123">
        <f>SUMIF($A58:$A$211,LEFT($C56,LEN($C56)-6),Q58:Q$211)</f>
        <v>24.9</v>
      </c>
      <c r="R56" s="123">
        <f>SUMIF($A58:$A$211,LEFT($C56,LEN($C56)-6),R58:R$211)</f>
        <v>32.290536357432174</v>
      </c>
      <c r="S56" s="123">
        <f>SUMIF($A58:$A$211,LEFT($C56,LEN($C56)-6),S58:S$211)</f>
        <v>29.35332219965515</v>
      </c>
      <c r="T56" s="123">
        <f>SUMIF($A58:$A$211,LEFT($C56,LEN($C56)-6),T58:T$211)</f>
        <v>28.243905738491463</v>
      </c>
      <c r="U56" s="123">
        <f>SUMIF($A58:$A$211,LEFT($C56,LEN($C56)-6),U58:U$211)</f>
        <v>29.115038535172303</v>
      </c>
      <c r="V56" s="123">
        <f>SUMIF($A58:$A$211,LEFT($C56,LEN($C56)-6),V58:V$211)</f>
        <v>28.575477612681571</v>
      </c>
      <c r="W56" s="123">
        <f>SUMIF($A58:$A$211,LEFT($C56,LEN($C56)-6),W58:W$211)</f>
        <v>28.258035950499789</v>
      </c>
    </row>
    <row r="57" spans="1:23" s="88" customFormat="1" x14ac:dyDescent="0.3">
      <c r="A57" s="124" t="s">
        <v>391</v>
      </c>
      <c r="B57" s="124" t="s">
        <v>391</v>
      </c>
      <c r="C57" s="124" t="s">
        <v>391</v>
      </c>
      <c r="D57" s="125">
        <f>SUMIF($B58:$B$211,LEFT($C57,LEN($C57)-6),D58:D$211)</f>
        <v>184.6592702261336</v>
      </c>
      <c r="E57" s="125">
        <f>SUMIF($B58:$B$211,LEFT($C57,LEN($C57)-6),E58:E$211)</f>
        <v>109.24872591009103</v>
      </c>
      <c r="F57" s="125">
        <f>SUMIF($B58:$B$211,LEFT($C57,LEN($C57)-6),F58:F$211)</f>
        <v>130.77131359740258</v>
      </c>
      <c r="G57" s="125">
        <f>SUMIF($B58:$B$211,LEFT($C57,LEN($C57)-6),G58:G$211)</f>
        <v>141.47844243636362</v>
      </c>
      <c r="H57" s="125">
        <f>SUMIF($B58:$B$211,LEFT($C57,LEN($C57)-6),H58:H$211)</f>
        <v>138.64214285714286</v>
      </c>
      <c r="I57" s="125">
        <f>SUMIF($B58:$B$211,LEFT($C57,LEN($C57)-6),I58:I$211)</f>
        <v>101.85714285714286</v>
      </c>
      <c r="J57" s="125">
        <f>SUMIF($B58:$B$211,LEFT($C57,LEN($C57)-6),J58:J$211)</f>
        <v>82.637142857142862</v>
      </c>
      <c r="K57" s="125">
        <f>SUMIF($B58:$B$211,LEFT($C57,LEN($C57)-6),K58:K$211)</f>
        <v>98.387142857142862</v>
      </c>
      <c r="L57" s="125">
        <f>SUMIF($B58:$B$211,LEFT($C57,LEN($C57)-6),L58:L$211)</f>
        <v>103.05357142857142</v>
      </c>
      <c r="M57" s="125">
        <f>SUMIF($B58:$B$211,LEFT($C57,LEN($C57)-6),M58:M$211)</f>
        <v>47.66</v>
      </c>
      <c r="N57" s="125">
        <f>SUMIF($B58:$B$211,LEFT($C57,LEN($C57)-6),N58:N$211)</f>
        <v>55.68</v>
      </c>
      <c r="O57" s="125">
        <f>SUMIF($B58:$B$211,LEFT($C57,LEN($C57)-6),O58:O$211)</f>
        <v>47.5</v>
      </c>
      <c r="P57" s="125">
        <f>SUMIF($B58:$B$211,LEFT($C57,LEN($C57)-6),P58:P$211)</f>
        <v>31.800000000000004</v>
      </c>
      <c r="Q57" s="125">
        <f>SUMIF($B58:$B$211,LEFT($C57,LEN($C57)-6),Q58:Q$211)</f>
        <v>24.9</v>
      </c>
      <c r="R57" s="125">
        <f>SUMIF($B58:$B$211,LEFT($C57,LEN($C57)-6),R58:R$211)</f>
        <v>32.290536357432174</v>
      </c>
      <c r="S57" s="125">
        <f>SUMIF($B58:$B$211,LEFT($C57,LEN($C57)-6),S58:S$211)</f>
        <v>29.35332219965515</v>
      </c>
      <c r="T57" s="125">
        <f>SUMIF($B58:$B$211,LEFT($C57,LEN($C57)-6),T58:T$211)</f>
        <v>28.243905738491463</v>
      </c>
      <c r="U57" s="125">
        <f>SUMIF($B58:$B$211,LEFT($C57,LEN($C57)-6),U58:U$211)</f>
        <v>29.115038535172303</v>
      </c>
      <c r="V57" s="125">
        <f>SUMIF($B58:$B$211,LEFT($C57,LEN($C57)-6),V58:V$211)</f>
        <v>28.575477612681571</v>
      </c>
      <c r="W57" s="125">
        <f>SUMIF($B58:$B$211,LEFT($C57,LEN($C57)-6),W58:W$211)</f>
        <v>28.258035950499789</v>
      </c>
    </row>
    <row r="58" spans="1:23" s="88" customFormat="1" x14ac:dyDescent="0.3">
      <c r="A58" s="126" t="s">
        <v>196</v>
      </c>
      <c r="B58" s="126" t="s">
        <v>392</v>
      </c>
      <c r="C58" s="126" t="s">
        <v>393</v>
      </c>
      <c r="D58" s="127">
        <v>19.105468226133613</v>
      </c>
      <c r="E58" s="127">
        <v>9.8833119945066095</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22.103802000000002</v>
      </c>
      <c r="E59" s="127">
        <v>16.690413915584415</v>
      </c>
      <c r="F59" s="127">
        <v>14.076313597402601</v>
      </c>
      <c r="G59" s="127">
        <v>11.228442436363634</v>
      </c>
      <c r="H59" s="127">
        <v>14.657142857142857</v>
      </c>
      <c r="I59" s="127">
        <v>14.657142857142857</v>
      </c>
      <c r="J59" s="127">
        <v>14.657142857142857</v>
      </c>
      <c r="K59" s="127">
        <v>14.657142857142857</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143.44999999999999</v>
      </c>
      <c r="E63" s="127">
        <v>82.674999999999997</v>
      </c>
      <c r="F63" s="127">
        <v>116.69499999999998</v>
      </c>
      <c r="G63" s="127">
        <v>130.25</v>
      </c>
      <c r="H63" s="127">
        <v>123.985</v>
      </c>
      <c r="I63" s="127">
        <v>87.2</v>
      </c>
      <c r="J63" s="127">
        <v>67.98</v>
      </c>
      <c r="K63" s="127">
        <v>83.73</v>
      </c>
      <c r="L63" s="127">
        <v>103.05357142857142</v>
      </c>
      <c r="M63" s="127">
        <v>47.66</v>
      </c>
      <c r="N63" s="127">
        <v>55.68</v>
      </c>
      <c r="O63" s="127">
        <v>47.5</v>
      </c>
      <c r="P63" s="127">
        <v>31.800000000000004</v>
      </c>
      <c r="Q63" s="127">
        <v>24.9</v>
      </c>
      <c r="R63" s="127">
        <v>32.290536357432174</v>
      </c>
      <c r="S63" s="127">
        <v>29.35332219965515</v>
      </c>
      <c r="T63" s="127">
        <v>28.243905738491463</v>
      </c>
      <c r="U63" s="127">
        <v>29.115038535172303</v>
      </c>
      <c r="V63" s="127">
        <v>28.575477612681571</v>
      </c>
      <c r="W63" s="127">
        <v>28.258035950499789</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86.205963573010393</v>
      </c>
      <c r="E116" s="123">
        <f>SUMIF($A118:$A$211,LEFT($C116,LEN($C116)-6),E118:E$211)</f>
        <v>73.427790836147238</v>
      </c>
      <c r="F116" s="123">
        <f>SUMIF($A118:$A$211,LEFT($C116,LEN($C116)-6),F118:F$211)</f>
        <v>64.985013937582025</v>
      </c>
      <c r="G116" s="123">
        <f>SUMIF($A118:$A$211,LEFT($C116,LEN($C116)-6),G118:G$211)</f>
        <v>66.116929730716976</v>
      </c>
      <c r="H116" s="123">
        <f>SUMIF($A118:$A$211,LEFT($C116,LEN($C116)-6),H118:H$211)</f>
        <v>52.352957717464207</v>
      </c>
      <c r="I116" s="123">
        <f>SUMIF($A118:$A$211,LEFT($C116,LEN($C116)-6),I118:I$211)</f>
        <v>52.251356285714287</v>
      </c>
      <c r="J116" s="123">
        <f>SUMIF($A118:$A$211,LEFT($C116,LEN($C116)-6),J118:J$211)</f>
        <v>51.999739285714284</v>
      </c>
      <c r="K116" s="123">
        <f>SUMIF($A118:$A$211,LEFT($C116,LEN($C116)-6),K118:K$211)</f>
        <v>48.516324857142855</v>
      </c>
      <c r="L116" s="123">
        <f>SUMIF($A118:$A$211,LEFT($C116,LEN($C116)-6),L118:L$211)</f>
        <v>48.267992857142858</v>
      </c>
      <c r="M116" s="123">
        <f>SUMIF($A118:$A$211,LEFT($C116,LEN($C116)-6),M118:M$211)</f>
        <v>45.456632857142864</v>
      </c>
      <c r="N116" s="123">
        <f>SUMIF($A118:$A$211,LEFT($C116,LEN($C116)-6),N118:N$211)</f>
        <v>45.728655714285708</v>
      </c>
      <c r="O116" s="123">
        <f>SUMIF($A118:$A$211,LEFT($C116,LEN($C116)-6),O118:O$211)</f>
        <v>36.999714285714283</v>
      </c>
      <c r="P116" s="123">
        <f>SUMIF($A118:$A$211,LEFT($C116,LEN($C116)-6),P118:P$211)</f>
        <v>36.78</v>
      </c>
      <c r="Q116" s="123">
        <f>SUMIF($A118:$A$211,LEFT($C116,LEN($C116)-6),Q118:Q$211)</f>
        <v>28.269285714285711</v>
      </c>
      <c r="R116" s="123">
        <f>SUMIF($A118:$A$211,LEFT($C116,LEN($C116)-6),R118:R$211)</f>
        <v>29.168596288024727</v>
      </c>
      <c r="S116" s="123">
        <f>SUMIF($A118:$A$211,LEFT($C116,LEN($C116)-6),S118:S$211)</f>
        <v>27.185781552076492</v>
      </c>
      <c r="T116" s="123">
        <f>SUMIF($A118:$A$211,LEFT($C116,LEN($C116)-6),T118:T$211)</f>
        <v>25.279545215469227</v>
      </c>
      <c r="U116" s="123">
        <f>SUMIF($A118:$A$211,LEFT($C116,LEN($C116)-6),U118:U$211)</f>
        <v>23.560433908407312</v>
      </c>
      <c r="V116" s="123">
        <f>SUMIF($A118:$A$211,LEFT($C116,LEN($C116)-6),V118:V$211)</f>
        <v>22.200178998091239</v>
      </c>
      <c r="W116" s="123">
        <f>SUMIF($A118:$A$211,LEFT($C116,LEN($C116)-6),W118:W$211)</f>
        <v>21.052737655986729</v>
      </c>
    </row>
    <row r="117" spans="1:23" s="88" customFormat="1" x14ac:dyDescent="0.3">
      <c r="A117" s="124" t="s">
        <v>452</v>
      </c>
      <c r="B117" s="124" t="s">
        <v>452</v>
      </c>
      <c r="C117" s="124" t="s">
        <v>452</v>
      </c>
      <c r="D117" s="125">
        <f>SUMIF($B118:$B$211,LEFT($C117,LEN($C117)-6),D118:D$211)</f>
        <v>86.205963573010393</v>
      </c>
      <c r="E117" s="125">
        <f>SUMIF($B118:$B$211,LEFT($C117,LEN($C117)-6),E118:E$211)</f>
        <v>73.427790836147238</v>
      </c>
      <c r="F117" s="125">
        <f>SUMIF($B118:$B$211,LEFT($C117,LEN($C117)-6),F118:F$211)</f>
        <v>64.985013937582025</v>
      </c>
      <c r="G117" s="125">
        <f>SUMIF($B118:$B$211,LEFT($C117,LEN($C117)-6),G118:G$211)</f>
        <v>66.116929730716976</v>
      </c>
      <c r="H117" s="125">
        <f>SUMIF($B118:$B$211,LEFT($C117,LEN($C117)-6),H118:H$211)</f>
        <v>52.352957717464207</v>
      </c>
      <c r="I117" s="125">
        <f>SUMIF($B118:$B$211,LEFT($C117,LEN($C117)-6),I118:I$211)</f>
        <v>52.251356285714287</v>
      </c>
      <c r="J117" s="125">
        <f>SUMIF($B118:$B$211,LEFT($C117,LEN($C117)-6),J118:J$211)</f>
        <v>51.999739285714284</v>
      </c>
      <c r="K117" s="125">
        <f>SUMIF($B118:$B$211,LEFT($C117,LEN($C117)-6),K118:K$211)</f>
        <v>48.516324857142855</v>
      </c>
      <c r="L117" s="125">
        <f>SUMIF($B118:$B$211,LEFT($C117,LEN($C117)-6),L118:L$211)</f>
        <v>48.267992857142858</v>
      </c>
      <c r="M117" s="125">
        <f>SUMIF($B118:$B$211,LEFT($C117,LEN($C117)-6),M118:M$211)</f>
        <v>45.456632857142864</v>
      </c>
      <c r="N117" s="125">
        <f>SUMIF($B118:$B$211,LEFT($C117,LEN($C117)-6),N118:N$211)</f>
        <v>45.728655714285708</v>
      </c>
      <c r="O117" s="125">
        <f>SUMIF($B118:$B$211,LEFT($C117,LEN($C117)-6),O118:O$211)</f>
        <v>36.999714285714283</v>
      </c>
      <c r="P117" s="125">
        <f>SUMIF($B118:$B$211,LEFT($C117,LEN($C117)-6),P118:P$211)</f>
        <v>36.78</v>
      </c>
      <c r="Q117" s="125">
        <f>SUMIF($B118:$B$211,LEFT($C117,LEN($C117)-6),Q118:Q$211)</f>
        <v>28.269285714285711</v>
      </c>
      <c r="R117" s="125">
        <f>SUMIF($B118:$B$211,LEFT($C117,LEN($C117)-6),R118:R$211)</f>
        <v>29.168596288024727</v>
      </c>
      <c r="S117" s="125">
        <f>SUMIF($B118:$B$211,LEFT($C117,LEN($C117)-6),S118:S$211)</f>
        <v>27.185781552076492</v>
      </c>
      <c r="T117" s="125">
        <f>SUMIF($B118:$B$211,LEFT($C117,LEN($C117)-6),T118:T$211)</f>
        <v>25.279545215469227</v>
      </c>
      <c r="U117" s="125">
        <f>SUMIF($B118:$B$211,LEFT($C117,LEN($C117)-6),U118:U$211)</f>
        <v>23.560433908407312</v>
      </c>
      <c r="V117" s="125">
        <f>SUMIF($B118:$B$211,LEFT($C117,LEN($C117)-6),V118:V$211)</f>
        <v>22.200178998091239</v>
      </c>
      <c r="W117" s="125">
        <f>SUMIF($B118:$B$211,LEFT($C117,LEN($C117)-6),W118:W$211)</f>
        <v>21.052737655986729</v>
      </c>
    </row>
    <row r="118" spans="1:23" s="88" customFormat="1" x14ac:dyDescent="0.3">
      <c r="A118" s="126" t="s">
        <v>209</v>
      </c>
      <c r="B118" s="126" t="s">
        <v>209</v>
      </c>
      <c r="C118" s="126" t="s">
        <v>210</v>
      </c>
      <c r="D118" s="127">
        <v>43.051201668248488</v>
      </c>
      <c r="E118" s="127">
        <v>37.713505121861523</v>
      </c>
      <c r="F118" s="127">
        <v>29.270728223296317</v>
      </c>
      <c r="G118" s="127">
        <v>33.974072587859837</v>
      </c>
      <c r="H118" s="127">
        <v>25.567243431749922</v>
      </c>
      <c r="I118" s="127">
        <v>29.572784857142864</v>
      </c>
      <c r="J118" s="127">
        <v>30.571167857142854</v>
      </c>
      <c r="K118" s="127">
        <v>28.873467714285713</v>
      </c>
      <c r="L118" s="127">
        <v>28.625135714285715</v>
      </c>
      <c r="M118" s="127">
        <v>25.813775714285725</v>
      </c>
      <c r="N118" s="127">
        <v>27.871512857142857</v>
      </c>
      <c r="O118" s="127">
        <v>28.071142857142856</v>
      </c>
      <c r="P118" s="127">
        <v>27.851428571428571</v>
      </c>
      <c r="Q118" s="127">
        <v>21.126428571428569</v>
      </c>
      <c r="R118" s="127">
        <v>21.231444701598235</v>
      </c>
      <c r="S118" s="127">
        <v>20.219968088863261</v>
      </c>
      <c r="T118" s="127">
        <v>19.275082926129087</v>
      </c>
      <c r="U118" s="127">
        <v>18.492918937461582</v>
      </c>
      <c r="V118" s="127">
        <v>18.022811194511743</v>
      </c>
      <c r="W118" s="127">
        <v>17.737763001109265</v>
      </c>
    </row>
    <row r="119" spans="1:23" s="88" customFormat="1" x14ac:dyDescent="0.3">
      <c r="A119" s="126" t="s">
        <v>209</v>
      </c>
      <c r="B119" s="126" t="s">
        <v>209</v>
      </c>
      <c r="C119" s="126" t="s">
        <v>213</v>
      </c>
      <c r="D119" s="127">
        <v>43.154761904761912</v>
      </c>
      <c r="E119" s="127">
        <v>35.714285714285715</v>
      </c>
      <c r="F119" s="127">
        <v>35.714285714285708</v>
      </c>
      <c r="G119" s="127">
        <v>32.142857142857139</v>
      </c>
      <c r="H119" s="127">
        <v>26.785714285714285</v>
      </c>
      <c r="I119" s="127">
        <v>22.678571428571423</v>
      </c>
      <c r="J119" s="127">
        <v>21.428571428571427</v>
      </c>
      <c r="K119" s="127">
        <v>19.642857142857142</v>
      </c>
      <c r="L119" s="127">
        <v>19.642857142857142</v>
      </c>
      <c r="M119" s="127">
        <v>19.642857142857142</v>
      </c>
      <c r="N119" s="127">
        <v>17.857142857142854</v>
      </c>
      <c r="O119" s="127">
        <v>8.928571428571427</v>
      </c>
      <c r="P119" s="127">
        <v>8.928571428571427</v>
      </c>
      <c r="Q119" s="127">
        <v>7.1428571428571423</v>
      </c>
      <c r="R119" s="127">
        <v>7.9371515864264905</v>
      </c>
      <c r="S119" s="127">
        <v>6.9658134632132294</v>
      </c>
      <c r="T119" s="127">
        <v>6.0044622893401378</v>
      </c>
      <c r="U119" s="127">
        <v>5.0675149709457292</v>
      </c>
      <c r="V119" s="127">
        <v>4.1773678035794974</v>
      </c>
      <c r="W119" s="127">
        <v>3.3149746548774623</v>
      </c>
    </row>
    <row r="120" spans="1:23" s="88" customFormat="1" x14ac:dyDescent="0.3">
      <c r="A120" s="122" t="s">
        <v>453</v>
      </c>
      <c r="B120" s="122" t="s">
        <v>453</v>
      </c>
      <c r="C120" s="122" t="s">
        <v>453</v>
      </c>
      <c r="D120" s="123">
        <f>SUMIF($A122:$A$211,LEFT($C120,LEN($C120)-6),D122:D$211)</f>
        <v>302.55159438826433</v>
      </c>
      <c r="E120" s="123">
        <f>SUMIF($A122:$A$211,LEFT($C120,LEN($C120)-6),E122:E$211)</f>
        <v>305.5395297442227</v>
      </c>
      <c r="F120" s="123">
        <f>SUMIF($A122:$A$211,LEFT($C120,LEN($C120)-6),F122:F$211)</f>
        <v>210.13731475749728</v>
      </c>
      <c r="G120" s="123">
        <f>SUMIF($A122:$A$211,LEFT($C120,LEN($C120)-6),G122:G$211)</f>
        <v>251.68327327746931</v>
      </c>
      <c r="H120" s="123">
        <f>SUMIF($A122:$A$211,LEFT($C120,LEN($C120)-6),H122:H$211)</f>
        <v>159.31351500067399</v>
      </c>
      <c r="I120" s="123">
        <f>SUMIF($A122:$A$211,LEFT($C120,LEN($C120)-6),I122:I$211)</f>
        <v>166.84106232054845</v>
      </c>
      <c r="J120" s="123">
        <f>SUMIF($A122:$A$211,LEFT($C120,LEN($C120)-6),J122:J$211)</f>
        <v>155.24373888006818</v>
      </c>
      <c r="K120" s="123">
        <f>SUMIF($A122:$A$211,LEFT($C120,LEN($C120)-6),K122:K$211)</f>
        <v>134.86668628571428</v>
      </c>
      <c r="L120" s="123">
        <f>SUMIF($A122:$A$211,LEFT($C120,LEN($C120)-6),L122:L$211)</f>
        <v>87.461979142857146</v>
      </c>
      <c r="M120" s="123">
        <f>SUMIF($A122:$A$211,LEFT($C120,LEN($C120)-6),M122:M$211)</f>
        <v>78.382863</v>
      </c>
      <c r="N120" s="123">
        <f>SUMIF($A122:$A$211,LEFT($C120,LEN($C120)-6),N122:N$211)</f>
        <v>75.443187285714288</v>
      </c>
      <c r="O120" s="123">
        <f>SUMIF($A122:$A$211,LEFT($C120,LEN($C120)-6),O122:O$211)</f>
        <v>72.753714585097015</v>
      </c>
      <c r="P120" s="123">
        <f>SUMIF($A122:$A$211,LEFT($C120,LEN($C120)-6),P122:P$211)</f>
        <v>67.749568639511921</v>
      </c>
      <c r="Q120" s="123">
        <f>SUMIF($A122:$A$211,LEFT($C120,LEN($C120)-6),Q122:Q$211)</f>
        <v>65.665567451673454</v>
      </c>
      <c r="R120" s="123">
        <f>SUMIF($A122:$A$211,LEFT($C120,LEN($C120)-6),R122:R$211)</f>
        <v>62.259439380107381</v>
      </c>
      <c r="S120" s="123">
        <f>SUMIF($A122:$A$211,LEFT($C120,LEN($C120)-6),S122:S$211)</f>
        <v>59.084923166891393</v>
      </c>
      <c r="T120" s="123">
        <f>SUMIF($A122:$A$211,LEFT($C120,LEN($C120)-6),T122:T$211)</f>
        <v>55.917423385877157</v>
      </c>
      <c r="U120" s="123">
        <f>SUMIF($A122:$A$211,LEFT($C120,LEN($C120)-6),U122:U$211)</f>
        <v>52.767068780191394</v>
      </c>
      <c r="V120" s="123">
        <f>SUMIF($A122:$A$211,LEFT($C120,LEN($C120)-6),V122:V$211)</f>
        <v>49.649594093642442</v>
      </c>
      <c r="W120" s="123">
        <f>SUMIF($A122:$A$211,LEFT($C120,LEN($C120)-6),W122:W$211)</f>
        <v>46.551618273429646</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198.90110835420182</v>
      </c>
      <c r="E130" s="125">
        <f>SUMIF($B131:$B$211,LEFT($C130,LEN($C130)-6),E131:E$211)</f>
        <v>213.2409373278239</v>
      </c>
      <c r="F130" s="125">
        <f>SUMIF($B131:$B$211,LEFT($C130,LEN($C130)-6),F131:F$211)</f>
        <v>147.68240063794374</v>
      </c>
      <c r="G130" s="125">
        <f>SUMIF($B131:$B$211,LEFT($C130,LEN($C130)-6),G131:G$211)</f>
        <v>182.85481355886319</v>
      </c>
      <c r="H130" s="125">
        <f>SUMIF($B131:$B$211,LEFT($C130,LEN($C130)-6),H131:H$211)</f>
        <v>97.790300714959699</v>
      </c>
      <c r="I130" s="125">
        <f>SUMIF($B131:$B$211,LEFT($C130,LEN($C130)-6),I131:I$211)</f>
        <v>105.94499089197701</v>
      </c>
      <c r="J130" s="125">
        <f>SUMIF($B131:$B$211,LEFT($C130,LEN($C130)-6),J131:J$211)</f>
        <v>99.863426594353896</v>
      </c>
      <c r="K130" s="125">
        <f>SUMIF($B131:$B$211,LEFT($C130,LEN($C130)-6),K131:K$211)</f>
        <v>77</v>
      </c>
      <c r="L130" s="125">
        <f>SUMIF($B131:$B$211,LEFT($C130,LEN($C130)-6),L131:L$211)</f>
        <v>77</v>
      </c>
      <c r="M130" s="125">
        <f>SUMIF($B131:$B$211,LEFT($C130,LEN($C130)-6),M131:M$211)</f>
        <v>77</v>
      </c>
      <c r="N130" s="125">
        <f>SUMIF($B131:$B$211,LEFT($C130,LEN($C130)-6),N131:N$211)</f>
        <v>72.557184285714285</v>
      </c>
      <c r="O130" s="125">
        <f>SUMIF($B131:$B$211,LEFT($C130,LEN($C130)-6),O131:O$211)</f>
        <v>68.976285714285709</v>
      </c>
      <c r="P130" s="125">
        <f>SUMIF($B131:$B$211,LEFT($C130,LEN($C130)-6),P131:P$211)</f>
        <v>63.609571428571428</v>
      </c>
      <c r="Q130" s="125">
        <f>SUMIF($B131:$B$211,LEFT($C130,LEN($C130)-6),Q131:Q$211)</f>
        <v>60.308428571428564</v>
      </c>
      <c r="R130" s="125">
        <f>SUMIF($B131:$B$211,LEFT($C130,LEN($C130)-6),R131:R$211)</f>
        <v>58.113028267431737</v>
      </c>
      <c r="S130" s="125">
        <f>SUMIF($B131:$B$211,LEFT($C130,LEN($C130)-6),S131:S$211)</f>
        <v>54.83399774798535</v>
      </c>
      <c r="T130" s="125">
        <f>SUMIF($B131:$B$211,LEFT($C130,LEN($C130)-6),T131:T$211)</f>
        <v>51.558479802317777</v>
      </c>
      <c r="U130" s="125">
        <f>SUMIF($B131:$B$211,LEFT($C130,LEN($C130)-6),U131:U$211)</f>
        <v>48.291545092625384</v>
      </c>
      <c r="V130" s="125">
        <f>SUMIF($B131:$B$211,LEFT($C130,LEN($C130)-6),V131:V$211)</f>
        <v>45.041070763150159</v>
      </c>
      <c r="W130" s="125">
        <f>SUMIF($B131:$B$211,LEFT($C130,LEN($C130)-6),W131:W$211)</f>
        <v>41.800357976954935</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198.90110835420182</v>
      </c>
      <c r="E136" s="127">
        <v>213.2409373278239</v>
      </c>
      <c r="F136" s="127">
        <v>147.68240063794374</v>
      </c>
      <c r="G136" s="127">
        <v>182.85481355886319</v>
      </c>
      <c r="H136" s="127">
        <v>97.790300714959699</v>
      </c>
      <c r="I136" s="127">
        <v>105.94499089197701</v>
      </c>
      <c r="J136" s="127">
        <v>99.863426594353896</v>
      </c>
      <c r="K136" s="127">
        <v>77</v>
      </c>
      <c r="L136" s="127">
        <v>77</v>
      </c>
      <c r="M136" s="127">
        <v>77</v>
      </c>
      <c r="N136" s="127">
        <v>72.557184285714285</v>
      </c>
      <c r="O136" s="127">
        <v>68.976285714285709</v>
      </c>
      <c r="P136" s="127">
        <v>63.609571428571428</v>
      </c>
      <c r="Q136" s="127">
        <v>60.308428571428564</v>
      </c>
      <c r="R136" s="127">
        <v>58.113028267431737</v>
      </c>
      <c r="S136" s="127">
        <v>54.83399774798535</v>
      </c>
      <c r="T136" s="127">
        <v>51.558479802317777</v>
      </c>
      <c r="U136" s="127">
        <v>48.291545092625384</v>
      </c>
      <c r="V136" s="127">
        <v>45.041070763150159</v>
      </c>
      <c r="W136" s="127">
        <v>41.800357976954935</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103.65048603406248</v>
      </c>
      <c r="E139" s="125">
        <f>SUMIF($B140:$B$211,LEFT($C139,LEN($C139)-6),E140:E$211)</f>
        <v>92.29859241639879</v>
      </c>
      <c r="F139" s="125">
        <f>SUMIF($B140:$B$211,LEFT($C139,LEN($C139)-6),F140:F$211)</f>
        <v>62.454914119553564</v>
      </c>
      <c r="G139" s="125">
        <f>SUMIF($B140:$B$211,LEFT($C139,LEN($C139)-6),G140:G$211)</f>
        <v>68.82845971860614</v>
      </c>
      <c r="H139" s="125">
        <f>SUMIF($B140:$B$211,LEFT($C139,LEN($C139)-6),H140:H$211)</f>
        <v>61.523214285714275</v>
      </c>
      <c r="I139" s="125">
        <f>SUMIF($B140:$B$211,LEFT($C139,LEN($C139)-6),I140:I$211)</f>
        <v>60.896071428571425</v>
      </c>
      <c r="J139" s="125">
        <f>SUMIF($B140:$B$211,LEFT($C139,LEN($C139)-6),J140:J$211)</f>
        <v>55.380312285714282</v>
      </c>
      <c r="K139" s="125">
        <f>SUMIF($B140:$B$211,LEFT($C139,LEN($C139)-6),K140:K$211)</f>
        <v>57.866686285714287</v>
      </c>
      <c r="L139" s="125">
        <f>SUMIF($B140:$B$211,LEFT($C139,LEN($C139)-6),L140:L$211)</f>
        <v>10.461979142857141</v>
      </c>
      <c r="M139" s="125">
        <f>SUMIF($B140:$B$211,LEFT($C139,LEN($C139)-6),M140:M$211)</f>
        <v>1.382863</v>
      </c>
      <c r="N139" s="125">
        <f>SUMIF($B140:$B$211,LEFT($C139,LEN($C139)-6),N140:N$211)</f>
        <v>2.8860030000000001</v>
      </c>
      <c r="O139" s="125">
        <f>SUMIF($B140:$B$211,LEFT($C139,LEN($C139)-6),O140:O$211)</f>
        <v>3.7774288708113115</v>
      </c>
      <c r="P139" s="125">
        <f>SUMIF($B140:$B$211,LEFT($C139,LEN($C139)-6),P140:P$211)</f>
        <v>4.1399972109405017</v>
      </c>
      <c r="Q139" s="125">
        <f>SUMIF($B140:$B$211,LEFT($C139,LEN($C139)-6),Q140:Q$211)</f>
        <v>5.3571388802448858</v>
      </c>
      <c r="R139" s="125">
        <f>SUMIF($B140:$B$211,LEFT($C139,LEN($C139)-6),R140:R$211)</f>
        <v>4.1464111126756436</v>
      </c>
      <c r="S139" s="125">
        <f>SUMIF($B140:$B$211,LEFT($C139,LEN($C139)-6),S140:S$211)</f>
        <v>4.2509254189060401</v>
      </c>
      <c r="T139" s="125">
        <f>SUMIF($B140:$B$211,LEFT($C139,LEN($C139)-6),T140:T$211)</f>
        <v>4.3589435835593777</v>
      </c>
      <c r="U139" s="125">
        <f>SUMIF($B140:$B$211,LEFT($C139,LEN($C139)-6),U140:U$211)</f>
        <v>4.4755236875660076</v>
      </c>
      <c r="V139" s="125">
        <f>SUMIF($B140:$B$211,LEFT($C139,LEN($C139)-6),V140:V$211)</f>
        <v>4.6085233304922797</v>
      </c>
      <c r="W139" s="125">
        <f>SUMIF($B140:$B$211,LEFT($C139,LEN($C139)-6),W140:W$211)</f>
        <v>4.7512602964747144</v>
      </c>
    </row>
    <row r="140" spans="1:23" s="88" customFormat="1" x14ac:dyDescent="0.3">
      <c r="A140" s="126" t="s">
        <v>224</v>
      </c>
      <c r="B140" s="126" t="s">
        <v>474</v>
      </c>
      <c r="C140" s="126" t="s">
        <v>229</v>
      </c>
      <c r="D140" s="127">
        <v>3.1913370637053564</v>
      </c>
      <c r="E140" s="127">
        <v>6.4919013392857133E-2</v>
      </c>
      <c r="F140" s="127">
        <v>1.9436830357142853E-3</v>
      </c>
      <c r="G140" s="127">
        <v>0</v>
      </c>
      <c r="H140" s="127">
        <v>0</v>
      </c>
      <c r="I140" s="127">
        <v>0</v>
      </c>
      <c r="J140" s="127">
        <v>0</v>
      </c>
      <c r="K140" s="127">
        <v>0</v>
      </c>
      <c r="L140" s="127">
        <v>0</v>
      </c>
      <c r="M140" s="127">
        <v>0</v>
      </c>
      <c r="N140" s="127">
        <v>0</v>
      </c>
      <c r="O140" s="127">
        <v>-1.1291886877920883E-6</v>
      </c>
      <c r="P140" s="127">
        <v>-2.7890594976400147E-6</v>
      </c>
      <c r="Q140" s="127">
        <v>-3.9768979712536833E-6</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66.994959999999992</v>
      </c>
      <c r="E142" s="127">
        <v>54.562257499999987</v>
      </c>
      <c r="F142" s="127">
        <v>42.129554999999996</v>
      </c>
      <c r="G142" s="127">
        <v>30.062999999999999</v>
      </c>
      <c r="H142" s="127">
        <v>30.357142857142854</v>
      </c>
      <c r="I142" s="127">
        <v>32.142857142857139</v>
      </c>
      <c r="J142" s="127">
        <v>36.479597999999996</v>
      </c>
      <c r="K142" s="127">
        <v>43.188472000000004</v>
      </c>
      <c r="L142" s="127">
        <v>2.4191219999999998</v>
      </c>
      <c r="M142" s="127">
        <v>1.382863</v>
      </c>
      <c r="N142" s="127">
        <v>2.8860030000000001</v>
      </c>
      <c r="O142" s="127">
        <v>3.7774299999999994</v>
      </c>
      <c r="P142" s="127">
        <v>4.1399999999999997</v>
      </c>
      <c r="Q142" s="127">
        <v>5.3571428571428568</v>
      </c>
      <c r="R142" s="127">
        <v>4.1464111126756436</v>
      </c>
      <c r="S142" s="127">
        <v>4.2509254189060401</v>
      </c>
      <c r="T142" s="127">
        <v>4.3589435835593777</v>
      </c>
      <c r="U142" s="127">
        <v>4.4755236875660076</v>
      </c>
      <c r="V142" s="127">
        <v>4.6085233304922797</v>
      </c>
      <c r="W142" s="127">
        <v>4.7512602964747144</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33.464188970357135</v>
      </c>
      <c r="E152" s="127">
        <v>37.671415903005943</v>
      </c>
      <c r="F152" s="127">
        <v>20.323415436517852</v>
      </c>
      <c r="G152" s="127">
        <v>38.765459718606145</v>
      </c>
      <c r="H152" s="127">
        <v>31.166071428571424</v>
      </c>
      <c r="I152" s="127">
        <v>28.753214285714286</v>
      </c>
      <c r="J152" s="127">
        <v>18.900714285714283</v>
      </c>
      <c r="K152" s="127">
        <v>14.678214285714283</v>
      </c>
      <c r="L152" s="127">
        <v>8.0428571428571409</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885.63117430191858</v>
      </c>
      <c r="E153" s="123">
        <f>SUMIF($A155:$A$211,LEFT($C153,LEN($C153)-6),E155:E$211)</f>
        <v>922.65909128995611</v>
      </c>
      <c r="F153" s="123">
        <f>SUMIF($A155:$A$211,LEFT($C153,LEN($C153)-6),F155:F$211)</f>
        <v>891.28365290655131</v>
      </c>
      <c r="G153" s="123">
        <f>SUMIF($A155:$A$211,LEFT($C153,LEN($C153)-6),G155:G$211)</f>
        <v>859.37544132274911</v>
      </c>
      <c r="H153" s="123">
        <f>SUMIF($A155:$A$211,LEFT($C153,LEN($C153)-6),H155:H$211)</f>
        <v>744.75910106150093</v>
      </c>
      <c r="I153" s="123">
        <f>SUMIF($A155:$A$211,LEFT($C153,LEN($C153)-6),I155:I$211)</f>
        <v>662.68095917029859</v>
      </c>
      <c r="J153" s="123">
        <f>SUMIF($A155:$A$211,LEFT($C153,LEN($C153)-6),J155:J$211)</f>
        <v>553.8306708901755</v>
      </c>
      <c r="K153" s="123">
        <f>SUMIF($A155:$A$211,LEFT($C153,LEN($C153)-6),K155:K$211)</f>
        <v>537.79254205288441</v>
      </c>
      <c r="L153" s="123">
        <f>SUMIF($A155:$A$211,LEFT($C153,LEN($C153)-6),L155:L$211)</f>
        <v>509.0883486716138</v>
      </c>
      <c r="M153" s="123">
        <f>SUMIF($A155:$A$211,LEFT($C153,LEN($C153)-6),M155:M$211)</f>
        <v>457.42391778933569</v>
      </c>
      <c r="N153" s="123">
        <f>SUMIF($A155:$A$211,LEFT($C153,LEN($C153)-6),N155:N$211)</f>
        <v>484.15153229310664</v>
      </c>
      <c r="O153" s="123">
        <f>SUMIF($A155:$A$211,LEFT($C153,LEN($C153)-6),O155:O$211)</f>
        <v>417.93290674724739</v>
      </c>
      <c r="P153" s="123">
        <f>SUMIF($A155:$A$211,LEFT($C153,LEN($C153)-6),P155:P$211)</f>
        <v>477.21855720648705</v>
      </c>
      <c r="Q153" s="123">
        <f>SUMIF($A155:$A$211,LEFT($C153,LEN($C153)-6),Q155:Q$211)</f>
        <v>508.68868836990566</v>
      </c>
      <c r="R153" s="123">
        <f>SUMIF($A155:$A$211,LEFT($C153,LEN($C153)-6),R155:R$211)</f>
        <v>425.02544993124974</v>
      </c>
      <c r="S153" s="123">
        <f>SUMIF($A155:$A$211,LEFT($C153,LEN($C153)-6),S155:S$211)</f>
        <v>419.65716305247184</v>
      </c>
      <c r="T153" s="123">
        <f>SUMIF($A155:$A$211,LEFT($C153,LEN($C153)-6),T155:T$211)</f>
        <v>432.40737605169335</v>
      </c>
      <c r="U153" s="123">
        <f>SUMIF($A155:$A$211,LEFT($C153,LEN($C153)-6),U155:U$211)</f>
        <v>411.69106067866045</v>
      </c>
      <c r="V153" s="123">
        <f>SUMIF($A155:$A$211,LEFT($C153,LEN($C153)-6),V155:V$211)</f>
        <v>419.3706977873324</v>
      </c>
      <c r="W153" s="123">
        <f>SUMIF($A155:$A$211,LEFT($C153,LEN($C153)-6),W155:W$211)</f>
        <v>421.40917809694719</v>
      </c>
    </row>
    <row r="154" spans="1:23" s="88" customFormat="1" x14ac:dyDescent="0.3">
      <c r="A154" s="124" t="s">
        <v>485</v>
      </c>
      <c r="B154" s="124" t="s">
        <v>485</v>
      </c>
      <c r="C154" s="124" t="s">
        <v>485</v>
      </c>
      <c r="D154" s="125">
        <f>SUMIF($B155:$B$211,LEFT($C154,LEN($C154)-6),D155:D$211)</f>
        <v>41.396012737500001</v>
      </c>
      <c r="E154" s="125">
        <f>SUMIF($B155:$B$211,LEFT($C154,LEN($C154)-6),E155:E$211)</f>
        <v>50.234257157142864</v>
      </c>
      <c r="F154" s="125">
        <f>SUMIF($B155:$B$211,LEFT($C154,LEN($C154)-6),F155:F$211)</f>
        <v>43.039413476168704</v>
      </c>
      <c r="G154" s="125">
        <f>SUMIF($B155:$B$211,LEFT($C154,LEN($C154)-6),G155:G$211)</f>
        <v>36.850227795903841</v>
      </c>
      <c r="H154" s="125">
        <f>SUMIF($B155:$B$211,LEFT($C154,LEN($C154)-6),H155:H$211)</f>
        <v>32.36785714285714</v>
      </c>
      <c r="I154" s="125">
        <f>SUMIF($B155:$B$211,LEFT($C154,LEN($C154)-6),I155:I$211)</f>
        <v>28.703571428571426</v>
      </c>
      <c r="J154" s="125">
        <f>SUMIF($B155:$B$211,LEFT($C154,LEN($C154)-6),J155:J$211)</f>
        <v>24.540105476663499</v>
      </c>
      <c r="K154" s="125">
        <f>SUMIF($B155:$B$211,LEFT($C154,LEN($C154)-6),K155:K$211)</f>
        <v>21.578571428571429</v>
      </c>
      <c r="L154" s="125">
        <f>SUMIF($B155:$B$211,LEFT($C154,LEN($C154)-6),L155:L$211)</f>
        <v>7.3285714285714283</v>
      </c>
      <c r="M154" s="125">
        <f>SUMIF($B155:$B$211,LEFT($C154,LEN($C154)-6),M155:M$211)</f>
        <v>7.3285714285714283</v>
      </c>
      <c r="N154" s="125">
        <f>SUMIF($B155:$B$211,LEFT($C154,LEN($C154)-6),N155:N$211)</f>
        <v>7.3285714285714283</v>
      </c>
      <c r="O154" s="125">
        <f>SUMIF($B155:$B$211,LEFT($C154,LEN($C154)-6),O155:O$211)</f>
        <v>8.4664697165163041</v>
      </c>
      <c r="P154" s="125">
        <f>SUMIF($B155:$B$211,LEFT($C154,LEN($C154)-6),P155:P$211)</f>
        <v>6.5641761581682045</v>
      </c>
      <c r="Q154" s="125">
        <f>SUMIF($B155:$B$211,LEFT($C154,LEN($C154)-6),Q155:Q$211)</f>
        <v>6.2982770396120822</v>
      </c>
      <c r="R154" s="125">
        <f>SUMIF($B155:$B$211,LEFT($C154,LEN($C154)-6),R155:R$211)</f>
        <v>5.8469880590830225</v>
      </c>
      <c r="S154" s="125">
        <f>SUMIF($B155:$B$211,LEFT($C154,LEN($C154)-6),S155:S$211)</f>
        <v>5.472470410266391</v>
      </c>
      <c r="T154" s="125">
        <f>SUMIF($B155:$B$211,LEFT($C154,LEN($C154)-6),T155:T$211)</f>
        <v>5.0987355653009887</v>
      </c>
      <c r="U154" s="125">
        <f>SUMIF($B155:$B$211,LEFT($C154,LEN($C154)-6),U155:U$211)</f>
        <v>4.726913559922437</v>
      </c>
      <c r="V154" s="125">
        <f>SUMIF($B155:$B$211,LEFT($C154,LEN($C154)-6),V155:V$211)</f>
        <v>4.3587598757910513</v>
      </c>
      <c r="W154" s="125">
        <f>SUMIF($B155:$B$211,LEFT($C154,LEN($C154)-6),W155:W$211)</f>
        <v>3.9927816260144913</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1.6329717333332738</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31.349999999999998</v>
      </c>
      <c r="E158" s="127">
        <v>31.706250000000001</v>
      </c>
      <c r="F158" s="127">
        <v>27.107084635097277</v>
      </c>
      <c r="G158" s="127">
        <v>23.469335906618127</v>
      </c>
      <c r="H158" s="127">
        <v>21.374999999999996</v>
      </c>
      <c r="I158" s="127">
        <v>21.374999999999996</v>
      </c>
      <c r="J158" s="127">
        <v>17.812499999999996</v>
      </c>
      <c r="K158" s="127">
        <v>14.25</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10.0460127375</v>
      </c>
      <c r="E166" s="127">
        <v>18.528007157142859</v>
      </c>
      <c r="F166" s="127">
        <v>15.932328841071426</v>
      </c>
      <c r="G166" s="127">
        <v>13.380891889285712</v>
      </c>
      <c r="H166" s="127">
        <v>10.992857142857142</v>
      </c>
      <c r="I166" s="127">
        <v>7.3285714285714283</v>
      </c>
      <c r="J166" s="127">
        <v>6.7276054766635003</v>
      </c>
      <c r="K166" s="127">
        <v>7.3285714285714283</v>
      </c>
      <c r="L166" s="127">
        <v>7.3285714285714283</v>
      </c>
      <c r="M166" s="127">
        <v>7.3285714285714283</v>
      </c>
      <c r="N166" s="127">
        <v>7.3285714285714283</v>
      </c>
      <c r="O166" s="127">
        <v>6.8334979831830296</v>
      </c>
      <c r="P166" s="127">
        <v>6.5641761581682045</v>
      </c>
      <c r="Q166" s="127">
        <v>6.2982770396120822</v>
      </c>
      <c r="R166" s="127">
        <v>5.8469880590830225</v>
      </c>
      <c r="S166" s="127">
        <v>5.472470410266391</v>
      </c>
      <c r="T166" s="127">
        <v>5.0987355653009887</v>
      </c>
      <c r="U166" s="127">
        <v>4.726913559922437</v>
      </c>
      <c r="V166" s="127">
        <v>4.3587598757910513</v>
      </c>
      <c r="W166" s="127">
        <v>3.9927816260144913</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11.514763392857141</v>
      </c>
      <c r="E169" s="125">
        <f>SUMIF($B170:$B$211,LEFT($C169,LEN($C169)-6),E170:E$211)</f>
        <v>34.139543868311421</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2.6792382951544368E-2</v>
      </c>
      <c r="P169" s="125">
        <f>SUMIF($B170:$B$211,LEFT($C169,LEN($C169)-6),P170:P$211)</f>
        <v>3.3993757062969872E-2</v>
      </c>
      <c r="Q169" s="125">
        <f>SUMIF($B170:$B$211,LEFT($C169,LEN($C169)-6),Q170:Q$211)</f>
        <v>4.6003960583946527E-2</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11.514763392857141</v>
      </c>
      <c r="E173" s="127">
        <v>34.139543868311421</v>
      </c>
      <c r="F173" s="127">
        <v>0</v>
      </c>
      <c r="G173" s="127">
        <v>0</v>
      </c>
      <c r="H173" s="127">
        <v>0</v>
      </c>
      <c r="I173" s="127">
        <v>0</v>
      </c>
      <c r="J173" s="127">
        <v>0</v>
      </c>
      <c r="K173" s="127">
        <v>0</v>
      </c>
      <c r="L173" s="127">
        <v>0</v>
      </c>
      <c r="M173" s="127">
        <v>0</v>
      </c>
      <c r="N173" s="127">
        <v>0</v>
      </c>
      <c r="O173" s="127">
        <v>2.6792382951544368E-2</v>
      </c>
      <c r="P173" s="127">
        <v>3.3993757062969872E-2</v>
      </c>
      <c r="Q173" s="127">
        <v>4.6003960583946527E-2</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68.185374115554254</v>
      </c>
      <c r="E178" s="125">
        <f>SUMIF($B179:$B$211,LEFT($C178,LEN($C178)-6),E179:E$211)</f>
        <v>53.532736837456646</v>
      </c>
      <c r="F178" s="125">
        <f>SUMIF($B179:$B$211,LEFT($C178,LEN($C178)-6),F179:F$211)</f>
        <v>53.557216335352848</v>
      </c>
      <c r="G178" s="125">
        <f>SUMIF($B179:$B$211,LEFT($C178,LEN($C178)-6),G179:G$211)</f>
        <v>53.677921636250218</v>
      </c>
      <c r="H178" s="125">
        <f>SUMIF($B179:$B$211,LEFT($C178,LEN($C178)-6),H179:H$211)</f>
        <v>66.832315347215342</v>
      </c>
      <c r="I178" s="125">
        <f>SUMIF($B179:$B$211,LEFT($C178,LEN($C178)-6),I179:I$211)</f>
        <v>61.632744884584469</v>
      </c>
      <c r="J178" s="125">
        <f>SUMIF($B179:$B$211,LEFT($C178,LEN($C178)-6),J179:J$211)</f>
        <v>45.374493984940564</v>
      </c>
      <c r="K178" s="125">
        <f>SUMIF($B179:$B$211,LEFT($C178,LEN($C178)-6),K179:K$211)</f>
        <v>66.29789919574155</v>
      </c>
      <c r="L178" s="125">
        <f>SUMIF($B179:$B$211,LEFT($C178,LEN($C178)-6),L179:L$211)</f>
        <v>62.843705814470944</v>
      </c>
      <c r="M178" s="125">
        <f>SUMIF($B179:$B$211,LEFT($C178,LEN($C178)-6),M179:M$211)</f>
        <v>48.179274932192783</v>
      </c>
      <c r="N178" s="125">
        <f>SUMIF($B179:$B$211,LEFT($C178,LEN($C178)-6),N179:N$211)</f>
        <v>48.906889435963762</v>
      </c>
      <c r="O178" s="125">
        <f>SUMIF($B179:$B$211,LEFT($C178,LEN($C178)-6),O179:O$211)</f>
        <v>28.539821131515346</v>
      </c>
      <c r="P178" s="125">
        <f>SUMIF($B179:$B$211,LEFT($C178,LEN($C178)-6),P179:P$211)</f>
        <v>19.739842738320419</v>
      </c>
      <c r="Q178" s="125">
        <f>SUMIF($B179:$B$211,LEFT($C178,LEN($C178)-6),Q179:Q$211)</f>
        <v>21.480759904942044</v>
      </c>
      <c r="R178" s="125">
        <f>SUMIF($B179:$B$211,LEFT($C178,LEN($C178)-6),R179:R$211)</f>
        <v>21.871972586606802</v>
      </c>
      <c r="S178" s="125">
        <f>SUMIF($B179:$B$211,LEFT($C178,LEN($C178)-6),S179:S$211)</f>
        <v>19.462116287145435</v>
      </c>
      <c r="T178" s="125">
        <f>SUMIF($B179:$B$211,LEFT($C178,LEN($C178)-6),T179:T$211)</f>
        <v>17.094065842834869</v>
      </c>
      <c r="U178" s="125">
        <f>SUMIF($B179:$B$211,LEFT($C178,LEN($C178)-6),U179:U$211)</f>
        <v>15.386524872582012</v>
      </c>
      <c r="V178" s="125">
        <f>SUMIF($B179:$B$211,LEFT($C178,LEN($C178)-6),V179:V$211)</f>
        <v>15.292676484386643</v>
      </c>
      <c r="W178" s="125">
        <f>SUMIF($B179:$B$211,LEFT($C178,LEN($C178)-6),W179:W$211)</f>
        <v>15.315007766742925</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43.060554258241758</v>
      </c>
      <c r="E182" s="127">
        <v>30.659042582417587</v>
      </c>
      <c r="F182" s="127">
        <v>27.901149725274728</v>
      </c>
      <c r="G182" s="127">
        <v>30.694066620879127</v>
      </c>
      <c r="H182" s="127">
        <v>40.207315347215342</v>
      </c>
      <c r="I182" s="127">
        <v>33.938994884584474</v>
      </c>
      <c r="J182" s="127">
        <v>16.611993984940575</v>
      </c>
      <c r="K182" s="127">
        <v>36.466649195741553</v>
      </c>
      <c r="L182" s="127">
        <v>37.560648671613805</v>
      </c>
      <c r="M182" s="127">
        <v>21.710054932192779</v>
      </c>
      <c r="N182" s="127">
        <v>24.619202293106611</v>
      </c>
      <c r="O182" s="127">
        <v>10.184963988658202</v>
      </c>
      <c r="P182" s="127">
        <v>4.0739855954632809</v>
      </c>
      <c r="Q182" s="127">
        <v>3.2591884763706251</v>
      </c>
      <c r="R182" s="127">
        <v>5.5256407059330339</v>
      </c>
      <c r="S182" s="127">
        <v>3.5421555606123998</v>
      </c>
      <c r="T182" s="127">
        <v>1.5591641203532163</v>
      </c>
      <c r="U182" s="127">
        <v>0.13573283459680646</v>
      </c>
      <c r="V182" s="127">
        <v>0.13239999142124262</v>
      </c>
      <c r="W182" s="127">
        <v>0.13043916877204426</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25.124819857312492</v>
      </c>
      <c r="E188" s="127">
        <v>22.873694255039059</v>
      </c>
      <c r="F188" s="127">
        <v>25.656066610078121</v>
      </c>
      <c r="G188" s="127">
        <v>22.983855015371088</v>
      </c>
      <c r="H188" s="127">
        <v>26.624999999999993</v>
      </c>
      <c r="I188" s="127">
        <v>27.693749999999994</v>
      </c>
      <c r="J188" s="127">
        <v>28.762499999999989</v>
      </c>
      <c r="K188" s="127">
        <v>29.831249999999997</v>
      </c>
      <c r="L188" s="127">
        <v>25.283057142857139</v>
      </c>
      <c r="M188" s="127">
        <v>26.469220000000004</v>
      </c>
      <c r="N188" s="127">
        <v>24.287687142857148</v>
      </c>
      <c r="O188" s="127">
        <v>18.354857142857146</v>
      </c>
      <c r="P188" s="127">
        <v>15.665857142857137</v>
      </c>
      <c r="Q188" s="127">
        <v>18.221571428571419</v>
      </c>
      <c r="R188" s="127">
        <v>16.346331880673766</v>
      </c>
      <c r="S188" s="127">
        <v>15.919960726533034</v>
      </c>
      <c r="T188" s="127">
        <v>15.534901722481653</v>
      </c>
      <c r="U188" s="127">
        <v>15.250792037985205</v>
      </c>
      <c r="V188" s="127">
        <v>15.1602764929654</v>
      </c>
      <c r="W188" s="127">
        <v>15.18456859797088</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764.53502405600716</v>
      </c>
      <c r="E190" s="125">
        <f>SUMIF($B191:$B$211,LEFT($C190,LEN($C190)-6),E191:E$211)</f>
        <v>784.7525534270452</v>
      </c>
      <c r="F190" s="125">
        <f>SUMIF($B191:$B$211,LEFT($C190,LEN($C190)-6),F191:F$211)</f>
        <v>794.68702309502976</v>
      </c>
      <c r="G190" s="125">
        <f>SUMIF($B191:$B$211,LEFT($C190,LEN($C190)-6),G191:G$211)</f>
        <v>768.8472918905951</v>
      </c>
      <c r="H190" s="125">
        <f>SUMIF($B191:$B$211,LEFT($C190,LEN($C190)-6),H191:H$211)</f>
        <v>645.55892857142851</v>
      </c>
      <c r="I190" s="125">
        <f>SUMIF($B191:$B$211,LEFT($C190,LEN($C190)-6),I191:I$211)</f>
        <v>572.34464285714273</v>
      </c>
      <c r="J190" s="125">
        <f>SUMIF($B191:$B$211,LEFT($C190,LEN($C190)-6),J191:J$211)</f>
        <v>483.91607142857146</v>
      </c>
      <c r="K190" s="125">
        <f>SUMIF($B191:$B$211,LEFT($C190,LEN($C190)-6),K191:K$211)</f>
        <v>449.91607142857146</v>
      </c>
      <c r="L190" s="125">
        <f>SUMIF($B191:$B$211,LEFT($C190,LEN($C190)-6),L191:L$211)</f>
        <v>438.91607142857146</v>
      </c>
      <c r="M190" s="125">
        <f>SUMIF($B191:$B$211,LEFT($C190,LEN($C190)-6),M191:M$211)</f>
        <v>401.91607142857146</v>
      </c>
      <c r="N190" s="125">
        <f>SUMIF($B191:$B$211,LEFT($C190,LEN($C190)-6),N191:N$211)</f>
        <v>427.91607142857146</v>
      </c>
      <c r="O190" s="125">
        <f>SUMIF($B191:$B$211,LEFT($C190,LEN($C190)-6),O191:O$211)</f>
        <v>380.89982351626418</v>
      </c>
      <c r="P190" s="125">
        <f>SUMIF($B191:$B$211,LEFT($C190,LEN($C190)-6),P191:P$211)</f>
        <v>450.88054455293548</v>
      </c>
      <c r="Q190" s="125">
        <f>SUMIF($B191:$B$211,LEFT($C190,LEN($C190)-6),Q191:Q$211)</f>
        <v>480.86364746476761</v>
      </c>
      <c r="R190" s="125">
        <f>SUMIF($B191:$B$211,LEFT($C190,LEN($C190)-6),R191:R$211)</f>
        <v>397.30648928555991</v>
      </c>
      <c r="S190" s="125">
        <f>SUMIF($B191:$B$211,LEFT($C190,LEN($C190)-6),S191:S$211)</f>
        <v>394.72257635506003</v>
      </c>
      <c r="T190" s="125">
        <f>SUMIF($B191:$B$211,LEFT($C190,LEN($C190)-6),T191:T$211)</f>
        <v>410.21457464355751</v>
      </c>
      <c r="U190" s="125">
        <f>SUMIF($B191:$B$211,LEFT($C190,LEN($C190)-6),U191:U$211)</f>
        <v>391.57762224615601</v>
      </c>
      <c r="V190" s="125">
        <f>SUMIF($B191:$B$211,LEFT($C190,LEN($C190)-6),V191:V$211)</f>
        <v>399.71926142715472</v>
      </c>
      <c r="W190" s="125">
        <f>SUMIF($B191:$B$211,LEFT($C190,LEN($C190)-6),W191:W$211)</f>
        <v>402.10138870418979</v>
      </c>
    </row>
    <row r="191" spans="1:23" s="88" customFormat="1" x14ac:dyDescent="0.3">
      <c r="A191" s="126" t="s">
        <v>240</v>
      </c>
      <c r="B191" s="126" t="s">
        <v>518</v>
      </c>
      <c r="C191" s="126" t="s">
        <v>291</v>
      </c>
      <c r="D191" s="127">
        <v>763.392857142857</v>
      </c>
      <c r="E191" s="127">
        <v>783.74999999999989</v>
      </c>
      <c r="F191" s="127">
        <v>793.92857142857133</v>
      </c>
      <c r="G191" s="127">
        <v>767.85714285714278</v>
      </c>
      <c r="H191" s="127">
        <v>644.64285714285711</v>
      </c>
      <c r="I191" s="127">
        <v>571.42857142857133</v>
      </c>
      <c r="J191" s="127">
        <v>483</v>
      </c>
      <c r="K191" s="127">
        <v>449</v>
      </c>
      <c r="L191" s="127">
        <v>438</v>
      </c>
      <c r="M191" s="127">
        <v>401</v>
      </c>
      <c r="N191" s="127">
        <v>427</v>
      </c>
      <c r="O191" s="127">
        <v>380</v>
      </c>
      <c r="P191" s="127">
        <v>450</v>
      </c>
      <c r="Q191" s="127">
        <v>480</v>
      </c>
      <c r="R191" s="127">
        <v>396.54899328177174</v>
      </c>
      <c r="S191" s="127">
        <v>394.01283817513638</v>
      </c>
      <c r="T191" s="127">
        <v>409.55189288871986</v>
      </c>
      <c r="U191" s="127">
        <v>390.96028299618285</v>
      </c>
      <c r="V191" s="127">
        <v>399.14397783561787</v>
      </c>
      <c r="W191" s="127">
        <v>401.56621156376599</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-9.3678888361522647E-2</v>
      </c>
      <c r="S192" s="127">
        <v>-0.11365068314118731</v>
      </c>
      <c r="T192" s="127">
        <v>-0.13298310999725338</v>
      </c>
      <c r="U192" s="127">
        <v>-0.15075319365178774</v>
      </c>
      <c r="V192" s="127">
        <v>-0.16552711557882926</v>
      </c>
      <c r="W192" s="127">
        <v>-0.17852421570765148</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1.1421669131501881</v>
      </c>
      <c r="E195" s="127">
        <v>1.0025534270453125</v>
      </c>
      <c r="F195" s="127">
        <v>0.75845166645838602</v>
      </c>
      <c r="G195" s="127">
        <v>0.99014903345238092</v>
      </c>
      <c r="H195" s="127">
        <v>0.91607142857142854</v>
      </c>
      <c r="I195" s="127">
        <v>0.91607142857142854</v>
      </c>
      <c r="J195" s="127">
        <v>0.91607142857142854</v>
      </c>
      <c r="K195" s="127">
        <v>0.91607142857142854</v>
      </c>
      <c r="L195" s="127">
        <v>0.91607142857142854</v>
      </c>
      <c r="M195" s="127">
        <v>0.91607142857142854</v>
      </c>
      <c r="N195" s="127">
        <v>0.91607142857142854</v>
      </c>
      <c r="O195" s="127">
        <v>0.89982351626418011</v>
      </c>
      <c r="P195" s="127">
        <v>0.88054455293550338</v>
      </c>
      <c r="Q195" s="127">
        <v>0.86364746476762577</v>
      </c>
      <c r="R195" s="127">
        <v>0.85117489214969266</v>
      </c>
      <c r="S195" s="127">
        <v>0.82338886306484438</v>
      </c>
      <c r="T195" s="127">
        <v>0.79566486483493604</v>
      </c>
      <c r="U195" s="127">
        <v>0.76809244362495299</v>
      </c>
      <c r="V195" s="127">
        <v>0.74081070711565378</v>
      </c>
      <c r="W195" s="127">
        <v>0.7137013561314195</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12.018853350703123</v>
      </c>
      <c r="E197" s="123">
        <f>SUMIF($A199:$A$211,LEFT($C197,LEN($C197)-6),E199:E$211)</f>
        <v>2.6747866554241071</v>
      </c>
      <c r="F197" s="123">
        <f>SUMIF($A199:$A$211,LEFT($C197,LEN($C197)-6),F199:F$211)</f>
        <v>3.1765004022321426</v>
      </c>
      <c r="G197" s="123">
        <f>SUMIF($A199:$A$211,LEFT($C197,LEN($C197)-6),G199:G$211)</f>
        <v>2.3476102764508928</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1.6345771524978972E-2</v>
      </c>
      <c r="P197" s="123">
        <f>SUMIF($A199:$A$211,LEFT($C197,LEN($C197)-6),P199:P$211)</f>
        <v>2.4452486631214097E-2</v>
      </c>
      <c r="Q197" s="123">
        <f>SUMIF($A199:$A$211,LEFT($C197,LEN($C197)-6),Q199:Q$211)</f>
        <v>3.4484621630616129E-2</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12.018853350703123</v>
      </c>
      <c r="E198" s="125">
        <f>SUMIF($B199:$B$211,LEFT($C198,LEN($C198)-6),E199:E$211)</f>
        <v>2.6747866554241071</v>
      </c>
      <c r="F198" s="125">
        <f>SUMIF($B199:$B$211,LEFT($C198,LEN($C198)-6),F199:F$211)</f>
        <v>3.1765004022321426</v>
      </c>
      <c r="G198" s="125">
        <f>SUMIF($B199:$B$211,LEFT($C198,LEN($C198)-6),G199:G$211)</f>
        <v>2.3476102764508928</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1.6345771524978972E-2</v>
      </c>
      <c r="P198" s="125">
        <f>SUMIF($B199:$B$211,LEFT($C198,LEN($C198)-6),P199:P$211)</f>
        <v>2.4452486631214097E-2</v>
      </c>
      <c r="Q198" s="125">
        <f>SUMIF($B199:$B$211,LEFT($C198,LEN($C198)-6),Q199:Q$211)</f>
        <v>3.4484621630616129E-2</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12.018853350703123</v>
      </c>
      <c r="E199" s="127">
        <v>2.6747866554241071</v>
      </c>
      <c r="F199" s="127">
        <v>3.1765004022321426</v>
      </c>
      <c r="G199" s="127">
        <v>2.3476102764508928</v>
      </c>
      <c r="H199" s="127">
        <v>0</v>
      </c>
      <c r="I199" s="127">
        <v>0</v>
      </c>
      <c r="J199" s="127">
        <v>0</v>
      </c>
      <c r="K199" s="127">
        <v>0</v>
      </c>
      <c r="L199" s="127">
        <v>0</v>
      </c>
      <c r="M199" s="127">
        <v>0</v>
      </c>
      <c r="N199" s="127">
        <v>0</v>
      </c>
      <c r="O199" s="127">
        <v>1.6345771524978972E-2</v>
      </c>
      <c r="P199" s="127">
        <v>2.4452486631214097E-2</v>
      </c>
      <c r="Q199" s="127">
        <v>3.4484621630616129E-2</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FB5D2-3F02-45AC-8137-C103110F8D82}">
  <sheetPr codeName="Sheet20"/>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1048</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2119.2523675690641</v>
      </c>
      <c r="E4" s="5">
        <f t="shared" si="0"/>
        <v>1966.2834712243264</v>
      </c>
      <c r="F4" s="5">
        <f t="shared" si="0"/>
        <v>1826.7899713714626</v>
      </c>
      <c r="G4" s="5">
        <f t="shared" si="0"/>
        <v>1763.1007408731141</v>
      </c>
      <c r="H4" s="5">
        <f t="shared" si="0"/>
        <v>1499.5925609192896</v>
      </c>
      <c r="I4" s="5">
        <f t="shared" si="0"/>
        <v>1328.387525553926</v>
      </c>
      <c r="J4" s="5">
        <f t="shared" si="0"/>
        <v>1168.958420593538</v>
      </c>
      <c r="K4" s="5">
        <f t="shared" si="0"/>
        <v>1149.5158946865004</v>
      </c>
      <c r="L4" s="5">
        <f t="shared" si="0"/>
        <v>1103.3768970689191</v>
      </c>
      <c r="M4" s="5">
        <f t="shared" si="0"/>
        <v>989.45814465247611</v>
      </c>
      <c r="N4" s="5">
        <f t="shared" si="0"/>
        <v>994.50191725677064</v>
      </c>
      <c r="O4" s="5">
        <f t="shared" si="0"/>
        <v>920.44843335533938</v>
      </c>
      <c r="P4" s="5">
        <f t="shared" si="0"/>
        <v>876.2467924141398</v>
      </c>
      <c r="Q4" s="5">
        <f t="shared" si="0"/>
        <v>882.10967525442595</v>
      </c>
      <c r="R4" s="5">
        <f t="shared" si="0"/>
        <v>796.96901843087005</v>
      </c>
      <c r="S4" s="5">
        <f t="shared" si="0"/>
        <v>772.00482068835061</v>
      </c>
      <c r="T4" s="5">
        <f>T5+T56+T116+T120+T153+T197+T209</f>
        <v>765.89407036170655</v>
      </c>
      <c r="U4" s="5">
        <f t="shared" ref="U4:V4" si="1">U5+U56+U116+U120+U153+U197+U209</f>
        <v>729.36397470036434</v>
      </c>
      <c r="V4" s="5">
        <f t="shared" si="1"/>
        <v>723.65037403462463</v>
      </c>
      <c r="W4" s="5">
        <f t="shared" ref="W4" si="2">W5+W56+W116+W120+W153+W197+W209</f>
        <v>711.94508289269277</v>
      </c>
    </row>
    <row r="5" spans="1:23" s="88" customFormat="1" x14ac:dyDescent="0.3">
      <c r="A5" s="122" t="s">
        <v>349</v>
      </c>
      <c r="B5" s="122" t="s">
        <v>349</v>
      </c>
      <c r="C5" s="122" t="s">
        <v>349</v>
      </c>
      <c r="D5" s="123">
        <f>SUMIF($A7:$A$211,LEFT($C5,LEN($C5)-6),D7:D$211)</f>
        <v>545.145944729034</v>
      </c>
      <c r="E5" s="123">
        <f>SUMIF($A7:$A$211,LEFT($C5,LEN($C5)-6),E7:E$211)</f>
        <v>434.49077078848524</v>
      </c>
      <c r="F5" s="123">
        <f>SUMIF($A7:$A$211,LEFT($C5,LEN($C5)-6),F7:F$211)</f>
        <v>416.65323477019723</v>
      </c>
      <c r="G5" s="123">
        <f>SUMIF($A7:$A$211,LEFT($C5,LEN($C5)-6),G7:G$211)</f>
        <v>392.48315882936402</v>
      </c>
      <c r="H5" s="123">
        <f>SUMIF($A7:$A$211,LEFT($C5,LEN($C5)-6),H7:H$211)</f>
        <v>361.11757228250769</v>
      </c>
      <c r="I5" s="123">
        <f>SUMIF($A7:$A$211,LEFT($C5,LEN($C5)-6),I7:I$211)</f>
        <v>310.38440192022171</v>
      </c>
      <c r="J5" s="123">
        <f>SUMIF($A7:$A$211,LEFT($C5,LEN($C5)-6),J7:J$211)</f>
        <v>279.19093768043734</v>
      </c>
      <c r="K5" s="123">
        <f>SUMIF($A7:$A$211,LEFT($C5,LEN($C5)-6),K7:K$211)</f>
        <v>274.79452163361594</v>
      </c>
      <c r="L5" s="123">
        <f>SUMIF($A7:$A$211,LEFT($C5,LEN($C5)-6),L7:L$211)</f>
        <v>258.07953496873381</v>
      </c>
      <c r="M5" s="123">
        <f>SUMIF($A7:$A$211,LEFT($C5,LEN($C5)-6),M7:M$211)</f>
        <v>268.71278100599761</v>
      </c>
      <c r="N5" s="123">
        <f>SUMIF($A7:$A$211,LEFT($C5,LEN($C5)-6),N7:N$211)</f>
        <v>247.96874196366406</v>
      </c>
      <c r="O5" s="123">
        <f>SUMIF($A7:$A$211,LEFT($C5,LEN($C5)-6),O7:O$211)</f>
        <v>253.5277519657557</v>
      </c>
      <c r="P5" s="123">
        <f>SUMIF($A7:$A$211,LEFT($C5,LEN($C5)-6),P7:P$211)</f>
        <v>218.93621408150955</v>
      </c>
      <c r="Q5" s="123">
        <f>SUMIF($A7:$A$211,LEFT($C5,LEN($C5)-6),Q7:Q$211)</f>
        <v>227.96664909693047</v>
      </c>
      <c r="R5" s="123">
        <f>SUMIF($A7:$A$211,LEFT($C5,LEN($C5)-6),R7:R$211)</f>
        <v>218.03034027447845</v>
      </c>
      <c r="S5" s="123">
        <f>SUMIF($A7:$A$211,LEFT($C5,LEN($C5)-6),S7:S$211)</f>
        <v>207.99928884006511</v>
      </c>
      <c r="T5" s="123">
        <f>SUMIF($A7:$A$211,LEFT($C5,LEN($C5)-6),T7:T$211)</f>
        <v>196.50718978660524</v>
      </c>
      <c r="U5" s="123">
        <f>SUMIF($A7:$A$211,LEFT($C5,LEN($C5)-6),U7:U$211)</f>
        <v>187.07813835219278</v>
      </c>
      <c r="V5" s="123">
        <f>SUMIF($A7:$A$211,LEFT($C5,LEN($C5)-6),V7:V$211)</f>
        <v>177.7784202511136</v>
      </c>
      <c r="W5" s="123">
        <f>SUMIF($A7:$A$211,LEFT($C5,LEN($C5)-6),W7:W$211)</f>
        <v>169.02370215003353</v>
      </c>
    </row>
    <row r="6" spans="1:23" s="88" customFormat="1" x14ac:dyDescent="0.3">
      <c r="A6" s="124" t="s">
        <v>350</v>
      </c>
      <c r="B6" s="124" t="s">
        <v>350</v>
      </c>
      <c r="C6" s="124" t="s">
        <v>350</v>
      </c>
      <c r="D6" s="125">
        <f>SUMIF($B7:$B$211,LEFT($C6,LEN($C6)-6),D7:D$211)</f>
        <v>341.53299114067221</v>
      </c>
      <c r="E6" s="125">
        <f>SUMIF($B7:$B$211,LEFT($C6,LEN($C6)-6),E7:E$211)</f>
        <v>232.0256046126409</v>
      </c>
      <c r="F6" s="125">
        <f>SUMIF($B7:$B$211,LEFT($C6,LEN($C6)-6),F7:F$211)</f>
        <v>247.40956567487328</v>
      </c>
      <c r="G6" s="125">
        <f>SUMIF($B7:$B$211,LEFT($C6,LEN($C6)-6),G7:G$211)</f>
        <v>191.13902400175292</v>
      </c>
      <c r="H6" s="125">
        <f>SUMIF($B7:$B$211,LEFT($C6,LEN($C6)-6),H7:H$211)</f>
        <v>183.23806993431234</v>
      </c>
      <c r="I6" s="125">
        <f>SUMIF($B7:$B$211,LEFT($C6,LEN($C6)-6),I7:I$211)</f>
        <v>179.88892885714284</v>
      </c>
      <c r="J6" s="125">
        <f>SUMIF($B7:$B$211,LEFT($C6,LEN($C6)-6),J7:J$211)</f>
        <v>166.21561042857144</v>
      </c>
      <c r="K6" s="125">
        <f>SUMIF($B7:$B$211,LEFT($C6,LEN($C6)-6),K7:K$211)</f>
        <v>147.87440500000002</v>
      </c>
      <c r="L6" s="125">
        <f>SUMIF($B7:$B$211,LEFT($C6,LEN($C6)-6),L7:L$211)</f>
        <v>136.4355649394476</v>
      </c>
      <c r="M6" s="125">
        <f>SUMIF($B7:$B$211,LEFT($C6,LEN($C6)-6),M7:M$211)</f>
        <v>144.80494714285712</v>
      </c>
      <c r="N6" s="125">
        <f>SUMIF($B7:$B$211,LEFT($C6,LEN($C6)-6),N7:N$211)</f>
        <v>130.70094285714288</v>
      </c>
      <c r="O6" s="125">
        <f>SUMIF($B7:$B$211,LEFT($C6,LEN($C6)-6),O7:O$211)</f>
        <v>139.67659893709799</v>
      </c>
      <c r="P6" s="125">
        <f>SUMIF($B7:$B$211,LEFT($C6,LEN($C6)-6),P7:P$211)</f>
        <v>130.83309023016508</v>
      </c>
      <c r="Q6" s="125">
        <f>SUMIF($B7:$B$211,LEFT($C6,LEN($C6)-6),Q7:Q$211)</f>
        <v>125.11993643971786</v>
      </c>
      <c r="R6" s="125">
        <f>SUMIF($B7:$B$211,LEFT($C6,LEN($C6)-6),R7:R$211)</f>
        <v>117.31987937161392</v>
      </c>
      <c r="S6" s="125">
        <f>SUMIF($B7:$B$211,LEFT($C6,LEN($C6)-6),S7:S$211)</f>
        <v>108.25583383720961</v>
      </c>
      <c r="T6" s="125">
        <f>SUMIF($B7:$B$211,LEFT($C6,LEN($C6)-6),T7:T$211)</f>
        <v>99.467121636138742</v>
      </c>
      <c r="U6" s="125">
        <f>SUMIF($B7:$B$211,LEFT($C6,LEN($C6)-6),U7:U$211)</f>
        <v>92.722790387448555</v>
      </c>
      <c r="V6" s="125">
        <f>SUMIF($B7:$B$211,LEFT($C6,LEN($C6)-6),V7:V$211)</f>
        <v>85.978459138758595</v>
      </c>
      <c r="W6" s="125">
        <f>SUMIF($B7:$B$211,LEFT($C6,LEN($C6)-6),W7:W$211)</f>
        <v>79.601961223401673</v>
      </c>
    </row>
    <row r="7" spans="1:23" s="88" customFormat="1" x14ac:dyDescent="0.3">
      <c r="A7" s="126" t="s">
        <v>144</v>
      </c>
      <c r="B7" s="126" t="s">
        <v>351</v>
      </c>
      <c r="C7" s="126" t="s">
        <v>352</v>
      </c>
      <c r="D7" s="127">
        <v>5.6660000000000004</v>
      </c>
      <c r="E7" s="127">
        <v>3.605</v>
      </c>
      <c r="F7" s="127">
        <v>3.9769999999999999</v>
      </c>
      <c r="G7" s="127">
        <v>3.99</v>
      </c>
      <c r="H7" s="127">
        <v>3.1820000000000004</v>
      </c>
      <c r="I7" s="127">
        <v>2.8470000000000004</v>
      </c>
      <c r="J7" s="127">
        <v>2.7270000000000003</v>
      </c>
      <c r="K7" s="127">
        <v>3.6380000000000003</v>
      </c>
      <c r="L7" s="127">
        <v>2.5942499999999997</v>
      </c>
      <c r="M7" s="127">
        <v>2.3809</v>
      </c>
      <c r="N7" s="127">
        <v>2.4494399999999996</v>
      </c>
      <c r="O7" s="127">
        <v>2.2659999999999996</v>
      </c>
      <c r="P7" s="127">
        <v>2.7749999999999999</v>
      </c>
      <c r="Q7" s="127">
        <v>1.9390000000000001</v>
      </c>
      <c r="R7" s="127">
        <v>1.9996666666666534</v>
      </c>
      <c r="S7" s="127">
        <v>1.8361666666666259</v>
      </c>
      <c r="T7" s="127">
        <v>1.6726666666666492</v>
      </c>
      <c r="U7" s="127">
        <v>1.5091666666666217</v>
      </c>
      <c r="V7" s="127">
        <v>1.3456666666666448</v>
      </c>
      <c r="W7" s="127">
        <v>1.1821666666666681</v>
      </c>
    </row>
    <row r="8" spans="1:23" s="88" customFormat="1" x14ac:dyDescent="0.3">
      <c r="A8" s="126" t="s">
        <v>144</v>
      </c>
      <c r="B8" s="126" t="s">
        <v>351</v>
      </c>
      <c r="C8" s="126" t="s">
        <v>145</v>
      </c>
      <c r="D8" s="127">
        <v>36.795367000000006</v>
      </c>
      <c r="E8" s="127">
        <v>18.071505800000001</v>
      </c>
      <c r="F8" s="127">
        <v>19.5247958</v>
      </c>
      <c r="G8" s="127">
        <v>44.642857142857139</v>
      </c>
      <c r="H8" s="127">
        <v>44.642857142857153</v>
      </c>
      <c r="I8" s="127">
        <v>46.428571428571423</v>
      </c>
      <c r="J8" s="127">
        <v>48.214285714285708</v>
      </c>
      <c r="K8" s="127">
        <v>46.428571428571423</v>
      </c>
      <c r="L8" s="127">
        <v>41.071428571428569</v>
      </c>
      <c r="M8" s="127">
        <v>44.642857142857139</v>
      </c>
      <c r="N8" s="127">
        <v>42.857142857142854</v>
      </c>
      <c r="O8" s="127">
        <v>42.857142857142854</v>
      </c>
      <c r="P8" s="127">
        <v>41.071428571428577</v>
      </c>
      <c r="Q8" s="127">
        <v>42.857142857142854</v>
      </c>
      <c r="R8" s="127">
        <v>42.261904761904759</v>
      </c>
      <c r="S8" s="127">
        <v>42.261904761904759</v>
      </c>
      <c r="T8" s="127">
        <v>42.261904761904752</v>
      </c>
      <c r="U8" s="127">
        <v>42.261904761904752</v>
      </c>
      <c r="V8" s="127">
        <v>42.261904761904752</v>
      </c>
      <c r="W8" s="127">
        <v>42.261904761904752</v>
      </c>
    </row>
    <row r="9" spans="1:23" s="88" customFormat="1" x14ac:dyDescent="0.3">
      <c r="A9" s="126" t="s">
        <v>144</v>
      </c>
      <c r="B9" s="126" t="s">
        <v>351</v>
      </c>
      <c r="C9" s="126" t="s">
        <v>353</v>
      </c>
      <c r="D9" s="127">
        <v>0.22800000000000001</v>
      </c>
      <c r="E9" s="127">
        <v>8.2000000000000003E-2</v>
      </c>
      <c r="F9" s="127">
        <v>4.3999999999999997E-2</v>
      </c>
      <c r="G9" s="127">
        <v>5.7999999999999996E-2</v>
      </c>
      <c r="H9" s="127">
        <v>3.9999999999999994E-2</v>
      </c>
      <c r="I9" s="127">
        <v>3.5999999999999997E-2</v>
      </c>
      <c r="J9" s="127">
        <v>2.6999999999999996E-2</v>
      </c>
      <c r="K9" s="127">
        <v>3.5999999999999997E-2</v>
      </c>
      <c r="L9" s="127">
        <v>5.5E-2</v>
      </c>
      <c r="M9" s="127">
        <v>3.601E-2</v>
      </c>
      <c r="N9" s="127">
        <v>2.8069999999999994E-2</v>
      </c>
      <c r="O9" s="127">
        <v>0.02</v>
      </c>
      <c r="P9" s="127">
        <v>0.05</v>
      </c>
      <c r="Q9" s="127">
        <v>0.04</v>
      </c>
      <c r="R9" s="127">
        <v>5.6666666666666768E-2</v>
      </c>
      <c r="S9" s="127">
        <v>6.6666666666665667E-2</v>
      </c>
      <c r="T9" s="127">
        <v>7.6666666666664565E-2</v>
      </c>
      <c r="U9" s="127">
        <v>8.6666666666666628E-2</v>
      </c>
      <c r="V9" s="127">
        <v>9.6666666666665527E-2</v>
      </c>
      <c r="W9" s="127">
        <v>0.10666666666666443</v>
      </c>
    </row>
    <row r="10" spans="1:23" s="88" customFormat="1" x14ac:dyDescent="0.3">
      <c r="A10" s="126" t="s">
        <v>144</v>
      </c>
      <c r="B10" s="126" t="s">
        <v>351</v>
      </c>
      <c r="C10" s="126" t="s">
        <v>354</v>
      </c>
      <c r="D10" s="127">
        <v>4.1470000000000011</v>
      </c>
      <c r="E10" s="127">
        <v>2.0210000000000004</v>
      </c>
      <c r="F10" s="127">
        <v>2.9769999999999999</v>
      </c>
      <c r="G10" s="127">
        <v>2.577</v>
      </c>
      <c r="H10" s="127">
        <v>2.9209999999999998</v>
      </c>
      <c r="I10" s="127">
        <v>2.3690000000000002</v>
      </c>
      <c r="J10" s="127">
        <v>1.8979999999999999</v>
      </c>
      <c r="K10" s="127">
        <v>1.0259999999999998</v>
      </c>
      <c r="L10" s="127">
        <v>0.97428000000000015</v>
      </c>
      <c r="M10" s="127">
        <v>1.0665499999999999</v>
      </c>
      <c r="N10" s="127">
        <v>0.92192999999999992</v>
      </c>
      <c r="O10" s="127">
        <v>0.97000000000000008</v>
      </c>
      <c r="P10" s="127">
        <v>1.1110000000000002</v>
      </c>
      <c r="Q10" s="127">
        <v>2.4529999999999994</v>
      </c>
      <c r="R10" s="127">
        <v>2.9943333333333397</v>
      </c>
      <c r="S10" s="127">
        <v>3.7358333333334106</v>
      </c>
      <c r="T10" s="127">
        <v>4.4773333333334815</v>
      </c>
      <c r="U10" s="127">
        <v>5.2188333333333494</v>
      </c>
      <c r="V10" s="127">
        <v>5.9603333333334207</v>
      </c>
      <c r="W10" s="127">
        <v>6.7018333333334921</v>
      </c>
    </row>
    <row r="11" spans="1:23" s="88" customFormat="1" x14ac:dyDescent="0.3">
      <c r="A11" s="126" t="s">
        <v>144</v>
      </c>
      <c r="B11" s="126" t="s">
        <v>351</v>
      </c>
      <c r="C11" s="126" t="s">
        <v>355</v>
      </c>
      <c r="D11" s="127">
        <v>0.6080000000000001</v>
      </c>
      <c r="E11" s="127">
        <v>1.8000000000000002E-2</v>
      </c>
      <c r="F11" s="127">
        <v>8.2000000000000003E-2</v>
      </c>
      <c r="G11" s="127">
        <v>0.185</v>
      </c>
      <c r="H11" s="127">
        <v>0.23999999999999996</v>
      </c>
      <c r="I11" s="127">
        <v>0.22899999999999995</v>
      </c>
      <c r="J11" s="127">
        <v>0.38700000000000001</v>
      </c>
      <c r="K11" s="127">
        <v>0.378</v>
      </c>
      <c r="L11" s="127">
        <v>0.43500000000000005</v>
      </c>
      <c r="M11" s="127">
        <v>0.28003</v>
      </c>
      <c r="N11" s="127">
        <v>0.19950000000000001</v>
      </c>
      <c r="O11" s="127">
        <v>0.12000000000000001</v>
      </c>
      <c r="P11" s="127">
        <v>5.7999999999999996E-2</v>
      </c>
      <c r="Q11" s="127">
        <v>0.129</v>
      </c>
      <c r="R11" s="127">
        <v>0.11133333333333312</v>
      </c>
      <c r="S11" s="127">
        <v>0.11583333333333246</v>
      </c>
      <c r="T11" s="127">
        <v>0.12033333333333339</v>
      </c>
      <c r="U11" s="127">
        <v>0.12483333333333274</v>
      </c>
      <c r="V11" s="127">
        <v>0.12933333333333366</v>
      </c>
      <c r="W11" s="127">
        <v>0.13383333333333303</v>
      </c>
    </row>
    <row r="12" spans="1:23" s="88" customFormat="1" x14ac:dyDescent="0.3">
      <c r="A12" s="126" t="s">
        <v>144</v>
      </c>
      <c r="B12" s="126" t="s">
        <v>351</v>
      </c>
      <c r="C12" s="126" t="s">
        <v>356</v>
      </c>
      <c r="D12" s="127">
        <v>26.832000000000001</v>
      </c>
      <c r="E12" s="127">
        <v>26.656000000000002</v>
      </c>
      <c r="F12" s="127">
        <v>23.381</v>
      </c>
      <c r="G12" s="127">
        <v>12.798000000000002</v>
      </c>
      <c r="H12" s="127">
        <v>10.325000000000001</v>
      </c>
      <c r="I12" s="127">
        <v>9.9270000000000032</v>
      </c>
      <c r="J12" s="127">
        <v>8.1069999999999993</v>
      </c>
      <c r="K12" s="127">
        <v>6.0130000000000008</v>
      </c>
      <c r="L12" s="127">
        <v>6.3741600000000007</v>
      </c>
      <c r="M12" s="127">
        <v>5.9995099999999999</v>
      </c>
      <c r="N12" s="127">
        <v>5.5375999999999994</v>
      </c>
      <c r="O12" s="127">
        <v>5.8079999999999998</v>
      </c>
      <c r="P12" s="127">
        <v>4.6980000000000004</v>
      </c>
      <c r="Q12" s="127">
        <v>4.3410000000000002</v>
      </c>
      <c r="R12" s="127">
        <v>3.4820000000000357</v>
      </c>
      <c r="S12" s="127">
        <v>2.7485000000000679</v>
      </c>
      <c r="T12" s="127">
        <v>2.0149999999998967</v>
      </c>
      <c r="U12" s="127">
        <v>1.281499999999929</v>
      </c>
      <c r="V12" s="127">
        <v>0.54799999999996118</v>
      </c>
      <c r="W12" s="127">
        <v>0</v>
      </c>
    </row>
    <row r="13" spans="1:23" s="88" customFormat="1" x14ac:dyDescent="0.3">
      <c r="A13" s="126" t="s">
        <v>144</v>
      </c>
      <c r="B13" s="126" t="s">
        <v>351</v>
      </c>
      <c r="C13" s="126" t="s">
        <v>151</v>
      </c>
      <c r="D13" s="127">
        <v>84.541660583671927</v>
      </c>
      <c r="E13" s="127">
        <v>90.649530669783729</v>
      </c>
      <c r="F13" s="127">
        <v>89.033893589159007</v>
      </c>
      <c r="G13" s="127">
        <v>80.616144858895794</v>
      </c>
      <c r="H13" s="127">
        <v>77.129502791455138</v>
      </c>
      <c r="I13" s="127">
        <v>71.428571428571416</v>
      </c>
      <c r="J13" s="127">
        <v>60.714285714285722</v>
      </c>
      <c r="K13" s="127">
        <v>53.571428571428569</v>
      </c>
      <c r="L13" s="127">
        <v>49.268976368019054</v>
      </c>
      <c r="M13" s="127">
        <v>49.999999999999993</v>
      </c>
      <c r="N13" s="127">
        <v>50</v>
      </c>
      <c r="O13" s="127">
        <v>50</v>
      </c>
      <c r="P13" s="127">
        <v>42.857142857142854</v>
      </c>
      <c r="Q13" s="127">
        <v>39.285714285714285</v>
      </c>
      <c r="R13" s="127">
        <v>33.333333333333869</v>
      </c>
      <c r="S13" s="127">
        <v>27.976190476191015</v>
      </c>
      <c r="T13" s="127">
        <v>22.619047619048157</v>
      </c>
      <c r="U13" s="127">
        <v>17.261904761905303</v>
      </c>
      <c r="V13" s="127">
        <v>11.904761904762445</v>
      </c>
      <c r="W13" s="127">
        <v>6.5476190476195884</v>
      </c>
    </row>
    <row r="14" spans="1:23" s="88" customFormat="1" x14ac:dyDescent="0.3">
      <c r="A14" s="126" t="s">
        <v>144</v>
      </c>
      <c r="B14" s="126" t="s">
        <v>351</v>
      </c>
      <c r="C14" s="126" t="s">
        <v>357</v>
      </c>
      <c r="D14" s="127">
        <v>0.66900000000000004</v>
      </c>
      <c r="E14" s="127">
        <v>0.47300000000000009</v>
      </c>
      <c r="F14" s="127">
        <v>0.87100000000000011</v>
      </c>
      <c r="G14" s="127">
        <v>1.0289999999999999</v>
      </c>
      <c r="H14" s="127">
        <v>0.9830000000000001</v>
      </c>
      <c r="I14" s="127">
        <v>0.62700000000000011</v>
      </c>
      <c r="J14" s="127">
        <v>0.80600000000000005</v>
      </c>
      <c r="K14" s="127">
        <v>1.1260000000000001</v>
      </c>
      <c r="L14" s="127">
        <v>0.72379000000000004</v>
      </c>
      <c r="M14" s="127">
        <v>0.62404999999999999</v>
      </c>
      <c r="N14" s="127">
        <v>0.62951999999999997</v>
      </c>
      <c r="O14" s="127">
        <v>0.54500000000000004</v>
      </c>
      <c r="P14" s="127">
        <v>0.47000000000000003</v>
      </c>
      <c r="Q14" s="127">
        <v>0.62800000000000011</v>
      </c>
      <c r="R14" s="127">
        <v>0.63066666666667459</v>
      </c>
      <c r="S14" s="127">
        <v>0.67216666666667679</v>
      </c>
      <c r="T14" s="127">
        <v>0.71366666666667899</v>
      </c>
      <c r="U14" s="127">
        <v>0.75516666666668131</v>
      </c>
      <c r="V14" s="127">
        <v>0.79666666666667085</v>
      </c>
      <c r="W14" s="127">
        <v>0.83816666666667305</v>
      </c>
    </row>
    <row r="15" spans="1:23" s="88" customFormat="1" x14ac:dyDescent="0.3">
      <c r="A15" s="126" t="s">
        <v>144</v>
      </c>
      <c r="B15" s="126" t="s">
        <v>351</v>
      </c>
      <c r="C15" s="126" t="s">
        <v>358</v>
      </c>
      <c r="D15" s="127">
        <v>2.3034420000000004</v>
      </c>
      <c r="E15" s="127">
        <v>3.2421720000000005</v>
      </c>
      <c r="F15" s="127">
        <v>2.9828320000000001</v>
      </c>
      <c r="G15" s="127">
        <v>1.5024510000000002</v>
      </c>
      <c r="H15" s="127">
        <v>1.7331289999999999</v>
      </c>
      <c r="I15" s="127">
        <v>1.859502</v>
      </c>
      <c r="J15" s="127">
        <v>1.3767049999999998</v>
      </c>
      <c r="K15" s="127">
        <v>0.78439500000000006</v>
      </c>
      <c r="L15" s="127">
        <v>0.82241000000000009</v>
      </c>
      <c r="M15" s="127">
        <v>1.2789999999999999</v>
      </c>
      <c r="N15" s="127">
        <v>1.0296999999999998</v>
      </c>
      <c r="O15" s="127">
        <v>1.478</v>
      </c>
      <c r="P15" s="127">
        <v>1.3339999999999999</v>
      </c>
      <c r="Q15" s="127">
        <v>0.78700000000000003</v>
      </c>
      <c r="R15" s="127">
        <v>0.50866666666666194</v>
      </c>
      <c r="S15" s="127">
        <v>0.16316666666662219</v>
      </c>
      <c r="T15" s="127">
        <v>0</v>
      </c>
      <c r="U15" s="127">
        <v>0</v>
      </c>
      <c r="V15" s="127">
        <v>0</v>
      </c>
      <c r="W15" s="127">
        <v>0</v>
      </c>
    </row>
    <row r="16" spans="1:23" s="88" customFormat="1" x14ac:dyDescent="0.3">
      <c r="A16" s="126" t="s">
        <v>144</v>
      </c>
      <c r="B16" s="126" t="s">
        <v>351</v>
      </c>
      <c r="C16" s="126" t="s">
        <v>359</v>
      </c>
      <c r="D16" s="127">
        <v>0.60200000000000009</v>
      </c>
      <c r="E16" s="127">
        <v>0.185</v>
      </c>
      <c r="F16" s="127">
        <v>7.1000000000000008E-2</v>
      </c>
      <c r="G16" s="127">
        <v>0.17699999999999999</v>
      </c>
      <c r="H16" s="127">
        <v>0.18000000000000002</v>
      </c>
      <c r="I16" s="127">
        <v>0.27400000000000002</v>
      </c>
      <c r="J16" s="127">
        <v>0.251</v>
      </c>
      <c r="K16" s="127">
        <v>0.2</v>
      </c>
      <c r="L16" s="127">
        <v>0.10200999999999999</v>
      </c>
      <c r="M16" s="127">
        <v>0.11942000000000001</v>
      </c>
      <c r="N16" s="127">
        <v>0.12572</v>
      </c>
      <c r="O16" s="127">
        <v>0.20099999999999998</v>
      </c>
      <c r="P16" s="127">
        <v>0.16500000000000001</v>
      </c>
      <c r="Q16" s="127">
        <v>0.29899999999999999</v>
      </c>
      <c r="R16" s="127">
        <v>0.31966666666666094</v>
      </c>
      <c r="S16" s="127">
        <v>0.36866666666665837</v>
      </c>
      <c r="T16" s="127">
        <v>0.41766666666666852</v>
      </c>
      <c r="U16" s="127">
        <v>0.46666666666666595</v>
      </c>
      <c r="V16" s="127">
        <v>0.51566666666666339</v>
      </c>
      <c r="W16" s="127">
        <v>0.56466666666666088</v>
      </c>
    </row>
    <row r="17" spans="1:23" s="88" customFormat="1" x14ac:dyDescent="0.3">
      <c r="A17" s="126" t="s">
        <v>144</v>
      </c>
      <c r="B17" s="126" t="s">
        <v>351</v>
      </c>
      <c r="C17" s="126" t="s">
        <v>360</v>
      </c>
      <c r="D17" s="127">
        <v>8.1440000000000001</v>
      </c>
      <c r="E17" s="127">
        <v>6.569</v>
      </c>
      <c r="F17" s="127">
        <v>6.8410000000000002</v>
      </c>
      <c r="G17" s="127">
        <v>7.2219999999999995</v>
      </c>
      <c r="H17" s="127">
        <v>6.9730000000000008</v>
      </c>
      <c r="I17" s="127">
        <v>7.6899999999999995</v>
      </c>
      <c r="J17" s="127">
        <v>6.7010000000000005</v>
      </c>
      <c r="K17" s="127">
        <v>7.0400000000000009</v>
      </c>
      <c r="L17" s="127">
        <v>7.7057599999999971</v>
      </c>
      <c r="M17" s="127">
        <v>7.4630699999999992</v>
      </c>
      <c r="N17" s="127">
        <v>6.4179399999999998</v>
      </c>
      <c r="O17" s="127">
        <v>7.4849999999999994</v>
      </c>
      <c r="P17" s="127">
        <v>5.9180000000000001</v>
      </c>
      <c r="Q17" s="127">
        <v>6.3529999999999998</v>
      </c>
      <c r="R17" s="127">
        <v>5.4533333333332781</v>
      </c>
      <c r="S17" s="127">
        <v>4.8873333333332871</v>
      </c>
      <c r="T17" s="127">
        <v>4.3213333333332971</v>
      </c>
      <c r="U17" s="127">
        <v>3.755333333333307</v>
      </c>
      <c r="V17" s="127">
        <v>3.1893333333333169</v>
      </c>
      <c r="W17" s="127">
        <v>2.6233333333333264</v>
      </c>
    </row>
    <row r="18" spans="1:23" s="88" customFormat="1" x14ac:dyDescent="0.3">
      <c r="A18" s="126" t="s">
        <v>144</v>
      </c>
      <c r="B18" s="126" t="s">
        <v>351</v>
      </c>
      <c r="C18" s="126" t="s">
        <v>361</v>
      </c>
      <c r="D18" s="127">
        <v>6.0000000000000001E-3</v>
      </c>
      <c r="E18" s="127">
        <v>0</v>
      </c>
      <c r="F18" s="127">
        <v>0</v>
      </c>
      <c r="G18" s="127">
        <v>3.0000000000000001E-3</v>
      </c>
      <c r="H18" s="127">
        <v>2E-3</v>
      </c>
      <c r="I18" s="127">
        <v>0</v>
      </c>
      <c r="J18" s="127">
        <v>0</v>
      </c>
      <c r="K18" s="127">
        <v>0</v>
      </c>
      <c r="L18" s="127">
        <v>7.0999999999999991E-4</v>
      </c>
      <c r="M18" s="127">
        <v>8.3000000000000001E-4</v>
      </c>
      <c r="N18" s="127">
        <v>6.0999999999999997E-4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72.284589556187598</v>
      </c>
      <c r="E19" s="127">
        <v>69.384232142857144</v>
      </c>
      <c r="F19" s="127">
        <v>82.745089285714272</v>
      </c>
      <c r="G19" s="127">
        <v>14.211999999999998</v>
      </c>
      <c r="H19" s="127">
        <v>13.459999999999999</v>
      </c>
      <c r="I19" s="127">
        <v>15.655000000000001</v>
      </c>
      <c r="J19" s="127">
        <v>14.081999999999999</v>
      </c>
      <c r="K19" s="127">
        <v>8.5329999999999995</v>
      </c>
      <c r="L19" s="127">
        <v>8.8190700000000017</v>
      </c>
      <c r="M19" s="127">
        <v>12.12041</v>
      </c>
      <c r="N19" s="127">
        <v>9.3999799999999993</v>
      </c>
      <c r="O19" s="127">
        <v>9.2739999999999991</v>
      </c>
      <c r="P19" s="127">
        <v>11.044999999999998</v>
      </c>
      <c r="Q19" s="127">
        <v>11.18</v>
      </c>
      <c r="R19" s="127">
        <v>12.405666666666498</v>
      </c>
      <c r="S19" s="127">
        <v>11.57295238095222</v>
      </c>
      <c r="T19" s="127">
        <v>10.74023809523794</v>
      </c>
      <c r="U19" s="127">
        <v>11.693238095237948</v>
      </c>
      <c r="V19" s="127">
        <v>12.646238095237955</v>
      </c>
      <c r="W19" s="127">
        <v>13.599238095237961</v>
      </c>
    </row>
    <row r="20" spans="1:23" s="88" customFormat="1" x14ac:dyDescent="0.3">
      <c r="A20" s="126" t="s">
        <v>144</v>
      </c>
      <c r="B20" s="126" t="s">
        <v>351</v>
      </c>
      <c r="C20" s="126" t="s">
        <v>362</v>
      </c>
      <c r="D20" s="127">
        <v>0</v>
      </c>
      <c r="E20" s="127">
        <v>0</v>
      </c>
      <c r="F20" s="127">
        <v>1.5000000000000005E-2</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0.88500000000000001</v>
      </c>
      <c r="E21" s="127">
        <v>0.44799999999999995</v>
      </c>
      <c r="F21" s="127">
        <v>0.39100000000000001</v>
      </c>
      <c r="G21" s="127">
        <v>0.44600000000000006</v>
      </c>
      <c r="H21" s="127">
        <v>0.40700000000000003</v>
      </c>
      <c r="I21" s="127">
        <v>0.28300000000000003</v>
      </c>
      <c r="J21" s="127">
        <v>0.29599999999999999</v>
      </c>
      <c r="K21" s="127">
        <v>0.23700000000000004</v>
      </c>
      <c r="L21" s="127">
        <v>0.27185999999999999</v>
      </c>
      <c r="M21" s="127">
        <v>0.28249999999999997</v>
      </c>
      <c r="N21" s="127">
        <v>0.33517999999999998</v>
      </c>
      <c r="O21" s="127">
        <v>0.14200000000000002</v>
      </c>
      <c r="P21" s="127">
        <v>0.44499999999999995</v>
      </c>
      <c r="Q21" s="127">
        <v>0.15700000000000003</v>
      </c>
      <c r="R21" s="127">
        <v>0.26300000000000051</v>
      </c>
      <c r="S21" s="127">
        <v>0.27050000000000207</v>
      </c>
      <c r="T21" s="127">
        <v>0.27800000000000363</v>
      </c>
      <c r="U21" s="127">
        <v>0.28550000000000197</v>
      </c>
      <c r="V21" s="127">
        <v>0.29300000000000354</v>
      </c>
      <c r="W21" s="127">
        <v>0.30050000000000193</v>
      </c>
    </row>
    <row r="22" spans="1:23" s="88" customFormat="1" x14ac:dyDescent="0.3">
      <c r="A22" s="126" t="s">
        <v>144</v>
      </c>
      <c r="B22" s="126" t="s">
        <v>351</v>
      </c>
      <c r="C22" s="126" t="s">
        <v>159</v>
      </c>
      <c r="D22" s="127">
        <v>88.127846000812653</v>
      </c>
      <c r="E22" s="127">
        <v>1.8905699999999999</v>
      </c>
      <c r="F22" s="127">
        <v>5.7828150000000003</v>
      </c>
      <c r="G22" s="127">
        <v>13.558</v>
      </c>
      <c r="H22" s="127">
        <v>12.587</v>
      </c>
      <c r="I22" s="127">
        <v>12.001999999999999</v>
      </c>
      <c r="J22" s="127">
        <v>13.096999999999998</v>
      </c>
      <c r="K22" s="127">
        <v>11.461</v>
      </c>
      <c r="L22" s="127">
        <v>10.191879999999998</v>
      </c>
      <c r="M22" s="127">
        <v>10.38757</v>
      </c>
      <c r="N22" s="127">
        <v>9.22959</v>
      </c>
      <c r="O22" s="127">
        <v>10.547456079955163</v>
      </c>
      <c r="P22" s="127">
        <v>11.443518801593635</v>
      </c>
      <c r="Q22" s="127">
        <v>8.955079296860724</v>
      </c>
      <c r="R22" s="127">
        <v>8.7229746097085972</v>
      </c>
      <c r="S22" s="127">
        <v>7.9267862181613467</v>
      </c>
      <c r="T22" s="127">
        <v>7.1305978266142986</v>
      </c>
      <c r="U22" s="127">
        <v>6.3344094350670481</v>
      </c>
      <c r="V22" s="127">
        <v>5.5382210435197967</v>
      </c>
      <c r="W22" s="127">
        <v>4.7420326519725462</v>
      </c>
    </row>
    <row r="23" spans="1:23" s="88" customFormat="1" x14ac:dyDescent="0.3">
      <c r="A23" s="126" t="s">
        <v>144</v>
      </c>
      <c r="B23" s="126" t="s">
        <v>351</v>
      </c>
      <c r="C23" s="126" t="s">
        <v>364</v>
      </c>
      <c r="D23" s="127">
        <v>0.34699999999999998</v>
      </c>
      <c r="E23" s="127">
        <v>0.16900000000000001</v>
      </c>
      <c r="F23" s="127">
        <v>0.25800000000000001</v>
      </c>
      <c r="G23" s="127">
        <v>0.34500000000000003</v>
      </c>
      <c r="H23" s="127">
        <v>0.24299999999999999</v>
      </c>
      <c r="I23" s="127">
        <v>0.26900000000000002</v>
      </c>
      <c r="J23" s="127">
        <v>0.32900000000000001</v>
      </c>
      <c r="K23" s="127">
        <v>0.50000000000000011</v>
      </c>
      <c r="L23" s="127">
        <v>0.36396000000000006</v>
      </c>
      <c r="M23" s="127">
        <v>0.34337000000000001</v>
      </c>
      <c r="N23" s="127">
        <v>0.49891999999999997</v>
      </c>
      <c r="O23" s="127">
        <v>0.45700000000000013</v>
      </c>
      <c r="P23" s="127">
        <v>0.39400000000000002</v>
      </c>
      <c r="Q23" s="127">
        <v>0.24799999999999997</v>
      </c>
      <c r="R23" s="127">
        <v>0.15733333333334898</v>
      </c>
      <c r="S23" s="127">
        <v>5.2833333333346381E-2</v>
      </c>
      <c r="T23" s="127">
        <v>0</v>
      </c>
      <c r="U23" s="127">
        <v>0</v>
      </c>
      <c r="V23" s="127">
        <v>0</v>
      </c>
      <c r="W23" s="127">
        <v>0</v>
      </c>
    </row>
    <row r="24" spans="1:23" s="88" customFormat="1" x14ac:dyDescent="0.3">
      <c r="A24" s="126" t="s">
        <v>144</v>
      </c>
      <c r="B24" s="126" t="s">
        <v>351</v>
      </c>
      <c r="C24" s="126" t="s">
        <v>365</v>
      </c>
      <c r="D24" s="127">
        <v>1.5330859999999999</v>
      </c>
      <c r="E24" s="127">
        <v>1.7675940000000003</v>
      </c>
      <c r="F24" s="127">
        <v>2.0111400000000001</v>
      </c>
      <c r="G24" s="127">
        <v>2.0825710000000002</v>
      </c>
      <c r="H24" s="127">
        <v>2.064581</v>
      </c>
      <c r="I24" s="127">
        <v>1.1432840000000002</v>
      </c>
      <c r="J24" s="127">
        <v>0.62833400000000006</v>
      </c>
      <c r="K24" s="127">
        <v>0.59101000000000004</v>
      </c>
      <c r="L24" s="127">
        <v>0.53247</v>
      </c>
      <c r="M24" s="127">
        <v>0.45971000000000001</v>
      </c>
      <c r="N24" s="127">
        <v>0.41568999999999995</v>
      </c>
      <c r="O24" s="127">
        <v>0.4</v>
      </c>
      <c r="P24" s="127">
        <v>0.252</v>
      </c>
      <c r="Q24" s="127">
        <v>0.23199999999999998</v>
      </c>
      <c r="R24" s="127">
        <v>0.12666666666668441</v>
      </c>
      <c r="S24" s="127">
        <v>4.266666666666704E-2</v>
      </c>
      <c r="T24" s="127">
        <v>0</v>
      </c>
      <c r="U24" s="127">
        <v>0</v>
      </c>
      <c r="V24" s="127">
        <v>0</v>
      </c>
      <c r="W24" s="127">
        <v>0</v>
      </c>
    </row>
    <row r="25" spans="1:23" s="88" customFormat="1" x14ac:dyDescent="0.3">
      <c r="A25" s="126" t="s">
        <v>144</v>
      </c>
      <c r="B25" s="126" t="s">
        <v>351</v>
      </c>
      <c r="C25" s="126" t="s">
        <v>162</v>
      </c>
      <c r="D25" s="127">
        <v>7.8129999999999997</v>
      </c>
      <c r="E25" s="127">
        <v>6.7940000000000005</v>
      </c>
      <c r="F25" s="127">
        <v>6.4210000000000003</v>
      </c>
      <c r="G25" s="127">
        <v>5.6950000000000003</v>
      </c>
      <c r="H25" s="127">
        <v>6.1249999999999991</v>
      </c>
      <c r="I25" s="127">
        <v>6.8209999999999988</v>
      </c>
      <c r="J25" s="127">
        <v>6.5739999999999998</v>
      </c>
      <c r="K25" s="127">
        <v>6.3109999999999999</v>
      </c>
      <c r="L25" s="127">
        <v>6.1285499999999988</v>
      </c>
      <c r="M25" s="127">
        <v>7.3191600000000019</v>
      </c>
      <c r="N25" s="127">
        <v>0.62441000000000013</v>
      </c>
      <c r="O25" s="127">
        <v>7.1059999999999999</v>
      </c>
      <c r="P25" s="127">
        <v>6.7460000000000013</v>
      </c>
      <c r="Q25" s="127">
        <v>5.2359999999999998</v>
      </c>
      <c r="R25" s="127">
        <v>4.492666666666878</v>
      </c>
      <c r="S25" s="127">
        <v>3.5576666666668997</v>
      </c>
      <c r="T25" s="127">
        <v>2.6226666666669218</v>
      </c>
      <c r="U25" s="127">
        <v>1.687666666666944</v>
      </c>
      <c r="V25" s="127">
        <v>0.75266666666696624</v>
      </c>
      <c r="W25" s="127">
        <v>0</v>
      </c>
    </row>
    <row r="26" spans="1:23" s="88" customFormat="1" x14ac:dyDescent="0.3">
      <c r="A26" s="124" t="s">
        <v>366</v>
      </c>
      <c r="B26" s="124" t="s">
        <v>366</v>
      </c>
      <c r="C26" s="124" t="s">
        <v>366</v>
      </c>
      <c r="D26" s="125">
        <f>SUMIF($B27:$B$211,LEFT($C26,LEN($C26)-6),D27:D$211)</f>
        <v>103.1250832511524</v>
      </c>
      <c r="E26" s="125">
        <f>SUMIF($B27:$B$211,LEFT($C26,LEN($C26)-6),E27:E$211)</f>
        <v>126.23615957451531</v>
      </c>
      <c r="F26" s="125">
        <f>SUMIF($B27:$B$211,LEFT($C26,LEN($C26)-6),F27:F$211)</f>
        <v>109.98616224482566</v>
      </c>
      <c r="G26" s="125">
        <f>SUMIF($B27:$B$211,LEFT($C26,LEN($C26)-6),G27:G$211)</f>
        <v>125.75510631930544</v>
      </c>
      <c r="H26" s="125">
        <f>SUMIF($B27:$B$211,LEFT($C26,LEN($C26)-6),H27:H$211)</f>
        <v>125.45155053091952</v>
      </c>
      <c r="I26" s="125">
        <f>SUMIF($B27:$B$211,LEFT($C26,LEN($C26)-6),I27:I$211)</f>
        <v>112.12062014945762</v>
      </c>
      <c r="J26" s="125">
        <f>SUMIF($B27:$B$211,LEFT($C26,LEN($C26)-6),J27:J$211)</f>
        <v>87.989152537580139</v>
      </c>
      <c r="K26" s="125">
        <f>SUMIF($B27:$B$211,LEFT($C26,LEN($C26)-6),K27:K$211)</f>
        <v>54.677014776473094</v>
      </c>
      <c r="L26" s="125">
        <f>SUMIF($B27:$B$211,LEFT($C26,LEN($C26)-6),L27:L$211)</f>
        <v>72.67424002928621</v>
      </c>
      <c r="M26" s="125">
        <f>SUMIF($B27:$B$211,LEFT($C26,LEN($C26)-6),M27:M$211)</f>
        <v>65.134024639839495</v>
      </c>
      <c r="N26" s="125">
        <f>SUMIF($B27:$B$211,LEFT($C26,LEN($C26)-6),N27:N$211)</f>
        <v>64.894749106521189</v>
      </c>
      <c r="O26" s="125">
        <f>SUMIF($B27:$B$211,LEFT($C26,LEN($C26)-6),O27:O$211)</f>
        <v>59.715153028657717</v>
      </c>
      <c r="P26" s="125">
        <f>SUMIF($B27:$B$211,LEFT($C26,LEN($C26)-6),P27:P$211)</f>
        <v>56.806123851344502</v>
      </c>
      <c r="Q26" s="125">
        <f>SUMIF($B27:$B$211,LEFT($C26,LEN($C26)-6),Q27:Q$211)</f>
        <v>51.612998371498286</v>
      </c>
      <c r="R26" s="125">
        <f>SUMIF($B27:$B$211,LEFT($C26,LEN($C26)-6),R27:R$211)</f>
        <v>47.942603760007223</v>
      </c>
      <c r="S26" s="125">
        <f>SUMIF($B27:$B$211,LEFT($C26,LEN($C26)-6),S27:S$211)</f>
        <v>43.891526431426769</v>
      </c>
      <c r="T26" s="125">
        <f>SUMIF($B27:$B$211,LEFT($C26,LEN($C26)-6),T27:T$211)</f>
        <v>39.889782436180688</v>
      </c>
      <c r="U26" s="125">
        <f>SUMIF($B27:$B$211,LEFT($C26,LEN($C26)-6),U27:U$211)</f>
        <v>35.906705107601219</v>
      </c>
      <c r="V26" s="125">
        <f>SUMIF($B27:$B$211,LEFT($C26,LEN($C26)-6),V27:V$211)</f>
        <v>32.052961112354879</v>
      </c>
      <c r="W26" s="125">
        <f>SUMIF($B27:$B$211,LEFT($C26,LEN($C26)-6),W27:W$211)</f>
        <v>28.376383783774624</v>
      </c>
    </row>
    <row r="27" spans="1:23" s="88" customFormat="1" x14ac:dyDescent="0.3">
      <c r="A27" s="126" t="s">
        <v>144</v>
      </c>
      <c r="B27" s="126" t="s">
        <v>367</v>
      </c>
      <c r="C27" s="126" t="s">
        <v>368</v>
      </c>
      <c r="D27" s="127">
        <v>0</v>
      </c>
      <c r="E27" s="127">
        <v>0</v>
      </c>
      <c r="F27" s="127">
        <v>0</v>
      </c>
      <c r="G27" s="127">
        <v>0</v>
      </c>
      <c r="H27" s="127">
        <v>0</v>
      </c>
      <c r="I27" s="127">
        <v>0</v>
      </c>
      <c r="J27" s="127">
        <v>3.1250000000000002E-3</v>
      </c>
      <c r="K27" s="127">
        <v>3.3500000000000005E-3</v>
      </c>
      <c r="L27" s="127">
        <v>5.0000000000000001E-4</v>
      </c>
      <c r="M27" s="127">
        <v>9.7999999999999997E-4</v>
      </c>
      <c r="N27" s="127">
        <v>3.3E-3</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9.5750000000000019E-3</v>
      </c>
      <c r="K28" s="127">
        <v>4.0020000000000003E-3</v>
      </c>
      <c r="L28" s="127">
        <v>1.103E-2</v>
      </c>
      <c r="M28" s="127">
        <v>1.6E-2</v>
      </c>
      <c r="N28" s="127">
        <v>7.1500000000000001E-3</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3.2389999999999999</v>
      </c>
      <c r="E29" s="127">
        <v>2.2160000000000002</v>
      </c>
      <c r="F29" s="127">
        <v>2.4137250000000003</v>
      </c>
      <c r="G29" s="127">
        <v>1.3840000000000003</v>
      </c>
      <c r="H29" s="127">
        <v>0.72812500000000002</v>
      </c>
      <c r="I29" s="127">
        <v>0.43000000000000005</v>
      </c>
      <c r="J29" s="127">
        <v>0.30100000000000005</v>
      </c>
      <c r="K29" s="127">
        <v>0.10600000000000008</v>
      </c>
      <c r="L29" s="127">
        <v>0.46368999999999999</v>
      </c>
      <c r="M29" s="127">
        <v>0.42203999999999997</v>
      </c>
      <c r="N29" s="127">
        <v>0.50125000000000008</v>
      </c>
      <c r="O29" s="127">
        <v>0.44222518436559444</v>
      </c>
      <c r="P29" s="127">
        <v>0.54160726936789727</v>
      </c>
      <c r="Q29" s="127">
        <v>0.49585152142949374</v>
      </c>
      <c r="R29" s="127">
        <v>0.54685432878489593</v>
      </c>
      <c r="S29" s="127">
        <v>0.5736674973168463</v>
      </c>
      <c r="T29" s="127">
        <v>0.60048066584879678</v>
      </c>
      <c r="U29" s="127">
        <v>0.62729383438074715</v>
      </c>
      <c r="V29" s="127">
        <v>0.6541070029126913</v>
      </c>
      <c r="W29" s="127">
        <v>0.68092017144464168</v>
      </c>
    </row>
    <row r="30" spans="1:23" s="88" customFormat="1" x14ac:dyDescent="0.3">
      <c r="A30" s="126" t="s">
        <v>144</v>
      </c>
      <c r="B30" s="126" t="s">
        <v>367</v>
      </c>
      <c r="C30" s="126" t="s">
        <v>371</v>
      </c>
      <c r="D30" s="127">
        <v>0.14000000000000001</v>
      </c>
      <c r="E30" s="127">
        <v>0.10100000000000001</v>
      </c>
      <c r="F30" s="127">
        <v>0.182</v>
      </c>
      <c r="G30" s="127">
        <v>0.35500000000000004</v>
      </c>
      <c r="H30" s="127">
        <v>0.33399999999999996</v>
      </c>
      <c r="I30" s="127">
        <v>0.29099999999999998</v>
      </c>
      <c r="J30" s="127">
        <v>0.32400000000000001</v>
      </c>
      <c r="K30" s="127">
        <v>0.31200000000000006</v>
      </c>
      <c r="L30" s="127">
        <v>0.30730000000000002</v>
      </c>
      <c r="M30" s="127">
        <v>0.28888999999999998</v>
      </c>
      <c r="N30" s="127">
        <v>0.25751000000000002</v>
      </c>
      <c r="O30" s="127">
        <v>0.21899999999999997</v>
      </c>
      <c r="P30" s="127">
        <v>0.20099999999999998</v>
      </c>
      <c r="Q30" s="127">
        <v>0.21299999999999997</v>
      </c>
      <c r="R30" s="127">
        <v>0.2049999999999996</v>
      </c>
      <c r="S30" s="127">
        <v>0.20199999999999979</v>
      </c>
      <c r="T30" s="127">
        <v>0.19899999999999995</v>
      </c>
      <c r="U30" s="127">
        <v>0.19600000000000012</v>
      </c>
      <c r="V30" s="127">
        <v>0.19299999999999951</v>
      </c>
      <c r="W30" s="127">
        <v>0.18999999999999967</v>
      </c>
    </row>
    <row r="31" spans="1:23" s="88" customFormat="1" x14ac:dyDescent="0.3">
      <c r="A31" s="126" t="s">
        <v>144</v>
      </c>
      <c r="B31" s="126" t="s">
        <v>367</v>
      </c>
      <c r="C31" s="126" t="s">
        <v>165</v>
      </c>
      <c r="D31" s="127">
        <v>22.921887234337014</v>
      </c>
      <c r="E31" s="127">
        <v>22.635864355679114</v>
      </c>
      <c r="F31" s="127">
        <v>22.315702269768</v>
      </c>
      <c r="G31" s="127">
        <v>40.178820319691027</v>
      </c>
      <c r="H31" s="127">
        <v>45.574619991021066</v>
      </c>
      <c r="I31" s="127">
        <v>39.301551299233665</v>
      </c>
      <c r="J31" s="127">
        <v>38.223744020644027</v>
      </c>
      <c r="K31" s="127">
        <v>12.975907020213679</v>
      </c>
      <c r="L31" s="127">
        <v>29.590498686922768</v>
      </c>
      <c r="M31" s="127">
        <v>28.872346451407278</v>
      </c>
      <c r="N31" s="127">
        <v>28.560815832128533</v>
      </c>
      <c r="O31" s="127">
        <v>29.869193011368353</v>
      </c>
      <c r="P31" s="127">
        <v>24.943669246965413</v>
      </c>
      <c r="Q31" s="127">
        <v>23.34557248598205</v>
      </c>
      <c r="R31" s="127">
        <v>19.529191056052142</v>
      </c>
      <c r="S31" s="127">
        <v>16.267380793358857</v>
      </c>
      <c r="T31" s="127">
        <v>13.005570530665571</v>
      </c>
      <c r="U31" s="127">
        <v>9.7437602679730961</v>
      </c>
      <c r="V31" s="127">
        <v>6.4819500052798107</v>
      </c>
      <c r="W31" s="127">
        <v>3.2201397425865248</v>
      </c>
    </row>
    <row r="32" spans="1:23" s="88" customFormat="1" x14ac:dyDescent="0.3">
      <c r="A32" s="126" t="s">
        <v>144</v>
      </c>
      <c r="B32" s="126" t="s">
        <v>367</v>
      </c>
      <c r="C32" s="126" t="s">
        <v>372</v>
      </c>
      <c r="D32" s="127">
        <v>0.27899999999999997</v>
      </c>
      <c r="E32" s="127">
        <v>0.13500000000000001</v>
      </c>
      <c r="F32" s="127">
        <v>0.15</v>
      </c>
      <c r="G32" s="127">
        <v>0.14300000000000002</v>
      </c>
      <c r="H32" s="127">
        <v>0.12000000000000001</v>
      </c>
      <c r="I32" s="127">
        <v>7.9000000000000001E-2</v>
      </c>
      <c r="J32" s="127">
        <v>0.10900000000000001</v>
      </c>
      <c r="K32" s="127">
        <v>2.6000000000000002E-2</v>
      </c>
      <c r="L32" s="127">
        <v>1.8749999999999996E-2</v>
      </c>
      <c r="M32" s="127">
        <v>2.8570000000000005E-2</v>
      </c>
      <c r="N32" s="127">
        <v>2.3760000000000003E-2</v>
      </c>
      <c r="O32" s="127">
        <v>0</v>
      </c>
      <c r="P32" s="127">
        <v>0</v>
      </c>
      <c r="Q32" s="127">
        <v>4.3999999999999997E-2</v>
      </c>
      <c r="R32" s="127">
        <v>5.8666666666664008E-2</v>
      </c>
      <c r="S32" s="127">
        <v>8.0666666666668566E-2</v>
      </c>
      <c r="T32" s="127">
        <v>0.10266666666666677</v>
      </c>
      <c r="U32" s="127">
        <v>0.12466666666666498</v>
      </c>
      <c r="V32" s="127">
        <v>0.1466666666666632</v>
      </c>
      <c r="W32" s="127">
        <v>0.16866666666666774</v>
      </c>
    </row>
    <row r="33" spans="1:23" s="88" customFormat="1" x14ac:dyDescent="0.3">
      <c r="A33" s="126" t="s">
        <v>144</v>
      </c>
      <c r="B33" s="126" t="s">
        <v>367</v>
      </c>
      <c r="C33" s="126" t="s">
        <v>373</v>
      </c>
      <c r="D33" s="127">
        <v>7.0000000000000007E-2</v>
      </c>
      <c r="E33" s="127">
        <v>0.499</v>
      </c>
      <c r="F33" s="127">
        <v>0.222</v>
      </c>
      <c r="G33" s="127">
        <v>1.7999999999999999E-2</v>
      </c>
      <c r="H33" s="127">
        <v>5.0000000000000001E-3</v>
      </c>
      <c r="I33" s="127">
        <v>0</v>
      </c>
      <c r="J33" s="127">
        <v>1E-3</v>
      </c>
      <c r="K33" s="127">
        <v>2E-3</v>
      </c>
      <c r="L33" s="127">
        <v>4.3000000000000004E-4</v>
      </c>
      <c r="M33" s="127">
        <v>2.0400000000000001E-3</v>
      </c>
      <c r="N33" s="127">
        <v>2.5700000000000002E-3</v>
      </c>
      <c r="O33" s="127">
        <v>5.0000000000000001E-3</v>
      </c>
      <c r="P33" s="127">
        <v>7.000000000000001E-3</v>
      </c>
      <c r="Q33" s="127">
        <v>4.0000000000000001E-3</v>
      </c>
      <c r="R33" s="127">
        <v>4.3333333333333713E-3</v>
      </c>
      <c r="S33" s="127">
        <v>3.8333333333334658E-3</v>
      </c>
      <c r="T33" s="127">
        <v>3.3333333333335608E-3</v>
      </c>
      <c r="U33" s="127">
        <v>2.8333333333334571E-3</v>
      </c>
      <c r="V33" s="127">
        <v>2.3333333333335521E-3</v>
      </c>
      <c r="W33" s="127">
        <v>1.8333333333334484E-3</v>
      </c>
    </row>
    <row r="34" spans="1:23" s="88" customFormat="1" x14ac:dyDescent="0.3">
      <c r="A34" s="126" t="s">
        <v>144</v>
      </c>
      <c r="B34" s="126" t="s">
        <v>367</v>
      </c>
      <c r="C34" s="126" t="s">
        <v>167</v>
      </c>
      <c r="D34" s="127">
        <v>5.0716930357546435</v>
      </c>
      <c r="E34" s="127">
        <v>13.55235145593397</v>
      </c>
      <c r="F34" s="127">
        <v>4.5905127979553626</v>
      </c>
      <c r="G34" s="127">
        <v>4.5997912504439347</v>
      </c>
      <c r="H34" s="127">
        <v>1.381</v>
      </c>
      <c r="I34" s="127">
        <v>1.843</v>
      </c>
      <c r="J34" s="127">
        <v>1.5409999999999999</v>
      </c>
      <c r="K34" s="127">
        <v>1.3140000000000001</v>
      </c>
      <c r="L34" s="127">
        <v>1.52321</v>
      </c>
      <c r="M34" s="127">
        <v>1.1239399999999999</v>
      </c>
      <c r="N34" s="127">
        <v>1.4389400000000001</v>
      </c>
      <c r="O34" s="127">
        <v>1.3369999999999997</v>
      </c>
      <c r="P34" s="127">
        <v>0.85600000000000009</v>
      </c>
      <c r="Q34" s="127">
        <v>1.4989999999999999</v>
      </c>
      <c r="R34" s="127">
        <v>1.3926666666666674</v>
      </c>
      <c r="S34" s="127">
        <v>1.4736666666666713</v>
      </c>
      <c r="T34" s="127">
        <v>1.5546666666666755</v>
      </c>
      <c r="U34" s="127">
        <v>1.6356666666666542</v>
      </c>
      <c r="V34" s="127">
        <v>1.7166666666666583</v>
      </c>
      <c r="W34" s="127">
        <v>1.7976666666666623</v>
      </c>
    </row>
    <row r="35" spans="1:23" s="88" customFormat="1" x14ac:dyDescent="0.3">
      <c r="A35" s="126" t="s">
        <v>144</v>
      </c>
      <c r="B35" s="126" t="s">
        <v>367</v>
      </c>
      <c r="C35" s="126" t="s">
        <v>374</v>
      </c>
      <c r="D35" s="127">
        <v>0.10800000000000001</v>
      </c>
      <c r="E35" s="127">
        <v>9.0000000000000011E-2</v>
      </c>
      <c r="F35" s="127">
        <v>0.10400000000000001</v>
      </c>
      <c r="G35" s="127">
        <v>0.08</v>
      </c>
      <c r="H35" s="127">
        <v>3.5000000000000003E-2</v>
      </c>
      <c r="I35" s="127">
        <v>5.7000000000000016E-2</v>
      </c>
      <c r="J35" s="127">
        <v>0.13300000000000001</v>
      </c>
      <c r="K35" s="127">
        <v>0.16599999999999998</v>
      </c>
      <c r="L35" s="127">
        <v>0.38262000000000007</v>
      </c>
      <c r="M35" s="127">
        <v>0.22969999999999996</v>
      </c>
      <c r="N35" s="127">
        <v>0.12104999999999999</v>
      </c>
      <c r="O35" s="127">
        <v>0.64300000000000002</v>
      </c>
      <c r="P35" s="127">
        <v>2.5759999999999996</v>
      </c>
      <c r="Q35" s="127">
        <v>1.726</v>
      </c>
      <c r="R35" s="127">
        <v>2.7313333333332981</v>
      </c>
      <c r="S35" s="127">
        <v>3.2728333333332262</v>
      </c>
      <c r="T35" s="127">
        <v>3.8143333333331544</v>
      </c>
      <c r="U35" s="127">
        <v>4.355833333333285</v>
      </c>
      <c r="V35" s="127">
        <v>4.8973333333332132</v>
      </c>
      <c r="W35" s="127">
        <v>5.4388333333331413</v>
      </c>
    </row>
    <row r="36" spans="1:23" s="88" customFormat="1" x14ac:dyDescent="0.3">
      <c r="A36" s="126" t="s">
        <v>144</v>
      </c>
      <c r="B36" s="126" t="s">
        <v>367</v>
      </c>
      <c r="C36" s="126" t="s">
        <v>375</v>
      </c>
      <c r="D36" s="127">
        <v>0.25800000000000001</v>
      </c>
      <c r="E36" s="127">
        <v>0.24900000000000005</v>
      </c>
      <c r="F36" s="127">
        <v>0.19100000000000003</v>
      </c>
      <c r="G36" s="127">
        <v>1.0569999999999999</v>
      </c>
      <c r="H36" s="127">
        <v>1.3099999999999998</v>
      </c>
      <c r="I36" s="127">
        <v>1.9800000000000002</v>
      </c>
      <c r="J36" s="127">
        <v>1.5419999999999998</v>
      </c>
      <c r="K36" s="127">
        <v>0.11700000000000003</v>
      </c>
      <c r="L36" s="127">
        <v>0.16358</v>
      </c>
      <c r="M36" s="127">
        <v>0.18853999999999999</v>
      </c>
      <c r="N36" s="127">
        <v>0.20812999999999998</v>
      </c>
      <c r="O36" s="127">
        <v>6.9000000000000006E-2</v>
      </c>
      <c r="P36" s="127">
        <v>0.11200000000000002</v>
      </c>
      <c r="Q36" s="127">
        <v>0.13500000000000001</v>
      </c>
      <c r="R36" s="127">
        <v>0.17133333333333919</v>
      </c>
      <c r="S36" s="127">
        <v>0.20433333333333334</v>
      </c>
      <c r="T36" s="127">
        <v>0.23733333333334017</v>
      </c>
      <c r="U36" s="127">
        <v>0.27033333333333431</v>
      </c>
      <c r="V36" s="127">
        <v>0.30333333333334112</v>
      </c>
      <c r="W36" s="127">
        <v>0.33633333333333526</v>
      </c>
    </row>
    <row r="37" spans="1:23" s="88" customFormat="1" x14ac:dyDescent="0.3">
      <c r="A37" s="126" t="s">
        <v>144</v>
      </c>
      <c r="B37" s="126" t="s">
        <v>367</v>
      </c>
      <c r="C37" s="126" t="s">
        <v>376</v>
      </c>
      <c r="D37" s="127">
        <v>0</v>
      </c>
      <c r="E37" s="127">
        <v>0</v>
      </c>
      <c r="F37" s="127">
        <v>6.0000000000000001E-3</v>
      </c>
      <c r="G37" s="127">
        <v>0</v>
      </c>
      <c r="H37" s="127">
        <v>0</v>
      </c>
      <c r="I37" s="127">
        <v>0</v>
      </c>
      <c r="J37" s="127">
        <v>6.1152000000000012E-2</v>
      </c>
      <c r="K37" s="127">
        <v>3.8425000000000001E-2</v>
      </c>
      <c r="L37" s="127">
        <v>5.2040000000000003E-2</v>
      </c>
      <c r="M37" s="127">
        <v>6.1100000000000002E-2</v>
      </c>
      <c r="N37" s="127">
        <v>8.5250000000000006E-2</v>
      </c>
      <c r="O37" s="127">
        <v>6.4000000000000001E-2</v>
      </c>
      <c r="P37" s="127">
        <v>0</v>
      </c>
      <c r="Q37" s="127">
        <v>4.9000000000000002E-2</v>
      </c>
      <c r="R37" s="127">
        <v>2.2666666666666072E-2</v>
      </c>
      <c r="S37" s="127">
        <v>1.516666666666769E-2</v>
      </c>
      <c r="T37" s="127">
        <v>7.6666666666661389E-3</v>
      </c>
      <c r="U37" s="127">
        <v>1.6666666666775851E-4</v>
      </c>
      <c r="V37" s="127">
        <v>0</v>
      </c>
      <c r="W37" s="127">
        <v>0</v>
      </c>
    </row>
    <row r="38" spans="1:23" s="88" customFormat="1" x14ac:dyDescent="0.3">
      <c r="A38" s="126" t="s">
        <v>144</v>
      </c>
      <c r="B38" s="126" t="s">
        <v>367</v>
      </c>
      <c r="C38" s="126" t="s">
        <v>377</v>
      </c>
      <c r="D38" s="127">
        <v>1.2E-2</v>
      </c>
      <c r="E38" s="127">
        <v>1.1000000000000003E-2</v>
      </c>
      <c r="F38" s="127">
        <v>2.6000000000000002E-2</v>
      </c>
      <c r="G38" s="127">
        <v>0.02</v>
      </c>
      <c r="H38" s="127">
        <v>1.7000000000000005E-2</v>
      </c>
      <c r="I38" s="127">
        <v>2.8000000000000004E-2</v>
      </c>
      <c r="J38" s="127">
        <v>9.0220000000000005E-3</v>
      </c>
      <c r="K38" s="127">
        <v>3.0175000000000004E-2</v>
      </c>
      <c r="L38" s="127">
        <v>2.5339999999999998E-2</v>
      </c>
      <c r="M38" s="127">
        <v>2.044E-2</v>
      </c>
      <c r="N38" s="127">
        <v>1.7330000000000002E-2</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1.9999999999999999E-6</v>
      </c>
      <c r="J39" s="127">
        <v>1.573E-3</v>
      </c>
      <c r="K39" s="127">
        <v>3.9999999999999998E-6</v>
      </c>
      <c r="L39" s="127">
        <v>1E-3</v>
      </c>
      <c r="M39" s="127">
        <v>2.0000000000000001E-4</v>
      </c>
      <c r="N39" s="127">
        <v>1.0500000000000002E-3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35.714285714285715</v>
      </c>
      <c r="E40" s="127">
        <v>46.428571428571423</v>
      </c>
      <c r="F40" s="127">
        <v>46.428571428571423</v>
      </c>
      <c r="G40" s="127">
        <v>39.285714285714278</v>
      </c>
      <c r="H40" s="127">
        <v>37.499999999999993</v>
      </c>
      <c r="I40" s="127">
        <v>41.071428571428569</v>
      </c>
      <c r="J40" s="127">
        <v>20.205530428571425</v>
      </c>
      <c r="K40" s="127">
        <v>14.509195285714284</v>
      </c>
      <c r="L40" s="127">
        <v>15.778264285714286</v>
      </c>
      <c r="M40" s="127">
        <v>10.443189999999998</v>
      </c>
      <c r="N40" s="127">
        <v>11.142395714285714</v>
      </c>
      <c r="O40" s="127">
        <v>5.347536138449736</v>
      </c>
      <c r="P40" s="127">
        <v>5.8389875387194179</v>
      </c>
      <c r="Q40" s="127">
        <v>6.5258600783724594</v>
      </c>
      <c r="R40" s="127">
        <v>7.0824518584365537</v>
      </c>
      <c r="S40" s="127">
        <v>7.671613828397839</v>
      </c>
      <c r="T40" s="127">
        <v>8.2607757983593277</v>
      </c>
      <c r="U40" s="127">
        <v>8.8499377683206149</v>
      </c>
      <c r="V40" s="127">
        <v>9.4390997382819002</v>
      </c>
      <c r="W40" s="127">
        <v>10.028261708243388</v>
      </c>
    </row>
    <row r="41" spans="1:23" s="88" customFormat="1" x14ac:dyDescent="0.3">
      <c r="A41" s="126" t="s">
        <v>144</v>
      </c>
      <c r="B41" s="126" t="s">
        <v>367</v>
      </c>
      <c r="C41" s="126" t="s">
        <v>379</v>
      </c>
      <c r="D41" s="127">
        <v>3.9989999999999997</v>
      </c>
      <c r="E41" s="127">
        <v>2.1870000000000003</v>
      </c>
      <c r="F41" s="127">
        <v>0.70299999999999996</v>
      </c>
      <c r="G41" s="127">
        <v>0.80800000000000005</v>
      </c>
      <c r="H41" s="127">
        <v>0.85499999999999998</v>
      </c>
      <c r="I41" s="127">
        <v>0.68400000000000016</v>
      </c>
      <c r="J41" s="127">
        <v>0.74600000000000022</v>
      </c>
      <c r="K41" s="127">
        <v>1.022</v>
      </c>
      <c r="L41" s="127">
        <v>0.84372999999999998</v>
      </c>
      <c r="M41" s="127">
        <v>0.65214000000000005</v>
      </c>
      <c r="N41" s="127">
        <v>0.60020999999999991</v>
      </c>
      <c r="O41" s="127">
        <v>0.60899999999999999</v>
      </c>
      <c r="P41" s="127">
        <v>0.65700000000000014</v>
      </c>
      <c r="Q41" s="127">
        <v>0.74000000000000021</v>
      </c>
      <c r="R41" s="127">
        <v>0.79966666666668418</v>
      </c>
      <c r="S41" s="127">
        <v>0.86516666666666597</v>
      </c>
      <c r="T41" s="127">
        <v>0.93066666666667319</v>
      </c>
      <c r="U41" s="127">
        <v>0.99616666666668041</v>
      </c>
      <c r="V41" s="127">
        <v>1.0616666666666876</v>
      </c>
      <c r="W41" s="127">
        <v>1.1271666666666695</v>
      </c>
    </row>
    <row r="42" spans="1:23" s="88" customFormat="1" x14ac:dyDescent="0.3">
      <c r="A42" s="126" t="s">
        <v>144</v>
      </c>
      <c r="B42" s="126" t="s">
        <v>367</v>
      </c>
      <c r="C42" s="126" t="s">
        <v>173</v>
      </c>
      <c r="D42" s="127">
        <v>1.263315</v>
      </c>
      <c r="E42" s="127">
        <v>0.57409299999999996</v>
      </c>
      <c r="F42" s="127">
        <v>0.41978799999999999</v>
      </c>
      <c r="G42" s="127">
        <v>0.60748599999999997</v>
      </c>
      <c r="H42" s="127">
        <v>0.38325300000000001</v>
      </c>
      <c r="I42" s="127">
        <v>0.329376</v>
      </c>
      <c r="J42" s="127">
        <v>0.22655399999999998</v>
      </c>
      <c r="K42" s="127">
        <v>0.19680499999999998</v>
      </c>
      <c r="L42" s="127">
        <v>0.30368000000000001</v>
      </c>
      <c r="M42" s="127">
        <v>0.27383999999999997</v>
      </c>
      <c r="N42" s="127">
        <v>0.43018999999999996</v>
      </c>
      <c r="O42" s="127">
        <v>0.32599999999999996</v>
      </c>
      <c r="P42" s="127">
        <v>0.15200000000000002</v>
      </c>
      <c r="Q42" s="127">
        <v>0.19000000000000003</v>
      </c>
      <c r="R42" s="127">
        <v>8.6666666666676148E-2</v>
      </c>
      <c r="S42" s="127">
        <v>1.8666666666662071E-2</v>
      </c>
      <c r="T42" s="127">
        <v>0</v>
      </c>
      <c r="U42" s="127">
        <v>0</v>
      </c>
      <c r="V42" s="127">
        <v>0</v>
      </c>
      <c r="W42" s="127">
        <v>0</v>
      </c>
    </row>
    <row r="43" spans="1:23" s="88" customFormat="1" x14ac:dyDescent="0.3">
      <c r="A43" s="126" t="s">
        <v>144</v>
      </c>
      <c r="B43" s="126" t="s">
        <v>367</v>
      </c>
      <c r="C43" s="126" t="s">
        <v>380</v>
      </c>
      <c r="D43" s="127">
        <v>0.23300000000000004</v>
      </c>
      <c r="E43" s="127">
        <v>0.21100000000000002</v>
      </c>
      <c r="F43" s="127">
        <v>0.29600000000000004</v>
      </c>
      <c r="G43" s="127">
        <v>0.30900000000000005</v>
      </c>
      <c r="H43" s="127">
        <v>0.27300000000000002</v>
      </c>
      <c r="I43" s="127">
        <v>0.29100000000000004</v>
      </c>
      <c r="J43" s="127">
        <v>0.186</v>
      </c>
      <c r="K43" s="127">
        <v>0.28600000000000003</v>
      </c>
      <c r="L43" s="127">
        <v>0.19897999999999999</v>
      </c>
      <c r="M43" s="127">
        <v>0.63824000000000003</v>
      </c>
      <c r="N43" s="127">
        <v>0.62186999999999992</v>
      </c>
      <c r="O43" s="127">
        <v>0.7340000000000001</v>
      </c>
      <c r="P43" s="127">
        <v>0.97699999999999976</v>
      </c>
      <c r="Q43" s="127">
        <v>0.90800000000000003</v>
      </c>
      <c r="R43" s="127">
        <v>1.0469999999999757</v>
      </c>
      <c r="S43" s="127">
        <v>1.133999999999981</v>
      </c>
      <c r="T43" s="127">
        <v>1.2209999999999863</v>
      </c>
      <c r="U43" s="127">
        <v>1.3079999999999663</v>
      </c>
      <c r="V43" s="127">
        <v>1.3949999999999716</v>
      </c>
      <c r="W43" s="127">
        <v>1.4819999999999769</v>
      </c>
    </row>
    <row r="44" spans="1:23" s="88" customFormat="1" x14ac:dyDescent="0.3">
      <c r="A44" s="126" t="s">
        <v>144</v>
      </c>
      <c r="B44" s="126" t="s">
        <v>367</v>
      </c>
      <c r="C44" s="126" t="s">
        <v>177</v>
      </c>
      <c r="D44" s="127">
        <v>17.017929266775024</v>
      </c>
      <c r="E44" s="127">
        <v>21.746861334330802</v>
      </c>
      <c r="F44" s="127">
        <v>21.29895974853088</v>
      </c>
      <c r="G44" s="127">
        <v>23.975785463456187</v>
      </c>
      <c r="H44" s="127">
        <v>26.565123539898469</v>
      </c>
      <c r="I44" s="127">
        <v>23.779387278795376</v>
      </c>
      <c r="J44" s="127">
        <v>22.600387088364684</v>
      </c>
      <c r="K44" s="127">
        <v>21.925575470545127</v>
      </c>
      <c r="L44" s="127">
        <v>20.969057056649152</v>
      </c>
      <c r="M44" s="127">
        <v>20.073878188432214</v>
      </c>
      <c r="N44" s="127">
        <v>19.049207560106932</v>
      </c>
      <c r="O44" s="127">
        <v>18.000198694474037</v>
      </c>
      <c r="P44" s="127">
        <v>18.429859796291769</v>
      </c>
      <c r="Q44" s="127">
        <v>14.285714285714283</v>
      </c>
      <c r="R44" s="127">
        <v>13.190773183400291</v>
      </c>
      <c r="S44" s="127">
        <v>11.333530979019963</v>
      </c>
      <c r="T44" s="127">
        <v>9.4762887746404481</v>
      </c>
      <c r="U44" s="127">
        <v>7.6190465702601218</v>
      </c>
      <c r="V44" s="127">
        <v>5.7618043658806064</v>
      </c>
      <c r="W44" s="127">
        <v>3.9045621615002797</v>
      </c>
    </row>
    <row r="45" spans="1:23" s="88" customFormat="1" x14ac:dyDescent="0.3">
      <c r="A45" s="126" t="s">
        <v>144</v>
      </c>
      <c r="B45" s="126" t="s">
        <v>367</v>
      </c>
      <c r="C45" s="126" t="s">
        <v>180</v>
      </c>
      <c r="D45" s="127">
        <v>12.797973000000001</v>
      </c>
      <c r="E45" s="127">
        <v>15.599418000000004</v>
      </c>
      <c r="F45" s="127">
        <v>10.638903000000001</v>
      </c>
      <c r="G45" s="127">
        <v>12.933509000000003</v>
      </c>
      <c r="H45" s="127">
        <v>10.370428999999996</v>
      </c>
      <c r="I45" s="127">
        <v>1.955875</v>
      </c>
      <c r="J45" s="127">
        <v>1.7654900000000002</v>
      </c>
      <c r="K45" s="127">
        <v>1.642576</v>
      </c>
      <c r="L45" s="127">
        <v>2.04054</v>
      </c>
      <c r="M45" s="127">
        <v>1.7979499999999995</v>
      </c>
      <c r="N45" s="127">
        <v>1.82277</v>
      </c>
      <c r="O45" s="127">
        <v>2.0500000000000003</v>
      </c>
      <c r="P45" s="127">
        <v>1.514</v>
      </c>
      <c r="Q45" s="127">
        <v>1.4519999999999997</v>
      </c>
      <c r="R45" s="127">
        <v>1.0740000000000447</v>
      </c>
      <c r="S45" s="127">
        <v>0.77500000000004621</v>
      </c>
      <c r="T45" s="127">
        <v>0.47600000000004777</v>
      </c>
      <c r="U45" s="127">
        <v>0.17700000000004931</v>
      </c>
      <c r="V45" s="127">
        <v>0</v>
      </c>
      <c r="W45" s="127">
        <v>0</v>
      </c>
    </row>
    <row r="46" spans="1:23" s="88" customFormat="1" x14ac:dyDescent="0.3">
      <c r="A46" s="124" t="s">
        <v>381</v>
      </c>
      <c r="B46" s="124" t="s">
        <v>381</v>
      </c>
      <c r="C46" s="124" t="s">
        <v>381</v>
      </c>
      <c r="D46" s="125">
        <f>SUMIF($B47:$B$211,LEFT($C46,LEN($C46)-6),D47:D$211)</f>
        <v>100.48787033720936</v>
      </c>
      <c r="E46" s="125">
        <f>SUMIF($B47:$B$211,LEFT($C46,LEN($C46)-6),E47:E$211)</f>
        <v>76.229006601328919</v>
      </c>
      <c r="F46" s="125">
        <f>SUMIF($B47:$B$211,LEFT($C46,LEN($C46)-6),F47:F$211)</f>
        <v>59.257506850498324</v>
      </c>
      <c r="G46" s="125">
        <f>SUMIF($B47:$B$211,LEFT($C46,LEN($C46)-6),G47:G$211)</f>
        <v>75.58902850830566</v>
      </c>
      <c r="H46" s="125">
        <f>SUMIF($B47:$B$211,LEFT($C46,LEN($C46)-6),H47:H$211)</f>
        <v>52.427951817275748</v>
      </c>
      <c r="I46" s="125">
        <f>SUMIF($B47:$B$211,LEFT($C46,LEN($C46)-6),I47:I$211)</f>
        <v>18.374852913621257</v>
      </c>
      <c r="J46" s="125">
        <f>SUMIF($B47:$B$211,LEFT($C46,LEN($C46)-6),J47:J$211)</f>
        <v>24.986174714285706</v>
      </c>
      <c r="K46" s="125">
        <f>SUMIF($B47:$B$211,LEFT($C46,LEN($C46)-6),K47:K$211)</f>
        <v>72.243101857142875</v>
      </c>
      <c r="L46" s="125">
        <f>SUMIF($B47:$B$211,LEFT($C46,LEN($C46)-6),L47:L$211)</f>
        <v>48.969729999999998</v>
      </c>
      <c r="M46" s="125">
        <f>SUMIF($B47:$B$211,LEFT($C46,LEN($C46)-6),M47:M$211)</f>
        <v>58.773809223300972</v>
      </c>
      <c r="N46" s="125">
        <f>SUMIF($B47:$B$211,LEFT($C46,LEN($C46)-6),N47:N$211)</f>
        <v>52.373049999999999</v>
      </c>
      <c r="O46" s="125">
        <f>SUMIF($B47:$B$211,LEFT($C46,LEN($C46)-6),O47:O$211)</f>
        <v>54.135999999999996</v>
      </c>
      <c r="P46" s="125">
        <f>SUMIF($B47:$B$211,LEFT($C46,LEN($C46)-6),P47:P$211)</f>
        <v>31.297000000000011</v>
      </c>
      <c r="Q46" s="125">
        <f>SUMIF($B47:$B$211,LEFT($C46,LEN($C46)-6),Q47:Q$211)</f>
        <v>51.233714285714306</v>
      </c>
      <c r="R46" s="125">
        <f>SUMIF($B47:$B$211,LEFT($C46,LEN($C46)-6),R47:R$211)</f>
        <v>52.767857142857295</v>
      </c>
      <c r="S46" s="125">
        <f>SUMIF($B47:$B$211,LEFT($C46,LEN($C46)-6),S47:S$211)</f>
        <v>55.851928571428736</v>
      </c>
      <c r="T46" s="125">
        <f>SUMIF($B47:$B$211,LEFT($C46,LEN($C46)-6),T47:T$211)</f>
        <v>57.150285714285843</v>
      </c>
      <c r="U46" s="125">
        <f>SUMIF($B47:$B$211,LEFT($C46,LEN($C46)-6),U47:U$211)</f>
        <v>58.448642857142993</v>
      </c>
      <c r="V46" s="125">
        <f>SUMIF($B47:$B$211,LEFT($C46,LEN($C46)-6),V47:V$211)</f>
        <v>59.747000000000149</v>
      </c>
      <c r="W46" s="125">
        <f>SUMIF($B47:$B$211,LEFT($C46,LEN($C46)-6),W47:W$211)</f>
        <v>61.045357142857249</v>
      </c>
    </row>
    <row r="47" spans="1:23" s="88" customFormat="1" x14ac:dyDescent="0.3">
      <c r="A47" s="126" t="s">
        <v>144</v>
      </c>
      <c r="B47" s="126" t="s">
        <v>382</v>
      </c>
      <c r="C47" s="126" t="s">
        <v>383</v>
      </c>
      <c r="D47" s="127">
        <v>3.8250000000000003E-3</v>
      </c>
      <c r="E47" s="127">
        <v>4.5000000000000005E-3</v>
      </c>
      <c r="F47" s="127">
        <v>2.4000000000000002E-3</v>
      </c>
      <c r="G47" s="127">
        <v>4.0000000000000001E-3</v>
      </c>
      <c r="H47" s="127">
        <v>1.0250000000000001E-3</v>
      </c>
      <c r="I47" s="127">
        <v>7.000000000000001E-3</v>
      </c>
      <c r="J47" s="127">
        <v>7.0429999999999989E-3</v>
      </c>
      <c r="K47" s="127">
        <v>9.2000000000000016E-3</v>
      </c>
      <c r="L47" s="127">
        <v>9.7999999999999997E-3</v>
      </c>
      <c r="M47" s="127">
        <v>0</v>
      </c>
      <c r="N47" s="127">
        <v>1.132E-2</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3.9530000000000003E-2</v>
      </c>
      <c r="E48" s="127">
        <v>4.513000000000001E-2</v>
      </c>
      <c r="F48" s="127">
        <v>4.3300000000000005E-2</v>
      </c>
      <c r="G48" s="127">
        <v>6.1294999999999995E-2</v>
      </c>
      <c r="H48" s="127">
        <v>2.1112000000000002E-2</v>
      </c>
      <c r="I48" s="127">
        <v>3.0530000000000002E-2</v>
      </c>
      <c r="J48" s="127">
        <v>2.9750000000000002E-3</v>
      </c>
      <c r="K48" s="127">
        <v>4.8849999999999998E-2</v>
      </c>
      <c r="L48" s="127">
        <v>0.13789999999999997</v>
      </c>
      <c r="M48" s="127">
        <v>7.5020000000000003E-2</v>
      </c>
      <c r="N48" s="127">
        <v>5.3880000000000004E-2</v>
      </c>
      <c r="O48" s="127">
        <v>0.21300000000000002</v>
      </c>
      <c r="P48" s="127">
        <v>0.156</v>
      </c>
      <c r="Q48" s="127">
        <v>0.23899999999999999</v>
      </c>
      <c r="R48" s="127">
        <v>0.2286666666666643</v>
      </c>
      <c r="S48" s="127">
        <v>0.241666666666667</v>
      </c>
      <c r="T48" s="127">
        <v>0.25466666666666649</v>
      </c>
      <c r="U48" s="127">
        <v>0.26766666666666605</v>
      </c>
      <c r="V48" s="127">
        <v>0.28066666666666557</v>
      </c>
      <c r="W48" s="127">
        <v>0.29366666666666508</v>
      </c>
    </row>
    <row r="49" spans="1:23" s="88" customFormat="1" x14ac:dyDescent="0.3">
      <c r="A49" s="126" t="s">
        <v>144</v>
      </c>
      <c r="B49" s="126" t="s">
        <v>382</v>
      </c>
      <c r="C49" s="126" t="s">
        <v>385</v>
      </c>
      <c r="D49" s="127">
        <v>2.0359449999999999</v>
      </c>
      <c r="E49" s="127">
        <v>3.3231609999999998</v>
      </c>
      <c r="F49" s="127">
        <v>2.0232269999999999</v>
      </c>
      <c r="G49" s="127">
        <v>2.1090970000000002</v>
      </c>
      <c r="H49" s="127">
        <v>2.5192930000000002</v>
      </c>
      <c r="I49" s="127">
        <v>2.1185300000000002</v>
      </c>
      <c r="J49" s="127">
        <v>1.2116080000000002</v>
      </c>
      <c r="K49" s="127">
        <v>2.133041</v>
      </c>
      <c r="L49" s="127">
        <v>1.7339599999999999</v>
      </c>
      <c r="M49" s="127">
        <v>0.95529999999999993</v>
      </c>
      <c r="N49" s="127">
        <v>0.93845999999999996</v>
      </c>
      <c r="O49" s="127">
        <v>1.0680000000000001</v>
      </c>
      <c r="P49" s="127">
        <v>0.24299999999999999</v>
      </c>
      <c r="Q49" s="127">
        <v>0</v>
      </c>
      <c r="R49" s="127">
        <v>0</v>
      </c>
      <c r="S49" s="127">
        <v>0</v>
      </c>
      <c r="T49" s="127">
        <v>0</v>
      </c>
      <c r="U49" s="127">
        <v>0</v>
      </c>
      <c r="V49" s="127">
        <v>0</v>
      </c>
      <c r="W49" s="127">
        <v>0</v>
      </c>
    </row>
    <row r="50" spans="1:23" s="88" customFormat="1" x14ac:dyDescent="0.3">
      <c r="A50" s="126" t="s">
        <v>144</v>
      </c>
      <c r="B50" s="126" t="s">
        <v>382</v>
      </c>
      <c r="C50" s="126" t="s">
        <v>184</v>
      </c>
      <c r="D50" s="127">
        <v>19.580450571428557</v>
      </c>
      <c r="E50" s="127">
        <v>54.124364857142851</v>
      </c>
      <c r="F50" s="127">
        <v>35.915609999999994</v>
      </c>
      <c r="G50" s="127">
        <v>14.091866000000001</v>
      </c>
      <c r="H50" s="127">
        <v>6.1869209999999972</v>
      </c>
      <c r="I50" s="127">
        <v>3.6148571428571414</v>
      </c>
      <c r="J50" s="127">
        <v>1.2418571428571406</v>
      </c>
      <c r="K50" s="127">
        <v>0.70221328571428465</v>
      </c>
      <c r="L50" s="127">
        <v>0.48647142857143011</v>
      </c>
      <c r="M50" s="127">
        <v>4.4090792233009752</v>
      </c>
      <c r="N50" s="127">
        <v>5.0233199999999991</v>
      </c>
      <c r="O50" s="127">
        <v>7.4579999999999957</v>
      </c>
      <c r="P50" s="127">
        <v>1.1430000000000018</v>
      </c>
      <c r="Q50" s="127">
        <v>3.0270000000000015</v>
      </c>
      <c r="R50" s="127">
        <v>0</v>
      </c>
      <c r="S50" s="127">
        <v>0</v>
      </c>
      <c r="T50" s="127">
        <v>0</v>
      </c>
      <c r="U50" s="127">
        <v>0</v>
      </c>
      <c r="V50" s="127">
        <v>0</v>
      </c>
      <c r="W50" s="127">
        <v>0</v>
      </c>
    </row>
    <row r="51" spans="1:23" s="88" customFormat="1" x14ac:dyDescent="0.3">
      <c r="A51" s="126" t="s">
        <v>144</v>
      </c>
      <c r="B51" s="126" t="s">
        <v>382</v>
      </c>
      <c r="C51" s="126" t="s">
        <v>386</v>
      </c>
      <c r="D51" s="127">
        <v>2.8464999999999997E-2</v>
      </c>
      <c r="E51" s="127">
        <v>1E-3</v>
      </c>
      <c r="F51" s="127">
        <v>8.5702999999999988E-2</v>
      </c>
      <c r="G51" s="127">
        <v>0.10895000000000001</v>
      </c>
      <c r="H51" s="127">
        <v>7.1160000000000008E-3</v>
      </c>
      <c r="I51" s="127">
        <v>9.8119999999999999E-2</v>
      </c>
      <c r="J51" s="127">
        <v>3.5400000000000006E-3</v>
      </c>
      <c r="K51" s="127">
        <v>3.9955000000000004E-2</v>
      </c>
      <c r="L51" s="127">
        <v>2.3369999999999998E-2</v>
      </c>
      <c r="M51" s="127">
        <v>2.2669999999999999E-2</v>
      </c>
      <c r="N51" s="127">
        <v>1.58E-3</v>
      </c>
      <c r="O51" s="127">
        <v>0.02</v>
      </c>
      <c r="P51" s="127">
        <v>0.29499999999999998</v>
      </c>
      <c r="Q51" s="127">
        <v>0.20499999999999999</v>
      </c>
      <c r="R51" s="127">
        <v>0.35833333333332712</v>
      </c>
      <c r="S51" s="127">
        <v>0.45083333333332726</v>
      </c>
      <c r="T51" s="127">
        <v>0.54333333333332734</v>
      </c>
      <c r="U51" s="127">
        <v>0.63583333333332748</v>
      </c>
      <c r="V51" s="127">
        <v>0.72833333333332761</v>
      </c>
      <c r="W51" s="127">
        <v>0.82083333333332775</v>
      </c>
    </row>
    <row r="52" spans="1:23" s="88" customFormat="1" x14ac:dyDescent="0.3">
      <c r="A52" s="126" t="s">
        <v>144</v>
      </c>
      <c r="B52" s="126" t="s">
        <v>382</v>
      </c>
      <c r="C52" s="126" t="s">
        <v>187</v>
      </c>
      <c r="D52" s="127">
        <v>77.824504765780802</v>
      </c>
      <c r="E52" s="127">
        <v>17.009104744186079</v>
      </c>
      <c r="F52" s="127">
        <v>19.411781850498333</v>
      </c>
      <c r="G52" s="127">
        <v>57.888977508305658</v>
      </c>
      <c r="H52" s="127">
        <v>41.99034681727575</v>
      </c>
      <c r="I52" s="127">
        <v>10.719394770764115</v>
      </c>
      <c r="J52" s="127">
        <v>21.104838571428566</v>
      </c>
      <c r="K52" s="127">
        <v>67.648722571428593</v>
      </c>
      <c r="L52" s="127">
        <v>44.600778571428563</v>
      </c>
      <c r="M52" s="127">
        <v>50.595380000000006</v>
      </c>
      <c r="N52" s="127">
        <v>44.06176</v>
      </c>
      <c r="O52" s="127">
        <v>43.725000000000001</v>
      </c>
      <c r="P52" s="127">
        <v>27.857000000000006</v>
      </c>
      <c r="Q52" s="127">
        <v>46.390714285714303</v>
      </c>
      <c r="R52" s="127">
        <v>50.918523809523968</v>
      </c>
      <c r="S52" s="127">
        <v>54.037095238095382</v>
      </c>
      <c r="T52" s="127">
        <v>55.369952380952519</v>
      </c>
      <c r="U52" s="127">
        <v>56.702809523809648</v>
      </c>
      <c r="V52" s="127">
        <v>58.035666666666785</v>
      </c>
      <c r="W52" s="127">
        <v>59.368523809523914</v>
      </c>
    </row>
    <row r="53" spans="1:23" s="88" customFormat="1" x14ac:dyDescent="0.3">
      <c r="A53" s="126" t="s">
        <v>144</v>
      </c>
      <c r="B53" s="126" t="s">
        <v>382</v>
      </c>
      <c r="C53" s="126" t="s">
        <v>387</v>
      </c>
      <c r="D53" s="127">
        <v>1E-4</v>
      </c>
      <c r="E53" s="127">
        <v>1.6111E-2</v>
      </c>
      <c r="F53" s="127">
        <v>1E-3</v>
      </c>
      <c r="G53" s="127">
        <v>2.3E-3</v>
      </c>
      <c r="H53" s="127">
        <v>1.6464000000000003E-2</v>
      </c>
      <c r="I53" s="127">
        <v>0</v>
      </c>
      <c r="J53" s="127">
        <v>2.0999999999999999E-3</v>
      </c>
      <c r="K53" s="127">
        <v>0</v>
      </c>
      <c r="L53" s="127">
        <v>2.5000000000000001E-4</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1.8350000000000002E-2</v>
      </c>
      <c r="E54" s="127">
        <v>0.20380000000000001</v>
      </c>
      <c r="F54" s="127">
        <v>0</v>
      </c>
      <c r="G54" s="127">
        <v>0.1361</v>
      </c>
      <c r="H54" s="127">
        <v>0.14053499999999999</v>
      </c>
      <c r="I54" s="127">
        <v>1.8479999999999998E-3</v>
      </c>
      <c r="J54" s="127">
        <v>4.6000000000000008E-3</v>
      </c>
      <c r="K54" s="127">
        <v>5.0000000000000001E-4</v>
      </c>
      <c r="L54" s="127">
        <v>0</v>
      </c>
      <c r="M54" s="127">
        <v>0.42049999999999998</v>
      </c>
      <c r="N54" s="127">
        <v>5.4999999999999997E-3</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0.95670000000000011</v>
      </c>
      <c r="E55" s="127">
        <v>1.501835</v>
      </c>
      <c r="F55" s="127">
        <v>1.7744849999999996</v>
      </c>
      <c r="G55" s="127">
        <v>1.1864430000000004</v>
      </c>
      <c r="H55" s="127">
        <v>1.5451389999999998</v>
      </c>
      <c r="I55" s="127">
        <v>1.7845730000000002</v>
      </c>
      <c r="J55" s="127">
        <v>1.407613</v>
      </c>
      <c r="K55" s="127">
        <v>1.66062</v>
      </c>
      <c r="L55" s="127">
        <v>1.9771999999999998</v>
      </c>
      <c r="M55" s="127">
        <v>2.2958599999999993</v>
      </c>
      <c r="N55" s="127">
        <v>2.2772299999999999</v>
      </c>
      <c r="O55" s="127">
        <v>1.6520000000000004</v>
      </c>
      <c r="P55" s="127">
        <v>1.603</v>
      </c>
      <c r="Q55" s="127">
        <v>1.3720000000000003</v>
      </c>
      <c r="R55" s="127">
        <v>1.2623333333333366</v>
      </c>
      <c r="S55" s="127">
        <v>1.1223333333333585</v>
      </c>
      <c r="T55" s="127">
        <v>0.98233333333332939</v>
      </c>
      <c r="U55" s="127">
        <v>0.84233333333335114</v>
      </c>
      <c r="V55" s="127">
        <v>0.702333333333373</v>
      </c>
      <c r="W55" s="127">
        <v>0.56233333333334401</v>
      </c>
    </row>
    <row r="56" spans="1:23" s="88" customFormat="1" x14ac:dyDescent="0.3">
      <c r="A56" s="122" t="s">
        <v>390</v>
      </c>
      <c r="B56" s="122" t="s">
        <v>390</v>
      </c>
      <c r="C56" s="122" t="s">
        <v>390</v>
      </c>
      <c r="D56" s="123">
        <f>SUMIF($A58:$A$211,LEFT($C56,LEN($C56)-6),D58:D$211)</f>
        <v>217.04503522613362</v>
      </c>
      <c r="E56" s="123">
        <f>SUMIF($A58:$A$211,LEFT($C56,LEN($C56)-6),E58:E$211)</f>
        <v>162.71723991009105</v>
      </c>
      <c r="F56" s="123">
        <f>SUMIF($A58:$A$211,LEFT($C56,LEN($C56)-6),F58:F$211)</f>
        <v>144.69784859740258</v>
      </c>
      <c r="G56" s="123">
        <f>SUMIF($A58:$A$211,LEFT($C56,LEN($C56)-6),G58:G$211)</f>
        <v>114.25575943636368</v>
      </c>
      <c r="H56" s="123">
        <f>SUMIF($A58:$A$211,LEFT($C56,LEN($C56)-6),H58:H$211)</f>
        <v>108.36127585714284</v>
      </c>
      <c r="I56" s="123">
        <f>SUMIF($A58:$A$211,LEFT($C56,LEN($C56)-6),I58:I$211)</f>
        <v>99.856415857142878</v>
      </c>
      <c r="J56" s="123">
        <f>SUMIF($A58:$A$211,LEFT($C56,LEN($C56)-6),J58:J$211)</f>
        <v>102.10132485714286</v>
      </c>
      <c r="K56" s="123">
        <f>SUMIF($A58:$A$211,LEFT($C56,LEN($C56)-6),K58:K$211)</f>
        <v>111.21929585714287</v>
      </c>
      <c r="L56" s="123">
        <f>SUMIF($A58:$A$211,LEFT($C56,LEN($C56)-6),L58:L$211)</f>
        <v>135.04317142857141</v>
      </c>
      <c r="M56" s="123">
        <f>SUMIF($A58:$A$211,LEFT($C56,LEN($C56)-6),M58:M$211)</f>
        <v>64.279190000000014</v>
      </c>
      <c r="N56" s="123">
        <f>SUMIF($A58:$A$211,LEFT($C56,LEN($C56)-6),N58:N$211)</f>
        <v>53.134569999999989</v>
      </c>
      <c r="O56" s="123">
        <f>SUMIF($A58:$A$211,LEFT($C56,LEN($C56)-6),O58:O$211)</f>
        <v>61.79099999999999</v>
      </c>
      <c r="P56" s="123">
        <f>SUMIF($A58:$A$211,LEFT($C56,LEN($C56)-6),P58:P$211)</f>
        <v>36.221000000000004</v>
      </c>
      <c r="Q56" s="123">
        <f>SUMIF($A58:$A$211,LEFT($C56,LEN($C56)-6),Q58:Q$211)</f>
        <v>27.600999999999999</v>
      </c>
      <c r="R56" s="123">
        <f>SUMIF($A58:$A$211,LEFT($C56,LEN($C56)-6),R58:R$211)</f>
        <v>20.052809523808882</v>
      </c>
      <c r="S56" s="123">
        <f>SUMIF($A58:$A$211,LEFT($C56,LEN($C56)-6),S58:S$211)</f>
        <v>18.146976190475957</v>
      </c>
      <c r="T56" s="123">
        <f>SUMIF($A58:$A$211,LEFT($C56,LEN($C56)-6),T58:T$211)</f>
        <v>17.98947619047604</v>
      </c>
      <c r="U56" s="123">
        <f>SUMIF($A58:$A$211,LEFT($C56,LEN($C56)-6),U58:U$211)</f>
        <v>19.617690476190297</v>
      </c>
      <c r="V56" s="123">
        <f>SUMIF($A58:$A$211,LEFT($C56,LEN($C56)-6),V58:V$211)</f>
        <v>19.573190476190348</v>
      </c>
      <c r="W56" s="123">
        <f>SUMIF($A58:$A$211,LEFT($C56,LEN($C56)-6),W58:W$211)</f>
        <v>20.134857142857054</v>
      </c>
    </row>
    <row r="57" spans="1:23" s="88" customFormat="1" x14ac:dyDescent="0.3">
      <c r="A57" s="124" t="s">
        <v>391</v>
      </c>
      <c r="B57" s="124" t="s">
        <v>391</v>
      </c>
      <c r="C57" s="124" t="s">
        <v>391</v>
      </c>
      <c r="D57" s="125">
        <f>SUMIF($B58:$B$211,LEFT($C57,LEN($C57)-6),D58:D$211)</f>
        <v>153.98210522613363</v>
      </c>
      <c r="E57" s="125">
        <f>SUMIF($B58:$B$211,LEFT($C57,LEN($C57)-6),E58:E$211)</f>
        <v>111.81972891009103</v>
      </c>
      <c r="F57" s="125">
        <f>SUMIF($B58:$B$211,LEFT($C57,LEN($C57)-6),F58:F$211)</f>
        <v>110.07822059740256</v>
      </c>
      <c r="G57" s="125">
        <f>SUMIF($B58:$B$211,LEFT($C57,LEN($C57)-6),G58:G$211)</f>
        <v>84.963365436363645</v>
      </c>
      <c r="H57" s="125">
        <f>SUMIF($B58:$B$211,LEFT($C57,LEN($C57)-6),H58:H$211)</f>
        <v>80.640770857142854</v>
      </c>
      <c r="I57" s="125">
        <f>SUMIF($B58:$B$211,LEFT($C57,LEN($C57)-6),I58:I$211)</f>
        <v>66.800798857142865</v>
      </c>
      <c r="J57" s="125">
        <f>SUMIF($B58:$B$211,LEFT($C57,LEN($C57)-6),J58:J$211)</f>
        <v>68.919276857142862</v>
      </c>
      <c r="K57" s="125">
        <f>SUMIF($B58:$B$211,LEFT($C57,LEN($C57)-6),K58:K$211)</f>
        <v>74.369759857142867</v>
      </c>
      <c r="L57" s="125">
        <f>SUMIF($B58:$B$211,LEFT($C57,LEN($C57)-6),L58:L$211)</f>
        <v>102.48504142857142</v>
      </c>
      <c r="M57" s="125">
        <f>SUMIF($B58:$B$211,LEFT($C57,LEN($C57)-6),M58:M$211)</f>
        <v>34.937250000000006</v>
      </c>
      <c r="N57" s="125">
        <f>SUMIF($B58:$B$211,LEFT($C57,LEN($C57)-6),N58:N$211)</f>
        <v>31.918199999999992</v>
      </c>
      <c r="O57" s="125">
        <f>SUMIF($B58:$B$211,LEFT($C57,LEN($C57)-6),O58:O$211)</f>
        <v>38.911000000000001</v>
      </c>
      <c r="P57" s="125">
        <f>SUMIF($B58:$B$211,LEFT($C57,LEN($C57)-6),P58:P$211)</f>
        <v>22.077000000000002</v>
      </c>
      <c r="Q57" s="125">
        <f>SUMIF($B58:$B$211,LEFT($C57,LEN($C57)-6),Q58:Q$211)</f>
        <v>12.661</v>
      </c>
      <c r="R57" s="125">
        <f>SUMIF($B58:$B$211,LEFT($C57,LEN($C57)-6),R58:R$211)</f>
        <v>7.1054761904755583</v>
      </c>
      <c r="S57" s="125">
        <f>SUMIF($B58:$B$211,LEFT($C57,LEN($C57)-6),S58:S$211)</f>
        <v>5.3571428571428568</v>
      </c>
      <c r="T57" s="125">
        <f>SUMIF($B58:$B$211,LEFT($C57,LEN($C57)-6),T58:T$211)</f>
        <v>5.3571428571428568</v>
      </c>
      <c r="U57" s="125">
        <f>SUMIF($B58:$B$211,LEFT($C57,LEN($C57)-6),U58:U$211)</f>
        <v>7.1428571428571423</v>
      </c>
      <c r="V57" s="125">
        <f>SUMIF($B58:$B$211,LEFT($C57,LEN($C57)-6),V58:V$211)</f>
        <v>7.1428571428571423</v>
      </c>
      <c r="W57" s="125">
        <f>SUMIF($B58:$B$211,LEFT($C57,LEN($C57)-6),W58:W$211)</f>
        <v>7.1428571428571423</v>
      </c>
    </row>
    <row r="58" spans="1:23" s="88" customFormat="1" x14ac:dyDescent="0.3">
      <c r="A58" s="126" t="s">
        <v>196</v>
      </c>
      <c r="B58" s="126" t="s">
        <v>392</v>
      </c>
      <c r="C58" s="126" t="s">
        <v>393</v>
      </c>
      <c r="D58" s="127">
        <v>22.634779226133613</v>
      </c>
      <c r="E58" s="127">
        <v>11.21678899450661</v>
      </c>
      <c r="F58" s="127">
        <v>1.832651</v>
      </c>
      <c r="G58" s="127">
        <v>3.0669000000000004</v>
      </c>
      <c r="H58" s="127">
        <v>3.2464560000000002</v>
      </c>
      <c r="I58" s="127">
        <v>3.1223100000000006</v>
      </c>
      <c r="J58" s="127">
        <v>3.5897170000000007</v>
      </c>
      <c r="K58" s="127">
        <v>3.7516410000000002</v>
      </c>
      <c r="L58" s="127">
        <v>2.6137299999999999</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71.702296000000004</v>
      </c>
      <c r="E59" s="127">
        <v>41.935515915584418</v>
      </c>
      <c r="F59" s="127">
        <v>42.557470597402606</v>
      </c>
      <c r="G59" s="127">
        <v>33.00028843636364</v>
      </c>
      <c r="H59" s="127">
        <v>36.562296857142861</v>
      </c>
      <c r="I59" s="127">
        <v>37.057835857142862</v>
      </c>
      <c r="J59" s="127">
        <v>41.444932857142852</v>
      </c>
      <c r="K59" s="127">
        <v>37.534925857142859</v>
      </c>
      <c r="L59" s="127">
        <v>23.260039999999996</v>
      </c>
      <c r="M59" s="127">
        <v>10.555730000000001</v>
      </c>
      <c r="N59" s="127">
        <v>9.445549999999999</v>
      </c>
      <c r="O59" s="127">
        <v>17.097000000000001</v>
      </c>
      <c r="P59" s="127">
        <v>13.647999999999998</v>
      </c>
      <c r="Q59" s="127">
        <v>4.343</v>
      </c>
      <c r="R59" s="127">
        <v>0</v>
      </c>
      <c r="S59" s="127">
        <v>0</v>
      </c>
      <c r="T59" s="127">
        <v>0</v>
      </c>
      <c r="U59" s="127">
        <v>0</v>
      </c>
      <c r="V59" s="127">
        <v>0</v>
      </c>
      <c r="W59" s="127">
        <v>0</v>
      </c>
    </row>
    <row r="60" spans="1:23" s="88" customFormat="1" x14ac:dyDescent="0.3">
      <c r="A60" s="126" t="s">
        <v>196</v>
      </c>
      <c r="B60" s="126" t="s">
        <v>392</v>
      </c>
      <c r="C60" s="126" t="s">
        <v>394</v>
      </c>
      <c r="D60" s="127">
        <v>0.56599999999999995</v>
      </c>
      <c r="E60" s="127">
        <v>0.25</v>
      </c>
      <c r="F60" s="127">
        <v>0.25009999999999999</v>
      </c>
      <c r="G60" s="127">
        <v>0</v>
      </c>
      <c r="H60" s="127">
        <v>0</v>
      </c>
      <c r="I60" s="127">
        <v>7.4999999999999997E-2</v>
      </c>
      <c r="J60" s="127">
        <v>0</v>
      </c>
      <c r="K60" s="127">
        <v>1.15E-4</v>
      </c>
      <c r="L60" s="127">
        <v>0</v>
      </c>
      <c r="M60" s="127">
        <v>5.9999999999999995E-4</v>
      </c>
      <c r="N60" s="127">
        <v>8.9980000000000004E-2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19.660595999999998</v>
      </c>
      <c r="E61" s="127">
        <v>15.563096000000002</v>
      </c>
      <c r="F61" s="127">
        <v>11.944825000000002</v>
      </c>
      <c r="G61" s="127">
        <v>13.097792</v>
      </c>
      <c r="H61" s="127">
        <v>11.249675000000002</v>
      </c>
      <c r="I61" s="127">
        <v>6.1371079999999996</v>
      </c>
      <c r="J61" s="127">
        <v>8.8733160000000009</v>
      </c>
      <c r="K61" s="127">
        <v>10.059181000000001</v>
      </c>
      <c r="L61" s="127">
        <v>7.712699999999999</v>
      </c>
      <c r="M61" s="127">
        <v>9.2723399999999998</v>
      </c>
      <c r="N61" s="127">
        <v>9.8368700000000011</v>
      </c>
      <c r="O61" s="127">
        <v>10.206999999999999</v>
      </c>
      <c r="P61" s="127">
        <v>4.5460000000000003</v>
      </c>
      <c r="Q61" s="127">
        <v>2.1740000000000004</v>
      </c>
      <c r="R61" s="127">
        <v>0</v>
      </c>
      <c r="S61" s="127">
        <v>0</v>
      </c>
      <c r="T61" s="127">
        <v>0</v>
      </c>
      <c r="U61" s="127">
        <v>0</v>
      </c>
      <c r="V61" s="127">
        <v>0</v>
      </c>
      <c r="W61" s="127">
        <v>0</v>
      </c>
    </row>
    <row r="62" spans="1:23" s="88" customFormat="1" x14ac:dyDescent="0.3">
      <c r="A62" s="126" t="s">
        <v>196</v>
      </c>
      <c r="B62" s="126" t="s">
        <v>392</v>
      </c>
      <c r="C62" s="126" t="s">
        <v>395</v>
      </c>
      <c r="D62" s="127">
        <v>2.7334999999999998</v>
      </c>
      <c r="E62" s="127">
        <v>1.1303000000000001</v>
      </c>
      <c r="F62" s="127">
        <v>2.4999009999999999</v>
      </c>
      <c r="G62" s="127">
        <v>2.7569250000000003</v>
      </c>
      <c r="H62" s="127">
        <v>1.7545000000000002</v>
      </c>
      <c r="I62" s="127">
        <v>2.3019350000000003</v>
      </c>
      <c r="J62" s="127">
        <v>2.2464</v>
      </c>
      <c r="K62" s="127">
        <v>1.1789999999999998</v>
      </c>
      <c r="L62" s="127">
        <v>1.50413</v>
      </c>
      <c r="M62" s="127">
        <v>0.28902</v>
      </c>
      <c r="N62" s="127">
        <v>0.40400000000000008</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36.684933999999991</v>
      </c>
      <c r="E63" s="127">
        <v>41.72402799999999</v>
      </c>
      <c r="F63" s="127">
        <v>50.993272999999952</v>
      </c>
      <c r="G63" s="127">
        <v>33.041460000000008</v>
      </c>
      <c r="H63" s="127">
        <v>27.827842999999991</v>
      </c>
      <c r="I63" s="127">
        <v>18.106610000000003</v>
      </c>
      <c r="J63" s="127">
        <v>12.76491100000001</v>
      </c>
      <c r="K63" s="127">
        <v>21.844896999999996</v>
      </c>
      <c r="L63" s="127">
        <v>67.394441428571426</v>
      </c>
      <c r="M63" s="127">
        <v>14.819559999999999</v>
      </c>
      <c r="N63" s="127">
        <v>12.141799999999991</v>
      </c>
      <c r="O63" s="127">
        <v>11.606999999999998</v>
      </c>
      <c r="P63" s="127">
        <v>3.8830000000000013</v>
      </c>
      <c r="Q63" s="127">
        <v>6.1439999999999992</v>
      </c>
      <c r="R63" s="127">
        <v>7.1054761904755583</v>
      </c>
      <c r="S63" s="127">
        <v>5.3571428571428568</v>
      </c>
      <c r="T63" s="127">
        <v>5.3571428571428568</v>
      </c>
      <c r="U63" s="127">
        <v>7.1428571428571423</v>
      </c>
      <c r="V63" s="127">
        <v>7.1428571428571423</v>
      </c>
      <c r="W63" s="127">
        <v>7.1428571428571423</v>
      </c>
    </row>
    <row r="64" spans="1:23" s="88" customFormat="1" x14ac:dyDescent="0.3">
      <c r="A64" s="124" t="s">
        <v>396</v>
      </c>
      <c r="B64" s="124" t="s">
        <v>396</v>
      </c>
      <c r="C64" s="124" t="s">
        <v>396</v>
      </c>
      <c r="D64" s="125">
        <f>SUMIF($B65:$B$211,LEFT($C64,LEN($C64)-6),D65:D$211)</f>
        <v>11.326069</v>
      </c>
      <c r="E64" s="125">
        <f>SUMIF($B65:$B$211,LEFT($C64,LEN($C64)-6),E65:E$211)</f>
        <v>10.804417000000001</v>
      </c>
      <c r="F64" s="125">
        <f>SUMIF($B65:$B$211,LEFT($C64,LEN($C64)-6),F65:F$211)</f>
        <v>10.152172999999999</v>
      </c>
      <c r="G64" s="125">
        <f>SUMIF($B65:$B$211,LEFT($C64,LEN($C64)-6),G65:G$211)</f>
        <v>8.5736020000000011</v>
      </c>
      <c r="H64" s="125">
        <f>SUMIF($B65:$B$211,LEFT($C64,LEN($C64)-6),H65:H$211)</f>
        <v>5.5940089999999989</v>
      </c>
      <c r="I64" s="125">
        <f>SUMIF($B65:$B$211,LEFT($C64,LEN($C64)-6),I65:I$211)</f>
        <v>5.3944639999999993</v>
      </c>
      <c r="J64" s="125">
        <f>SUMIF($B65:$B$211,LEFT($C64,LEN($C64)-6),J65:J$211)</f>
        <v>5.2982749999999994</v>
      </c>
      <c r="K64" s="125">
        <f>SUMIF($B65:$B$211,LEFT($C64,LEN($C64)-6),K65:K$211)</f>
        <v>7.2252619999999999</v>
      </c>
      <c r="L64" s="125">
        <f>SUMIF($B65:$B$211,LEFT($C64,LEN($C64)-6),L65:L$211)</f>
        <v>6.0341100000000001</v>
      </c>
      <c r="M64" s="125">
        <f>SUMIF($B65:$B$211,LEFT($C64,LEN($C64)-6),M65:M$211)</f>
        <v>6.2223699999999997</v>
      </c>
      <c r="N64" s="125">
        <f>SUMIF($B65:$B$211,LEFT($C64,LEN($C64)-6),N65:N$211)</f>
        <v>5.7742100000000018</v>
      </c>
      <c r="O64" s="125">
        <f>SUMIF($B65:$B$211,LEFT($C64,LEN($C64)-6),O65:O$211)</f>
        <v>7.806</v>
      </c>
      <c r="P64" s="125">
        <f>SUMIF($B65:$B$211,LEFT($C64,LEN($C64)-6),P65:P$211)</f>
        <v>5.327</v>
      </c>
      <c r="Q64" s="125">
        <f>SUMIF($B65:$B$211,LEFT($C64,LEN($C64)-6),Q65:Q$211)</f>
        <v>7.3140000000000009</v>
      </c>
      <c r="R64" s="125">
        <f>SUMIF($B65:$B$211,LEFT($C64,LEN($C64)-6),R65:R$211)</f>
        <v>6.323666666666699</v>
      </c>
      <c r="S64" s="125">
        <f>SUMIF($B65:$B$211,LEFT($C64,LEN($C64)-6),S65:S$211)</f>
        <v>6.07766666666652</v>
      </c>
      <c r="T64" s="125">
        <f>SUMIF($B65:$B$211,LEFT($C64,LEN($C64)-6),T65:T$211)</f>
        <v>5.8316666666665462</v>
      </c>
      <c r="U64" s="125">
        <f>SUMIF($B65:$B$211,LEFT($C64,LEN($C64)-6),U65:U$211)</f>
        <v>5.5856666666666586</v>
      </c>
      <c r="V64" s="125">
        <f>SUMIF($B65:$B$211,LEFT($C64,LEN($C64)-6),V65:V$211)</f>
        <v>5.3789999999999205</v>
      </c>
      <c r="W64" s="125">
        <f>SUMIF($B65:$B$211,LEFT($C64,LEN($C64)-6),W65:W$211)</f>
        <v>5.6011666666666819</v>
      </c>
    </row>
    <row r="65" spans="1:23" s="88" customFormat="1" x14ac:dyDescent="0.3">
      <c r="A65" s="126" t="s">
        <v>196</v>
      </c>
      <c r="B65" s="126" t="s">
        <v>397</v>
      </c>
      <c r="C65" s="126" t="s">
        <v>398</v>
      </c>
      <c r="D65" s="127">
        <v>0</v>
      </c>
      <c r="E65" s="127">
        <v>0</v>
      </c>
      <c r="F65" s="127">
        <v>0</v>
      </c>
      <c r="G65" s="127">
        <v>9.1999999999999998E-3</v>
      </c>
      <c r="H65" s="127">
        <v>2.9999999999999997E-4</v>
      </c>
      <c r="I65" s="127">
        <v>4.0000000000000001E-3</v>
      </c>
      <c r="J65" s="127">
        <v>5.1000000000000004E-3</v>
      </c>
      <c r="K65" s="127">
        <v>7.000000000000001E-3</v>
      </c>
      <c r="L65" s="127">
        <v>0</v>
      </c>
      <c r="M65" s="127">
        <v>3.0000000000000001E-3</v>
      </c>
      <c r="N65" s="127">
        <v>4.0000000000000001E-3</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2.0019999999999999E-3</v>
      </c>
      <c r="E67" s="127">
        <v>0.36424999999999996</v>
      </c>
      <c r="F67" s="127">
        <v>0.22000000000000003</v>
      </c>
      <c r="G67" s="127">
        <v>0.23249999999999998</v>
      </c>
      <c r="H67" s="127">
        <v>0.27850000000000003</v>
      </c>
      <c r="I67" s="127">
        <v>0.30900000000000005</v>
      </c>
      <c r="J67" s="127">
        <v>0.68370600000000004</v>
      </c>
      <c r="K67" s="127">
        <v>0.65447500000000003</v>
      </c>
      <c r="L67" s="127">
        <v>0.65920000000000001</v>
      </c>
      <c r="M67" s="127">
        <v>0.44470999999999999</v>
      </c>
      <c r="N67" s="127">
        <v>0.40650000000000003</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5.2060000000000002E-2</v>
      </c>
      <c r="G68" s="127">
        <v>0.1</v>
      </c>
      <c r="H68" s="127">
        <v>1.7500000000000002E-2</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0.38</v>
      </c>
      <c r="E69" s="127">
        <v>0.32500000000000001</v>
      </c>
      <c r="F69" s="127">
        <v>0.12255000000000001</v>
      </c>
      <c r="G69" s="127">
        <v>0.20509999999999998</v>
      </c>
      <c r="H69" s="127">
        <v>0.33124999999999999</v>
      </c>
      <c r="I69" s="127">
        <v>5.0670000000000003E-3</v>
      </c>
      <c r="J69" s="127">
        <v>0.52447500000000002</v>
      </c>
      <c r="K69" s="127">
        <v>0.22415299999999999</v>
      </c>
      <c r="L69" s="127">
        <v>0.10065</v>
      </c>
      <c r="M69" s="127">
        <v>0.28619999999999995</v>
      </c>
      <c r="N69" s="127">
        <v>0.34909999999999997</v>
      </c>
      <c r="O69" s="127">
        <v>0.66900000000000015</v>
      </c>
      <c r="P69" s="127">
        <v>0.41899999999999998</v>
      </c>
      <c r="Q69" s="127">
        <v>1.145</v>
      </c>
      <c r="R69" s="127">
        <v>1.2203333333334041</v>
      </c>
      <c r="S69" s="127">
        <v>1.4583333333333264</v>
      </c>
      <c r="T69" s="127">
        <v>1.6963333333333503</v>
      </c>
      <c r="U69" s="127">
        <v>1.9343333333333741</v>
      </c>
      <c r="V69" s="127">
        <v>2.1723333333333983</v>
      </c>
      <c r="W69" s="127">
        <v>2.4103333333333206</v>
      </c>
    </row>
    <row r="70" spans="1:23" s="88" customFormat="1" x14ac:dyDescent="0.3">
      <c r="A70" s="126" t="s">
        <v>196</v>
      </c>
      <c r="B70" s="126" t="s">
        <v>397</v>
      </c>
      <c r="C70" s="126" t="s">
        <v>403</v>
      </c>
      <c r="D70" s="127">
        <v>6.194316999999999</v>
      </c>
      <c r="E70" s="127">
        <v>4.2700670000000009</v>
      </c>
      <c r="F70" s="127">
        <v>1.1368079999999998</v>
      </c>
      <c r="G70" s="127">
        <v>1.6651520000000002</v>
      </c>
      <c r="H70" s="127">
        <v>1.007609</v>
      </c>
      <c r="I70" s="127">
        <v>1.1817769999999999</v>
      </c>
      <c r="J70" s="127">
        <v>0.87559400000000009</v>
      </c>
      <c r="K70" s="127">
        <v>1.396674</v>
      </c>
      <c r="L70" s="127">
        <v>0.63084000000000007</v>
      </c>
      <c r="M70" s="127">
        <v>1.1833200000000004</v>
      </c>
      <c r="N70" s="127">
        <v>0.8761500000000001</v>
      </c>
      <c r="O70" s="127">
        <v>0.53600000000000003</v>
      </c>
      <c r="P70" s="127">
        <v>0.67800000000000005</v>
      </c>
      <c r="Q70" s="127">
        <v>1.0829999999999997</v>
      </c>
      <c r="R70" s="127">
        <v>1.3126666666666762</v>
      </c>
      <c r="S70" s="127">
        <v>1.5861666666667009</v>
      </c>
      <c r="T70" s="127">
        <v>1.8596666666666244</v>
      </c>
      <c r="U70" s="127">
        <v>2.1331666666666491</v>
      </c>
      <c r="V70" s="127">
        <v>2.4066666666666743</v>
      </c>
      <c r="W70" s="127">
        <v>2.680166666666699</v>
      </c>
    </row>
    <row r="71" spans="1:23" s="88" customFormat="1" x14ac:dyDescent="0.3">
      <c r="A71" s="126" t="s">
        <v>196</v>
      </c>
      <c r="B71" s="126" t="s">
        <v>397</v>
      </c>
      <c r="C71" s="126" t="s">
        <v>404</v>
      </c>
      <c r="D71" s="127">
        <v>2.6000000000000002E-2</v>
      </c>
      <c r="E71" s="127">
        <v>3.3774999999999999E-2</v>
      </c>
      <c r="F71" s="127">
        <v>2.5000000000000001E-2</v>
      </c>
      <c r="G71" s="127">
        <v>4.9000000000000002E-2</v>
      </c>
      <c r="H71" s="127">
        <v>1.5E-3</v>
      </c>
      <c r="I71" s="127">
        <v>0</v>
      </c>
      <c r="J71" s="127">
        <v>3.7500000000000006E-2</v>
      </c>
      <c r="K71" s="127">
        <v>2.6000000000000002E-2</v>
      </c>
      <c r="L71" s="127">
        <v>8.3360000000000004E-2</v>
      </c>
      <c r="M71" s="127">
        <v>0.04</v>
      </c>
      <c r="N71" s="127">
        <v>1.12E-2</v>
      </c>
      <c r="O71" s="127">
        <v>0.379</v>
      </c>
      <c r="P71" s="127">
        <v>7.400000000000001E-2</v>
      </c>
      <c r="Q71" s="127">
        <v>0.28400000000000003</v>
      </c>
      <c r="R71" s="127">
        <v>0.15066666666666401</v>
      </c>
      <c r="S71" s="127">
        <v>0.10316666666667322</v>
      </c>
      <c r="T71" s="127">
        <v>5.566666666666973E-2</v>
      </c>
      <c r="U71" s="127">
        <v>8.1666666666662426E-3</v>
      </c>
      <c r="V71" s="127">
        <v>0</v>
      </c>
      <c r="W71" s="127">
        <v>0</v>
      </c>
    </row>
    <row r="72" spans="1:23" s="88" customFormat="1" x14ac:dyDescent="0.3">
      <c r="A72" s="126" t="s">
        <v>196</v>
      </c>
      <c r="B72" s="126" t="s">
        <v>397</v>
      </c>
      <c r="C72" s="126" t="s">
        <v>405</v>
      </c>
      <c r="D72" s="127">
        <v>0</v>
      </c>
      <c r="E72" s="127">
        <v>0</v>
      </c>
      <c r="F72" s="127">
        <v>0</v>
      </c>
      <c r="G72" s="127">
        <v>0</v>
      </c>
      <c r="H72" s="127">
        <v>0</v>
      </c>
      <c r="I72" s="127">
        <v>0.01</v>
      </c>
      <c r="J72" s="127">
        <v>8.0000000000000004E-4</v>
      </c>
      <c r="K72" s="127">
        <v>5.0000000000000001E-4</v>
      </c>
      <c r="L72" s="127">
        <v>0</v>
      </c>
      <c r="M72" s="127">
        <v>0</v>
      </c>
      <c r="N72" s="127">
        <v>1.3000000000000002E-4</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4.5999999999999999E-2</v>
      </c>
      <c r="E73" s="127">
        <v>9.3024999999999997E-2</v>
      </c>
      <c r="F73" s="127">
        <v>7.6800000000000007E-2</v>
      </c>
      <c r="G73" s="127">
        <v>4.0500000000000001E-2</v>
      </c>
      <c r="H73" s="127">
        <v>2.8249999999999997E-2</v>
      </c>
      <c r="I73" s="127">
        <v>3.0000000000000001E-3</v>
      </c>
      <c r="J73" s="127">
        <v>1.3270000000000001E-2</v>
      </c>
      <c r="K73" s="127">
        <v>3.8699999999999998E-2</v>
      </c>
      <c r="L73" s="127">
        <v>6.9000000000000008E-3</v>
      </c>
      <c r="M73" s="127">
        <v>1.21E-2</v>
      </c>
      <c r="N73" s="127">
        <v>5.13E-3</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3.1999999999999997E-3</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2E-3</v>
      </c>
      <c r="F76" s="127">
        <v>0</v>
      </c>
      <c r="G76" s="127">
        <v>2E-3</v>
      </c>
      <c r="H76" s="127">
        <v>1E-3</v>
      </c>
      <c r="I76" s="127">
        <v>1E-3</v>
      </c>
      <c r="J76" s="127">
        <v>2E-3</v>
      </c>
      <c r="K76" s="127">
        <v>1E-3</v>
      </c>
      <c r="L76" s="127">
        <v>4.0000000000000002E-4</v>
      </c>
      <c r="M76" s="127">
        <v>1.2000000000000001E-3</v>
      </c>
      <c r="N76" s="127">
        <v>4.2000000000000006E-3</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3.0000000000000001E-5</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0.15</v>
      </c>
      <c r="E78" s="127">
        <v>0</v>
      </c>
      <c r="F78" s="127">
        <v>0.05</v>
      </c>
      <c r="G78" s="127">
        <v>0.125</v>
      </c>
      <c r="H78" s="127">
        <v>7.5000000000000011E-2</v>
      </c>
      <c r="I78" s="127">
        <v>0.39999999999999997</v>
      </c>
      <c r="J78" s="127">
        <v>0.69</v>
      </c>
      <c r="K78" s="127">
        <v>1.3065000000000002</v>
      </c>
      <c r="L78" s="127">
        <v>0.56200000000000006</v>
      </c>
      <c r="M78" s="127">
        <v>0.96400000000000008</v>
      </c>
      <c r="N78" s="127">
        <v>0.81</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4.5277500000000002</v>
      </c>
      <c r="E79" s="127">
        <v>5.7063000000000006</v>
      </c>
      <c r="F79" s="127">
        <v>8.3494550000000007</v>
      </c>
      <c r="G79" s="127">
        <v>5.9142500000000009</v>
      </c>
      <c r="H79" s="127">
        <v>3.6810999999999994</v>
      </c>
      <c r="I79" s="127">
        <v>3.3837999999999999</v>
      </c>
      <c r="J79" s="127">
        <v>2.3892599999999993</v>
      </c>
      <c r="K79" s="127">
        <v>3.5622599999999998</v>
      </c>
      <c r="L79" s="127">
        <v>3.9432099999999997</v>
      </c>
      <c r="M79" s="127">
        <v>3.0104499999999996</v>
      </c>
      <c r="N79" s="127">
        <v>3.1596000000000002</v>
      </c>
      <c r="O79" s="127">
        <v>5.3770000000000007</v>
      </c>
      <c r="P79" s="127">
        <v>3.601</v>
      </c>
      <c r="Q79" s="127">
        <v>4.019000000000001</v>
      </c>
      <c r="R79" s="127">
        <v>2.9743333333332851</v>
      </c>
      <c r="S79" s="127">
        <v>2.2953333333331569</v>
      </c>
      <c r="T79" s="127">
        <v>1.6163333333332321</v>
      </c>
      <c r="U79" s="127">
        <v>0.93733333333330737</v>
      </c>
      <c r="V79" s="127">
        <v>0.25833333333317954</v>
      </c>
      <c r="W79" s="127">
        <v>0</v>
      </c>
    </row>
    <row r="80" spans="1:23" s="88" customFormat="1" x14ac:dyDescent="0.3">
      <c r="A80" s="126" t="s">
        <v>196</v>
      </c>
      <c r="B80" s="126" t="s">
        <v>397</v>
      </c>
      <c r="C80" s="126" t="s">
        <v>413</v>
      </c>
      <c r="D80" s="127">
        <v>0</v>
      </c>
      <c r="E80" s="127">
        <v>0</v>
      </c>
      <c r="F80" s="127">
        <v>0</v>
      </c>
      <c r="G80" s="127">
        <v>0</v>
      </c>
      <c r="H80" s="127">
        <v>1E-4</v>
      </c>
      <c r="I80" s="127">
        <v>2E-3</v>
      </c>
      <c r="J80" s="127">
        <v>3.7500000000000001E-4</v>
      </c>
      <c r="K80" s="127">
        <v>0</v>
      </c>
      <c r="L80" s="127">
        <v>2.3500000000000001E-3</v>
      </c>
      <c r="M80" s="127">
        <v>1E-4</v>
      </c>
      <c r="N80" s="127">
        <v>2.0000000000000001E-4</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9.7799999999999998E-2</v>
      </c>
      <c r="G81" s="127">
        <v>0.16630000000000003</v>
      </c>
      <c r="H81" s="127">
        <v>9.9000000000000005E-2</v>
      </c>
      <c r="I81" s="127">
        <v>2E-3</v>
      </c>
      <c r="J81" s="127">
        <v>3.5399999999999997E-3</v>
      </c>
      <c r="K81" s="127">
        <v>8.0000000000000002E-3</v>
      </c>
      <c r="L81" s="127">
        <v>4.1999999999999996E-2</v>
      </c>
      <c r="M81" s="127">
        <v>0.20826</v>
      </c>
      <c r="N81" s="127">
        <v>0.11800000000000001</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0.01</v>
      </c>
      <c r="F82" s="127">
        <v>2.1700000000000001E-2</v>
      </c>
      <c r="G82" s="127">
        <v>6.4600000000000005E-2</v>
      </c>
      <c r="H82" s="127">
        <v>7.2900000000000006E-2</v>
      </c>
      <c r="I82" s="127">
        <v>9.282E-2</v>
      </c>
      <c r="J82" s="127">
        <v>7.2654999999999997E-2</v>
      </c>
      <c r="K82" s="127">
        <v>0</v>
      </c>
      <c r="L82" s="127">
        <v>0</v>
      </c>
      <c r="M82" s="127">
        <v>6.9000000000000006E-2</v>
      </c>
      <c r="N82" s="127">
        <v>3.0000000000000002E-2</v>
      </c>
      <c r="O82" s="127">
        <v>0.84499999999999997</v>
      </c>
      <c r="P82" s="127">
        <v>0.55499999999999994</v>
      </c>
      <c r="Q82" s="127">
        <v>0.78300000000000014</v>
      </c>
      <c r="R82" s="127">
        <v>0.66566666666666907</v>
      </c>
      <c r="S82" s="127">
        <v>0.63466666666666272</v>
      </c>
      <c r="T82" s="127">
        <v>0.60366666666666891</v>
      </c>
      <c r="U82" s="127">
        <v>0.57266666666666255</v>
      </c>
      <c r="V82" s="127">
        <v>0.54166666666666885</v>
      </c>
      <c r="W82" s="127">
        <v>0.51066666666666238</v>
      </c>
    </row>
    <row r="83" spans="1:23" s="88" customFormat="1" x14ac:dyDescent="0.3">
      <c r="A83" s="124" t="s">
        <v>416</v>
      </c>
      <c r="B83" s="124" t="s">
        <v>416</v>
      </c>
      <c r="C83" s="124" t="s">
        <v>416</v>
      </c>
      <c r="D83" s="125">
        <f>SUMIF($B84:$B$211,LEFT($C83,LEN($C83)-6),D84:D$211)</f>
        <v>19.555549999999997</v>
      </c>
      <c r="E83" s="125">
        <f>SUMIF($B84:$B$211,LEFT($C83,LEN($C83)-6),E84:E$211)</f>
        <v>18.600232999999996</v>
      </c>
      <c r="F83" s="125">
        <f>SUMIF($B84:$B$211,LEFT($C83,LEN($C83)-6),F84:F$211)</f>
        <v>12.08135</v>
      </c>
      <c r="G83" s="125">
        <f>SUMIF($B84:$B$211,LEFT($C83,LEN($C83)-6),G84:G$211)</f>
        <v>15.173326999999997</v>
      </c>
      <c r="H83" s="125">
        <f>SUMIF($B84:$B$211,LEFT($C83,LEN($C83)-6),H84:H$211)</f>
        <v>14.739540999999999</v>
      </c>
      <c r="I83" s="125">
        <f>SUMIF($B84:$B$211,LEFT($C83,LEN($C83)-6),I84:I$211)</f>
        <v>22.118260000000003</v>
      </c>
      <c r="J83" s="125">
        <f>SUMIF($B84:$B$211,LEFT($C83,LEN($C83)-6),J84:J$211)</f>
        <v>21.891905999999999</v>
      </c>
      <c r="K83" s="125">
        <f>SUMIF($B84:$B$211,LEFT($C83,LEN($C83)-6),K84:K$211)</f>
        <v>23.99738</v>
      </c>
      <c r="L83" s="125">
        <f>SUMIF($B84:$B$211,LEFT($C83,LEN($C83)-6),L84:L$211)</f>
        <v>20.281410000000001</v>
      </c>
      <c r="M83" s="125">
        <f>SUMIF($B84:$B$211,LEFT($C83,LEN($C83)-6),M84:M$211)</f>
        <v>15.99541</v>
      </c>
      <c r="N83" s="125">
        <f>SUMIF($B84:$B$211,LEFT($C83,LEN($C83)-6),N84:N$211)</f>
        <v>8.415659999999999</v>
      </c>
      <c r="O83" s="125">
        <f>SUMIF($B84:$B$211,LEFT($C83,LEN($C83)-6),O84:O$211)</f>
        <v>6.7700000000000005</v>
      </c>
      <c r="P83" s="125">
        <f>SUMIF($B84:$B$211,LEFT($C83,LEN($C83)-6),P84:P$211)</f>
        <v>2.46</v>
      </c>
      <c r="Q83" s="125">
        <f>SUMIF($B84:$B$211,LEFT($C83,LEN($C83)-6),Q84:Q$211)</f>
        <v>1.546</v>
      </c>
      <c r="R83" s="125">
        <f>SUMIF($B84:$B$211,LEFT($C83,LEN($C83)-6),R84:R$211)</f>
        <v>1.0319999999999916</v>
      </c>
      <c r="S83" s="125">
        <f>SUMIF($B84:$B$211,LEFT($C83,LEN($C83)-6),S84:S$211)</f>
        <v>0.80600000000000194</v>
      </c>
      <c r="T83" s="125">
        <f>SUMIF($B84:$B$211,LEFT($C83,LEN($C83)-6),T84:T$211)</f>
        <v>0.58000000000001217</v>
      </c>
      <c r="U83" s="125">
        <f>SUMIF($B84:$B$211,LEFT($C83,LEN($C83)-6),U84:U$211)</f>
        <v>0.35399999999992099</v>
      </c>
      <c r="V83" s="125">
        <f>SUMIF($B84:$B$211,LEFT($C83,LEN($C83)-6),V84:V$211)</f>
        <v>0.20166666666666822</v>
      </c>
      <c r="W83" s="125">
        <f>SUMIF($B84:$B$211,LEFT($C83,LEN($C83)-6),W84:W$211)</f>
        <v>0.22666666666667024</v>
      </c>
    </row>
    <row r="84" spans="1:23" s="88" customFormat="1" x14ac:dyDescent="0.3">
      <c r="A84" s="126" t="s">
        <v>196</v>
      </c>
      <c r="B84" s="126" t="s">
        <v>417</v>
      </c>
      <c r="C84" s="126" t="s">
        <v>418</v>
      </c>
      <c r="D84" s="127">
        <v>2.6260000000000006E-2</v>
      </c>
      <c r="E84" s="127">
        <v>0</v>
      </c>
      <c r="F84" s="127">
        <v>0</v>
      </c>
      <c r="G84" s="127">
        <v>4.5999999999999999E-2</v>
      </c>
      <c r="H84" s="127">
        <v>0</v>
      </c>
      <c r="I84" s="127">
        <v>0</v>
      </c>
      <c r="J84" s="127">
        <v>0</v>
      </c>
      <c r="K84" s="127">
        <v>0</v>
      </c>
      <c r="L84" s="127">
        <v>4.1000000000000002E-2</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2.5000000000000001E-5</v>
      </c>
      <c r="E85" s="127">
        <v>0</v>
      </c>
      <c r="F85" s="127">
        <v>0</v>
      </c>
      <c r="G85" s="127">
        <v>0</v>
      </c>
      <c r="H85" s="127">
        <v>0</v>
      </c>
      <c r="I85" s="127">
        <v>0</v>
      </c>
      <c r="J85" s="127">
        <v>0</v>
      </c>
      <c r="K85" s="127">
        <v>0</v>
      </c>
      <c r="L85" s="127">
        <v>0</v>
      </c>
      <c r="M85" s="127">
        <v>0</v>
      </c>
      <c r="N85" s="127">
        <v>1.2800000000000001E-3</v>
      </c>
      <c r="O85" s="127">
        <v>0</v>
      </c>
      <c r="P85" s="127">
        <v>2.5000000000000001E-2</v>
      </c>
      <c r="Q85" s="127">
        <v>2.5000000000000001E-2</v>
      </c>
      <c r="R85" s="127">
        <v>4.1666666666670002E-2</v>
      </c>
      <c r="S85" s="127">
        <v>5.4166666666669416E-2</v>
      </c>
      <c r="T85" s="127">
        <v>6.6666666666668831E-2</v>
      </c>
      <c r="U85" s="127">
        <v>7.9166666666668245E-2</v>
      </c>
      <c r="V85" s="127">
        <v>9.1666666666667659E-2</v>
      </c>
      <c r="W85" s="127">
        <v>0.10416666666666707</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3.4122029999999999</v>
      </c>
      <c r="E87" s="127">
        <v>0.625</v>
      </c>
      <c r="F87" s="127">
        <v>1.3095000000000001</v>
      </c>
      <c r="G87" s="127">
        <v>1.9419999999999999</v>
      </c>
      <c r="H87" s="127">
        <v>1.5879999999999999</v>
      </c>
      <c r="I87" s="127">
        <v>1.7140119999999996</v>
      </c>
      <c r="J87" s="127">
        <v>1.6447249999999998</v>
      </c>
      <c r="K87" s="127">
        <v>2.2442499999999996</v>
      </c>
      <c r="L87" s="127">
        <v>2.1639699999999999</v>
      </c>
      <c r="M87" s="127">
        <v>2.5250399999999997</v>
      </c>
      <c r="N87" s="127">
        <v>1.0720100000000001</v>
      </c>
      <c r="O87" s="127">
        <v>0.50600000000000001</v>
      </c>
      <c r="P87" s="127">
        <v>0</v>
      </c>
      <c r="Q87" s="127">
        <v>1.4000000000000002E-2</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2.1000000000000001E-2</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1.9619999999999998E-3</v>
      </c>
      <c r="E89" s="127">
        <v>2.0705999999999999E-2</v>
      </c>
      <c r="F89" s="127">
        <v>3.7668E-2</v>
      </c>
      <c r="G89" s="127">
        <v>7.1219999999999999E-3</v>
      </c>
      <c r="H89" s="127">
        <v>7.4029999999999999E-3</v>
      </c>
      <c r="I89" s="127">
        <v>8.8280000000000008E-3</v>
      </c>
      <c r="J89" s="127">
        <v>3.7309999999999999E-3</v>
      </c>
      <c r="K89" s="127">
        <v>0.323793</v>
      </c>
      <c r="L89" s="127">
        <v>0.40755999999999998</v>
      </c>
      <c r="M89" s="127">
        <v>0.11008000000000001</v>
      </c>
      <c r="N89" s="127">
        <v>0.28161999999999998</v>
      </c>
      <c r="O89" s="127">
        <v>1.3730000000000002</v>
      </c>
      <c r="P89" s="127">
        <v>2.0529999999999999</v>
      </c>
      <c r="Q89" s="127">
        <v>0.871</v>
      </c>
      <c r="R89" s="127">
        <v>0.93033333333331869</v>
      </c>
      <c r="S89" s="127">
        <v>0.67933333333333012</v>
      </c>
      <c r="T89" s="127">
        <v>0.42833333333334161</v>
      </c>
      <c r="U89" s="127">
        <v>0.1773333333332516</v>
      </c>
      <c r="V89" s="127">
        <v>0</v>
      </c>
      <c r="W89" s="127">
        <v>0</v>
      </c>
    </row>
    <row r="90" spans="1:23" s="88" customFormat="1" x14ac:dyDescent="0.3">
      <c r="A90" s="126" t="s">
        <v>196</v>
      </c>
      <c r="B90" s="126" t="s">
        <v>417</v>
      </c>
      <c r="C90" s="126" t="s">
        <v>424</v>
      </c>
      <c r="D90" s="127">
        <v>0</v>
      </c>
      <c r="E90" s="127">
        <v>0</v>
      </c>
      <c r="F90" s="127">
        <v>0</v>
      </c>
      <c r="G90" s="127">
        <v>0</v>
      </c>
      <c r="H90" s="127">
        <v>0</v>
      </c>
      <c r="I90" s="127">
        <v>1E-3</v>
      </c>
      <c r="J90" s="127">
        <v>0</v>
      </c>
      <c r="K90" s="127">
        <v>0</v>
      </c>
      <c r="L90" s="127">
        <v>0</v>
      </c>
      <c r="M90" s="127">
        <v>3.0000000000000003E-4</v>
      </c>
      <c r="N90" s="127">
        <v>8.0000000000000007E-5</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5.0000000000000004E-6</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1.7000000000000001E-2</v>
      </c>
      <c r="K93" s="127">
        <v>0</v>
      </c>
      <c r="L93" s="127">
        <v>0</v>
      </c>
      <c r="M93" s="127">
        <v>0</v>
      </c>
      <c r="N93" s="127">
        <v>3.6199999999999996E-2</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5.0000000000000001E-4</v>
      </c>
      <c r="G94" s="127">
        <v>7.000000000000001E-3</v>
      </c>
      <c r="H94" s="127">
        <v>0</v>
      </c>
      <c r="I94" s="127">
        <v>2E-3</v>
      </c>
      <c r="J94" s="127">
        <v>3.0600000000000002E-3</v>
      </c>
      <c r="K94" s="127">
        <v>2.2425E-2</v>
      </c>
      <c r="L94" s="127">
        <v>2.4480000000000002E-2</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1.7500000000000003E-3</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15.075099999999997</v>
      </c>
      <c r="E96" s="127">
        <v>15.399482999999998</v>
      </c>
      <c r="F96" s="127">
        <v>7.3784420000000006</v>
      </c>
      <c r="G96" s="127">
        <v>11.073004999999997</v>
      </c>
      <c r="H96" s="127">
        <v>10.013679999999999</v>
      </c>
      <c r="I96" s="127">
        <v>17.779693000000005</v>
      </c>
      <c r="J96" s="127">
        <v>16.219160000000002</v>
      </c>
      <c r="K96" s="127">
        <v>16.986162</v>
      </c>
      <c r="L96" s="127">
        <v>12.33742</v>
      </c>
      <c r="M96" s="127">
        <v>8.524989999999999</v>
      </c>
      <c r="N96" s="127">
        <v>2.2769699999999999</v>
      </c>
      <c r="O96" s="127">
        <v>1.8360000000000001</v>
      </c>
      <c r="P96" s="127">
        <v>0.32700000000000001</v>
      </c>
      <c r="Q96" s="127">
        <v>0.58700000000000008</v>
      </c>
      <c r="R96" s="127">
        <v>0</v>
      </c>
      <c r="S96" s="127">
        <v>0</v>
      </c>
      <c r="T96" s="127">
        <v>0</v>
      </c>
      <c r="U96" s="127">
        <v>0</v>
      </c>
      <c r="V96" s="127">
        <v>0</v>
      </c>
      <c r="W96" s="127">
        <v>0</v>
      </c>
    </row>
    <row r="97" spans="1:23" s="88" customFormat="1" x14ac:dyDescent="0.3">
      <c r="A97" s="126" t="s">
        <v>196</v>
      </c>
      <c r="B97" s="126" t="s">
        <v>417</v>
      </c>
      <c r="C97" s="126" t="s">
        <v>431</v>
      </c>
      <c r="D97" s="127">
        <v>1.04</v>
      </c>
      <c r="E97" s="127">
        <v>2.5330439999999999</v>
      </c>
      <c r="F97" s="127">
        <v>3.3552399999999998</v>
      </c>
      <c r="G97" s="127">
        <v>2.0981999999999998</v>
      </c>
      <c r="H97" s="127">
        <v>3.130458</v>
      </c>
      <c r="I97" s="127">
        <v>2.6127270000000005</v>
      </c>
      <c r="J97" s="127">
        <v>4.0042249999999999</v>
      </c>
      <c r="K97" s="127">
        <v>4.3979999999999997</v>
      </c>
      <c r="L97" s="127">
        <v>5.3069799999999994</v>
      </c>
      <c r="M97" s="127">
        <v>4.8319999999999999</v>
      </c>
      <c r="N97" s="127">
        <v>4.7474999999999996</v>
      </c>
      <c r="O97" s="127">
        <v>3.0310000000000006</v>
      </c>
      <c r="P97" s="127">
        <v>2.3E-2</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2.1999999999999999E-2</v>
      </c>
      <c r="F99" s="127">
        <v>0</v>
      </c>
      <c r="G99" s="127">
        <v>0</v>
      </c>
      <c r="H99" s="127">
        <v>0</v>
      </c>
      <c r="I99" s="127">
        <v>0</v>
      </c>
      <c r="J99" s="127">
        <v>0</v>
      </c>
      <c r="K99" s="127">
        <v>0</v>
      </c>
      <c r="L99" s="127">
        <v>0</v>
      </c>
      <c r="M99" s="127">
        <v>3.0000000000000001E-3</v>
      </c>
      <c r="N99" s="127">
        <v>0</v>
      </c>
      <c r="O99" s="127">
        <v>2.4E-2</v>
      </c>
      <c r="P99" s="127">
        <v>3.2000000000000001E-2</v>
      </c>
      <c r="Q99" s="127">
        <v>4.9000000000000002E-2</v>
      </c>
      <c r="R99" s="127">
        <v>6.0000000000002905E-2</v>
      </c>
      <c r="S99" s="127">
        <v>7.2500000000002313E-2</v>
      </c>
      <c r="T99" s="127">
        <v>8.5000000000001727E-2</v>
      </c>
      <c r="U99" s="127">
        <v>9.7500000000001141E-2</v>
      </c>
      <c r="V99" s="127">
        <v>0.11000000000000057</v>
      </c>
      <c r="W99" s="127">
        <v>0.12250000000000315</v>
      </c>
    </row>
    <row r="100" spans="1:23" s="88" customFormat="1" x14ac:dyDescent="0.3">
      <c r="A100" s="124" t="s">
        <v>434</v>
      </c>
      <c r="B100" s="124" t="s">
        <v>434</v>
      </c>
      <c r="C100" s="124" t="s">
        <v>434</v>
      </c>
      <c r="D100" s="125">
        <f>SUMIF($B101:$B$211,LEFT($C100,LEN($C100)-6),D101:D$211)</f>
        <v>6.0010000000000003E-3</v>
      </c>
      <c r="E100" s="125">
        <f>SUMIF($B101:$B$211,LEFT($C100,LEN($C100)-6),E101:E$211)</f>
        <v>0.101633</v>
      </c>
      <c r="F100" s="125">
        <f>SUMIF($B101:$B$211,LEFT($C100,LEN($C100)-6),F101:F$211)</f>
        <v>0.22264500000000001</v>
      </c>
      <c r="G100" s="125">
        <f>SUMIF($B101:$B$211,LEFT($C100,LEN($C100)-6),G101:G$211)</f>
        <v>0.45450000000000002</v>
      </c>
      <c r="H100" s="125">
        <f>SUMIF($B101:$B$211,LEFT($C100,LEN($C100)-6),H101:H$211)</f>
        <v>0.71509</v>
      </c>
      <c r="I100" s="125">
        <f>SUMIF($B101:$B$211,LEFT($C100,LEN($C100)-6),I101:I$211)</f>
        <v>0.62500000000000011</v>
      </c>
      <c r="J100" s="125">
        <f>SUMIF($B101:$B$211,LEFT($C100,LEN($C100)-6),J101:J$211)</f>
        <v>0.33401000000000003</v>
      </c>
      <c r="K100" s="125">
        <f>SUMIF($B101:$B$211,LEFT($C100,LEN($C100)-6),K101:K$211)</f>
        <v>0.99371500000000001</v>
      </c>
      <c r="L100" s="125">
        <f>SUMIF($B101:$B$211,LEFT($C100,LEN($C100)-6),L101:L$211)</f>
        <v>1.52081</v>
      </c>
      <c r="M100" s="125">
        <f>SUMIF($B101:$B$211,LEFT($C100,LEN($C100)-6),M101:M$211)</f>
        <v>1.8192000000000004</v>
      </c>
      <c r="N100" s="125">
        <f>SUMIF($B101:$B$211,LEFT($C100,LEN($C100)-6),N101:N$211)</f>
        <v>2.1460300000000001</v>
      </c>
      <c r="O100" s="125">
        <f>SUMIF($B101:$B$211,LEFT($C100,LEN($C100)-6),O101:O$211)</f>
        <v>3.2749999999999999</v>
      </c>
      <c r="P100" s="125">
        <f>SUMIF($B101:$B$211,LEFT($C100,LEN($C100)-6),P101:P$211)</f>
        <v>2.1560000000000001</v>
      </c>
      <c r="Q100" s="125">
        <f>SUMIF($B101:$B$211,LEFT($C100,LEN($C100)-6),Q101:Q$211)</f>
        <v>0.42200000000000004</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4.4749999999999998E-3</v>
      </c>
      <c r="F101" s="127">
        <v>0</v>
      </c>
      <c r="G101" s="127">
        <v>0.3</v>
      </c>
      <c r="H101" s="127">
        <v>0.66508999999999996</v>
      </c>
      <c r="I101" s="127">
        <v>0.56980000000000008</v>
      </c>
      <c r="J101" s="127">
        <v>0.24351000000000003</v>
      </c>
      <c r="K101" s="127">
        <v>0.83171499999999998</v>
      </c>
      <c r="L101" s="127">
        <v>0.52978000000000003</v>
      </c>
      <c r="M101" s="127">
        <v>0.94327000000000016</v>
      </c>
      <c r="N101" s="127">
        <v>0.92430999999999996</v>
      </c>
      <c r="O101" s="127">
        <v>2.46</v>
      </c>
      <c r="P101" s="127">
        <v>1.6600000000000001</v>
      </c>
      <c r="Q101" s="127">
        <v>0.42200000000000004</v>
      </c>
      <c r="R101" s="127">
        <v>0</v>
      </c>
      <c r="S101" s="127">
        <v>0</v>
      </c>
      <c r="T101" s="127">
        <v>0</v>
      </c>
      <c r="U101" s="127">
        <v>0</v>
      </c>
      <c r="V101" s="127">
        <v>0</v>
      </c>
      <c r="W101" s="127">
        <v>0</v>
      </c>
    </row>
    <row r="102" spans="1:23" s="88" customFormat="1" x14ac:dyDescent="0.3">
      <c r="A102" s="126" t="s">
        <v>196</v>
      </c>
      <c r="B102" s="126" t="s">
        <v>435</v>
      </c>
      <c r="C102" s="126" t="s">
        <v>437</v>
      </c>
      <c r="D102" s="127">
        <v>4.0000000000000001E-3</v>
      </c>
      <c r="E102" s="127">
        <v>9.1158000000000003E-2</v>
      </c>
      <c r="F102" s="127">
        <v>9.9000000000000005E-2</v>
      </c>
      <c r="G102" s="127">
        <v>5.1999999999999998E-2</v>
      </c>
      <c r="H102" s="127">
        <v>0</v>
      </c>
      <c r="I102" s="127">
        <v>5.0000000000000001E-3</v>
      </c>
      <c r="J102" s="127">
        <v>1.3000000000000001E-2</v>
      </c>
      <c r="K102" s="127">
        <v>1.9999999999999997E-2</v>
      </c>
      <c r="L102" s="127">
        <v>0.27334000000000003</v>
      </c>
      <c r="M102" s="127">
        <v>0.43406</v>
      </c>
      <c r="N102" s="127">
        <v>0.81011999999999995</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2E-3</v>
      </c>
      <c r="E105" s="127">
        <v>0</v>
      </c>
      <c r="F105" s="127">
        <v>1E-3</v>
      </c>
      <c r="G105" s="127">
        <v>0</v>
      </c>
      <c r="H105" s="127">
        <v>0</v>
      </c>
      <c r="I105" s="127">
        <v>0.05</v>
      </c>
      <c r="J105" s="127">
        <v>0</v>
      </c>
      <c r="K105" s="127">
        <v>9.1999999999999998E-2</v>
      </c>
      <c r="L105" s="127">
        <v>5.0500000000000003E-2</v>
      </c>
      <c r="M105" s="127">
        <v>0.19233</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0.12191400000000001</v>
      </c>
      <c r="G106" s="127">
        <v>0.10250000000000001</v>
      </c>
      <c r="H106" s="127">
        <v>0.05</v>
      </c>
      <c r="I106" s="127">
        <v>2.0000000000000001E-4</v>
      </c>
      <c r="J106" s="127">
        <v>7.7500000000000013E-2</v>
      </c>
      <c r="K106" s="127">
        <v>0.05</v>
      </c>
      <c r="L106" s="127">
        <v>0.66054000000000002</v>
      </c>
      <c r="M106" s="127">
        <v>0.24934000000000001</v>
      </c>
      <c r="N106" s="127">
        <v>0.41139999999999999</v>
      </c>
      <c r="O106" s="127">
        <v>0.81499999999999995</v>
      </c>
      <c r="P106" s="127">
        <v>0.49600000000000005</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9.9999999999999995E-7</v>
      </c>
      <c r="E107" s="127">
        <v>6.0000000000000001E-3</v>
      </c>
      <c r="F107" s="127">
        <v>0</v>
      </c>
      <c r="G107" s="127">
        <v>0</v>
      </c>
      <c r="H107" s="127">
        <v>0</v>
      </c>
      <c r="I107" s="127">
        <v>0</v>
      </c>
      <c r="J107" s="127">
        <v>0</v>
      </c>
      <c r="K107" s="127">
        <v>0</v>
      </c>
      <c r="L107" s="127">
        <v>6.6500000000000005E-3</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7.3099999999999999E-4</v>
      </c>
      <c r="G108" s="127">
        <v>0</v>
      </c>
      <c r="H108" s="127">
        <v>0</v>
      </c>
      <c r="I108" s="127">
        <v>0</v>
      </c>
      <c r="J108" s="127">
        <v>0</v>
      </c>
      <c r="K108" s="127">
        <v>0</v>
      </c>
      <c r="L108" s="127">
        <v>0</v>
      </c>
      <c r="M108" s="127">
        <v>2.0000000000000001E-4</v>
      </c>
      <c r="N108" s="127">
        <v>2.0000000000000001E-4</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32.175309999999996</v>
      </c>
      <c r="E110" s="125">
        <f>SUMIF($B111:$B$211,LEFT($C110,LEN($C110)-6),E111:E$211)</f>
        <v>21.391228000000005</v>
      </c>
      <c r="F110" s="125">
        <f>SUMIF($B111:$B$211,LEFT($C110,LEN($C110)-6),F111:F$211)</f>
        <v>12.163460000000001</v>
      </c>
      <c r="G110" s="125">
        <f>SUMIF($B111:$B$211,LEFT($C110,LEN($C110)-6),G111:G$211)</f>
        <v>5.0909649999999997</v>
      </c>
      <c r="H110" s="125">
        <f>SUMIF($B111:$B$211,LEFT($C110,LEN($C110)-6),H111:H$211)</f>
        <v>6.6718650000000004</v>
      </c>
      <c r="I110" s="125">
        <f>SUMIF($B111:$B$211,LEFT($C110,LEN($C110)-6),I111:I$211)</f>
        <v>4.9178929999999994</v>
      </c>
      <c r="J110" s="125">
        <f>SUMIF($B111:$B$211,LEFT($C110,LEN($C110)-6),J111:J$211)</f>
        <v>5.6578569999999999</v>
      </c>
      <c r="K110" s="125">
        <f>SUMIF($B111:$B$211,LEFT($C110,LEN($C110)-6),K111:K$211)</f>
        <v>4.6331789999999993</v>
      </c>
      <c r="L110" s="125">
        <f>SUMIF($B111:$B$211,LEFT($C110,LEN($C110)-6),L111:L$211)</f>
        <v>4.7218000000000018</v>
      </c>
      <c r="M110" s="125">
        <f>SUMIF($B111:$B$211,LEFT($C110,LEN($C110)-6),M111:M$211)</f>
        <v>5.3049600000000012</v>
      </c>
      <c r="N110" s="125">
        <f>SUMIF($B111:$B$211,LEFT($C110,LEN($C110)-6),N111:N$211)</f>
        <v>4.8804699999999999</v>
      </c>
      <c r="O110" s="125">
        <f>SUMIF($B111:$B$211,LEFT($C110,LEN($C110)-6),O111:O$211)</f>
        <v>5.028999999999999</v>
      </c>
      <c r="P110" s="125">
        <f>SUMIF($B111:$B$211,LEFT($C110,LEN($C110)-6),P111:P$211)</f>
        <v>4.2010000000000005</v>
      </c>
      <c r="Q110" s="125">
        <f>SUMIF($B111:$B$211,LEFT($C110,LEN($C110)-6),Q111:Q$211)</f>
        <v>5.6580000000000004</v>
      </c>
      <c r="R110" s="125">
        <f>SUMIF($B111:$B$211,LEFT($C110,LEN($C110)-6),R111:R$211)</f>
        <v>5.5916666666666357</v>
      </c>
      <c r="S110" s="125">
        <f>SUMIF($B111:$B$211,LEFT($C110,LEN($C110)-6),S111:S$211)</f>
        <v>5.9061666666665804</v>
      </c>
      <c r="T110" s="125">
        <f>SUMIF($B111:$B$211,LEFT($C110,LEN($C110)-6),T111:T$211)</f>
        <v>6.2206666666666264</v>
      </c>
      <c r="U110" s="125">
        <f>SUMIF($B111:$B$211,LEFT($C110,LEN($C110)-6),U111:U$211)</f>
        <v>6.5351666666665711</v>
      </c>
      <c r="V110" s="125">
        <f>SUMIF($B111:$B$211,LEFT($C110,LEN($C110)-6),V111:V$211)</f>
        <v>6.8496666666666171</v>
      </c>
      <c r="W110" s="125">
        <f>SUMIF($B111:$B$211,LEFT($C110,LEN($C110)-6),W111:W$211)</f>
        <v>7.1641666666665618</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2.5000000000000001E-2</v>
      </c>
      <c r="F113" s="127">
        <v>0</v>
      </c>
      <c r="G113" s="127">
        <v>2.5000000000000001E-2</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32.175309999999996</v>
      </c>
      <c r="E114" s="127">
        <v>21.366228000000007</v>
      </c>
      <c r="F114" s="127">
        <v>12.163460000000001</v>
      </c>
      <c r="G114" s="127">
        <v>5.0659649999999994</v>
      </c>
      <c r="H114" s="127">
        <v>6.6718650000000004</v>
      </c>
      <c r="I114" s="127">
        <v>4.9178929999999994</v>
      </c>
      <c r="J114" s="127">
        <v>5.6578569999999999</v>
      </c>
      <c r="K114" s="127">
        <v>4.6331789999999993</v>
      </c>
      <c r="L114" s="127">
        <v>4.7218000000000018</v>
      </c>
      <c r="M114" s="127">
        <v>5.3049600000000012</v>
      </c>
      <c r="N114" s="127">
        <v>4.8804699999999999</v>
      </c>
      <c r="O114" s="127">
        <v>5.028999999999999</v>
      </c>
      <c r="P114" s="127">
        <v>4.2010000000000005</v>
      </c>
      <c r="Q114" s="127">
        <v>5.6580000000000004</v>
      </c>
      <c r="R114" s="127">
        <v>5.5916666666666357</v>
      </c>
      <c r="S114" s="127">
        <v>5.9061666666665804</v>
      </c>
      <c r="T114" s="127">
        <v>6.2206666666666264</v>
      </c>
      <c r="U114" s="127">
        <v>6.5351666666665711</v>
      </c>
      <c r="V114" s="127">
        <v>6.8496666666666171</v>
      </c>
      <c r="W114" s="127">
        <v>7.1641666666665618</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112.54158057301041</v>
      </c>
      <c r="E116" s="123">
        <f>SUMIF($A118:$A$211,LEFT($C116,LEN($C116)-6),E118:E$211)</f>
        <v>98.811881836147251</v>
      </c>
      <c r="F116" s="123">
        <f>SUMIF($A118:$A$211,LEFT($C116,LEN($C116)-6),F118:F$211)</f>
        <v>89.879163937582035</v>
      </c>
      <c r="G116" s="123">
        <f>SUMIF($A118:$A$211,LEFT($C116,LEN($C116)-6),G118:G$211)</f>
        <v>83.791559730716969</v>
      </c>
      <c r="H116" s="123">
        <f>SUMIF($A118:$A$211,LEFT($C116,LEN($C116)-6),H118:H$211)</f>
        <v>66.317298717464212</v>
      </c>
      <c r="I116" s="123">
        <f>SUMIF($A118:$A$211,LEFT($C116,LEN($C116)-6),I118:I$211)</f>
        <v>62.31032828571427</v>
      </c>
      <c r="J116" s="123">
        <f>SUMIF($A118:$A$211,LEFT($C116,LEN($C116)-6),J118:J$211)</f>
        <v>66.649615285714276</v>
      </c>
      <c r="K116" s="123">
        <f>SUMIF($A118:$A$211,LEFT($C116,LEN($C116)-6),K118:K$211)</f>
        <v>62.528284857142864</v>
      </c>
      <c r="L116" s="123">
        <f>SUMIF($A118:$A$211,LEFT($C116,LEN($C116)-6),L118:L$211)</f>
        <v>68.139882857142851</v>
      </c>
      <c r="M116" s="123">
        <f>SUMIF($A118:$A$211,LEFT($C116,LEN($C116)-6),M118:M$211)</f>
        <v>67.679372857142866</v>
      </c>
      <c r="N116" s="123">
        <f>SUMIF($A118:$A$211,LEFT($C116,LEN($C116)-6),N118:N$211)</f>
        <v>64.835885714285723</v>
      </c>
      <c r="O116" s="123">
        <f>SUMIF($A118:$A$211,LEFT($C116,LEN($C116)-6),O118:O$211)</f>
        <v>62.158714285714275</v>
      </c>
      <c r="P116" s="123">
        <f>SUMIF($A118:$A$211,LEFT($C116,LEN($C116)-6),P118:P$211)</f>
        <v>63.105999999999987</v>
      </c>
      <c r="Q116" s="123">
        <f>SUMIF($A118:$A$211,LEFT($C116,LEN($C116)-6),Q118:Q$211)</f>
        <v>47.829285714285696</v>
      </c>
      <c r="R116" s="123">
        <f>SUMIF($A118:$A$211,LEFT($C116,LEN($C116)-6),R118:R$211)</f>
        <v>43.368571428571045</v>
      </c>
      <c r="S116" s="123">
        <f>SUMIF($A118:$A$211,LEFT($C116,LEN($C116)-6),S118:S$211)</f>
        <v>36.203857142856116</v>
      </c>
      <c r="T116" s="123">
        <f>SUMIF($A118:$A$211,LEFT($C116,LEN($C116)-6),T118:T$211)</f>
        <v>29.03914285714281</v>
      </c>
      <c r="U116" s="123">
        <f>SUMIF($A118:$A$211,LEFT($C116,LEN($C116)-6),U118:U$211)</f>
        <v>21.874428571427782</v>
      </c>
      <c r="V116" s="123">
        <f>SUMIF($A118:$A$211,LEFT($C116,LEN($C116)-6),V118:V$211)</f>
        <v>14.709714285714474</v>
      </c>
      <c r="W116" s="123">
        <f>SUMIF($A118:$A$211,LEFT($C116,LEN($C116)-6),W118:W$211)</f>
        <v>7.544999999999443</v>
      </c>
    </row>
    <row r="117" spans="1:23" s="88" customFormat="1" x14ac:dyDescent="0.3">
      <c r="A117" s="124" t="s">
        <v>452</v>
      </c>
      <c r="B117" s="124" t="s">
        <v>452</v>
      </c>
      <c r="C117" s="124" t="s">
        <v>452</v>
      </c>
      <c r="D117" s="125">
        <f>SUMIF($B118:$B$211,LEFT($C117,LEN($C117)-6),D118:D$211)</f>
        <v>112.54158057301041</v>
      </c>
      <c r="E117" s="125">
        <f>SUMIF($B118:$B$211,LEFT($C117,LEN($C117)-6),E118:E$211)</f>
        <v>98.811881836147251</v>
      </c>
      <c r="F117" s="125">
        <f>SUMIF($B118:$B$211,LEFT($C117,LEN($C117)-6),F118:F$211)</f>
        <v>89.879163937582035</v>
      </c>
      <c r="G117" s="125">
        <f>SUMIF($B118:$B$211,LEFT($C117,LEN($C117)-6),G118:G$211)</f>
        <v>83.791559730716969</v>
      </c>
      <c r="H117" s="125">
        <f>SUMIF($B118:$B$211,LEFT($C117,LEN($C117)-6),H118:H$211)</f>
        <v>66.317298717464212</v>
      </c>
      <c r="I117" s="125">
        <f>SUMIF($B118:$B$211,LEFT($C117,LEN($C117)-6),I118:I$211)</f>
        <v>62.31032828571427</v>
      </c>
      <c r="J117" s="125">
        <f>SUMIF($B118:$B$211,LEFT($C117,LEN($C117)-6),J118:J$211)</f>
        <v>66.649615285714276</v>
      </c>
      <c r="K117" s="125">
        <f>SUMIF($B118:$B$211,LEFT($C117,LEN($C117)-6),K118:K$211)</f>
        <v>62.528284857142864</v>
      </c>
      <c r="L117" s="125">
        <f>SUMIF($B118:$B$211,LEFT($C117,LEN($C117)-6),L118:L$211)</f>
        <v>68.139882857142851</v>
      </c>
      <c r="M117" s="125">
        <f>SUMIF($B118:$B$211,LEFT($C117,LEN($C117)-6),M118:M$211)</f>
        <v>67.679372857142866</v>
      </c>
      <c r="N117" s="125">
        <f>SUMIF($B118:$B$211,LEFT($C117,LEN($C117)-6),N118:N$211)</f>
        <v>64.835885714285723</v>
      </c>
      <c r="O117" s="125">
        <f>SUMIF($B118:$B$211,LEFT($C117,LEN($C117)-6),O118:O$211)</f>
        <v>62.158714285714275</v>
      </c>
      <c r="P117" s="125">
        <f>SUMIF($B118:$B$211,LEFT($C117,LEN($C117)-6),P118:P$211)</f>
        <v>63.105999999999987</v>
      </c>
      <c r="Q117" s="125">
        <f>SUMIF($B118:$B$211,LEFT($C117,LEN($C117)-6),Q118:Q$211)</f>
        <v>47.829285714285696</v>
      </c>
      <c r="R117" s="125">
        <f>SUMIF($B118:$B$211,LEFT($C117,LEN($C117)-6),R118:R$211)</f>
        <v>43.368571428571045</v>
      </c>
      <c r="S117" s="125">
        <f>SUMIF($B118:$B$211,LEFT($C117,LEN($C117)-6),S118:S$211)</f>
        <v>36.203857142856116</v>
      </c>
      <c r="T117" s="125">
        <f>SUMIF($B118:$B$211,LEFT($C117,LEN($C117)-6),T118:T$211)</f>
        <v>29.03914285714281</v>
      </c>
      <c r="U117" s="125">
        <f>SUMIF($B118:$B$211,LEFT($C117,LEN($C117)-6),U118:U$211)</f>
        <v>21.874428571427782</v>
      </c>
      <c r="V117" s="125">
        <f>SUMIF($B118:$B$211,LEFT($C117,LEN($C117)-6),V118:V$211)</f>
        <v>14.709714285714474</v>
      </c>
      <c r="W117" s="125">
        <f>SUMIF($B118:$B$211,LEFT($C117,LEN($C117)-6),W118:W$211)</f>
        <v>7.544999999999443</v>
      </c>
    </row>
    <row r="118" spans="1:23" s="88" customFormat="1" x14ac:dyDescent="0.3">
      <c r="A118" s="126" t="s">
        <v>209</v>
      </c>
      <c r="B118" s="126" t="s">
        <v>209</v>
      </c>
      <c r="C118" s="126" t="s">
        <v>210</v>
      </c>
      <c r="D118" s="127">
        <v>11.270378668248501</v>
      </c>
      <c r="E118" s="127">
        <v>9.5607281218615139</v>
      </c>
      <c r="F118" s="127">
        <v>4.5628362232963147</v>
      </c>
      <c r="G118" s="127">
        <v>7.9227625878598404</v>
      </c>
      <c r="H118" s="127">
        <v>2.6776114317499218</v>
      </c>
      <c r="I118" s="127">
        <v>5.3571428571428568</v>
      </c>
      <c r="J118" s="127">
        <v>5.3571428571428568</v>
      </c>
      <c r="K118" s="127">
        <v>4.4642857142857135</v>
      </c>
      <c r="L118" s="127">
        <v>4.4642857142857135</v>
      </c>
      <c r="M118" s="127">
        <v>4.4642857142857171</v>
      </c>
      <c r="N118" s="127">
        <v>4.107142857142855</v>
      </c>
      <c r="O118" s="127">
        <v>4.107142857142855</v>
      </c>
      <c r="P118" s="127">
        <v>3.5714285714285712</v>
      </c>
      <c r="Q118" s="127">
        <v>3.5714285714285712</v>
      </c>
      <c r="R118" s="127">
        <v>3.2142857142857344</v>
      </c>
      <c r="S118" s="127">
        <v>2.946428571428632</v>
      </c>
      <c r="T118" s="127">
        <v>2.6785714285715296</v>
      </c>
      <c r="U118" s="127">
        <v>2.410714285714326</v>
      </c>
      <c r="V118" s="127">
        <v>2.1428571428572241</v>
      </c>
      <c r="W118" s="127">
        <v>1.8750000000000202</v>
      </c>
    </row>
    <row r="119" spans="1:23" s="88" customFormat="1" x14ac:dyDescent="0.3">
      <c r="A119" s="126" t="s">
        <v>209</v>
      </c>
      <c r="B119" s="126" t="s">
        <v>209</v>
      </c>
      <c r="C119" s="126" t="s">
        <v>213</v>
      </c>
      <c r="D119" s="127">
        <v>101.27120190476191</v>
      </c>
      <c r="E119" s="127">
        <v>89.251153714285735</v>
      </c>
      <c r="F119" s="127">
        <v>85.31632771428572</v>
      </c>
      <c r="G119" s="127">
        <v>75.868797142857133</v>
      </c>
      <c r="H119" s="127">
        <v>63.639687285714288</v>
      </c>
      <c r="I119" s="127">
        <v>56.953185428571416</v>
      </c>
      <c r="J119" s="127">
        <v>61.292472428571422</v>
      </c>
      <c r="K119" s="127">
        <v>58.063999142857149</v>
      </c>
      <c r="L119" s="127">
        <v>63.675597142857136</v>
      </c>
      <c r="M119" s="127">
        <v>63.215087142857151</v>
      </c>
      <c r="N119" s="127">
        <v>60.728742857142869</v>
      </c>
      <c r="O119" s="127">
        <v>58.051571428571421</v>
      </c>
      <c r="P119" s="127">
        <v>59.534571428571418</v>
      </c>
      <c r="Q119" s="127">
        <v>44.257857142857127</v>
      </c>
      <c r="R119" s="127">
        <v>40.154285714285308</v>
      </c>
      <c r="S119" s="127">
        <v>33.257428571427482</v>
      </c>
      <c r="T119" s="127">
        <v>26.36057142857128</v>
      </c>
      <c r="U119" s="127">
        <v>19.463714285713454</v>
      </c>
      <c r="V119" s="127">
        <v>12.56685714285725</v>
      </c>
      <c r="W119" s="127">
        <v>5.6699999999994226</v>
      </c>
    </row>
    <row r="120" spans="1:23" s="88" customFormat="1" x14ac:dyDescent="0.3">
      <c r="A120" s="122" t="s">
        <v>453</v>
      </c>
      <c r="B120" s="122" t="s">
        <v>453</v>
      </c>
      <c r="C120" s="122" t="s">
        <v>453</v>
      </c>
      <c r="D120" s="123">
        <f>SUMIF($A122:$A$211,LEFT($C120,LEN($C120)-6),D122:D$211)</f>
        <v>440.10143438826429</v>
      </c>
      <c r="E120" s="123">
        <f>SUMIF($A122:$A$211,LEFT($C120,LEN($C120)-6),E122:E$211)</f>
        <v>371.41654674422267</v>
      </c>
      <c r="F120" s="123">
        <f>SUMIF($A122:$A$211,LEFT($C120,LEN($C120)-6),F122:F$211)</f>
        <v>289.37343175749726</v>
      </c>
      <c r="G120" s="123">
        <f>SUMIF($A122:$A$211,LEFT($C120,LEN($C120)-6),G122:G$211)</f>
        <v>333.07677127746933</v>
      </c>
      <c r="H120" s="123">
        <f>SUMIF($A122:$A$211,LEFT($C120,LEN($C120)-6),H122:H$211)</f>
        <v>239.83379500067397</v>
      </c>
      <c r="I120" s="123">
        <f>SUMIF($A122:$A$211,LEFT($C120,LEN($C120)-6),I122:I$211)</f>
        <v>232.28422832054846</v>
      </c>
      <c r="J120" s="123">
        <f>SUMIF($A122:$A$211,LEFT($C120,LEN($C120)-6),J122:J$211)</f>
        <v>221.19659588006812</v>
      </c>
      <c r="K120" s="123">
        <f>SUMIF($A122:$A$211,LEFT($C120,LEN($C120)-6),K122:K$211)</f>
        <v>199.24413828571434</v>
      </c>
      <c r="L120" s="123">
        <f>SUMIF($A122:$A$211,LEFT($C120,LEN($C120)-6),L122:L$211)</f>
        <v>157.35195914285708</v>
      </c>
      <c r="M120" s="123">
        <f>SUMIF($A122:$A$211,LEFT($C120,LEN($C120)-6),M122:M$211)</f>
        <v>148.65704300000002</v>
      </c>
      <c r="N120" s="123">
        <f>SUMIF($A122:$A$211,LEFT($C120,LEN($C120)-6),N122:N$211)</f>
        <v>146.45586728571425</v>
      </c>
      <c r="O120" s="123">
        <f>SUMIF($A122:$A$211,LEFT($C120,LEN($C120)-6),O122:O$211)</f>
        <v>141.22471458509702</v>
      </c>
      <c r="P120" s="123">
        <f>SUMIF($A122:$A$211,LEFT($C120,LEN($C120)-6),P122:P$211)</f>
        <v>133.45756863951192</v>
      </c>
      <c r="Q120" s="123">
        <f>SUMIF($A122:$A$211,LEFT($C120,LEN($C120)-6),Q122:Q$211)</f>
        <v>120.88956745167343</v>
      </c>
      <c r="R120" s="123">
        <f>SUMIF($A122:$A$211,LEFT($C120,LEN($C120)-6),R122:R$211)</f>
        <v>121.1219935681945</v>
      </c>
      <c r="S120" s="123">
        <f>SUMIF($A122:$A$211,LEFT($C120,LEN($C120)-6),S122:S$211)</f>
        <v>116.27125333481619</v>
      </c>
      <c r="T120" s="123">
        <f>SUMIF($A122:$A$211,LEFT($C120,LEN($C120)-6),T122:T$211)</f>
        <v>111.59717976810417</v>
      </c>
      <c r="U120" s="123">
        <f>SUMIF($A122:$A$211,LEFT($C120,LEN($C120)-6),U122:U$211)</f>
        <v>106.9231062013926</v>
      </c>
      <c r="V120" s="123">
        <f>SUMIF($A122:$A$211,LEFT($C120,LEN($C120)-6),V122:V$211)</f>
        <v>102.24903263468055</v>
      </c>
      <c r="W120" s="123">
        <f>SUMIF($A122:$A$211,LEFT($C120,LEN($C120)-6),W122:W$211)</f>
        <v>97.574959067968877</v>
      </c>
    </row>
    <row r="121" spans="1:23" s="88" customFormat="1" x14ac:dyDescent="0.3">
      <c r="A121" s="124" t="s">
        <v>454</v>
      </c>
      <c r="B121" s="124" t="s">
        <v>454</v>
      </c>
      <c r="C121" s="124" t="s">
        <v>454</v>
      </c>
      <c r="D121" s="125">
        <f>SUMIF($B122:$B$211,LEFT($C121,LEN($C121)-6),D122:D$211)</f>
        <v>9.0656420000000004</v>
      </c>
      <c r="E121" s="125">
        <f>SUMIF($B122:$B$211,LEFT($C121,LEN($C121)-6),E122:E$211)</f>
        <v>6.8611529999999998</v>
      </c>
      <c r="F121" s="125">
        <f>SUMIF($B122:$B$211,LEFT($C121,LEN($C121)-6),F122:F$211)</f>
        <v>10.248192</v>
      </c>
      <c r="G121" s="125">
        <f>SUMIF($B122:$B$211,LEFT($C121,LEN($C121)-6),G122:G$211)</f>
        <v>7.3995469999999992</v>
      </c>
      <c r="H121" s="125">
        <f>SUMIF($B122:$B$211,LEFT($C121,LEN($C121)-6),H122:H$211)</f>
        <v>9.5888300000000015</v>
      </c>
      <c r="I121" s="125">
        <f>SUMIF($B122:$B$211,LEFT($C121,LEN($C121)-6),I122:I$211)</f>
        <v>10.997827000000001</v>
      </c>
      <c r="J121" s="125">
        <f>SUMIF($B122:$B$211,LEFT($C121,LEN($C121)-6),J122:J$211)</f>
        <v>10.526099</v>
      </c>
      <c r="K121" s="125">
        <f>SUMIF($B122:$B$211,LEFT($C121,LEN($C121)-6),K122:K$211)</f>
        <v>11.161154000000002</v>
      </c>
      <c r="L121" s="125">
        <f>SUMIF($B122:$B$211,LEFT($C121,LEN($C121)-6),L122:L$211)</f>
        <v>9.2746799999999983</v>
      </c>
      <c r="M121" s="125">
        <f>SUMIF($B122:$B$211,LEFT($C121,LEN($C121)-6),M122:M$211)</f>
        <v>10.53945</v>
      </c>
      <c r="N121" s="125">
        <f>SUMIF($B122:$B$211,LEFT($C121,LEN($C121)-6),N122:N$211)</f>
        <v>11.077969999999999</v>
      </c>
      <c r="O121" s="125">
        <f>SUMIF($B122:$B$211,LEFT($C121,LEN($C121)-6),O122:O$211)</f>
        <v>8.1630000000000003</v>
      </c>
      <c r="P121" s="125">
        <f>SUMIF($B122:$B$211,LEFT($C121,LEN($C121)-6),P122:P$211)</f>
        <v>7.469999999999998</v>
      </c>
      <c r="Q121" s="125">
        <f>SUMIF($B122:$B$211,LEFT($C121,LEN($C121)-6),Q122:Q$211)</f>
        <v>6.9390000000000009</v>
      </c>
      <c r="R121" s="125">
        <f>SUMIF($B122:$B$211,LEFT($C121,LEN($C121)-6),R122:R$211)</f>
        <v>6.3000000000000353</v>
      </c>
      <c r="S121" s="125">
        <f>SUMIF($B122:$B$211,LEFT($C121,LEN($C121)-6),S122:S$211)</f>
        <v>5.688000000000061</v>
      </c>
      <c r="T121" s="125">
        <f>SUMIF($B122:$B$211,LEFT($C121,LEN($C121)-6),T122:T$211)</f>
        <v>5.0760000000000867</v>
      </c>
      <c r="U121" s="125">
        <f>SUMIF($B122:$B$211,LEFT($C121,LEN($C121)-6),U122:U$211)</f>
        <v>4.4640000000001123</v>
      </c>
      <c r="V121" s="125">
        <f>SUMIF($B122:$B$211,LEFT($C121,LEN($C121)-6),V122:V$211)</f>
        <v>3.8519999999999346</v>
      </c>
      <c r="W121" s="125">
        <f>SUMIF($B122:$B$211,LEFT($C121,LEN($C121)-6),W122:W$211)</f>
        <v>3.2399999999999602</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5.0949999999999995E-2</v>
      </c>
      <c r="E123" s="127">
        <v>3.2975000000000004E-2</v>
      </c>
      <c r="F123" s="127">
        <v>4.5999999999999999E-2</v>
      </c>
      <c r="G123" s="127">
        <v>3.465E-2</v>
      </c>
      <c r="H123" s="127">
        <v>2.2890000000000001E-2</v>
      </c>
      <c r="I123" s="127">
        <v>2.4969999999999997E-3</v>
      </c>
      <c r="J123" s="127">
        <v>0.1</v>
      </c>
      <c r="K123" s="127">
        <v>4.0000000000000001E-3</v>
      </c>
      <c r="L123" s="127">
        <v>1.0620000000000001E-2</v>
      </c>
      <c r="M123" s="127">
        <v>7.000000000000001E-3</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7.4561320000000002</v>
      </c>
      <c r="E124" s="127">
        <v>5.0633480000000004</v>
      </c>
      <c r="F124" s="127">
        <v>7.9440609999999996</v>
      </c>
      <c r="G124" s="127">
        <v>5.2862809999999998</v>
      </c>
      <c r="H124" s="127">
        <v>7.3294769999999998</v>
      </c>
      <c r="I124" s="127">
        <v>8.9017119999999998</v>
      </c>
      <c r="J124" s="127">
        <v>8.1224220000000003</v>
      </c>
      <c r="K124" s="127">
        <v>9.682779</v>
      </c>
      <c r="L124" s="127">
        <v>8.3163599999999995</v>
      </c>
      <c r="M124" s="127">
        <v>10.241860000000001</v>
      </c>
      <c r="N124" s="127">
        <v>10.694749999999999</v>
      </c>
      <c r="O124" s="127">
        <v>8.1630000000000003</v>
      </c>
      <c r="P124" s="127">
        <v>7.469999999999998</v>
      </c>
      <c r="Q124" s="127">
        <v>6.9390000000000009</v>
      </c>
      <c r="R124" s="127">
        <v>6.3000000000000353</v>
      </c>
      <c r="S124" s="127">
        <v>5.688000000000061</v>
      </c>
      <c r="T124" s="127">
        <v>5.0760000000000867</v>
      </c>
      <c r="U124" s="127">
        <v>4.4640000000001123</v>
      </c>
      <c r="V124" s="127">
        <v>3.8519999999999346</v>
      </c>
      <c r="W124" s="127">
        <v>3.2399999999999602</v>
      </c>
    </row>
    <row r="125" spans="1:23" s="88" customFormat="1" x14ac:dyDescent="0.3">
      <c r="A125" s="126" t="s">
        <v>224</v>
      </c>
      <c r="B125" s="126" t="s">
        <v>455</v>
      </c>
      <c r="C125" s="126" t="s">
        <v>459</v>
      </c>
      <c r="D125" s="127">
        <v>0</v>
      </c>
      <c r="E125" s="127">
        <v>0</v>
      </c>
      <c r="F125" s="127">
        <v>0</v>
      </c>
      <c r="G125" s="127">
        <v>9.5700000000000007E-2</v>
      </c>
      <c r="H125" s="127">
        <v>0.15625</v>
      </c>
      <c r="I125" s="127">
        <v>0.02</v>
      </c>
      <c r="J125" s="127">
        <v>0.36027200000000004</v>
      </c>
      <c r="K125" s="127">
        <v>0.96799999999999997</v>
      </c>
      <c r="L125" s="127">
        <v>0.55099999999999993</v>
      </c>
      <c r="M125" s="127">
        <v>0</v>
      </c>
      <c r="N125" s="127">
        <v>0.23693</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4.1499999999999995E-2</v>
      </c>
      <c r="E126" s="127">
        <v>4.3957999999999997E-2</v>
      </c>
      <c r="F126" s="127">
        <v>3.6428000000000002E-2</v>
      </c>
      <c r="G126" s="127">
        <v>7.3916000000000009E-2</v>
      </c>
      <c r="H126" s="127">
        <v>7.0019999999999999E-2</v>
      </c>
      <c r="I126" s="127">
        <v>7.5468000000000007E-2</v>
      </c>
      <c r="J126" s="127">
        <v>4.9000000000000002E-2</v>
      </c>
      <c r="K126" s="127">
        <v>7.0500000000000007E-2</v>
      </c>
      <c r="L126" s="127">
        <v>5.4330000000000003E-2</v>
      </c>
      <c r="M126" s="127">
        <v>6.1000000000000013E-2</v>
      </c>
      <c r="N126" s="127">
        <v>5.9310000000000002E-2</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0.14371400000000001</v>
      </c>
      <c r="E127" s="127">
        <v>5.6849999999999998E-2</v>
      </c>
      <c r="F127" s="127">
        <v>2.5000000000000001E-2</v>
      </c>
      <c r="G127" s="127">
        <v>0.22500000000000003</v>
      </c>
      <c r="H127" s="127">
        <v>2.5000000000000001E-2</v>
      </c>
      <c r="I127" s="127">
        <v>0.27865000000000001</v>
      </c>
      <c r="J127" s="127">
        <v>0.50528000000000006</v>
      </c>
      <c r="K127" s="127">
        <v>6.9000000000000006E-2</v>
      </c>
      <c r="L127" s="127">
        <v>7.8549999999999995E-2</v>
      </c>
      <c r="M127" s="127">
        <v>0</v>
      </c>
      <c r="N127" s="127">
        <v>3.48E-3</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0.19500000000000001</v>
      </c>
      <c r="E128" s="127">
        <v>0.23599999999999999</v>
      </c>
      <c r="F128" s="127">
        <v>0.12300000000000001</v>
      </c>
      <c r="G128" s="127">
        <v>0.154</v>
      </c>
      <c r="H128" s="127">
        <v>0.14699999999999999</v>
      </c>
      <c r="I128" s="127">
        <v>0.22599999999999998</v>
      </c>
      <c r="J128" s="127">
        <v>0.16212500000000002</v>
      </c>
      <c r="K128" s="127">
        <v>0.130575</v>
      </c>
      <c r="L128" s="127">
        <v>0.18299999999999997</v>
      </c>
      <c r="M128" s="127">
        <v>0.18684000000000001</v>
      </c>
      <c r="N128" s="127">
        <v>6.4000000000000001E-2</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1.1783459999999999</v>
      </c>
      <c r="E129" s="127">
        <v>1.4280219999999999</v>
      </c>
      <c r="F129" s="127">
        <v>2.0737030000000001</v>
      </c>
      <c r="G129" s="127">
        <v>1.53</v>
      </c>
      <c r="H129" s="127">
        <v>1.8381930000000002</v>
      </c>
      <c r="I129" s="127">
        <v>1.4935</v>
      </c>
      <c r="J129" s="127">
        <v>1.2270000000000001</v>
      </c>
      <c r="K129" s="127">
        <v>0.23630000000000004</v>
      </c>
      <c r="L129" s="127">
        <v>8.0820000000000003E-2</v>
      </c>
      <c r="M129" s="127">
        <v>4.2750000000000003E-2</v>
      </c>
      <c r="N129" s="127">
        <v>1.9500000000000003E-2</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172.33490335420183</v>
      </c>
      <c r="E130" s="125">
        <f>SUMIF($B131:$B$211,LEFT($C130,LEN($C130)-6),E131:E$211)</f>
        <v>182.70744132782389</v>
      </c>
      <c r="F130" s="125">
        <f>SUMIF($B131:$B$211,LEFT($C130,LEN($C130)-6),F131:F$211)</f>
        <v>125.34930063794373</v>
      </c>
      <c r="G130" s="125">
        <f>SUMIF($B131:$B$211,LEFT($C130,LEN($C130)-6),G131:G$211)</f>
        <v>174.06553655886319</v>
      </c>
      <c r="H130" s="125">
        <f>SUMIF($B131:$B$211,LEFT($C130,LEN($C130)-6),H131:H$211)</f>
        <v>89.42383471495971</v>
      </c>
      <c r="I130" s="125">
        <f>SUMIF($B131:$B$211,LEFT($C130,LEN($C130)-6),I131:I$211)</f>
        <v>99.096874891977009</v>
      </c>
      <c r="J130" s="125">
        <f>SUMIF($B131:$B$211,LEFT($C130,LEN($C130)-6),J131:J$211)</f>
        <v>95.606303594353889</v>
      </c>
      <c r="K130" s="125">
        <f>SUMIF($B131:$B$211,LEFT($C130,LEN($C130)-6),K131:K$211)</f>
        <v>76.824175999999994</v>
      </c>
      <c r="L130" s="125">
        <f>SUMIF($B131:$B$211,LEFT($C130,LEN($C130)-6),L131:L$211)</f>
        <v>78.640469999999979</v>
      </c>
      <c r="M130" s="125">
        <f>SUMIF($B131:$B$211,LEFT($C130,LEN($C130)-6),M131:M$211)</f>
        <v>84.459800000000001</v>
      </c>
      <c r="N130" s="125">
        <f>SUMIF($B131:$B$211,LEFT($C130,LEN($C130)-6),N131:N$211)</f>
        <v>80.446504285714283</v>
      </c>
      <c r="O130" s="125">
        <f>SUMIF($B131:$B$211,LEFT($C130,LEN($C130)-6),O131:O$211)</f>
        <v>77.209285714285713</v>
      </c>
      <c r="P130" s="125">
        <f>SUMIF($B131:$B$211,LEFT($C130,LEN($C130)-6),P131:P$211)</f>
        <v>75.789571428571421</v>
      </c>
      <c r="Q130" s="125">
        <f>SUMIF($B131:$B$211,LEFT($C130,LEN($C130)-6),Q131:Q$211)</f>
        <v>69.382428571428576</v>
      </c>
      <c r="R130" s="125">
        <f>SUMIF($B131:$B$211,LEFT($C130,LEN($C130)-6),R131:R$211)</f>
        <v>66.333571428571673</v>
      </c>
      <c r="S130" s="125">
        <f>SUMIF($B131:$B$211,LEFT($C130,LEN($C130)-6),S131:S$211)</f>
        <v>62.555976190476485</v>
      </c>
      <c r="T130" s="125">
        <f>SUMIF($B131:$B$211,LEFT($C130,LEN($C130)-6),T131:T$211)</f>
        <v>58.95504761904791</v>
      </c>
      <c r="U130" s="125">
        <f>SUMIF($B131:$B$211,LEFT($C130,LEN($C130)-6),U131:U$211)</f>
        <v>55.354119047619335</v>
      </c>
      <c r="V130" s="125">
        <f>SUMIF($B131:$B$211,LEFT($C130,LEN($C130)-6),V131:V$211)</f>
        <v>51.753190476190767</v>
      </c>
      <c r="W130" s="125">
        <f>SUMIF($B131:$B$211,LEFT($C130,LEN($C130)-6),W131:W$211)</f>
        <v>48.152261904762192</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1.1398360000000003</v>
      </c>
      <c r="E132" s="127">
        <v>1.107189</v>
      </c>
      <c r="F132" s="127">
        <v>1.767371</v>
      </c>
      <c r="G132" s="127">
        <v>1.8172140000000001</v>
      </c>
      <c r="H132" s="127">
        <v>1.717041</v>
      </c>
      <c r="I132" s="127">
        <v>1.4295819999999999</v>
      </c>
      <c r="J132" s="127">
        <v>0.98563899999999993</v>
      </c>
      <c r="K132" s="127">
        <v>1.3196970000000001</v>
      </c>
      <c r="L132" s="127">
        <v>1.6231</v>
      </c>
      <c r="M132" s="127">
        <v>1.42048</v>
      </c>
      <c r="N132" s="127">
        <v>1.4595799999999997</v>
      </c>
      <c r="O132" s="127">
        <v>1.6760000000000002</v>
      </c>
      <c r="P132" s="127">
        <v>1.6550000000000002</v>
      </c>
      <c r="Q132" s="127">
        <v>1.516</v>
      </c>
      <c r="R132" s="127">
        <v>1.4556666666666678</v>
      </c>
      <c r="S132" s="127">
        <v>1.3756666666666766</v>
      </c>
      <c r="T132" s="127">
        <v>1.2956666666666854</v>
      </c>
      <c r="U132" s="127">
        <v>1.2156666666666687</v>
      </c>
      <c r="V132" s="127">
        <v>1.1356666666666775</v>
      </c>
      <c r="W132" s="127">
        <v>1.0556666666666863</v>
      </c>
    </row>
    <row r="133" spans="1:23" s="88" customFormat="1" x14ac:dyDescent="0.3">
      <c r="A133" s="126" t="s">
        <v>224</v>
      </c>
      <c r="B133" s="126" t="s">
        <v>465</v>
      </c>
      <c r="C133" s="126" t="s">
        <v>468</v>
      </c>
      <c r="D133" s="127">
        <v>4.6255199999999999</v>
      </c>
      <c r="E133" s="127">
        <v>0.52308300000000008</v>
      </c>
      <c r="F133" s="127">
        <v>0.46095199999999992</v>
      </c>
      <c r="G133" s="127">
        <v>0.53797200000000001</v>
      </c>
      <c r="H133" s="127">
        <v>0.44932000000000005</v>
      </c>
      <c r="I133" s="127">
        <v>0.39556700000000011</v>
      </c>
      <c r="J133" s="127">
        <v>0.50376900000000002</v>
      </c>
      <c r="K133" s="127">
        <v>0.21283799999999997</v>
      </c>
      <c r="L133" s="127">
        <v>0.25424999999999998</v>
      </c>
      <c r="M133" s="127">
        <v>0.18989</v>
      </c>
      <c r="N133" s="127">
        <v>0.18507000000000004</v>
      </c>
      <c r="O133" s="127">
        <v>0.17899999999999999</v>
      </c>
      <c r="P133" s="127">
        <v>0.11799999999999999</v>
      </c>
      <c r="Q133" s="127">
        <v>3.5000000000000003E-2</v>
      </c>
      <c r="R133" s="127">
        <v>0</v>
      </c>
      <c r="S133" s="127">
        <v>0</v>
      </c>
      <c r="T133" s="127">
        <v>0</v>
      </c>
      <c r="U133" s="127">
        <v>0</v>
      </c>
      <c r="V133" s="127">
        <v>0</v>
      </c>
      <c r="W133" s="127">
        <v>0</v>
      </c>
    </row>
    <row r="134" spans="1:23" s="88" customFormat="1" x14ac:dyDescent="0.3">
      <c r="A134" s="126" t="s">
        <v>224</v>
      </c>
      <c r="B134" s="126" t="s">
        <v>465</v>
      </c>
      <c r="C134" s="126" t="s">
        <v>469</v>
      </c>
      <c r="D134" s="127">
        <v>4.3593299999999999</v>
      </c>
      <c r="E134" s="127">
        <v>3.9891029999999996</v>
      </c>
      <c r="F134" s="127">
        <v>3.1002829999999997</v>
      </c>
      <c r="G134" s="127">
        <v>3.152234</v>
      </c>
      <c r="H134" s="127">
        <v>1.6031169999999999</v>
      </c>
      <c r="I134" s="127">
        <v>2.1929289999999999</v>
      </c>
      <c r="J134" s="127">
        <v>2.6455129999999998</v>
      </c>
      <c r="K134" s="127">
        <v>0.64913599999999982</v>
      </c>
      <c r="L134" s="127">
        <v>0.84623999999999988</v>
      </c>
      <c r="M134" s="127">
        <v>0.86943000000000004</v>
      </c>
      <c r="N134" s="127">
        <v>1.0078499999999999</v>
      </c>
      <c r="O134" s="127">
        <v>0.84699999999999998</v>
      </c>
      <c r="P134" s="127">
        <v>0.93200000000000005</v>
      </c>
      <c r="Q134" s="127">
        <v>0.76800000000000002</v>
      </c>
      <c r="R134" s="127">
        <v>0.76999999999999447</v>
      </c>
      <c r="S134" s="127">
        <v>0.73050000000000526</v>
      </c>
      <c r="T134" s="127">
        <v>0.6910000000000035</v>
      </c>
      <c r="U134" s="127">
        <v>0.65150000000000163</v>
      </c>
      <c r="V134" s="127">
        <v>0.61199999999999977</v>
      </c>
      <c r="W134" s="127">
        <v>0.57249999999999801</v>
      </c>
    </row>
    <row r="135" spans="1:23" s="88" customFormat="1" x14ac:dyDescent="0.3">
      <c r="A135" s="126" t="s">
        <v>224</v>
      </c>
      <c r="B135" s="126" t="s">
        <v>465</v>
      </c>
      <c r="C135" s="126" t="s">
        <v>470</v>
      </c>
      <c r="D135" s="127">
        <v>0.51832</v>
      </c>
      <c r="E135" s="127">
        <v>0.170044</v>
      </c>
      <c r="F135" s="127">
        <v>0.123639</v>
      </c>
      <c r="G135" s="127">
        <v>0.14110900000000001</v>
      </c>
      <c r="H135" s="127">
        <v>0.184166</v>
      </c>
      <c r="I135" s="127">
        <v>0.55118699999999998</v>
      </c>
      <c r="J135" s="127">
        <v>0.16694799999999999</v>
      </c>
      <c r="K135" s="127">
        <v>0.27706700000000001</v>
      </c>
      <c r="L135" s="127">
        <v>0.43494000000000005</v>
      </c>
      <c r="M135" s="127">
        <v>0.33206999999999998</v>
      </c>
      <c r="N135" s="127">
        <v>0.11720000000000001</v>
      </c>
      <c r="O135" s="127">
        <v>0.46</v>
      </c>
      <c r="P135" s="127">
        <v>0.626</v>
      </c>
      <c r="Q135" s="127">
        <v>0.56300000000000017</v>
      </c>
      <c r="R135" s="127">
        <v>0.6526666666666664</v>
      </c>
      <c r="S135" s="127">
        <v>0.70416666666667072</v>
      </c>
      <c r="T135" s="127">
        <v>0.75566666666666238</v>
      </c>
      <c r="U135" s="127">
        <v>0.8071666666666667</v>
      </c>
      <c r="V135" s="127">
        <v>0.85866666666667102</v>
      </c>
      <c r="W135" s="127">
        <v>0.91016666666666257</v>
      </c>
    </row>
    <row r="136" spans="1:23" s="88" customFormat="1" x14ac:dyDescent="0.3">
      <c r="A136" s="126" t="s">
        <v>224</v>
      </c>
      <c r="B136" s="126" t="s">
        <v>465</v>
      </c>
      <c r="C136" s="126" t="s">
        <v>225</v>
      </c>
      <c r="D136" s="127">
        <v>159.94411235420182</v>
      </c>
      <c r="E136" s="127">
        <v>175.07799432782389</v>
      </c>
      <c r="F136" s="127">
        <v>117.47402963794373</v>
      </c>
      <c r="G136" s="127">
        <v>165.24416655886318</v>
      </c>
      <c r="H136" s="127">
        <v>82.937147714959707</v>
      </c>
      <c r="I136" s="127">
        <v>91.619182891977005</v>
      </c>
      <c r="J136" s="127">
        <v>89.097713594353891</v>
      </c>
      <c r="K136" s="127">
        <v>72.803243000000009</v>
      </c>
      <c r="L136" s="127">
        <v>73.645209999999992</v>
      </c>
      <c r="M136" s="127">
        <v>80.215710000000001</v>
      </c>
      <c r="N136" s="127">
        <v>76.785714285714278</v>
      </c>
      <c r="O136" s="127">
        <v>73.214285714285708</v>
      </c>
      <c r="P136" s="127">
        <v>71.428571428571416</v>
      </c>
      <c r="Q136" s="127">
        <v>66.071428571428569</v>
      </c>
      <c r="R136" s="127">
        <v>63.095238095238358</v>
      </c>
      <c r="S136" s="127">
        <v>59.523809523809788</v>
      </c>
      <c r="T136" s="127">
        <v>55.952380952381219</v>
      </c>
      <c r="U136" s="127">
        <v>52.38095238095265</v>
      </c>
      <c r="V136" s="127">
        <v>48.809523809524073</v>
      </c>
      <c r="W136" s="127">
        <v>45.238095238095504</v>
      </c>
    </row>
    <row r="137" spans="1:23" s="88" customFormat="1" x14ac:dyDescent="0.3">
      <c r="A137" s="126" t="s">
        <v>224</v>
      </c>
      <c r="B137" s="126" t="s">
        <v>465</v>
      </c>
      <c r="C137" s="126" t="s">
        <v>471</v>
      </c>
      <c r="D137" s="127">
        <v>0.24666099999999999</v>
      </c>
      <c r="E137" s="127">
        <v>0.19206200000000004</v>
      </c>
      <c r="F137" s="127">
        <v>0.263212</v>
      </c>
      <c r="G137" s="127">
        <v>0.26163100000000006</v>
      </c>
      <c r="H137" s="127">
        <v>0.29247199999999995</v>
      </c>
      <c r="I137" s="127">
        <v>6.5089999999999995E-2</v>
      </c>
      <c r="J137" s="127">
        <v>6.2234999999999999E-2</v>
      </c>
      <c r="K137" s="127">
        <v>0.10294399999999999</v>
      </c>
      <c r="L137" s="127">
        <v>8.7109999999999993E-2</v>
      </c>
      <c r="M137" s="127">
        <v>4.5980000000000007E-2</v>
      </c>
      <c r="N137" s="127">
        <v>0</v>
      </c>
      <c r="O137" s="127">
        <v>5.3999999999999999E-2</v>
      </c>
      <c r="P137" s="127">
        <v>0.13400000000000001</v>
      </c>
      <c r="Q137" s="127">
        <v>0.13100000000000001</v>
      </c>
      <c r="R137" s="127">
        <v>0.18333333333334167</v>
      </c>
      <c r="S137" s="127">
        <v>0.22183333333334329</v>
      </c>
      <c r="T137" s="127">
        <v>0.26033333333334491</v>
      </c>
      <c r="U137" s="127">
        <v>0.29883333333334655</v>
      </c>
      <c r="V137" s="127">
        <v>0.3373333333333482</v>
      </c>
      <c r="W137" s="127">
        <v>0.37583333333333713</v>
      </c>
    </row>
    <row r="138" spans="1:23" s="88" customFormat="1" x14ac:dyDescent="0.3">
      <c r="A138" s="126" t="s">
        <v>224</v>
      </c>
      <c r="B138" s="126" t="s">
        <v>465</v>
      </c>
      <c r="C138" s="126" t="s">
        <v>472</v>
      </c>
      <c r="D138" s="127">
        <v>1.5011240000000001</v>
      </c>
      <c r="E138" s="127">
        <v>1.6479659999999998</v>
      </c>
      <c r="F138" s="127">
        <v>2.1598139999999999</v>
      </c>
      <c r="G138" s="127">
        <v>2.9112100000000001</v>
      </c>
      <c r="H138" s="127">
        <v>2.2405710000000001</v>
      </c>
      <c r="I138" s="127">
        <v>2.843337</v>
      </c>
      <c r="J138" s="127">
        <v>2.1444859999999997</v>
      </c>
      <c r="K138" s="127">
        <v>1.4592510000000001</v>
      </c>
      <c r="L138" s="127">
        <v>1.74962</v>
      </c>
      <c r="M138" s="127">
        <v>1.3862399999999999</v>
      </c>
      <c r="N138" s="127">
        <v>0.89108999999999994</v>
      </c>
      <c r="O138" s="127">
        <v>0.77900000000000003</v>
      </c>
      <c r="P138" s="127">
        <v>0.89600000000000013</v>
      </c>
      <c r="Q138" s="127">
        <v>0.29800000000000004</v>
      </c>
      <c r="R138" s="127">
        <v>0.17666666666664402</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258.70088903406247</v>
      </c>
      <c r="E139" s="125">
        <f>SUMIF($B140:$B$211,LEFT($C139,LEN($C139)-6),E140:E$211)</f>
        <v>181.84795241639881</v>
      </c>
      <c r="F139" s="125">
        <f>SUMIF($B140:$B$211,LEFT($C139,LEN($C139)-6),F140:F$211)</f>
        <v>153.77593911955356</v>
      </c>
      <c r="G139" s="125">
        <f>SUMIF($B140:$B$211,LEFT($C139,LEN($C139)-6),G140:G$211)</f>
        <v>151.61168771860613</v>
      </c>
      <c r="H139" s="125">
        <f>SUMIF($B140:$B$211,LEFT($C139,LEN($C139)-6),H140:H$211)</f>
        <v>140.8211302857143</v>
      </c>
      <c r="I139" s="125">
        <f>SUMIF($B140:$B$211,LEFT($C139,LEN($C139)-6),I140:I$211)</f>
        <v>122.18952642857144</v>
      </c>
      <c r="J139" s="125">
        <f>SUMIF($B140:$B$211,LEFT($C139,LEN($C139)-6),J140:J$211)</f>
        <v>115.06419328571427</v>
      </c>
      <c r="K139" s="125">
        <f>SUMIF($B140:$B$211,LEFT($C139,LEN($C139)-6),K140:K$211)</f>
        <v>111.25880828571431</v>
      </c>
      <c r="L139" s="125">
        <f>SUMIF($B140:$B$211,LEFT($C139,LEN($C139)-6),L140:L$211)</f>
        <v>69.436809142857143</v>
      </c>
      <c r="M139" s="125">
        <f>SUMIF($B140:$B$211,LEFT($C139,LEN($C139)-6),M140:M$211)</f>
        <v>53.657792999999998</v>
      </c>
      <c r="N139" s="125">
        <f>SUMIF($B140:$B$211,LEFT($C139,LEN($C139)-6),N140:N$211)</f>
        <v>54.931392999999986</v>
      </c>
      <c r="O139" s="125">
        <f>SUMIF($B140:$B$211,LEFT($C139,LEN($C139)-6),O140:O$211)</f>
        <v>55.852428870811309</v>
      </c>
      <c r="P139" s="125">
        <f>SUMIF($B140:$B$211,LEFT($C139,LEN($C139)-6),P140:P$211)</f>
        <v>50.1979972109405</v>
      </c>
      <c r="Q139" s="125">
        <f>SUMIF($B140:$B$211,LEFT($C139,LEN($C139)-6),Q140:Q$211)</f>
        <v>44.568138880244867</v>
      </c>
      <c r="R139" s="125">
        <f>SUMIF($B140:$B$211,LEFT($C139,LEN($C139)-6),R140:R$211)</f>
        <v>48.488422139622784</v>
      </c>
      <c r="S139" s="125">
        <f>SUMIF($B140:$B$211,LEFT($C139,LEN($C139)-6),S140:S$211)</f>
        <v>48.027277144339671</v>
      </c>
      <c r="T139" s="125">
        <f>SUMIF($B140:$B$211,LEFT($C139,LEN($C139)-6),T140:T$211)</f>
        <v>47.566132149056159</v>
      </c>
      <c r="U139" s="125">
        <f>SUMIF($B140:$B$211,LEFT($C139,LEN($C139)-6),U140:U$211)</f>
        <v>47.104987153773138</v>
      </c>
      <c r="V139" s="125">
        <f>SUMIF($B140:$B$211,LEFT($C139,LEN($C139)-6),V140:V$211)</f>
        <v>46.643842158489832</v>
      </c>
      <c r="W139" s="125">
        <f>SUMIF($B140:$B$211,LEFT($C139,LEN($C139)-6),W140:W$211)</f>
        <v>46.182697163206726</v>
      </c>
    </row>
    <row r="140" spans="1:23" s="88" customFormat="1" x14ac:dyDescent="0.3">
      <c r="A140" s="126" t="s">
        <v>224</v>
      </c>
      <c r="B140" s="126" t="s">
        <v>474</v>
      </c>
      <c r="C140" s="126" t="s">
        <v>229</v>
      </c>
      <c r="D140" s="127">
        <v>34.28311306370535</v>
      </c>
      <c r="E140" s="127">
        <v>13.425598013392854</v>
      </c>
      <c r="F140" s="127">
        <v>2.6698226830357146</v>
      </c>
      <c r="G140" s="127">
        <v>4.9131609999999988</v>
      </c>
      <c r="H140" s="127">
        <v>5.6520269999999977</v>
      </c>
      <c r="I140" s="127">
        <v>5.6390469999999997</v>
      </c>
      <c r="J140" s="127">
        <v>5.0123659999999992</v>
      </c>
      <c r="K140" s="127">
        <v>5.4056079999999991</v>
      </c>
      <c r="L140" s="127">
        <v>5.42483</v>
      </c>
      <c r="M140" s="127">
        <v>6.4460699999999997</v>
      </c>
      <c r="N140" s="127">
        <v>6.9426600000000009</v>
      </c>
      <c r="O140" s="127">
        <v>7.0479988708113126</v>
      </c>
      <c r="P140" s="127">
        <v>7.5039972109405015</v>
      </c>
      <c r="Q140" s="127">
        <v>5.6799960231020288</v>
      </c>
      <c r="R140" s="127">
        <v>5.3759945205752855</v>
      </c>
      <c r="S140" s="127">
        <v>4.691993096720636</v>
      </c>
      <c r="T140" s="127">
        <v>4.0079916728659875</v>
      </c>
      <c r="U140" s="127">
        <v>3.3239902490113389</v>
      </c>
      <c r="V140" s="127">
        <v>2.6399888251566899</v>
      </c>
      <c r="W140" s="127">
        <v>1.9559874013020409</v>
      </c>
    </row>
    <row r="141" spans="1:23" s="88" customFormat="1" x14ac:dyDescent="0.3">
      <c r="A141" s="126" t="s">
        <v>224</v>
      </c>
      <c r="B141" s="126" t="s">
        <v>474</v>
      </c>
      <c r="C141" s="126" t="s">
        <v>475</v>
      </c>
      <c r="D141" s="127">
        <v>5.5525000000000005E-2</v>
      </c>
      <c r="E141" s="127">
        <v>5.2585E-2</v>
      </c>
      <c r="F141" s="127">
        <v>0.21197000000000002</v>
      </c>
      <c r="G141" s="127">
        <v>0.21009999999999998</v>
      </c>
      <c r="H141" s="127">
        <v>0.14445999999999998</v>
      </c>
      <c r="I141" s="127">
        <v>0.30380000000000001</v>
      </c>
      <c r="J141" s="127">
        <v>0.56869000000000003</v>
      </c>
      <c r="K141" s="127">
        <v>0.63734999999999997</v>
      </c>
      <c r="L141" s="127">
        <v>0.54355000000000009</v>
      </c>
      <c r="M141" s="127">
        <v>0.74672000000000005</v>
      </c>
      <c r="N141" s="127">
        <v>0.51621000000000006</v>
      </c>
      <c r="O141" s="127">
        <v>1.1719999999999999</v>
      </c>
      <c r="P141" s="127">
        <v>1.2550000000000001</v>
      </c>
      <c r="Q141" s="127">
        <v>1.1379999999999999</v>
      </c>
      <c r="R141" s="127">
        <v>1.1543333333333332</v>
      </c>
      <c r="S141" s="127">
        <v>1.1373333333333298</v>
      </c>
      <c r="T141" s="127">
        <v>1.1203333333333325</v>
      </c>
      <c r="U141" s="127">
        <v>1.1033333333333291</v>
      </c>
      <c r="V141" s="127">
        <v>1.0863333333333318</v>
      </c>
      <c r="W141" s="127">
        <v>1.0693333333333348</v>
      </c>
    </row>
    <row r="142" spans="1:23" s="88" customFormat="1" x14ac:dyDescent="0.3">
      <c r="A142" s="126" t="s">
        <v>224</v>
      </c>
      <c r="B142" s="126" t="s">
        <v>474</v>
      </c>
      <c r="C142" s="126" t="s">
        <v>232</v>
      </c>
      <c r="D142" s="127">
        <v>104.64066199999999</v>
      </c>
      <c r="E142" s="127">
        <v>73.992768499999997</v>
      </c>
      <c r="F142" s="127">
        <v>62.116271000000005</v>
      </c>
      <c r="G142" s="127">
        <v>41.163449</v>
      </c>
      <c r="H142" s="127">
        <v>46.026128857142858</v>
      </c>
      <c r="I142" s="127">
        <v>44.674301142857146</v>
      </c>
      <c r="J142" s="127">
        <v>49.262775999999995</v>
      </c>
      <c r="K142" s="127">
        <v>58.756159000000018</v>
      </c>
      <c r="L142" s="127">
        <v>17.906692</v>
      </c>
      <c r="M142" s="127">
        <v>18.168612999999997</v>
      </c>
      <c r="N142" s="127">
        <v>21.889412999999998</v>
      </c>
      <c r="O142" s="127">
        <v>20.755430000000004</v>
      </c>
      <c r="P142" s="127">
        <v>25.102999999999998</v>
      </c>
      <c r="Q142" s="127">
        <v>23.406142857142839</v>
      </c>
      <c r="R142" s="127">
        <v>25.738903809523855</v>
      </c>
      <c r="S142" s="127">
        <v>27.064260238095372</v>
      </c>
      <c r="T142" s="127">
        <v>28.38961666666648</v>
      </c>
      <c r="U142" s="127">
        <v>29.714973095237998</v>
      </c>
      <c r="V142" s="127">
        <v>31.040329523809515</v>
      </c>
      <c r="W142" s="127">
        <v>32.365685952381028</v>
      </c>
    </row>
    <row r="143" spans="1:23" s="88" customFormat="1" x14ac:dyDescent="0.3">
      <c r="A143" s="126" t="s">
        <v>224</v>
      </c>
      <c r="B143" s="126" t="s">
        <v>474</v>
      </c>
      <c r="C143" s="126" t="s">
        <v>476</v>
      </c>
      <c r="D143" s="127">
        <v>26.983476999999997</v>
      </c>
      <c r="E143" s="127">
        <v>11.346389</v>
      </c>
      <c r="F143" s="127">
        <v>5.7387080000000008</v>
      </c>
      <c r="G143" s="127">
        <v>4.8913850000000005</v>
      </c>
      <c r="H143" s="127">
        <v>5.1302110000000001</v>
      </c>
      <c r="I143" s="127">
        <v>4.9882520000000001</v>
      </c>
      <c r="J143" s="127">
        <v>4.7007980000000007</v>
      </c>
      <c r="K143" s="127">
        <v>3.7656010000000015</v>
      </c>
      <c r="L143" s="127">
        <v>2.6120999999999999</v>
      </c>
      <c r="M143" s="127">
        <v>3.1343899999999993</v>
      </c>
      <c r="N143" s="127">
        <v>2.9960900000000001</v>
      </c>
      <c r="O143" s="127">
        <v>3.7749999999999986</v>
      </c>
      <c r="P143" s="127">
        <v>4.1949999999999994</v>
      </c>
      <c r="Q143" s="127">
        <v>3.2049999999999996</v>
      </c>
      <c r="R143" s="127">
        <v>3.1549999999999807</v>
      </c>
      <c r="S143" s="127">
        <v>2.8699999999999597</v>
      </c>
      <c r="T143" s="127">
        <v>2.5849999999999387</v>
      </c>
      <c r="U143" s="127">
        <v>2.3000000000000194</v>
      </c>
      <c r="V143" s="127">
        <v>2.0149999999999983</v>
      </c>
      <c r="W143" s="127">
        <v>1.7299999999999773</v>
      </c>
    </row>
    <row r="144" spans="1:23" s="88" customFormat="1" x14ac:dyDescent="0.3">
      <c r="A144" s="126" t="s">
        <v>224</v>
      </c>
      <c r="B144" s="126" t="s">
        <v>474</v>
      </c>
      <c r="C144" s="126" t="s">
        <v>234</v>
      </c>
      <c r="D144" s="127">
        <v>24.995997000000003</v>
      </c>
      <c r="E144" s="127">
        <v>25.737777999999999</v>
      </c>
      <c r="F144" s="127">
        <v>31.575628000000002</v>
      </c>
      <c r="G144" s="127">
        <v>27.962880999999999</v>
      </c>
      <c r="H144" s="127">
        <v>22.554563000000002</v>
      </c>
      <c r="I144" s="127">
        <v>16.513019</v>
      </c>
      <c r="J144" s="127">
        <v>15.349575</v>
      </c>
      <c r="K144" s="127">
        <v>10.146566</v>
      </c>
      <c r="L144" s="127">
        <v>5.680089999999999</v>
      </c>
      <c r="M144" s="127">
        <v>5.2504</v>
      </c>
      <c r="N144" s="127">
        <v>5.7848699999999997</v>
      </c>
      <c r="O144" s="127">
        <v>6.41</v>
      </c>
      <c r="P144" s="127">
        <v>6.1609999999999996</v>
      </c>
      <c r="Q144" s="127">
        <v>4.8739999999999997</v>
      </c>
      <c r="R144" s="127">
        <v>6.0647142857141434</v>
      </c>
      <c r="S144" s="127">
        <v>5.2967142857141871</v>
      </c>
      <c r="T144" s="127">
        <v>4.5287142857142317</v>
      </c>
      <c r="U144" s="127">
        <v>3.7607142857142755</v>
      </c>
      <c r="V144" s="127">
        <v>2.9927142857141167</v>
      </c>
      <c r="W144" s="127">
        <v>2.2247142857141609</v>
      </c>
    </row>
    <row r="145" spans="1:23" s="88" customFormat="1" x14ac:dyDescent="0.3">
      <c r="A145" s="126" t="s">
        <v>224</v>
      </c>
      <c r="B145" s="126" t="s">
        <v>474</v>
      </c>
      <c r="C145" s="126" t="s">
        <v>477</v>
      </c>
      <c r="D145" s="127">
        <v>10.207176</v>
      </c>
      <c r="E145" s="127">
        <v>6.2876160000000016</v>
      </c>
      <c r="F145" s="127">
        <v>2.311931</v>
      </c>
      <c r="G145" s="127">
        <v>2.4857640000000005</v>
      </c>
      <c r="H145" s="127">
        <v>3.5269459999999997</v>
      </c>
      <c r="I145" s="127">
        <v>3.2232279999999998</v>
      </c>
      <c r="J145" s="127">
        <v>3.2908749999999998</v>
      </c>
      <c r="K145" s="127">
        <v>1.7293170000000004</v>
      </c>
      <c r="L145" s="127">
        <v>1.0196900000000002</v>
      </c>
      <c r="M145" s="127">
        <v>0.91667999999999994</v>
      </c>
      <c r="N145" s="127">
        <v>0.77145999999999992</v>
      </c>
      <c r="O145" s="127">
        <v>1.2270000000000001</v>
      </c>
      <c r="P145" s="127">
        <v>1.3330000000000002</v>
      </c>
      <c r="Q145" s="127">
        <v>1.169</v>
      </c>
      <c r="R145" s="127">
        <v>1.1850000000000043</v>
      </c>
      <c r="S145" s="127">
        <v>1.1559999999999981</v>
      </c>
      <c r="T145" s="127">
        <v>1.1270000000000049</v>
      </c>
      <c r="U145" s="127">
        <v>1.097999999999999</v>
      </c>
      <c r="V145" s="127">
        <v>1.0689999999999928</v>
      </c>
      <c r="W145" s="127">
        <v>1.0399999999999996</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0.255</v>
      </c>
      <c r="E147" s="127">
        <v>0.24000000000000002</v>
      </c>
      <c r="F147" s="127">
        <v>0.17799999999999999</v>
      </c>
      <c r="G147" s="127">
        <v>0.24837500000000001</v>
      </c>
      <c r="H147" s="127">
        <v>0.20644999999999999</v>
      </c>
      <c r="I147" s="127">
        <v>0.17300000000000001</v>
      </c>
      <c r="J147" s="127">
        <v>0.244371</v>
      </c>
      <c r="K147" s="127">
        <v>0.25619999999999998</v>
      </c>
      <c r="L147" s="127">
        <v>0.2092</v>
      </c>
      <c r="M147" s="127">
        <v>0.20699999999999999</v>
      </c>
      <c r="N147" s="127">
        <v>0.19000000000000003</v>
      </c>
      <c r="O147" s="127">
        <v>0.221</v>
      </c>
      <c r="P147" s="127">
        <v>0</v>
      </c>
      <c r="Q147" s="127">
        <v>7.6999999999999999E-2</v>
      </c>
      <c r="R147" s="127">
        <v>0</v>
      </c>
      <c r="S147" s="127">
        <v>0</v>
      </c>
      <c r="T147" s="127">
        <v>0</v>
      </c>
      <c r="U147" s="127">
        <v>0</v>
      </c>
      <c r="V147" s="127">
        <v>0</v>
      </c>
      <c r="W147" s="127">
        <v>0</v>
      </c>
    </row>
    <row r="148" spans="1:23" s="88" customFormat="1" x14ac:dyDescent="0.3">
      <c r="A148" s="126" t="s">
        <v>224</v>
      </c>
      <c r="B148" s="126" t="s">
        <v>474</v>
      </c>
      <c r="C148" s="126" t="s">
        <v>480</v>
      </c>
      <c r="D148" s="127">
        <v>0.13977499999999998</v>
      </c>
      <c r="E148" s="127">
        <v>0.21788600000000002</v>
      </c>
      <c r="F148" s="127">
        <v>0.178732</v>
      </c>
      <c r="G148" s="127">
        <v>0.15285799999999999</v>
      </c>
      <c r="H148" s="127">
        <v>0.214173</v>
      </c>
      <c r="I148" s="127">
        <v>0.21766199999999997</v>
      </c>
      <c r="J148" s="127">
        <v>0.18075000000000002</v>
      </c>
      <c r="K148" s="127">
        <v>0.18275</v>
      </c>
      <c r="L148" s="127">
        <v>0.16813</v>
      </c>
      <c r="M148" s="127">
        <v>0.12200000000000003</v>
      </c>
      <c r="N148" s="127">
        <v>0.14396000000000003</v>
      </c>
      <c r="O148" s="127">
        <v>0.1</v>
      </c>
      <c r="P148" s="127">
        <v>0.12000000000000001</v>
      </c>
      <c r="Q148" s="127">
        <v>0.13300000000000001</v>
      </c>
      <c r="R148" s="127">
        <v>0.15066666666666401</v>
      </c>
      <c r="S148" s="127">
        <v>0.16716666666666108</v>
      </c>
      <c r="T148" s="127">
        <v>0.18366666666666451</v>
      </c>
      <c r="U148" s="127">
        <v>0.20016666666666158</v>
      </c>
      <c r="V148" s="127">
        <v>0.21666666666666498</v>
      </c>
      <c r="W148" s="127">
        <v>0.23316666666666205</v>
      </c>
    </row>
    <row r="149" spans="1:23" s="88" customFormat="1" x14ac:dyDescent="0.3">
      <c r="A149" s="126" t="s">
        <v>224</v>
      </c>
      <c r="B149" s="126" t="s">
        <v>474</v>
      </c>
      <c r="C149" s="126" t="s">
        <v>481</v>
      </c>
      <c r="D149" s="127">
        <v>36.070892000000008</v>
      </c>
      <c r="E149" s="127">
        <v>34.012867</v>
      </c>
      <c r="F149" s="127">
        <v>36.204725999999994</v>
      </c>
      <c r="G149" s="127">
        <v>42.089110000000005</v>
      </c>
      <c r="H149" s="127">
        <v>36.432570999999996</v>
      </c>
      <c r="I149" s="127">
        <v>30.538076000000004</v>
      </c>
      <c r="J149" s="127">
        <v>25.088572000000003</v>
      </c>
      <c r="K149" s="127">
        <v>20.542964999999999</v>
      </c>
      <c r="L149" s="127">
        <v>28.479900000000001</v>
      </c>
      <c r="M149" s="127">
        <v>18.39406</v>
      </c>
      <c r="N149" s="127">
        <v>15.362299999999999</v>
      </c>
      <c r="O149" s="127">
        <v>14.201999999999998</v>
      </c>
      <c r="P149" s="127">
        <v>4.2229999999999999</v>
      </c>
      <c r="Q149" s="127">
        <v>4.5379999999999994</v>
      </c>
      <c r="R149" s="127">
        <v>5.3571428571428568</v>
      </c>
      <c r="S149" s="127">
        <v>5.3571428571428568</v>
      </c>
      <c r="T149" s="127">
        <v>5.3571428571428568</v>
      </c>
      <c r="U149" s="127">
        <v>5.3571428571428568</v>
      </c>
      <c r="V149" s="127">
        <v>5.3571428571428568</v>
      </c>
      <c r="W149" s="127">
        <v>5.3571428571428568</v>
      </c>
    </row>
    <row r="150" spans="1:23" s="88" customFormat="1" x14ac:dyDescent="0.3">
      <c r="A150" s="126" t="s">
        <v>224</v>
      </c>
      <c r="B150" s="126" t="s">
        <v>474</v>
      </c>
      <c r="C150" s="126" t="s">
        <v>482</v>
      </c>
      <c r="D150" s="127">
        <v>0</v>
      </c>
      <c r="E150" s="127">
        <v>1E-3</v>
      </c>
      <c r="F150" s="127">
        <v>0.11299999999999999</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0.3629</v>
      </c>
      <c r="E151" s="127">
        <v>0.37565100000000007</v>
      </c>
      <c r="F151" s="127">
        <v>0.37500100000000003</v>
      </c>
      <c r="G151" s="127">
        <v>0.42359400000000003</v>
      </c>
      <c r="H151" s="127">
        <v>0.34392200000000006</v>
      </c>
      <c r="I151" s="127">
        <v>0.44659100000000013</v>
      </c>
      <c r="J151" s="127">
        <v>0.36460000000000004</v>
      </c>
      <c r="K151" s="127">
        <v>0.33799999999999997</v>
      </c>
      <c r="L151" s="127">
        <v>0.33824999999999994</v>
      </c>
      <c r="M151" s="127">
        <v>0.25323000000000001</v>
      </c>
      <c r="N151" s="127">
        <v>0.33443000000000001</v>
      </c>
      <c r="O151" s="127">
        <v>0.38800000000000001</v>
      </c>
      <c r="P151" s="127">
        <v>0.30399999999999999</v>
      </c>
      <c r="Q151" s="127">
        <v>0.34800000000000003</v>
      </c>
      <c r="R151" s="127">
        <v>0.30666666666666459</v>
      </c>
      <c r="S151" s="127">
        <v>0.28666666666666679</v>
      </c>
      <c r="T151" s="127">
        <v>0.26666666666666899</v>
      </c>
      <c r="U151" s="127">
        <v>0.24666666666666484</v>
      </c>
      <c r="V151" s="127">
        <v>0.22666666666666707</v>
      </c>
      <c r="W151" s="127">
        <v>0.20666666666666927</v>
      </c>
    </row>
    <row r="152" spans="1:23" s="88" customFormat="1" x14ac:dyDescent="0.3">
      <c r="A152" s="126" t="s">
        <v>224</v>
      </c>
      <c r="B152" s="126" t="s">
        <v>474</v>
      </c>
      <c r="C152" s="126" t="s">
        <v>237</v>
      </c>
      <c r="D152" s="127">
        <v>20.706371970357132</v>
      </c>
      <c r="E152" s="127">
        <v>16.157813903005945</v>
      </c>
      <c r="F152" s="127">
        <v>12.102149436517852</v>
      </c>
      <c r="G152" s="127">
        <v>27.071010718606146</v>
      </c>
      <c r="H152" s="127">
        <v>20.589678428571425</v>
      </c>
      <c r="I152" s="127">
        <v>15.472550285714282</v>
      </c>
      <c r="J152" s="127">
        <v>11.000820285714282</v>
      </c>
      <c r="K152" s="127">
        <v>9.4982922857142817</v>
      </c>
      <c r="L152" s="127">
        <v>7.0543771428571418</v>
      </c>
      <c r="M152" s="127">
        <v>1.8630000000000004E-2</v>
      </c>
      <c r="N152" s="127">
        <v>0</v>
      </c>
      <c r="O152" s="127">
        <v>0.55400000000000005</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766.24783930191848</v>
      </c>
      <c r="E153" s="123">
        <f>SUMIF($A155:$A$211,LEFT($C153,LEN($C153)-6),E155:E$211)</f>
        <v>846.55744328995604</v>
      </c>
      <c r="F153" s="123">
        <f>SUMIF($A155:$A$211,LEFT($C153,LEN($C153)-6),F155:F$211)</f>
        <v>831.3703389065513</v>
      </c>
      <c r="G153" s="123">
        <f>SUMIF($A155:$A$211,LEFT($C153,LEN($C153)-6),G155:G$211)</f>
        <v>825.07384432274921</v>
      </c>
      <c r="H153" s="123">
        <f>SUMIF($A155:$A$211,LEFT($C153,LEN($C153)-6),H155:H$211)</f>
        <v>711.61356606150105</v>
      </c>
      <c r="I153" s="123">
        <f>SUMIF($A155:$A$211,LEFT($C153,LEN($C153)-6),I155:I$211)</f>
        <v>611.64025117029871</v>
      </c>
      <c r="J153" s="123">
        <f>SUMIF($A155:$A$211,LEFT($C153,LEN($C153)-6),J155:J$211)</f>
        <v>489.08705489017547</v>
      </c>
      <c r="K153" s="123">
        <f>SUMIF($A155:$A$211,LEFT($C153,LEN($C153)-6),K155:K$211)</f>
        <v>493.51177905288438</v>
      </c>
      <c r="L153" s="123">
        <f>SUMIF($A155:$A$211,LEFT($C153,LEN($C153)-6),L155:L$211)</f>
        <v>477.17558867161375</v>
      </c>
      <c r="M153" s="123">
        <f>SUMIF($A155:$A$211,LEFT($C153,LEN($C153)-6),M155:M$211)</f>
        <v>432.52362778933565</v>
      </c>
      <c r="N153" s="123">
        <f>SUMIF($A155:$A$211,LEFT($C153,LEN($C153)-6),N155:N$211)</f>
        <v>474.73721229310661</v>
      </c>
      <c r="O153" s="123">
        <f>SUMIF($A155:$A$211,LEFT($C153,LEN($C153)-6),O155:O$211)</f>
        <v>393.85390674724744</v>
      </c>
      <c r="P153" s="123">
        <f>SUMIF($A155:$A$211,LEFT($C153,LEN($C153)-6),P155:P$211)</f>
        <v>416.78255720648713</v>
      </c>
      <c r="Q153" s="123">
        <f>SUMIF($A155:$A$211,LEFT($C153,LEN($C153)-6),Q155:Q$211)</f>
        <v>450.41568836990575</v>
      </c>
      <c r="R153" s="123">
        <f>SUMIF($A155:$A$211,LEFT($C153,LEN($C153)-6),R155:R$211)</f>
        <v>387.52107049244921</v>
      </c>
      <c r="S153" s="123">
        <f>SUMIF($A155:$A$211,LEFT($C153,LEN($C153)-6),S155:S$211)</f>
        <v>386.99314261171645</v>
      </c>
      <c r="T153" s="123">
        <f>SUMIF($A155:$A$211,LEFT($C153,LEN($C153)-6),T155:T$211)</f>
        <v>404.56937643257135</v>
      </c>
      <c r="U153" s="123">
        <f>SUMIF($A155:$A$211,LEFT($C153,LEN($C153)-6),U155:U$211)</f>
        <v>387.8698363473012</v>
      </c>
      <c r="V153" s="123">
        <f>SUMIF($A155:$A$211,LEFT($C153,LEN($C153)-6),V155:V$211)</f>
        <v>403.53017221001312</v>
      </c>
      <c r="W153" s="123">
        <f>SUMIF($A155:$A$211,LEFT($C153,LEN($C153)-6),W155:W$211)</f>
        <v>412.04765092986855</v>
      </c>
    </row>
    <row r="154" spans="1:23" s="88" customFormat="1" x14ac:dyDescent="0.3">
      <c r="A154" s="124" t="s">
        <v>485</v>
      </c>
      <c r="B154" s="124" t="s">
        <v>485</v>
      </c>
      <c r="C154" s="124" t="s">
        <v>485</v>
      </c>
      <c r="D154" s="125">
        <f>SUMIF($B155:$B$211,LEFT($C154,LEN($C154)-6),D155:D$211)</f>
        <v>107.75194773749996</v>
      </c>
      <c r="E154" s="125">
        <f>SUMIF($B155:$B$211,LEFT($C154,LEN($C154)-6),E155:E$211)</f>
        <v>99.394901157142854</v>
      </c>
      <c r="F154" s="125">
        <f>SUMIF($B155:$B$211,LEFT($C154,LEN($C154)-6),F155:F$211)</f>
        <v>82.604514476168703</v>
      </c>
      <c r="G154" s="125">
        <f>SUMIF($B155:$B$211,LEFT($C154,LEN($C154)-6),G155:G$211)</f>
        <v>74.855966795903839</v>
      </c>
      <c r="H154" s="125">
        <f>SUMIF($B155:$B$211,LEFT($C154,LEN($C154)-6),H155:H$211)</f>
        <v>65.71360414285715</v>
      </c>
      <c r="I154" s="125">
        <f>SUMIF($B155:$B$211,LEFT($C154,LEN($C154)-6),I155:I$211)</f>
        <v>54.189972428571416</v>
      </c>
      <c r="J154" s="125">
        <f>SUMIF($B155:$B$211,LEFT($C154,LEN($C154)-6),J155:J$211)</f>
        <v>51.130385476663491</v>
      </c>
      <c r="K154" s="125">
        <f>SUMIF($B155:$B$211,LEFT($C154,LEN($C154)-6),K155:K$211)</f>
        <v>51.803329428571416</v>
      </c>
      <c r="L154" s="125">
        <f>SUMIF($B155:$B$211,LEFT($C154,LEN($C154)-6),L155:L$211)</f>
        <v>48.931351428571425</v>
      </c>
      <c r="M154" s="125">
        <f>SUMIF($B155:$B$211,LEFT($C154,LEN($C154)-6),M155:M$211)</f>
        <v>31.981701428571434</v>
      </c>
      <c r="N154" s="125">
        <f>SUMIF($B155:$B$211,LEFT($C154,LEN($C154)-6),N155:N$211)</f>
        <v>24.285851428571426</v>
      </c>
      <c r="O154" s="125">
        <f>SUMIF($B155:$B$211,LEFT($C154,LEN($C154)-6),O155:O$211)</f>
        <v>23.500469716516307</v>
      </c>
      <c r="P154" s="125">
        <f>SUMIF($B155:$B$211,LEFT($C154,LEN($C154)-6),P155:P$211)</f>
        <v>23.368176158168204</v>
      </c>
      <c r="Q154" s="125">
        <f>SUMIF($B155:$B$211,LEFT($C154,LEN($C154)-6),Q155:Q$211)</f>
        <v>25.188277039612082</v>
      </c>
      <c r="R154" s="125">
        <f>SUMIF($B155:$B$211,LEFT($C154,LEN($C154)-6),R155:R$211)</f>
        <v>23.92106734214682</v>
      </c>
      <c r="S154" s="125">
        <f>SUMIF($B155:$B$211,LEFT($C154,LEN($C154)-6),S155:S$211)</f>
        <v>25.999104692583344</v>
      </c>
      <c r="T154" s="125">
        <f>SUMIF($B155:$B$211,LEFT($C154,LEN($C154)-6),T155:T$211)</f>
        <v>28.276494220797929</v>
      </c>
      <c r="U154" s="125">
        <f>SUMIF($B155:$B$211,LEFT($C154,LEN($C154)-6),U155:U$211)</f>
        <v>28.768169463298477</v>
      </c>
      <c r="V154" s="125">
        <f>SUMIF($B155:$B$211,LEFT($C154,LEN($C154)-6),V155:V$211)</f>
        <v>29.259844705798429</v>
      </c>
      <c r="W154" s="125">
        <f>SUMIF($B155:$B$211,LEFT($C154,LEN($C154)-6),W155:W$211)</f>
        <v>31.537234234013013</v>
      </c>
    </row>
    <row r="155" spans="1:23" s="88" customFormat="1" x14ac:dyDescent="0.3">
      <c r="A155" s="126" t="s">
        <v>240</v>
      </c>
      <c r="B155" s="126" t="s">
        <v>486</v>
      </c>
      <c r="C155" s="126" t="s">
        <v>487</v>
      </c>
      <c r="D155" s="127">
        <v>0</v>
      </c>
      <c r="E155" s="127">
        <v>0</v>
      </c>
      <c r="F155" s="127">
        <v>2.5000000000000001E-4</v>
      </c>
      <c r="G155" s="127">
        <v>4.3001999999999999E-2</v>
      </c>
      <c r="H155" s="127">
        <v>1.65E-3</v>
      </c>
      <c r="I155" s="127">
        <v>3.7299999999999998E-3</v>
      </c>
      <c r="J155" s="127">
        <v>1.392E-3</v>
      </c>
      <c r="K155" s="127">
        <v>1.1465999999999999E-2</v>
      </c>
      <c r="L155" s="127">
        <v>2.9300000000000003E-2</v>
      </c>
      <c r="M155" s="127">
        <v>7.0800000000000012E-3</v>
      </c>
      <c r="N155" s="127">
        <v>9.5499999999999995E-3</v>
      </c>
      <c r="O155" s="127">
        <v>4.0000000000000001E-3</v>
      </c>
      <c r="P155" s="127">
        <v>2E-3</v>
      </c>
      <c r="Q155" s="127">
        <v>4.3000000000000003E-2</v>
      </c>
      <c r="R155" s="127">
        <v>5.5333333333327871E-2</v>
      </c>
      <c r="S155" s="127">
        <v>7.4833333333331906E-2</v>
      </c>
      <c r="T155" s="127">
        <v>9.4333333333329591E-2</v>
      </c>
      <c r="U155" s="127">
        <v>0.11383333333332729</v>
      </c>
      <c r="V155" s="127">
        <v>0.13333333333333133</v>
      </c>
      <c r="W155" s="127">
        <v>0.15283333333332902</v>
      </c>
    </row>
    <row r="156" spans="1:23" s="88" customFormat="1" x14ac:dyDescent="0.3">
      <c r="A156" s="126" t="s">
        <v>240</v>
      </c>
      <c r="B156" s="126" t="s">
        <v>486</v>
      </c>
      <c r="C156" s="126" t="s">
        <v>488</v>
      </c>
      <c r="D156" s="127">
        <v>16.751439000000001</v>
      </c>
      <c r="E156" s="127">
        <v>11.154400000000001</v>
      </c>
      <c r="F156" s="127">
        <v>14.3218</v>
      </c>
      <c r="G156" s="127">
        <v>20.753325</v>
      </c>
      <c r="H156" s="127">
        <v>17.033400000000004</v>
      </c>
      <c r="I156" s="127">
        <v>14.894399999999997</v>
      </c>
      <c r="J156" s="127">
        <v>12.838714999999997</v>
      </c>
      <c r="K156" s="127">
        <v>18.377999999999997</v>
      </c>
      <c r="L156" s="127">
        <v>20.90738</v>
      </c>
      <c r="M156" s="127">
        <v>3.2236000000000002</v>
      </c>
      <c r="N156" s="127">
        <v>0</v>
      </c>
      <c r="O156" s="127">
        <v>4.8529717333332743</v>
      </c>
      <c r="P156" s="127">
        <v>2.36</v>
      </c>
      <c r="Q156" s="127">
        <v>1.986</v>
      </c>
      <c r="R156" s="127">
        <v>0.19935217777791486</v>
      </c>
      <c r="S156" s="127">
        <v>0</v>
      </c>
      <c r="T156" s="127">
        <v>0</v>
      </c>
      <c r="U156" s="127">
        <v>0</v>
      </c>
      <c r="V156" s="127">
        <v>0</v>
      </c>
      <c r="W156" s="127">
        <v>0</v>
      </c>
    </row>
    <row r="157" spans="1:23" s="88" customFormat="1" x14ac:dyDescent="0.3">
      <c r="A157" s="126" t="s">
        <v>240</v>
      </c>
      <c r="B157" s="126" t="s">
        <v>486</v>
      </c>
      <c r="C157" s="126" t="s">
        <v>489</v>
      </c>
      <c r="D157" s="127">
        <v>1.0829999999999997</v>
      </c>
      <c r="E157" s="127">
        <v>5.0000000000000001E-4</v>
      </c>
      <c r="F157" s="127">
        <v>0.02</v>
      </c>
      <c r="G157" s="127">
        <v>4.5200000000000009E-4</v>
      </c>
      <c r="H157" s="127">
        <v>2.9500000000000001E-4</v>
      </c>
      <c r="I157" s="127">
        <v>0.11599999999999999</v>
      </c>
      <c r="J157" s="127">
        <v>0.2225</v>
      </c>
      <c r="K157" s="127">
        <v>5.1000000000000004E-3</v>
      </c>
      <c r="L157" s="127">
        <v>4.7259999999999996E-2</v>
      </c>
      <c r="M157" s="127">
        <v>2.1649999999999999E-2</v>
      </c>
      <c r="N157" s="127">
        <v>0.21110999999999999</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12.829195999999992</v>
      </c>
      <c r="E158" s="127">
        <v>14.253415999999996</v>
      </c>
      <c r="F158" s="127">
        <v>11.421699635097273</v>
      </c>
      <c r="G158" s="127">
        <v>12.894892906618127</v>
      </c>
      <c r="H158" s="127">
        <v>11.370827999999994</v>
      </c>
      <c r="I158" s="127">
        <v>10.433482999999997</v>
      </c>
      <c r="J158" s="127">
        <v>9.9776619999999969</v>
      </c>
      <c r="K158" s="127">
        <v>9.747660999999999</v>
      </c>
      <c r="L158" s="127">
        <v>-0.27027000000000001</v>
      </c>
      <c r="M158" s="127">
        <v>-6.3750000000000001E-2</v>
      </c>
      <c r="N158" s="127">
        <v>-1.0000000000000001E-5</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3.4424999999999999</v>
      </c>
      <c r="E159" s="127">
        <v>5.9899999999999984</v>
      </c>
      <c r="F159" s="127">
        <v>3.18</v>
      </c>
      <c r="G159" s="127">
        <v>0.48385000000000011</v>
      </c>
      <c r="H159" s="127">
        <v>0.33139999999999997</v>
      </c>
      <c r="I159" s="127">
        <v>0.44750000000000006</v>
      </c>
      <c r="J159" s="127">
        <v>0.38280000000000003</v>
      </c>
      <c r="K159" s="127">
        <v>0.60899999999999999</v>
      </c>
      <c r="L159" s="127">
        <v>3.0772900000000001</v>
      </c>
      <c r="M159" s="127">
        <v>2.3079200000000002</v>
      </c>
      <c r="N159" s="127">
        <v>1.2924599999999999</v>
      </c>
      <c r="O159" s="127">
        <v>5.0490000000000004</v>
      </c>
      <c r="P159" s="127">
        <v>4.9130000000000003</v>
      </c>
      <c r="Q159" s="127">
        <v>8.5289999999999999</v>
      </c>
      <c r="R159" s="127">
        <v>7.8579523809521232</v>
      </c>
      <c r="S159" s="127">
        <v>9.5979523809522291</v>
      </c>
      <c r="T159" s="127">
        <v>11.337952380952336</v>
      </c>
      <c r="U159" s="127">
        <v>11.292238095238156</v>
      </c>
      <c r="V159" s="127">
        <v>11.246523809523572</v>
      </c>
      <c r="W159" s="127">
        <v>12.986523809523678</v>
      </c>
    </row>
    <row r="160" spans="1:23" s="88" customFormat="1" x14ac:dyDescent="0.3">
      <c r="A160" s="126" t="s">
        <v>240</v>
      </c>
      <c r="B160" s="126" t="s">
        <v>486</v>
      </c>
      <c r="C160" s="126" t="s">
        <v>491</v>
      </c>
      <c r="D160" s="127">
        <v>3.6749999999999998E-2</v>
      </c>
      <c r="E160" s="127">
        <v>0</v>
      </c>
      <c r="F160" s="127">
        <v>2.5000000000000001E-2</v>
      </c>
      <c r="G160" s="127">
        <v>0</v>
      </c>
      <c r="H160" s="127">
        <v>3.108E-2</v>
      </c>
      <c r="I160" s="127">
        <v>0.05</v>
      </c>
      <c r="J160" s="127">
        <v>2.4E-2</v>
      </c>
      <c r="K160" s="127">
        <v>4.0501000000000009E-2</v>
      </c>
      <c r="L160" s="127">
        <v>6.225E-2</v>
      </c>
      <c r="M160" s="127">
        <v>3.2300000000000002E-2</v>
      </c>
      <c r="N160" s="127">
        <v>1.984E-2</v>
      </c>
      <c r="O160" s="127">
        <v>2.5000000000000001E-2</v>
      </c>
      <c r="P160" s="127">
        <v>0</v>
      </c>
      <c r="Q160" s="127">
        <v>5.2999999999999999E-2</v>
      </c>
      <c r="R160" s="127">
        <v>5.3999999999998487E-2</v>
      </c>
      <c r="S160" s="127">
        <v>6.7999999999998215E-2</v>
      </c>
      <c r="T160" s="127">
        <v>8.1999999999997936E-2</v>
      </c>
      <c r="U160" s="127">
        <v>9.5999999999997671E-2</v>
      </c>
      <c r="V160" s="127">
        <v>0.10999999999999739</v>
      </c>
      <c r="W160" s="127">
        <v>0.12399999999999711</v>
      </c>
    </row>
    <row r="161" spans="1:23" s="88" customFormat="1" x14ac:dyDescent="0.3">
      <c r="A161" s="126" t="s">
        <v>240</v>
      </c>
      <c r="B161" s="126" t="s">
        <v>486</v>
      </c>
      <c r="C161" s="126" t="s">
        <v>492</v>
      </c>
      <c r="D161" s="127">
        <v>0.362099</v>
      </c>
      <c r="E161" s="127">
        <v>0.405555</v>
      </c>
      <c r="F161" s="127">
        <v>0.41956000000000004</v>
      </c>
      <c r="G161" s="127">
        <v>0.52276400000000001</v>
      </c>
      <c r="H161" s="127">
        <v>0.29419999999999996</v>
      </c>
      <c r="I161" s="127">
        <v>0.38599999999999995</v>
      </c>
      <c r="J161" s="127">
        <v>0.44499999999999995</v>
      </c>
      <c r="K161" s="127">
        <v>0.23650000000000004</v>
      </c>
      <c r="L161" s="127">
        <v>0.24950999999999998</v>
      </c>
      <c r="M161" s="127">
        <v>0.24042999999999998</v>
      </c>
      <c r="N161" s="127">
        <v>0.19852</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2.1598480000000002</v>
      </c>
      <c r="E162" s="127">
        <v>1.2609999999999999</v>
      </c>
      <c r="F162" s="127">
        <v>1.0154539999999999</v>
      </c>
      <c r="G162" s="127">
        <v>0.63835300000000006</v>
      </c>
      <c r="H162" s="127">
        <v>0.82940000000000003</v>
      </c>
      <c r="I162" s="127">
        <v>0.37540000000000001</v>
      </c>
      <c r="J162" s="127">
        <v>0.6155020000000001</v>
      </c>
      <c r="K162" s="127">
        <v>0.89556999999999998</v>
      </c>
      <c r="L162" s="127">
        <v>0.34268999999999994</v>
      </c>
      <c r="M162" s="127">
        <v>0.43742999999999999</v>
      </c>
      <c r="N162" s="127">
        <v>0.64238000000000006</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1.3599110000000001</v>
      </c>
      <c r="E163" s="127">
        <v>0.67338500000000001</v>
      </c>
      <c r="F163" s="127">
        <v>0.85790000000000011</v>
      </c>
      <c r="G163" s="127">
        <v>1.2222900000000001</v>
      </c>
      <c r="H163" s="127">
        <v>1.6634639999999998</v>
      </c>
      <c r="I163" s="127">
        <v>2.5010610000000004</v>
      </c>
      <c r="J163" s="127">
        <v>2.052638</v>
      </c>
      <c r="K163" s="127">
        <v>1.1091420000000001</v>
      </c>
      <c r="L163" s="127">
        <v>1.3904700000000001</v>
      </c>
      <c r="M163" s="127">
        <v>1.3530600000000002</v>
      </c>
      <c r="N163" s="127">
        <v>1.347</v>
      </c>
      <c r="O163" s="127">
        <v>1.085</v>
      </c>
      <c r="P163" s="127">
        <v>1.407</v>
      </c>
      <c r="Q163" s="127">
        <v>1.4339999999999997</v>
      </c>
      <c r="R163" s="127">
        <v>1.6576666666666586</v>
      </c>
      <c r="S163" s="127">
        <v>1.8321666666666758</v>
      </c>
      <c r="T163" s="127">
        <v>2.006666666666642</v>
      </c>
      <c r="U163" s="127">
        <v>2.1811666666666594</v>
      </c>
      <c r="V163" s="127">
        <v>2.3556666666666763</v>
      </c>
      <c r="W163" s="127">
        <v>2.5301666666666427</v>
      </c>
    </row>
    <row r="164" spans="1:23" s="88" customFormat="1" x14ac:dyDescent="0.3">
      <c r="A164" s="126" t="s">
        <v>240</v>
      </c>
      <c r="B164" s="126" t="s">
        <v>486</v>
      </c>
      <c r="C164" s="126" t="s">
        <v>495</v>
      </c>
      <c r="D164" s="127">
        <v>13.577596999999997</v>
      </c>
      <c r="E164" s="127">
        <v>9.3548579999999983</v>
      </c>
      <c r="F164" s="127">
        <v>6.7231469999999982</v>
      </c>
      <c r="G164" s="127">
        <v>3.5729699999999998</v>
      </c>
      <c r="H164" s="127">
        <v>3.0351749999999997</v>
      </c>
      <c r="I164" s="127">
        <v>3.5747769999999992</v>
      </c>
      <c r="J164" s="127">
        <v>2.7611260000000009</v>
      </c>
      <c r="K164" s="127">
        <v>2.9659949999999999</v>
      </c>
      <c r="L164" s="127">
        <v>4.5580799999999986</v>
      </c>
      <c r="M164" s="127">
        <v>7.0261300000000011</v>
      </c>
      <c r="N164" s="127">
        <v>4.4155899999999999</v>
      </c>
      <c r="O164" s="127">
        <v>1.696</v>
      </c>
      <c r="P164" s="127">
        <v>4.5729999999999986</v>
      </c>
      <c r="Q164" s="127">
        <v>3.5220000000000002</v>
      </c>
      <c r="R164" s="127">
        <v>5.0896666666667603</v>
      </c>
      <c r="S164" s="127">
        <v>6.0026666666666575</v>
      </c>
      <c r="T164" s="127">
        <v>6.9156666666665547</v>
      </c>
      <c r="U164" s="127">
        <v>7.8286666666668578</v>
      </c>
      <c r="V164" s="127">
        <v>8.7416666666667542</v>
      </c>
      <c r="W164" s="127">
        <v>9.6546666666666514</v>
      </c>
    </row>
    <row r="165" spans="1:23" s="88" customFormat="1" x14ac:dyDescent="0.3">
      <c r="A165" s="126" t="s">
        <v>240</v>
      </c>
      <c r="B165" s="126" t="s">
        <v>486</v>
      </c>
      <c r="C165" s="126" t="s">
        <v>496</v>
      </c>
      <c r="D165" s="127">
        <v>8.6273649999999993</v>
      </c>
      <c r="E165" s="127">
        <v>14.871538999999999</v>
      </c>
      <c r="F165" s="127">
        <v>4.0050939999999997</v>
      </c>
      <c r="G165" s="127">
        <v>0.39661599999999997</v>
      </c>
      <c r="H165" s="127">
        <v>0.16220000000000001</v>
      </c>
      <c r="I165" s="127">
        <v>0.89890000000000003</v>
      </c>
      <c r="J165" s="127">
        <v>0.68099999999999994</v>
      </c>
      <c r="K165" s="127">
        <v>0.02</v>
      </c>
      <c r="L165" s="127">
        <v>0.21650000000000003</v>
      </c>
      <c r="M165" s="127">
        <v>0.30399999999999999</v>
      </c>
      <c r="N165" s="127">
        <v>0.01</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35.351366737499994</v>
      </c>
      <c r="E166" s="127">
        <v>27.789548157142857</v>
      </c>
      <c r="F166" s="127">
        <v>23.619123841071428</v>
      </c>
      <c r="G166" s="127">
        <v>20.414151889285712</v>
      </c>
      <c r="H166" s="127">
        <v>16.902118142857141</v>
      </c>
      <c r="I166" s="127">
        <v>12.236193428571427</v>
      </c>
      <c r="J166" s="127">
        <v>12.1263484766635</v>
      </c>
      <c r="K166" s="127">
        <v>12.343414428571428</v>
      </c>
      <c r="L166" s="127">
        <v>12.241091428571428</v>
      </c>
      <c r="M166" s="127">
        <v>9.6972614285714283</v>
      </c>
      <c r="N166" s="127">
        <v>10.906351428571426</v>
      </c>
      <c r="O166" s="127">
        <v>10.788497983183033</v>
      </c>
      <c r="P166" s="127">
        <v>10.113176158168205</v>
      </c>
      <c r="Q166" s="127">
        <v>9.6212770396120835</v>
      </c>
      <c r="R166" s="127">
        <v>9.0070961167500379</v>
      </c>
      <c r="S166" s="127">
        <v>8.4234856449644511</v>
      </c>
      <c r="T166" s="127">
        <v>7.8398751731790677</v>
      </c>
      <c r="U166" s="127">
        <v>7.2562647013934818</v>
      </c>
      <c r="V166" s="127">
        <v>6.6726542296080984</v>
      </c>
      <c r="W166" s="127">
        <v>6.089043757822715</v>
      </c>
    </row>
    <row r="167" spans="1:23" s="88" customFormat="1" x14ac:dyDescent="0.3">
      <c r="A167" s="126" t="s">
        <v>240</v>
      </c>
      <c r="B167" s="126" t="s">
        <v>486</v>
      </c>
      <c r="C167" s="126" t="s">
        <v>497</v>
      </c>
      <c r="D167" s="127">
        <v>3.4555459999999996</v>
      </c>
      <c r="E167" s="127">
        <v>5.3685999999999998</v>
      </c>
      <c r="F167" s="127">
        <v>6.2106559999999993</v>
      </c>
      <c r="G167" s="127">
        <v>3.5085699999999993</v>
      </c>
      <c r="H167" s="127">
        <v>1.4677189999999998</v>
      </c>
      <c r="I167" s="127">
        <v>1.8592029999999999</v>
      </c>
      <c r="J167" s="127">
        <v>1.5926199999999999</v>
      </c>
      <c r="K167" s="127">
        <v>1.56778</v>
      </c>
      <c r="L167" s="127">
        <v>2.0432000000000001</v>
      </c>
      <c r="M167" s="127">
        <v>5.2225899999999994</v>
      </c>
      <c r="N167" s="127">
        <v>2.753060000000001</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8.7153299999999998</v>
      </c>
      <c r="E168" s="127">
        <v>8.2721</v>
      </c>
      <c r="F168" s="127">
        <v>10.784830000000003</v>
      </c>
      <c r="G168" s="127">
        <v>10.404730000000001</v>
      </c>
      <c r="H168" s="127">
        <v>12.590674999999997</v>
      </c>
      <c r="I168" s="127">
        <v>6.4133249999999995</v>
      </c>
      <c r="J168" s="127">
        <v>7.4090820000000006</v>
      </c>
      <c r="K168" s="127">
        <v>3.8732000000000002</v>
      </c>
      <c r="L168" s="127">
        <v>4.0366</v>
      </c>
      <c r="M168" s="127">
        <v>2.1719999999999997</v>
      </c>
      <c r="N168" s="127">
        <v>2.48</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109.49020239285714</v>
      </c>
      <c r="E169" s="125">
        <f>SUMIF($B170:$B$211,LEFT($C169,LEN($C169)-6),E170:E$211)</f>
        <v>122.88247286831142</v>
      </c>
      <c r="F169" s="125">
        <f>SUMIF($B170:$B$211,LEFT($C169,LEN($C169)-6),F170:F$211)</f>
        <v>65.672384000000008</v>
      </c>
      <c r="G169" s="125">
        <f>SUMIF($B170:$B$211,LEFT($C169,LEN($C169)-6),G170:G$211)</f>
        <v>90.897145999999978</v>
      </c>
      <c r="H169" s="125">
        <f>SUMIF($B170:$B$211,LEFT($C169,LEN($C169)-6),H170:H$211)</f>
        <v>89.110489999999999</v>
      </c>
      <c r="I169" s="125">
        <f>SUMIF($B170:$B$211,LEFT($C169,LEN($C169)-6),I170:I$211)</f>
        <v>99.395117000000013</v>
      </c>
      <c r="J169" s="125">
        <f>SUMIF($B170:$B$211,LEFT($C169,LEN($C169)-6),J170:J$211)</f>
        <v>84.307804999999988</v>
      </c>
      <c r="K169" s="125">
        <f>SUMIF($B170:$B$211,LEFT($C169,LEN($C169)-6),K170:K$211)</f>
        <v>75.259976999999992</v>
      </c>
      <c r="L169" s="125">
        <f>SUMIF($B170:$B$211,LEFT($C169,LEN($C169)-6),L170:L$211)</f>
        <v>88.672800000000024</v>
      </c>
      <c r="M169" s="125">
        <f>SUMIF($B170:$B$211,LEFT($C169,LEN($C169)-6),M170:M$211)</f>
        <v>57.528110000000005</v>
      </c>
      <c r="N169" s="125">
        <f>SUMIF($B170:$B$211,LEFT($C169,LEN($C169)-6),N170:N$211)</f>
        <v>76.827159999999992</v>
      </c>
      <c r="O169" s="125">
        <f>SUMIF($B170:$B$211,LEFT($C169,LEN($C169)-6),O170:O$211)</f>
        <v>57.14179238295155</v>
      </c>
      <c r="P169" s="125">
        <f>SUMIF($B170:$B$211,LEFT($C169,LEN($C169)-6),P170:P$211)</f>
        <v>53.239993757062976</v>
      </c>
      <c r="Q169" s="125">
        <f>SUMIF($B170:$B$211,LEFT($C169,LEN($C169)-6),Q170:Q$211)</f>
        <v>51.116003960583939</v>
      </c>
      <c r="R169" s="125">
        <f>SUMIF($B170:$B$211,LEFT($C169,LEN($C169)-6),R170:R$211)</f>
        <v>48.803474944498348</v>
      </c>
      <c r="S169" s="125">
        <f>SUMIF($B170:$B$211,LEFT($C169,LEN($C169)-6),S170:S$211)</f>
        <v>50.012414066647786</v>
      </c>
      <c r="T169" s="125">
        <f>SUMIF($B170:$B$211,LEFT($C169,LEN($C169)-6),T170:T$211)</f>
        <v>51.269019855463881</v>
      </c>
      <c r="U169" s="125">
        <f>SUMIF($B170:$B$211,LEFT($C169,LEN($C169)-6),U170:U$211)</f>
        <v>52.525625644280382</v>
      </c>
      <c r="V169" s="125">
        <f>SUMIF($B170:$B$211,LEFT($C169,LEN($C169)-6),V170:V$211)</f>
        <v>53.782231433096477</v>
      </c>
      <c r="W169" s="125">
        <f>SUMIF($B170:$B$211,LEFT($C169,LEN($C169)-6),W170:W$211)</f>
        <v>55.038837221912573</v>
      </c>
    </row>
    <row r="170" spans="1:23" s="88" customFormat="1" x14ac:dyDescent="0.3">
      <c r="A170" s="126" t="s">
        <v>240</v>
      </c>
      <c r="B170" s="126" t="s">
        <v>500</v>
      </c>
      <c r="C170" s="126" t="s">
        <v>501</v>
      </c>
      <c r="D170" s="127">
        <v>1E-3</v>
      </c>
      <c r="E170" s="127">
        <v>1E-3</v>
      </c>
      <c r="F170" s="127">
        <v>0</v>
      </c>
      <c r="G170" s="127">
        <v>0</v>
      </c>
      <c r="H170" s="127">
        <v>0</v>
      </c>
      <c r="I170" s="127">
        <v>2E-3</v>
      </c>
      <c r="J170" s="127">
        <v>0</v>
      </c>
      <c r="K170" s="127">
        <v>5.4799999999999996E-3</v>
      </c>
      <c r="L170" s="127">
        <v>4.5000000000000005E-3</v>
      </c>
      <c r="M170" s="127">
        <v>0</v>
      </c>
      <c r="N170" s="127">
        <v>3.0000000000000001E-3</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2.4672499999999995</v>
      </c>
      <c r="E171" s="127">
        <v>2.1095999999999999</v>
      </c>
      <c r="F171" s="127">
        <v>1.1139500000000002</v>
      </c>
      <c r="G171" s="127">
        <v>1.6966999999999999</v>
      </c>
      <c r="H171" s="127">
        <v>1.6626520000000002</v>
      </c>
      <c r="I171" s="127">
        <v>1.5860400000000001</v>
      </c>
      <c r="J171" s="127">
        <v>1.9318329999999997</v>
      </c>
      <c r="K171" s="127">
        <v>2.9817750000000003</v>
      </c>
      <c r="L171" s="127">
        <v>2.0078100000000001</v>
      </c>
      <c r="M171" s="127">
        <v>1.6415200000000003</v>
      </c>
      <c r="N171" s="127">
        <v>1.4948800000000002</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5.0000000000000002E-5</v>
      </c>
      <c r="M172" s="127">
        <v>5.4000000000000003E-3</v>
      </c>
      <c r="N172" s="127">
        <v>3.2500000000000003E-3</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88.437486392857139</v>
      </c>
      <c r="E173" s="127">
        <v>109.34899986831142</v>
      </c>
      <c r="F173" s="127">
        <v>56.439872000000001</v>
      </c>
      <c r="G173" s="127">
        <v>81.287328999999986</v>
      </c>
      <c r="H173" s="127">
        <v>80.254979000000006</v>
      </c>
      <c r="I173" s="127">
        <v>91.118920000000003</v>
      </c>
      <c r="J173" s="127">
        <v>77.194846999999996</v>
      </c>
      <c r="K173" s="127">
        <v>70.776217999999986</v>
      </c>
      <c r="L173" s="127">
        <v>80.58317000000001</v>
      </c>
      <c r="M173" s="127">
        <v>51.420520000000003</v>
      </c>
      <c r="N173" s="127">
        <v>69.00882</v>
      </c>
      <c r="O173" s="127">
        <v>45.800792382951549</v>
      </c>
      <c r="P173" s="127">
        <v>44.612993757062974</v>
      </c>
      <c r="Q173" s="127">
        <v>48.314003960583939</v>
      </c>
      <c r="R173" s="127">
        <v>48.75580827783169</v>
      </c>
      <c r="S173" s="127">
        <v>50.012414066647786</v>
      </c>
      <c r="T173" s="127">
        <v>51.269019855463881</v>
      </c>
      <c r="U173" s="127">
        <v>52.525625644280382</v>
      </c>
      <c r="V173" s="127">
        <v>53.782231433096477</v>
      </c>
      <c r="W173" s="127">
        <v>55.038837221912573</v>
      </c>
    </row>
    <row r="174" spans="1:23" s="88" customFormat="1" x14ac:dyDescent="0.3">
      <c r="A174" s="126" t="s">
        <v>240</v>
      </c>
      <c r="B174" s="126" t="s">
        <v>500</v>
      </c>
      <c r="C174" s="126" t="s">
        <v>504</v>
      </c>
      <c r="D174" s="127">
        <v>0</v>
      </c>
      <c r="E174" s="127">
        <v>0.02</v>
      </c>
      <c r="F174" s="127">
        <v>1E-3</v>
      </c>
      <c r="G174" s="127">
        <v>0</v>
      </c>
      <c r="H174" s="127">
        <v>0</v>
      </c>
      <c r="I174" s="127">
        <v>0</v>
      </c>
      <c r="J174" s="127">
        <v>0</v>
      </c>
      <c r="K174" s="127">
        <v>0</v>
      </c>
      <c r="L174" s="127">
        <v>0</v>
      </c>
      <c r="M174" s="127">
        <v>2.9999999999999997E-4</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0.10187499999999999</v>
      </c>
      <c r="E175" s="127">
        <v>4.1430000000000008E-3</v>
      </c>
      <c r="F175" s="127">
        <v>2.9001000000000006E-2</v>
      </c>
      <c r="G175" s="127">
        <v>5.7313000000000003E-2</v>
      </c>
      <c r="H175" s="127">
        <v>0.11922199999999999</v>
      </c>
      <c r="I175" s="127">
        <v>5.8875000000000004E-2</v>
      </c>
      <c r="J175" s="127">
        <v>0.10247500000000001</v>
      </c>
      <c r="K175" s="127">
        <v>9.5708000000000001E-2</v>
      </c>
      <c r="L175" s="127">
        <v>8.3430000000000004E-2</v>
      </c>
      <c r="M175" s="127">
        <v>0.29187999999999997</v>
      </c>
      <c r="N175" s="127">
        <v>0.35951</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17.084051000000002</v>
      </c>
      <c r="E176" s="127">
        <v>9.4748079999999977</v>
      </c>
      <c r="F176" s="127">
        <v>7.2961859999999987</v>
      </c>
      <c r="G176" s="127">
        <v>7.226362</v>
      </c>
      <c r="H176" s="127">
        <v>6.7462439999999981</v>
      </c>
      <c r="I176" s="127">
        <v>6.1279019999999997</v>
      </c>
      <c r="J176" s="127">
        <v>4.6561380000000003</v>
      </c>
      <c r="K176" s="127">
        <v>0.91435900000000003</v>
      </c>
      <c r="L176" s="127">
        <v>5.4607100000000006</v>
      </c>
      <c r="M176" s="127">
        <v>3.6199399999999997</v>
      </c>
      <c r="N176" s="127">
        <v>5.7497999999999996</v>
      </c>
      <c r="O176" s="127">
        <v>11.004999999999999</v>
      </c>
      <c r="P176" s="127">
        <v>8.2880000000000003</v>
      </c>
      <c r="Q176" s="127">
        <v>2.6829999999999998</v>
      </c>
      <c r="R176" s="127">
        <v>0</v>
      </c>
      <c r="S176" s="127">
        <v>0</v>
      </c>
      <c r="T176" s="127">
        <v>0</v>
      </c>
      <c r="U176" s="127">
        <v>0</v>
      </c>
      <c r="V176" s="127">
        <v>0</v>
      </c>
      <c r="W176" s="127">
        <v>0</v>
      </c>
    </row>
    <row r="177" spans="1:23" s="88" customFormat="1" x14ac:dyDescent="0.3">
      <c r="A177" s="126" t="s">
        <v>240</v>
      </c>
      <c r="B177" s="126" t="s">
        <v>500</v>
      </c>
      <c r="C177" s="126" t="s">
        <v>507</v>
      </c>
      <c r="D177" s="127">
        <v>1.3985400000000003</v>
      </c>
      <c r="E177" s="127">
        <v>1.9239219999999999</v>
      </c>
      <c r="F177" s="127">
        <v>0.79237500000000016</v>
      </c>
      <c r="G177" s="127">
        <v>0.62944200000000006</v>
      </c>
      <c r="H177" s="127">
        <v>0.32739299999999999</v>
      </c>
      <c r="I177" s="127">
        <v>0.50137999999999994</v>
      </c>
      <c r="J177" s="127">
        <v>0.422512</v>
      </c>
      <c r="K177" s="127">
        <v>0.48643700000000001</v>
      </c>
      <c r="L177" s="127">
        <v>0.53312999999999999</v>
      </c>
      <c r="M177" s="127">
        <v>0.54854999999999998</v>
      </c>
      <c r="N177" s="127">
        <v>0.2079</v>
      </c>
      <c r="O177" s="127">
        <v>0.33600000000000008</v>
      </c>
      <c r="P177" s="127">
        <v>0.33900000000000002</v>
      </c>
      <c r="Q177" s="127">
        <v>0.11899999999999999</v>
      </c>
      <c r="R177" s="127">
        <v>4.7666666666655387E-2</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151.59012411555426</v>
      </c>
      <c r="E178" s="125">
        <f>SUMIF($B179:$B$211,LEFT($C178,LEN($C178)-6),E179:E$211)</f>
        <v>105.95534083745667</v>
      </c>
      <c r="F178" s="125">
        <f>SUMIF($B179:$B$211,LEFT($C178,LEN($C178)-6),F179:F$211)</f>
        <v>110.38213833535282</v>
      </c>
      <c r="G178" s="125">
        <f>SUMIF($B179:$B$211,LEFT($C178,LEN($C178)-6),G179:G$211)</f>
        <v>91.950642636250222</v>
      </c>
      <c r="H178" s="125">
        <f>SUMIF($B179:$B$211,LEFT($C178,LEN($C178)-6),H179:H$211)</f>
        <v>94.575597347215322</v>
      </c>
      <c r="I178" s="125">
        <f>SUMIF($B179:$B$211,LEFT($C178,LEN($C178)-6),I179:I$211)</f>
        <v>98.087403884584475</v>
      </c>
      <c r="J178" s="125">
        <f>SUMIF($B179:$B$211,LEFT($C178,LEN($C178)-6),J179:J$211)</f>
        <v>104.09723198494055</v>
      </c>
      <c r="K178" s="125">
        <f>SUMIF($B179:$B$211,LEFT($C178,LEN($C178)-6),K179:K$211)</f>
        <v>96.51920219574157</v>
      </c>
      <c r="L178" s="125">
        <f>SUMIF($B179:$B$211,LEFT($C178,LEN($C178)-6),L179:L$211)</f>
        <v>99.970855814470951</v>
      </c>
      <c r="M178" s="125">
        <f>SUMIF($B179:$B$211,LEFT($C178,LEN($C178)-6),M179:M$211)</f>
        <v>85.405754932192778</v>
      </c>
      <c r="N178" s="125">
        <f>SUMIF($B179:$B$211,LEFT($C178,LEN($C178)-6),N179:N$211)</f>
        <v>82.096179435963748</v>
      </c>
      <c r="O178" s="125">
        <f>SUMIF($B179:$B$211,LEFT($C178,LEN($C178)-6),O179:O$211)</f>
        <v>81.504821131515342</v>
      </c>
      <c r="P178" s="125">
        <f>SUMIF($B179:$B$211,LEFT($C178,LEN($C178)-6),P179:P$211)</f>
        <v>64.01384273832042</v>
      </c>
      <c r="Q178" s="125">
        <f>SUMIF($B179:$B$211,LEFT($C178,LEN($C178)-6),Q179:Q$211)</f>
        <v>63.210759904942066</v>
      </c>
      <c r="R178" s="125">
        <f>SUMIF($B179:$B$211,LEFT($C178,LEN($C178)-6),R179:R$211)</f>
        <v>51.96574669835222</v>
      </c>
      <c r="S178" s="125">
        <f>SUMIF($B179:$B$211,LEFT($C178,LEN($C178)-6),S179:S$211)</f>
        <v>44.268216085066058</v>
      </c>
      <c r="T178" s="125">
        <f>SUMIF($B179:$B$211,LEFT($C178,LEN($C178)-6),T179:T$211)</f>
        <v>36.570685471779889</v>
      </c>
      <c r="U178" s="125">
        <f>SUMIF($B179:$B$211,LEFT($C178,LEN($C178)-6),U179:U$211)</f>
        <v>32.097380952380959</v>
      </c>
      <c r="V178" s="125">
        <f>SUMIF($B179:$B$211,LEFT($C178,LEN($C178)-6),V179:V$211)</f>
        <v>33.198238095237947</v>
      </c>
      <c r="W178" s="125">
        <f>SUMIF($B179:$B$211,LEFT($C178,LEN($C178)-6),W179:W$211)</f>
        <v>34.299095238095134</v>
      </c>
    </row>
    <row r="179" spans="1:23" s="88" customFormat="1" x14ac:dyDescent="0.3">
      <c r="A179" s="126" t="s">
        <v>240</v>
      </c>
      <c r="B179" s="126" t="s">
        <v>509</v>
      </c>
      <c r="C179" s="126" t="s">
        <v>510</v>
      </c>
      <c r="D179" s="127">
        <v>0</v>
      </c>
      <c r="E179" s="127">
        <v>1.0020000000000001E-3</v>
      </c>
      <c r="F179" s="127">
        <v>2.0049999999999998E-3</v>
      </c>
      <c r="G179" s="127">
        <v>0</v>
      </c>
      <c r="H179" s="127">
        <v>1.55E-4</v>
      </c>
      <c r="I179" s="127">
        <v>1.013E-3</v>
      </c>
      <c r="J179" s="127">
        <v>0</v>
      </c>
      <c r="K179" s="127">
        <v>0</v>
      </c>
      <c r="L179" s="127">
        <v>2.5839999999999998E-2</v>
      </c>
      <c r="M179" s="127">
        <v>0</v>
      </c>
      <c r="N179" s="127">
        <v>2.1000000000000003E-3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2.9999999999999997E-4</v>
      </c>
      <c r="G180" s="127">
        <v>1.7408000000000003E-2</v>
      </c>
      <c r="H180" s="127">
        <v>0</v>
      </c>
      <c r="I180" s="127">
        <v>7.4999999999999993E-5</v>
      </c>
      <c r="J180" s="127">
        <v>1.4999999999999999E-4</v>
      </c>
      <c r="K180" s="127">
        <v>7.4999999999999993E-5</v>
      </c>
      <c r="L180" s="127">
        <v>7.7460000000000001E-2</v>
      </c>
      <c r="M180" s="127">
        <v>0.49784000000000006</v>
      </c>
      <c r="N180" s="127">
        <v>0.24659999999999996</v>
      </c>
      <c r="O180" s="127">
        <v>0.23699999999999993</v>
      </c>
      <c r="P180" s="127">
        <v>0.115</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65.983856258241758</v>
      </c>
      <c r="E182" s="127">
        <v>52.517857582417591</v>
      </c>
      <c r="F182" s="127">
        <v>43.968682725274725</v>
      </c>
      <c r="G182" s="127">
        <v>41.92707562087913</v>
      </c>
      <c r="H182" s="127">
        <v>41.822488347215341</v>
      </c>
      <c r="I182" s="127">
        <v>51.100020884584474</v>
      </c>
      <c r="J182" s="127">
        <v>51.508711984940561</v>
      </c>
      <c r="K182" s="127">
        <v>45.562907195741566</v>
      </c>
      <c r="L182" s="127">
        <v>44.604988671613803</v>
      </c>
      <c r="M182" s="127">
        <v>30.386314932192779</v>
      </c>
      <c r="N182" s="127">
        <v>34.971812293106609</v>
      </c>
      <c r="O182" s="127">
        <v>38.542963988658201</v>
      </c>
      <c r="P182" s="127">
        <v>27.627985595463276</v>
      </c>
      <c r="Q182" s="127">
        <v>25.57718847637063</v>
      </c>
      <c r="R182" s="127">
        <v>17.61693717454266</v>
      </c>
      <c r="S182" s="127">
        <v>11.134049418399171</v>
      </c>
      <c r="T182" s="127">
        <v>4.6511616622556824</v>
      </c>
      <c r="U182" s="127">
        <v>0</v>
      </c>
      <c r="V182" s="127">
        <v>0</v>
      </c>
      <c r="W182" s="127">
        <v>0</v>
      </c>
    </row>
    <row r="183" spans="1:23" s="88" customFormat="1" x14ac:dyDescent="0.3">
      <c r="A183" s="126" t="s">
        <v>240</v>
      </c>
      <c r="B183" s="126" t="s">
        <v>509</v>
      </c>
      <c r="C183" s="126" t="s">
        <v>513</v>
      </c>
      <c r="D183" s="127">
        <v>8.8500000000000009E-2</v>
      </c>
      <c r="E183" s="127">
        <v>1.6500000000000002E-3</v>
      </c>
      <c r="F183" s="127">
        <v>3.3000000000000002E-2</v>
      </c>
      <c r="G183" s="127">
        <v>3.5999999999999997E-2</v>
      </c>
      <c r="H183" s="127">
        <v>1.2999999999999999E-3</v>
      </c>
      <c r="I183" s="127">
        <v>2.0070000000000001E-2</v>
      </c>
      <c r="J183" s="127">
        <v>1.5049999999999997E-2</v>
      </c>
      <c r="K183" s="127">
        <v>1.729E-2</v>
      </c>
      <c r="L183" s="127">
        <v>2.2099999999999998E-2</v>
      </c>
      <c r="M183" s="127">
        <v>1.525E-2</v>
      </c>
      <c r="N183" s="127">
        <v>2.8400000000000002E-2</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16.312550000000002</v>
      </c>
      <c r="E184" s="127">
        <v>9.6766070000000024</v>
      </c>
      <c r="F184" s="127">
        <v>19.278196999999995</v>
      </c>
      <c r="G184" s="127">
        <v>12.694963000000001</v>
      </c>
      <c r="H184" s="127">
        <v>15.656327000000001</v>
      </c>
      <c r="I184" s="127">
        <v>10.846023999999998</v>
      </c>
      <c r="J184" s="127">
        <v>12.473711999999999</v>
      </c>
      <c r="K184" s="127">
        <v>9.5048849999999998</v>
      </c>
      <c r="L184" s="127">
        <v>9.980459999999999</v>
      </c>
      <c r="M184" s="127">
        <v>6.6241499999999984</v>
      </c>
      <c r="N184" s="127">
        <v>5.44923</v>
      </c>
      <c r="O184" s="127">
        <v>5.1880000000000006</v>
      </c>
      <c r="P184" s="127">
        <v>3.8729999999999998</v>
      </c>
      <c r="Q184" s="127">
        <v>6.1819999999999986</v>
      </c>
      <c r="R184" s="127">
        <v>6.0750000000000774</v>
      </c>
      <c r="S184" s="127">
        <v>6.5720000000000915</v>
      </c>
      <c r="T184" s="127">
        <v>7.0690000000001056</v>
      </c>
      <c r="U184" s="127">
        <v>7.5660000000001197</v>
      </c>
      <c r="V184" s="127">
        <v>8.0629999999999313</v>
      </c>
      <c r="W184" s="127">
        <v>8.5599999999999454</v>
      </c>
    </row>
    <row r="185" spans="1:23" s="88" customFormat="1" x14ac:dyDescent="0.3">
      <c r="A185" s="126" t="s">
        <v>240</v>
      </c>
      <c r="B185" s="126" t="s">
        <v>509</v>
      </c>
      <c r="C185" s="126" t="s">
        <v>514</v>
      </c>
      <c r="D185" s="127">
        <v>4.1813100000000007</v>
      </c>
      <c r="E185" s="127">
        <v>7.0931750000000013</v>
      </c>
      <c r="F185" s="127">
        <v>5.649</v>
      </c>
      <c r="G185" s="127">
        <v>7.9509249999999998</v>
      </c>
      <c r="H185" s="127">
        <v>5.5566500000000003</v>
      </c>
      <c r="I185" s="127">
        <v>5.8167</v>
      </c>
      <c r="J185" s="127">
        <v>8.1683000000000003</v>
      </c>
      <c r="K185" s="127">
        <v>5.4445439999999996</v>
      </c>
      <c r="L185" s="127">
        <v>5.5950100000000003</v>
      </c>
      <c r="M185" s="127">
        <v>3.5961299999999996</v>
      </c>
      <c r="N185" s="127">
        <v>3.47967</v>
      </c>
      <c r="O185" s="127">
        <v>3.3819999999999992</v>
      </c>
      <c r="P185" s="127">
        <v>2.1929999999999996</v>
      </c>
      <c r="Q185" s="127">
        <v>0.72</v>
      </c>
      <c r="R185" s="127">
        <v>0</v>
      </c>
      <c r="S185" s="127">
        <v>0</v>
      </c>
      <c r="T185" s="127">
        <v>0</v>
      </c>
      <c r="U185" s="127">
        <v>0</v>
      </c>
      <c r="V185" s="127">
        <v>0</v>
      </c>
      <c r="W185" s="127">
        <v>0</v>
      </c>
    </row>
    <row r="186" spans="1:23" s="88" customFormat="1" x14ac:dyDescent="0.3">
      <c r="A186" s="126" t="s">
        <v>240</v>
      </c>
      <c r="B186" s="126" t="s">
        <v>509</v>
      </c>
      <c r="C186" s="126" t="s">
        <v>267</v>
      </c>
      <c r="D186" s="127">
        <v>10.007546</v>
      </c>
      <c r="E186" s="127">
        <v>6.7354939999999992</v>
      </c>
      <c r="F186" s="127">
        <v>10.170555999999998</v>
      </c>
      <c r="G186" s="127">
        <v>4.4885340000000005</v>
      </c>
      <c r="H186" s="127">
        <v>4.1996589999999996</v>
      </c>
      <c r="I186" s="127">
        <v>3.6009469999999992</v>
      </c>
      <c r="J186" s="127">
        <v>6.8975460000000002</v>
      </c>
      <c r="K186" s="127">
        <v>9.8877350000000011</v>
      </c>
      <c r="L186" s="127">
        <v>12.4543</v>
      </c>
      <c r="M186" s="127">
        <v>17.408069999999999</v>
      </c>
      <c r="N186" s="127">
        <v>9.1192499999999992</v>
      </c>
      <c r="O186" s="127">
        <v>12.945</v>
      </c>
      <c r="P186" s="127">
        <v>9.2960000000000012</v>
      </c>
      <c r="Q186" s="127">
        <v>8.3140000000000018</v>
      </c>
      <c r="R186" s="127">
        <v>5.5539999999999567</v>
      </c>
      <c r="S186" s="127">
        <v>3.238500000000093</v>
      </c>
      <c r="T186" s="127">
        <v>0.92300000000022908</v>
      </c>
      <c r="U186" s="127">
        <v>0</v>
      </c>
      <c r="V186" s="127">
        <v>0</v>
      </c>
      <c r="W186" s="127">
        <v>0</v>
      </c>
    </row>
    <row r="187" spans="1:23" s="88" customFormat="1" x14ac:dyDescent="0.3">
      <c r="A187" s="126" t="s">
        <v>240</v>
      </c>
      <c r="B187" s="126" t="s">
        <v>509</v>
      </c>
      <c r="C187" s="126" t="s">
        <v>515</v>
      </c>
      <c r="D187" s="127">
        <v>1.017846</v>
      </c>
      <c r="E187" s="127">
        <v>0.83051099999999989</v>
      </c>
      <c r="F187" s="127">
        <v>0.74461600000000017</v>
      </c>
      <c r="G187" s="127">
        <v>0.71009199999999995</v>
      </c>
      <c r="H187" s="127">
        <v>0.61957400000000007</v>
      </c>
      <c r="I187" s="127">
        <v>0.67510300000000012</v>
      </c>
      <c r="J187" s="127">
        <v>0.58600200000000002</v>
      </c>
      <c r="K187" s="127">
        <v>0.70060300000000009</v>
      </c>
      <c r="L187" s="127">
        <v>0.76680999999999999</v>
      </c>
      <c r="M187" s="127">
        <v>0.63080000000000003</v>
      </c>
      <c r="N187" s="127">
        <v>0.4084600000000001</v>
      </c>
      <c r="O187" s="127">
        <v>0.37500000000000011</v>
      </c>
      <c r="P187" s="127">
        <v>0.24800000000000003</v>
      </c>
      <c r="Q187" s="127">
        <v>0.9710000000000002</v>
      </c>
      <c r="R187" s="127">
        <v>1.1273333333334228</v>
      </c>
      <c r="S187" s="127">
        <v>1.4253333333334084</v>
      </c>
      <c r="T187" s="127">
        <v>1.723333333333394</v>
      </c>
      <c r="U187" s="127">
        <v>2.0213333333333794</v>
      </c>
      <c r="V187" s="127">
        <v>2.3193333333333652</v>
      </c>
      <c r="W187" s="127">
        <v>2.6173333333333506</v>
      </c>
    </row>
    <row r="188" spans="1:23" s="88" customFormat="1" x14ac:dyDescent="0.3">
      <c r="A188" s="126" t="s">
        <v>240</v>
      </c>
      <c r="B188" s="126" t="s">
        <v>509</v>
      </c>
      <c r="C188" s="126" t="s">
        <v>516</v>
      </c>
      <c r="D188" s="127">
        <v>23.550098857312491</v>
      </c>
      <c r="E188" s="127">
        <v>19.117012255039064</v>
      </c>
      <c r="F188" s="127">
        <v>23.457245610078118</v>
      </c>
      <c r="G188" s="127">
        <v>16.790168015371087</v>
      </c>
      <c r="H188" s="127">
        <v>17.898604999999996</v>
      </c>
      <c r="I188" s="127">
        <v>19.273548999999992</v>
      </c>
      <c r="J188" s="127">
        <v>16.324903999999989</v>
      </c>
      <c r="K188" s="127">
        <v>14.139939999999999</v>
      </c>
      <c r="L188" s="127">
        <v>13.392857142857142</v>
      </c>
      <c r="M188" s="127">
        <v>12.499999999999996</v>
      </c>
      <c r="N188" s="127">
        <v>13.392857142857144</v>
      </c>
      <c r="O188" s="127">
        <v>13.392857142857144</v>
      </c>
      <c r="P188" s="127">
        <v>13.392857142857142</v>
      </c>
      <c r="Q188" s="127">
        <v>15.178571428571427</v>
      </c>
      <c r="R188" s="127">
        <v>15.773809523809589</v>
      </c>
      <c r="S188" s="127">
        <v>16.666666666666732</v>
      </c>
      <c r="T188" s="127">
        <v>17.559523809523874</v>
      </c>
      <c r="U188" s="127">
        <v>18.45238095238102</v>
      </c>
      <c r="V188" s="127">
        <v>19.345238095238162</v>
      </c>
      <c r="W188" s="127">
        <v>20.238095238095305</v>
      </c>
    </row>
    <row r="189" spans="1:23" s="88" customFormat="1" x14ac:dyDescent="0.3">
      <c r="A189" s="126" t="s">
        <v>240</v>
      </c>
      <c r="B189" s="126" t="s">
        <v>509</v>
      </c>
      <c r="C189" s="126" t="s">
        <v>270</v>
      </c>
      <c r="D189" s="127">
        <v>30.448416999999999</v>
      </c>
      <c r="E189" s="127">
        <v>9.9820320000000002</v>
      </c>
      <c r="F189" s="127">
        <v>7.0785359999999997</v>
      </c>
      <c r="G189" s="127">
        <v>7.3354769999999974</v>
      </c>
      <c r="H189" s="127">
        <v>8.8208389999999977</v>
      </c>
      <c r="I189" s="127">
        <v>6.7539020000000001</v>
      </c>
      <c r="J189" s="127">
        <v>8.1228560000000005</v>
      </c>
      <c r="K189" s="127">
        <v>11.261222999999998</v>
      </c>
      <c r="L189" s="127">
        <v>13.051030000000001</v>
      </c>
      <c r="M189" s="127">
        <v>13.747200000000003</v>
      </c>
      <c r="N189" s="127">
        <v>14.997799999999996</v>
      </c>
      <c r="O189" s="127">
        <v>7.4420000000000002</v>
      </c>
      <c r="P189" s="127">
        <v>7.2680000000000007</v>
      </c>
      <c r="Q189" s="127">
        <v>6.2680000000000007</v>
      </c>
      <c r="R189" s="127">
        <v>5.8186666666665179</v>
      </c>
      <c r="S189" s="127">
        <v>5.2316666666665608</v>
      </c>
      <c r="T189" s="127">
        <v>4.6446666666666045</v>
      </c>
      <c r="U189" s="127">
        <v>4.0576666666664449</v>
      </c>
      <c r="V189" s="127">
        <v>3.4706666666664883</v>
      </c>
      <c r="W189" s="127">
        <v>2.883666666666532</v>
      </c>
    </row>
    <row r="190" spans="1:23" s="88" customFormat="1" x14ac:dyDescent="0.3">
      <c r="A190" s="124" t="s">
        <v>517</v>
      </c>
      <c r="B190" s="124" t="s">
        <v>517</v>
      </c>
      <c r="C190" s="124" t="s">
        <v>517</v>
      </c>
      <c r="D190" s="125">
        <f>SUMIF($B191:$B$211,LEFT($C190,LEN($C190)-6),D191:D$211)</f>
        <v>397.41556505600715</v>
      </c>
      <c r="E190" s="125">
        <f>SUMIF($B191:$B$211,LEFT($C190,LEN($C190)-6),E191:E$211)</f>
        <v>518.32472842704522</v>
      </c>
      <c r="F190" s="125">
        <f>SUMIF($B191:$B$211,LEFT($C190,LEN($C190)-6),F191:F$211)</f>
        <v>572.71130209502974</v>
      </c>
      <c r="G190" s="125">
        <f>SUMIF($B191:$B$211,LEFT($C190,LEN($C190)-6),G191:G$211)</f>
        <v>567.37008889059518</v>
      </c>
      <c r="H190" s="125">
        <f>SUMIF($B191:$B$211,LEFT($C190,LEN($C190)-6),H191:H$211)</f>
        <v>462.21387457142862</v>
      </c>
      <c r="I190" s="125">
        <f>SUMIF($B191:$B$211,LEFT($C190,LEN($C190)-6),I191:I$211)</f>
        <v>359.96775785714283</v>
      </c>
      <c r="J190" s="125">
        <f>SUMIF($B191:$B$211,LEFT($C190,LEN($C190)-6),J191:J$211)</f>
        <v>249.55163242857142</v>
      </c>
      <c r="K190" s="125">
        <f>SUMIF($B191:$B$211,LEFT($C190,LEN($C190)-6),K191:K$211)</f>
        <v>269.92927042857139</v>
      </c>
      <c r="L190" s="125">
        <f>SUMIF($B191:$B$211,LEFT($C190,LEN($C190)-6),L191:L$211)</f>
        <v>239.60058142857145</v>
      </c>
      <c r="M190" s="125">
        <f>SUMIF($B191:$B$211,LEFT($C190,LEN($C190)-6),M191:M$211)</f>
        <v>257.60806142857143</v>
      </c>
      <c r="N190" s="125">
        <f>SUMIF($B191:$B$211,LEFT($C190,LEN($C190)-6),N191:N$211)</f>
        <v>291.52802142857144</v>
      </c>
      <c r="O190" s="125">
        <f>SUMIF($B191:$B$211,LEFT($C190,LEN($C190)-6),O191:O$211)</f>
        <v>231.70682351626417</v>
      </c>
      <c r="P190" s="125">
        <f>SUMIF($B191:$B$211,LEFT($C190,LEN($C190)-6),P191:P$211)</f>
        <v>276.16054455293551</v>
      </c>
      <c r="Q190" s="125">
        <f>SUMIF($B191:$B$211,LEFT($C190,LEN($C190)-6),Q191:Q$211)</f>
        <v>310.90064746476764</v>
      </c>
      <c r="R190" s="125">
        <f>SUMIF($B191:$B$211,LEFT($C190,LEN($C190)-6),R191:R$211)</f>
        <v>262.83078150745177</v>
      </c>
      <c r="S190" s="125">
        <f>SUMIF($B191:$B$211,LEFT($C190,LEN($C190)-6),S191:S$211)</f>
        <v>266.71340776741926</v>
      </c>
      <c r="T190" s="125">
        <f>SUMIF($B191:$B$211,LEFT($C190,LEN($C190)-6),T191:T$211)</f>
        <v>288.45317688452963</v>
      </c>
      <c r="U190" s="125">
        <f>SUMIF($B191:$B$211,LEFT($C190,LEN($C190)-6),U191:U$211)</f>
        <v>274.47866028734137</v>
      </c>
      <c r="V190" s="125">
        <f>SUMIF($B191:$B$211,LEFT($C190,LEN($C190)-6),V191:V$211)</f>
        <v>287.2898579758803</v>
      </c>
      <c r="W190" s="125">
        <f>SUMIF($B191:$B$211,LEFT($C190,LEN($C190)-6),W191:W$211)</f>
        <v>291.17248423584783</v>
      </c>
    </row>
    <row r="191" spans="1:23" s="88" customFormat="1" x14ac:dyDescent="0.3">
      <c r="A191" s="126" t="s">
        <v>240</v>
      </c>
      <c r="B191" s="126" t="s">
        <v>518</v>
      </c>
      <c r="C191" s="126" t="s">
        <v>291</v>
      </c>
      <c r="D191" s="127">
        <v>383.57337514285695</v>
      </c>
      <c r="E191" s="127">
        <v>504.23278999999991</v>
      </c>
      <c r="F191" s="127">
        <v>555.7773324285713</v>
      </c>
      <c r="G191" s="127">
        <v>550.45770585714274</v>
      </c>
      <c r="H191" s="127">
        <v>445.94673014285712</v>
      </c>
      <c r="I191" s="127">
        <v>345.5130174285714</v>
      </c>
      <c r="J191" s="127">
        <v>235.002251</v>
      </c>
      <c r="K191" s="127">
        <v>256.69605899999993</v>
      </c>
      <c r="L191" s="127">
        <v>225.98065000000003</v>
      </c>
      <c r="M191" s="127">
        <v>243.00435000000002</v>
      </c>
      <c r="N191" s="127">
        <v>278.37650000000002</v>
      </c>
      <c r="O191" s="127">
        <v>216.78700000000001</v>
      </c>
      <c r="P191" s="127">
        <v>262.71999999999997</v>
      </c>
      <c r="Q191" s="127">
        <v>296.78399999999999</v>
      </c>
      <c r="R191" s="127">
        <v>249.47495238095919</v>
      </c>
      <c r="S191" s="127">
        <v>253.75916666667501</v>
      </c>
      <c r="T191" s="127">
        <v>275.90052380953364</v>
      </c>
      <c r="U191" s="127">
        <v>262.32759523809364</v>
      </c>
      <c r="V191" s="127">
        <v>275.54038095238081</v>
      </c>
      <c r="W191" s="127">
        <v>279.82459523809666</v>
      </c>
    </row>
    <row r="192" spans="1:23" s="88" customFormat="1" x14ac:dyDescent="0.3">
      <c r="A192" s="126" t="s">
        <v>240</v>
      </c>
      <c r="B192" s="126" t="s">
        <v>518</v>
      </c>
      <c r="C192" s="126" t="s">
        <v>276</v>
      </c>
      <c r="D192" s="127">
        <v>6.5160880000000008</v>
      </c>
      <c r="E192" s="127">
        <v>5.5292860000000008</v>
      </c>
      <c r="F192" s="127">
        <v>6.5674410000000005</v>
      </c>
      <c r="G192" s="127">
        <v>5.8162849999999988</v>
      </c>
      <c r="H192" s="127">
        <v>6.087148</v>
      </c>
      <c r="I192" s="127">
        <v>5.4044789999999994</v>
      </c>
      <c r="J192" s="127">
        <v>5.2707239999999995</v>
      </c>
      <c r="K192" s="127">
        <v>4.7887420000000001</v>
      </c>
      <c r="L192" s="127">
        <v>4.9024600000000005</v>
      </c>
      <c r="M192" s="127">
        <v>5.576620000000001</v>
      </c>
      <c r="N192" s="127">
        <v>4.624979999999999</v>
      </c>
      <c r="O192" s="127">
        <v>4.742</v>
      </c>
      <c r="P192" s="127">
        <v>5.1220000000000008</v>
      </c>
      <c r="Q192" s="127">
        <v>5.1230000000000002</v>
      </c>
      <c r="R192" s="127">
        <v>5.3766666666667051</v>
      </c>
      <c r="S192" s="127">
        <v>5.567166666666675</v>
      </c>
      <c r="T192" s="127">
        <v>5.7576666666666956</v>
      </c>
      <c r="U192" s="127">
        <v>5.9481666666666646</v>
      </c>
      <c r="V192" s="127">
        <v>6.1386666666666851</v>
      </c>
      <c r="W192" s="127">
        <v>6.3291666666667057</v>
      </c>
    </row>
    <row r="193" spans="1:23" s="88" customFormat="1" x14ac:dyDescent="0.3">
      <c r="A193" s="126" t="s">
        <v>240</v>
      </c>
      <c r="B193" s="126" t="s">
        <v>518</v>
      </c>
      <c r="C193" s="126" t="s">
        <v>519</v>
      </c>
      <c r="D193" s="127">
        <v>1.9184E-2</v>
      </c>
      <c r="E193" s="127">
        <v>2.3040000000000001E-2</v>
      </c>
      <c r="F193" s="127">
        <v>2E-3</v>
      </c>
      <c r="G193" s="127">
        <v>2.6500000000000003E-2</v>
      </c>
      <c r="H193" s="127">
        <v>4.3850000000000007E-2</v>
      </c>
      <c r="I193" s="127">
        <v>3.1649999999999998E-3</v>
      </c>
      <c r="J193" s="127">
        <v>7.000000000000001E-3</v>
      </c>
      <c r="K193" s="127">
        <v>3.0995000000000002E-2</v>
      </c>
      <c r="L193" s="127">
        <v>0</v>
      </c>
      <c r="M193" s="127">
        <v>4.4200000000000003E-3</v>
      </c>
      <c r="N193" s="127">
        <v>1.5300000000000001E-3</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8.150000000000001E-3</v>
      </c>
      <c r="E194" s="127">
        <v>5.5000000000000007E-2</v>
      </c>
      <c r="F194" s="127">
        <v>6.0549999999999993E-2</v>
      </c>
      <c r="G194" s="127">
        <v>8.4550000000000014E-2</v>
      </c>
      <c r="H194" s="127">
        <v>0.10089000000000001</v>
      </c>
      <c r="I194" s="127">
        <v>6.6875000000000004E-2</v>
      </c>
      <c r="J194" s="127">
        <v>1.3625000000000003E-2</v>
      </c>
      <c r="K194" s="127">
        <v>3.6450000000000003E-2</v>
      </c>
      <c r="L194" s="127">
        <v>3.7000000000000005E-2</v>
      </c>
      <c r="M194" s="127">
        <v>3.6650000000000002E-2</v>
      </c>
      <c r="N194" s="127">
        <v>2.47E-2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3.4712369131501868</v>
      </c>
      <c r="E195" s="127">
        <v>4.7809404270453131</v>
      </c>
      <c r="F195" s="127">
        <v>6.3546036664583854</v>
      </c>
      <c r="G195" s="127">
        <v>7.1622600334523812</v>
      </c>
      <c r="H195" s="127">
        <v>6.5522414285714277</v>
      </c>
      <c r="I195" s="127">
        <v>6.4083874285714284</v>
      </c>
      <c r="J195" s="127">
        <v>6.5651364285714289</v>
      </c>
      <c r="K195" s="127">
        <v>5.7917644285714296</v>
      </c>
      <c r="L195" s="127">
        <v>6.2085414285714275</v>
      </c>
      <c r="M195" s="127">
        <v>6.0947714285714278</v>
      </c>
      <c r="N195" s="127">
        <v>5.8353214285714285</v>
      </c>
      <c r="O195" s="127">
        <v>6.8148235162641786</v>
      </c>
      <c r="P195" s="127">
        <v>5.7975445529355047</v>
      </c>
      <c r="Q195" s="127">
        <v>6.4296474647676263</v>
      </c>
      <c r="R195" s="127">
        <v>5.9621624598258496</v>
      </c>
      <c r="S195" s="127">
        <v>5.7695744340775885</v>
      </c>
      <c r="T195" s="127">
        <v>5.5769864083293283</v>
      </c>
      <c r="U195" s="127">
        <v>5.3843983825810167</v>
      </c>
      <c r="V195" s="127">
        <v>5.1918103568327565</v>
      </c>
      <c r="W195" s="127">
        <v>4.9992223310844954</v>
      </c>
    </row>
    <row r="196" spans="1:23" s="88" customFormat="1" x14ac:dyDescent="0.3">
      <c r="A196" s="126" t="s">
        <v>240</v>
      </c>
      <c r="B196" s="126" t="s">
        <v>518</v>
      </c>
      <c r="C196" s="126" t="s">
        <v>288</v>
      </c>
      <c r="D196" s="127">
        <v>3.8275310000000005</v>
      </c>
      <c r="E196" s="127">
        <v>3.7036720000000005</v>
      </c>
      <c r="F196" s="127">
        <v>3.9493749999999999</v>
      </c>
      <c r="G196" s="127">
        <v>3.8227880000000005</v>
      </c>
      <c r="H196" s="127">
        <v>3.4830150000000004</v>
      </c>
      <c r="I196" s="127">
        <v>2.571834</v>
      </c>
      <c r="J196" s="127">
        <v>2.6928960000000002</v>
      </c>
      <c r="K196" s="127">
        <v>2.5852600000000003</v>
      </c>
      <c r="L196" s="127">
        <v>2.4719300000000004</v>
      </c>
      <c r="M196" s="127">
        <v>2.891249999999999</v>
      </c>
      <c r="N196" s="127">
        <v>2.66499</v>
      </c>
      <c r="O196" s="127">
        <v>3.3629999999999995</v>
      </c>
      <c r="P196" s="127">
        <v>2.5209999999999995</v>
      </c>
      <c r="Q196" s="127">
        <v>2.5639999999999996</v>
      </c>
      <c r="R196" s="127">
        <v>2.0170000000000243</v>
      </c>
      <c r="S196" s="127">
        <v>1.6174999999999986</v>
      </c>
      <c r="T196" s="127">
        <v>1.2179999999999729</v>
      </c>
      <c r="U196" s="127">
        <v>0.81850000000004886</v>
      </c>
      <c r="V196" s="127">
        <v>0.4190000000000233</v>
      </c>
      <c r="W196" s="127">
        <v>1.9499999999997693E-2</v>
      </c>
    </row>
    <row r="197" spans="1:23" s="88" customFormat="1" x14ac:dyDescent="0.3">
      <c r="A197" s="122" t="s">
        <v>521</v>
      </c>
      <c r="B197" s="122" t="s">
        <v>521</v>
      </c>
      <c r="C197" s="122" t="s">
        <v>521</v>
      </c>
      <c r="D197" s="123">
        <f>SUMIF($A199:$A$211,LEFT($C197,LEN($C197)-6),D199:D$211)</f>
        <v>38.203030350703116</v>
      </c>
      <c r="E197" s="123">
        <f>SUMIF($A199:$A$211,LEFT($C197,LEN($C197)-6),E199:E$211)</f>
        <v>15.805806655424105</v>
      </c>
      <c r="F197" s="123">
        <f>SUMIF($A199:$A$211,LEFT($C197,LEN($C197)-6),F199:F$211)</f>
        <v>16.517953402232145</v>
      </c>
      <c r="G197" s="123">
        <f>SUMIF($A199:$A$211,LEFT($C197,LEN($C197)-6),G199:G$211)</f>
        <v>14.419647276450892</v>
      </c>
      <c r="H197" s="123">
        <f>SUMIF($A199:$A$211,LEFT($C197,LEN($C197)-6),H199:H$211)</f>
        <v>12.351954000000001</v>
      </c>
      <c r="I197" s="123">
        <f>SUMIF($A199:$A$211,LEFT($C197,LEN($C197)-6),I199:I$211)</f>
        <v>11.916032000000001</v>
      </c>
      <c r="J197" s="123">
        <f>SUMIF($A199:$A$211,LEFT($C197,LEN($C197)-6),J199:J$211)</f>
        <v>11.197175999999999</v>
      </c>
      <c r="K197" s="123">
        <f>SUMIF($A199:$A$211,LEFT($C197,LEN($C197)-6),K199:K$211)</f>
        <v>8.2266349999999981</v>
      </c>
      <c r="L197" s="123">
        <f>SUMIF($A199:$A$211,LEFT($C197,LEN($C197)-6),L199:L$211)</f>
        <v>7.6222800000000008</v>
      </c>
      <c r="M197" s="123">
        <f>SUMIF($A199:$A$211,LEFT($C197,LEN($C197)-6),M199:M$211)</f>
        <v>7.6082099999999988</v>
      </c>
      <c r="N197" s="123">
        <f>SUMIF($A199:$A$211,LEFT($C197,LEN($C197)-6),N199:N$211)</f>
        <v>7.375090000000001</v>
      </c>
      <c r="O197" s="123">
        <f>SUMIF($A199:$A$211,LEFT($C197,LEN($C197)-6),O199:O$211)</f>
        <v>8.3753457715249784</v>
      </c>
      <c r="P197" s="123">
        <f>SUMIF($A199:$A$211,LEFT($C197,LEN($C197)-6),P199:P$211)</f>
        <v>7.743452486631214</v>
      </c>
      <c r="Q197" s="123">
        <f>SUMIF($A199:$A$211,LEFT($C197,LEN($C197)-6),Q199:Q$211)</f>
        <v>7.4074846216306165</v>
      </c>
      <c r="R197" s="123">
        <f>SUMIF($A199:$A$211,LEFT($C197,LEN($C197)-6),R199:R$211)</f>
        <v>6.8742331433679658</v>
      </c>
      <c r="S197" s="123">
        <f>SUMIF($A199:$A$211,LEFT($C197,LEN($C197)-6),S199:S$211)</f>
        <v>6.3903025684207435</v>
      </c>
      <c r="T197" s="123">
        <f>SUMIF($A199:$A$211,LEFT($C197,LEN($C197)-6),T199:T$211)</f>
        <v>6.1917053268068454</v>
      </c>
      <c r="U197" s="123">
        <f>SUMIF($A199:$A$211,LEFT($C197,LEN($C197)-6),U199:U$211)</f>
        <v>6.0007747518596997</v>
      </c>
      <c r="V197" s="123">
        <f>SUMIF($A199:$A$211,LEFT($C197,LEN($C197)-6),V199:V$211)</f>
        <v>5.8098441769125007</v>
      </c>
      <c r="W197" s="123">
        <f>SUMIF($A199:$A$211,LEFT($C197,LEN($C197)-6),W199:W$211)</f>
        <v>5.6189136019653034</v>
      </c>
    </row>
    <row r="198" spans="1:23" s="88" customFormat="1" x14ac:dyDescent="0.3">
      <c r="A198" s="124" t="s">
        <v>521</v>
      </c>
      <c r="B198" s="124" t="s">
        <v>521</v>
      </c>
      <c r="C198" s="124" t="s">
        <v>521</v>
      </c>
      <c r="D198" s="125">
        <f>SUMIF($B199:$B$211,LEFT($C198,LEN($C198)-6),D199:D$211)</f>
        <v>38.203030350703116</v>
      </c>
      <c r="E198" s="125">
        <f>SUMIF($B199:$B$211,LEFT($C198,LEN($C198)-6),E199:E$211)</f>
        <v>15.805806655424105</v>
      </c>
      <c r="F198" s="125">
        <f>SUMIF($B199:$B$211,LEFT($C198,LEN($C198)-6),F199:F$211)</f>
        <v>16.517953402232145</v>
      </c>
      <c r="G198" s="125">
        <f>SUMIF($B199:$B$211,LEFT($C198,LEN($C198)-6),G199:G$211)</f>
        <v>14.419647276450892</v>
      </c>
      <c r="H198" s="125">
        <f>SUMIF($B199:$B$211,LEFT($C198,LEN($C198)-6),H199:H$211)</f>
        <v>12.351954000000001</v>
      </c>
      <c r="I198" s="125">
        <f>SUMIF($B199:$B$211,LEFT($C198,LEN($C198)-6),I199:I$211)</f>
        <v>11.916032000000001</v>
      </c>
      <c r="J198" s="125">
        <f>SUMIF($B199:$B$211,LEFT($C198,LEN($C198)-6),J199:J$211)</f>
        <v>11.197175999999999</v>
      </c>
      <c r="K198" s="125">
        <f>SUMIF($B199:$B$211,LEFT($C198,LEN($C198)-6),K199:K$211)</f>
        <v>8.2266349999999981</v>
      </c>
      <c r="L198" s="125">
        <f>SUMIF($B199:$B$211,LEFT($C198,LEN($C198)-6),L199:L$211)</f>
        <v>7.6222800000000008</v>
      </c>
      <c r="M198" s="125">
        <f>SUMIF($B199:$B$211,LEFT($C198,LEN($C198)-6),M199:M$211)</f>
        <v>7.6082099999999988</v>
      </c>
      <c r="N198" s="125">
        <f>SUMIF($B199:$B$211,LEFT($C198,LEN($C198)-6),N199:N$211)</f>
        <v>7.375090000000001</v>
      </c>
      <c r="O198" s="125">
        <f>SUMIF($B199:$B$211,LEFT($C198,LEN($C198)-6),O199:O$211)</f>
        <v>8.3753457715249784</v>
      </c>
      <c r="P198" s="125">
        <f>SUMIF($B199:$B$211,LEFT($C198,LEN($C198)-6),P199:P$211)</f>
        <v>7.743452486631214</v>
      </c>
      <c r="Q198" s="125">
        <f>SUMIF($B199:$B$211,LEFT($C198,LEN($C198)-6),Q199:Q$211)</f>
        <v>7.4074846216306165</v>
      </c>
      <c r="R198" s="125">
        <f>SUMIF($B199:$B$211,LEFT($C198,LEN($C198)-6),R199:R$211)</f>
        <v>6.8742331433679658</v>
      </c>
      <c r="S198" s="125">
        <f>SUMIF($B199:$B$211,LEFT($C198,LEN($C198)-6),S199:S$211)</f>
        <v>6.3903025684207435</v>
      </c>
      <c r="T198" s="125">
        <f>SUMIF($B199:$B$211,LEFT($C198,LEN($C198)-6),T199:T$211)</f>
        <v>6.1917053268068454</v>
      </c>
      <c r="U198" s="125">
        <f>SUMIF($B199:$B$211,LEFT($C198,LEN($C198)-6),U199:U$211)</f>
        <v>6.0007747518596997</v>
      </c>
      <c r="V198" s="125">
        <f>SUMIF($B199:$B$211,LEFT($C198,LEN($C198)-6),V199:V$211)</f>
        <v>5.8098441769125007</v>
      </c>
      <c r="W198" s="125">
        <f>SUMIF($B199:$B$211,LEFT($C198,LEN($C198)-6),W199:W$211)</f>
        <v>5.6189136019653034</v>
      </c>
    </row>
    <row r="199" spans="1:23" s="88" customFormat="1" x14ac:dyDescent="0.3">
      <c r="A199" s="126" t="s">
        <v>522</v>
      </c>
      <c r="B199" s="126" t="s">
        <v>522</v>
      </c>
      <c r="C199" s="126" t="s">
        <v>523</v>
      </c>
      <c r="D199" s="127">
        <v>30.950078350703116</v>
      </c>
      <c r="E199" s="127">
        <v>14.426457655424105</v>
      </c>
      <c r="F199" s="127">
        <v>15.312338402232145</v>
      </c>
      <c r="G199" s="127">
        <v>13.180692276450893</v>
      </c>
      <c r="H199" s="127">
        <v>11.027357</v>
      </c>
      <c r="I199" s="127">
        <v>10.775162</v>
      </c>
      <c r="J199" s="127">
        <v>10.430433999999998</v>
      </c>
      <c r="K199" s="127">
        <v>7.1677459999999993</v>
      </c>
      <c r="L199" s="127">
        <v>6.7650500000000005</v>
      </c>
      <c r="M199" s="127">
        <v>6.779399999999999</v>
      </c>
      <c r="N199" s="127">
        <v>6.6416000000000004</v>
      </c>
      <c r="O199" s="127">
        <v>7.1313457715249777</v>
      </c>
      <c r="P199" s="127">
        <v>6.985452486631214</v>
      </c>
      <c r="Q199" s="127">
        <v>6.7334846216306161</v>
      </c>
      <c r="R199" s="127">
        <v>6.5522331433679115</v>
      </c>
      <c r="S199" s="127">
        <v>6.3533025684207134</v>
      </c>
      <c r="T199" s="127">
        <v>6.1543719934735153</v>
      </c>
      <c r="U199" s="127">
        <v>5.9554414185263678</v>
      </c>
      <c r="V199" s="127">
        <v>5.7565108435791696</v>
      </c>
      <c r="W199" s="127">
        <v>5.5575802686319715</v>
      </c>
    </row>
    <row r="200" spans="1:23" s="88" customFormat="1" x14ac:dyDescent="0.3">
      <c r="A200" s="126" t="s">
        <v>522</v>
      </c>
      <c r="B200" s="126" t="s">
        <v>522</v>
      </c>
      <c r="C200" s="126" t="s">
        <v>524</v>
      </c>
      <c r="D200" s="127">
        <v>0</v>
      </c>
      <c r="E200" s="127">
        <v>0</v>
      </c>
      <c r="F200" s="127">
        <v>0</v>
      </c>
      <c r="G200" s="127">
        <v>0</v>
      </c>
      <c r="H200" s="127">
        <v>0</v>
      </c>
      <c r="I200" s="127">
        <v>4.8000000000000001E-4</v>
      </c>
      <c r="J200" s="127">
        <v>0</v>
      </c>
      <c r="K200" s="127">
        <v>5.6000000000000006E-4</v>
      </c>
      <c r="L200" s="127">
        <v>5.2000000000000006E-4</v>
      </c>
      <c r="M200" s="127">
        <v>5.6000000000000006E-4</v>
      </c>
      <c r="N200" s="127">
        <v>2.9999999999999997E-4</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6.0000000000000001E-3</v>
      </c>
      <c r="E201" s="127">
        <v>0</v>
      </c>
      <c r="F201" s="127">
        <v>6.0000000000000001E-3</v>
      </c>
      <c r="G201" s="127">
        <v>0.01</v>
      </c>
      <c r="H201" s="127">
        <v>1.1900000000000001E-2</v>
      </c>
      <c r="I201" s="127">
        <v>7.5000000000000006E-3</v>
      </c>
      <c r="J201" s="127">
        <v>6.4999999999999997E-3</v>
      </c>
      <c r="K201" s="127">
        <v>6.0000000000000001E-3</v>
      </c>
      <c r="L201" s="127">
        <v>1.3840000000000002E-2</v>
      </c>
      <c r="M201" s="127">
        <v>0.01</v>
      </c>
      <c r="N201" s="127">
        <v>0</v>
      </c>
      <c r="O201" s="127">
        <v>0</v>
      </c>
      <c r="P201" s="127">
        <v>0</v>
      </c>
      <c r="Q201" s="127">
        <v>1.6E-2</v>
      </c>
      <c r="R201" s="127">
        <v>2.133333333333352E-2</v>
      </c>
      <c r="S201" s="127">
        <v>2.9333333333332004E-2</v>
      </c>
      <c r="T201" s="127">
        <v>3.7333333333330485E-2</v>
      </c>
      <c r="U201" s="127">
        <v>4.5333333333332143E-2</v>
      </c>
      <c r="V201" s="127">
        <v>5.3333333333330624E-2</v>
      </c>
      <c r="W201" s="127">
        <v>6.1333333333332282E-2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2.8400000000000001E-3</v>
      </c>
      <c r="J203" s="127">
        <v>0</v>
      </c>
      <c r="K203" s="127">
        <v>0</v>
      </c>
      <c r="L203" s="127">
        <v>0</v>
      </c>
      <c r="M203" s="127">
        <v>5.4000000000000001E-4</v>
      </c>
      <c r="N203" s="127">
        <v>2.15E-3</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7.2469519999999994</v>
      </c>
      <c r="E204" s="127">
        <v>1.3553489999999999</v>
      </c>
      <c r="F204" s="127">
        <v>1.1996150000000001</v>
      </c>
      <c r="G204" s="127">
        <v>1.228955</v>
      </c>
      <c r="H204" s="127">
        <v>1.312697</v>
      </c>
      <c r="I204" s="127">
        <v>1.11992</v>
      </c>
      <c r="J204" s="127">
        <v>0.71920600000000001</v>
      </c>
      <c r="K204" s="127">
        <v>1.018688</v>
      </c>
      <c r="L204" s="127">
        <v>0.83921999999999997</v>
      </c>
      <c r="M204" s="127">
        <v>0.79835</v>
      </c>
      <c r="N204" s="127">
        <v>0.68339000000000005</v>
      </c>
      <c r="O204" s="127">
        <v>1.2440000000000004</v>
      </c>
      <c r="P204" s="127">
        <v>0.75800000000000001</v>
      </c>
      <c r="Q204" s="127">
        <v>0.65800000000000014</v>
      </c>
      <c r="R204" s="127">
        <v>0.30066666666672043</v>
      </c>
      <c r="S204" s="127">
        <v>7.6666666666978592E-3</v>
      </c>
      <c r="T204" s="127">
        <v>0</v>
      </c>
      <c r="U204" s="127">
        <v>0</v>
      </c>
      <c r="V204" s="127">
        <v>0</v>
      </c>
      <c r="W204" s="127">
        <v>0</v>
      </c>
    </row>
    <row r="205" spans="1:23" s="88" customFormat="1" x14ac:dyDescent="0.3">
      <c r="A205" s="126" t="s">
        <v>522</v>
      </c>
      <c r="B205" s="126" t="s">
        <v>522</v>
      </c>
      <c r="C205" s="126" t="s">
        <v>529</v>
      </c>
      <c r="D205" s="127">
        <v>0</v>
      </c>
      <c r="E205" s="127">
        <v>2.4E-2</v>
      </c>
      <c r="F205" s="127">
        <v>0</v>
      </c>
      <c r="G205" s="127">
        <v>0</v>
      </c>
      <c r="H205" s="127">
        <v>0</v>
      </c>
      <c r="I205" s="127">
        <v>9.1000000000000004E-3</v>
      </c>
      <c r="J205" s="127">
        <v>2.6150000000000003E-2</v>
      </c>
      <c r="K205" s="127">
        <v>3.2640999999999996E-2</v>
      </c>
      <c r="L205" s="127">
        <v>3.65E-3</v>
      </c>
      <c r="M205" s="127">
        <v>1.9359999999999999E-2</v>
      </c>
      <c r="N205" s="127">
        <v>4.7570000000000008E-2</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1.3006E-2</v>
      </c>
      <c r="K206" s="127">
        <v>0</v>
      </c>
      <c r="L206" s="127">
        <v>0</v>
      </c>
      <c r="M206" s="127">
        <v>0</v>
      </c>
      <c r="N206" s="127">
        <v>8.0000000000000007E-5</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1.0300000000000001E-3</v>
      </c>
      <c r="J208" s="127">
        <v>1.8800000000000002E-3</v>
      </c>
      <c r="K208" s="127">
        <v>1E-3</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-3.2496999999999998E-2</v>
      </c>
      <c r="E209" s="123">
        <f>SUMIF($A211:$A$211,LEFT($C209,LEN($C209)-6),E211:E$211)</f>
        <v>36.483781999999998</v>
      </c>
      <c r="F209" s="123">
        <f>SUMIF($A211:$A$211,LEFT($C209,LEN($C209)-6),F211:F$211)</f>
        <v>38.298000000000002</v>
      </c>
      <c r="G209" s="123">
        <f>SUMIF($A211:$A$211,LEFT($C209,LEN($C209)-6),G211:G$211)</f>
        <v>0</v>
      </c>
      <c r="H209" s="123">
        <f>SUMIF($A211:$A$211,LEFT($C209,LEN($C209)-6),H211:H$211)</f>
        <v>-2.9009999999999999E-3</v>
      </c>
      <c r="I209" s="123">
        <f>SUMIF($A211:$A$211,LEFT($C209,LEN($C209)-6),I211:I$211)</f>
        <v>-4.1320000000000003E-3</v>
      </c>
      <c r="J209" s="123">
        <f>SUMIF($A211:$A$211,LEFT($C209,LEN($C209)-6),J211:J$211)</f>
        <v>-0.46428399999999997</v>
      </c>
      <c r="K209" s="123">
        <f>SUMIF($A211:$A$211,LEFT($C209,LEN($C209)-6),K211:K$211)</f>
        <v>-8.7600000000000004E-3</v>
      </c>
      <c r="L209" s="123">
        <f>SUMIF($A211:$A$211,LEFT($C209,LEN($C209)-6),L211:L$211)</f>
        <v>-3.5520000000000003E-2</v>
      </c>
      <c r="M209" s="123">
        <f>SUMIF($A211:$A$211,LEFT($C209,LEN($C209)-6),M211:M$211)</f>
        <v>-2.0800000000000003E-3</v>
      </c>
      <c r="N209" s="123">
        <f>SUMIF($A211:$A$211,LEFT($C209,LEN($C209)-6),N211:N$211)</f>
        <v>-5.45E-3</v>
      </c>
      <c r="O209" s="123">
        <f>SUMIF($A211:$A$211,LEFT($C209,LEN($C209)-6),O211:O$211)</f>
        <v>-0.48299999999999993</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-3.2496999999999998E-2</v>
      </c>
      <c r="E210" s="125">
        <f>SUMIF($B211:$B$211,LEFT($C210,LEN($C210)-6),E211:E$211)</f>
        <v>36.483781999999998</v>
      </c>
      <c r="F210" s="125">
        <f>SUMIF($B211:$B$211,LEFT($C210,LEN($C210)-6),F211:F$211)</f>
        <v>38.298000000000002</v>
      </c>
      <c r="G210" s="125">
        <f>SUMIF($B211:$B$211,LEFT($C210,LEN($C210)-6),G211:G$211)</f>
        <v>0</v>
      </c>
      <c r="H210" s="125">
        <f>SUMIF($B211:$B$211,LEFT($C210,LEN($C210)-6),H211:H$211)</f>
        <v>-2.9009999999999999E-3</v>
      </c>
      <c r="I210" s="125">
        <f>SUMIF($B211:$B$211,LEFT($C210,LEN($C210)-6),I211:I$211)</f>
        <v>-4.1320000000000003E-3</v>
      </c>
      <c r="J210" s="125">
        <f>SUMIF($B211:$B$211,LEFT($C210,LEN($C210)-6),J211:J$211)</f>
        <v>-0.46428399999999997</v>
      </c>
      <c r="K210" s="125">
        <f>SUMIF($B211:$B$211,LEFT($C210,LEN($C210)-6),K211:K$211)</f>
        <v>-8.7600000000000004E-3</v>
      </c>
      <c r="L210" s="125">
        <f>SUMIF($B211:$B$211,LEFT($C210,LEN($C210)-6),L211:L$211)</f>
        <v>-3.5520000000000003E-2</v>
      </c>
      <c r="M210" s="125">
        <f>SUMIF($B211:$B$211,LEFT($C210,LEN($C210)-6),M211:M$211)</f>
        <v>-2.0800000000000003E-3</v>
      </c>
      <c r="N210" s="125">
        <f>SUMIF($B211:$B$211,LEFT($C210,LEN($C210)-6),N211:N$211)</f>
        <v>-5.45E-3</v>
      </c>
      <c r="O210" s="125">
        <f>SUMIF($B211:$B$211,LEFT($C210,LEN($C210)-6),O211:O$211)</f>
        <v>-0.48299999999999993</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-3.2496999999999998E-2</v>
      </c>
      <c r="E211" s="127">
        <v>36.483781999999998</v>
      </c>
      <c r="F211" s="127">
        <v>38.298000000000002</v>
      </c>
      <c r="G211" s="127">
        <v>0</v>
      </c>
      <c r="H211" s="127">
        <v>-2.9009999999999999E-3</v>
      </c>
      <c r="I211" s="127">
        <v>-4.1320000000000003E-3</v>
      </c>
      <c r="J211" s="127">
        <v>-0.46428399999999997</v>
      </c>
      <c r="K211" s="127">
        <v>-8.7600000000000004E-3</v>
      </c>
      <c r="L211" s="127">
        <v>-3.5520000000000003E-2</v>
      </c>
      <c r="M211" s="127">
        <v>-2.0800000000000003E-3</v>
      </c>
      <c r="N211" s="127">
        <v>-5.45E-3</v>
      </c>
      <c r="O211" s="127">
        <v>-0.48299999999999993</v>
      </c>
      <c r="P211" s="127">
        <v>0</v>
      </c>
      <c r="Q211" s="127">
        <v>0</v>
      </c>
      <c r="R211" s="127">
        <v>0</v>
      </c>
      <c r="S211" s="127">
        <v>0</v>
      </c>
      <c r="T211" s="127">
        <v>0</v>
      </c>
      <c r="U211" s="127">
        <v>0</v>
      </c>
      <c r="V211" s="127">
        <v>0</v>
      </c>
      <c r="W211" s="127">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1F4EF-2360-4A21-B908-D26D9E3B0EB2}">
  <sheetPr codeName="Sheet22"/>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67</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986.2273090000001</v>
      </c>
      <c r="E4" s="5">
        <f t="shared" si="0"/>
        <v>796.36620300000004</v>
      </c>
      <c r="F4" s="5">
        <f t="shared" si="0"/>
        <v>721.07594700000004</v>
      </c>
      <c r="G4" s="5">
        <f t="shared" si="0"/>
        <v>687.75662699999987</v>
      </c>
      <c r="H4" s="5">
        <f t="shared" si="0"/>
        <v>656.98680899999999</v>
      </c>
      <c r="I4" s="5">
        <f t="shared" si="0"/>
        <v>628.46695099999988</v>
      </c>
      <c r="J4" s="5">
        <f t="shared" si="0"/>
        <v>567.06300599999997</v>
      </c>
      <c r="K4" s="5">
        <f t="shared" si="0"/>
        <v>486.21440700000005</v>
      </c>
      <c r="L4" s="5">
        <f t="shared" si="0"/>
        <v>521.64865999999984</v>
      </c>
      <c r="M4" s="5">
        <f t="shared" si="0"/>
        <v>441.26227999999992</v>
      </c>
      <c r="N4" s="5">
        <f t="shared" si="0"/>
        <v>412.98711999999995</v>
      </c>
      <c r="O4" s="5">
        <f t="shared" si="0"/>
        <v>434.245</v>
      </c>
      <c r="P4" s="5">
        <f t="shared" si="0"/>
        <v>387.32499999999999</v>
      </c>
      <c r="Q4" s="5">
        <f t="shared" si="0"/>
        <v>343.01400000000001</v>
      </c>
      <c r="R4" s="5">
        <f t="shared" si="0"/>
        <v>319.61706550598223</v>
      </c>
      <c r="S4" s="5">
        <f t="shared" si="0"/>
        <v>304.5245435196228</v>
      </c>
      <c r="T4" s="5">
        <f>T5+T56+T116+T120+T153+T197+T209</f>
        <v>290.44627789184131</v>
      </c>
      <c r="U4" s="5">
        <f t="shared" ref="U4:V4" si="1">U5+U56+U116+U120+U153+U197+U209</f>
        <v>278.84642331338091</v>
      </c>
      <c r="V4" s="5">
        <f t="shared" si="1"/>
        <v>271.99950670892758</v>
      </c>
      <c r="W4" s="5">
        <f t="shared" ref="W4" si="2">W5+W56+W116+W120+W153+W197+W209</f>
        <v>267.97123761615416</v>
      </c>
    </row>
    <row r="5" spans="1:23" s="88" customFormat="1" x14ac:dyDescent="0.3">
      <c r="A5" s="122" t="s">
        <v>349</v>
      </c>
      <c r="B5" s="122" t="s">
        <v>349</v>
      </c>
      <c r="C5" s="122" t="s">
        <v>349</v>
      </c>
      <c r="D5" s="123">
        <f>SUMIF($A7:$A$211,LEFT($C5,LEN($C5)-6),D7:D$211)</f>
        <v>250.36279000000005</v>
      </c>
      <c r="E5" s="123">
        <f>SUMIF($A7:$A$211,LEFT($C5,LEN($C5)-6),E7:E$211)</f>
        <v>209.08871199999999</v>
      </c>
      <c r="F5" s="123">
        <f>SUMIF($A7:$A$211,LEFT($C5,LEN($C5)-6),F7:F$211)</f>
        <v>193.58299099999996</v>
      </c>
      <c r="G5" s="123">
        <f>SUMIF($A7:$A$211,LEFT($C5,LEN($C5)-6),G7:G$211)</f>
        <v>222.73877199999993</v>
      </c>
      <c r="H5" s="123">
        <f>SUMIF($A7:$A$211,LEFT($C5,LEN($C5)-6),H7:H$211)</f>
        <v>220.53423299999997</v>
      </c>
      <c r="I5" s="123">
        <f>SUMIF($A7:$A$211,LEFT($C5,LEN($C5)-6),I7:I$211)</f>
        <v>197.61880099999993</v>
      </c>
      <c r="J5" s="123">
        <f>SUMIF($A7:$A$211,LEFT($C5,LEN($C5)-6),J7:J$211)</f>
        <v>126.91956899999995</v>
      </c>
      <c r="K5" s="123">
        <f>SUMIF($A7:$A$211,LEFT($C5,LEN($C5)-6),K7:K$211)</f>
        <v>88.935186000000016</v>
      </c>
      <c r="L5" s="123">
        <f>SUMIF($A7:$A$211,LEFT($C5,LEN($C5)-6),L7:L$211)</f>
        <v>97.076709999999977</v>
      </c>
      <c r="M5" s="123">
        <f>SUMIF($A7:$A$211,LEFT($C5,LEN($C5)-6),M7:M$211)</f>
        <v>88.681790000000007</v>
      </c>
      <c r="N5" s="123">
        <f>SUMIF($A7:$A$211,LEFT($C5,LEN($C5)-6),N7:N$211)</f>
        <v>75.001259999999988</v>
      </c>
      <c r="O5" s="123">
        <f>SUMIF($A7:$A$211,LEFT($C5,LEN($C5)-6),O7:O$211)</f>
        <v>86.686999999999983</v>
      </c>
      <c r="P5" s="123">
        <f>SUMIF($A7:$A$211,LEFT($C5,LEN($C5)-6),P7:P$211)</f>
        <v>76.328000000000017</v>
      </c>
      <c r="Q5" s="123">
        <f>SUMIF($A7:$A$211,LEFT($C5,LEN($C5)-6),Q7:Q$211)</f>
        <v>69.777999999999992</v>
      </c>
      <c r="R5" s="123">
        <f>SUMIF($A7:$A$211,LEFT($C5,LEN($C5)-6),R7:R$211)</f>
        <v>73.873302661858602</v>
      </c>
      <c r="S5" s="123">
        <f>SUMIF($A7:$A$211,LEFT($C5,LEN($C5)-6),S7:S$211)</f>
        <v>70.092171217391311</v>
      </c>
      <c r="T5" s="123">
        <f>SUMIF($A7:$A$211,LEFT($C5,LEN($C5)-6),T7:T$211)</f>
        <v>66.379347828374264</v>
      </c>
      <c r="U5" s="123">
        <f>SUMIF($A7:$A$211,LEFT($C5,LEN($C5)-6),U7:U$211)</f>
        <v>64.729572058404671</v>
      </c>
      <c r="V5" s="123">
        <f>SUMIF($A7:$A$211,LEFT($C5,LEN($C5)-6),V7:V$211)</f>
        <v>63.209129621768383</v>
      </c>
      <c r="W5" s="123">
        <f>SUMIF($A7:$A$211,LEFT($C5,LEN($C5)-6),W7:W$211)</f>
        <v>62.233687185131892</v>
      </c>
    </row>
    <row r="6" spans="1:23" s="88" customFormat="1" x14ac:dyDescent="0.3">
      <c r="A6" s="124" t="s">
        <v>350</v>
      </c>
      <c r="B6" s="124" t="s">
        <v>350</v>
      </c>
      <c r="C6" s="124" t="s">
        <v>350</v>
      </c>
      <c r="D6" s="125">
        <f>SUMIF($B7:$B$211,LEFT($C6,LEN($C6)-6),D7:D$211)</f>
        <v>158.45552799999999</v>
      </c>
      <c r="E6" s="125">
        <f>SUMIF($B7:$B$211,LEFT($C6,LEN($C6)-6),E7:E$211)</f>
        <v>123.02476599999999</v>
      </c>
      <c r="F6" s="125">
        <f>SUMIF($B7:$B$211,LEFT($C6,LEN($C6)-6),F7:F$211)</f>
        <v>119.00297199999999</v>
      </c>
      <c r="G6" s="125">
        <f>SUMIF($B7:$B$211,LEFT($C6,LEN($C6)-6),G7:G$211)</f>
        <v>129.27602199999998</v>
      </c>
      <c r="H6" s="125">
        <f>SUMIF($B7:$B$211,LEFT($C6,LEN($C6)-6),H7:H$211)</f>
        <v>132.96970999999999</v>
      </c>
      <c r="I6" s="125">
        <f>SUMIF($B7:$B$211,LEFT($C6,LEN($C6)-6),I7:I$211)</f>
        <v>121.528786</v>
      </c>
      <c r="J6" s="125">
        <f>SUMIF($B7:$B$211,LEFT($C6,LEN($C6)-6),J7:J$211)</f>
        <v>87.57603899999998</v>
      </c>
      <c r="K6" s="125">
        <f>SUMIF($B7:$B$211,LEFT($C6,LEN($C6)-6),K7:K$211)</f>
        <v>59.443405000000006</v>
      </c>
      <c r="L6" s="125">
        <f>SUMIF($B7:$B$211,LEFT($C6,LEN($C6)-6),L7:L$211)</f>
        <v>57.527889999999992</v>
      </c>
      <c r="M6" s="125">
        <f>SUMIF($B7:$B$211,LEFT($C6,LEN($C6)-6),M7:M$211)</f>
        <v>59.489159999999998</v>
      </c>
      <c r="N6" s="125">
        <f>SUMIF($B7:$B$211,LEFT($C6,LEN($C6)-6),N7:N$211)</f>
        <v>47.407549999999993</v>
      </c>
      <c r="O6" s="125">
        <f>SUMIF($B7:$B$211,LEFT($C6,LEN($C6)-6),O7:O$211)</f>
        <v>59.556000000000004</v>
      </c>
      <c r="P6" s="125">
        <f>SUMIF($B7:$B$211,LEFT($C6,LEN($C6)-6),P7:P$211)</f>
        <v>57.267000000000003</v>
      </c>
      <c r="Q6" s="125">
        <f>SUMIF($B7:$B$211,LEFT($C6,LEN($C6)-6),Q7:Q$211)</f>
        <v>50.838999999999999</v>
      </c>
      <c r="R6" s="125">
        <f>SUMIF($B7:$B$211,LEFT($C6,LEN($C6)-6),R7:R$211)</f>
        <v>49.541430811536813</v>
      </c>
      <c r="S6" s="125">
        <f>SUMIF($B7:$B$211,LEFT($C6,LEN($C6)-6),S7:S$211)</f>
        <v>44.801809043366241</v>
      </c>
      <c r="T6" s="125">
        <f>SUMIF($B7:$B$211,LEFT($C6,LEN($C6)-6),T7:T$211)</f>
        <v>40.337520608529154</v>
      </c>
      <c r="U6" s="125">
        <f>SUMIF($B7:$B$211,LEFT($C6,LEN($C6)-6),U7:U$211)</f>
        <v>37.917613126072723</v>
      </c>
      <c r="V6" s="125">
        <f>SUMIF($B7:$B$211,LEFT($C6,LEN($C6)-6),V7:V$211)</f>
        <v>35.497705643616534</v>
      </c>
      <c r="W6" s="125">
        <f>SUMIF($B7:$B$211,LEFT($C6,LEN($C6)-6),W7:W$211)</f>
        <v>33.445631494493377</v>
      </c>
    </row>
    <row r="7" spans="1:23" s="88" customFormat="1" x14ac:dyDescent="0.3">
      <c r="A7" s="126" t="s">
        <v>144</v>
      </c>
      <c r="B7" s="126" t="s">
        <v>351</v>
      </c>
      <c r="C7" s="126" t="s">
        <v>352</v>
      </c>
      <c r="D7" s="127">
        <v>5.6660000000000004</v>
      </c>
      <c r="E7" s="127">
        <v>3.605</v>
      </c>
      <c r="F7" s="127">
        <v>3.9769999999999999</v>
      </c>
      <c r="G7" s="127">
        <v>3.99</v>
      </c>
      <c r="H7" s="127">
        <v>3.1820000000000004</v>
      </c>
      <c r="I7" s="127">
        <v>2.8470000000000004</v>
      </c>
      <c r="J7" s="127">
        <v>2.7270000000000003</v>
      </c>
      <c r="K7" s="127">
        <v>3.6380000000000003</v>
      </c>
      <c r="L7" s="127">
        <v>2.5942499999999997</v>
      </c>
      <c r="M7" s="127">
        <v>2.3809</v>
      </c>
      <c r="N7" s="127">
        <v>2.4494399999999996</v>
      </c>
      <c r="O7" s="127">
        <v>2.2659999999999996</v>
      </c>
      <c r="P7" s="127">
        <v>2.7749999999999999</v>
      </c>
      <c r="Q7" s="127">
        <v>1.9390000000000001</v>
      </c>
      <c r="R7" s="127">
        <v>1.9996666666666534</v>
      </c>
      <c r="S7" s="127">
        <v>1.8361666666666259</v>
      </c>
      <c r="T7" s="127">
        <v>1.6726666666666492</v>
      </c>
      <c r="U7" s="127">
        <v>1.5091666666666217</v>
      </c>
      <c r="V7" s="127">
        <v>1.3456666666666448</v>
      </c>
      <c r="W7" s="127">
        <v>1.1821666666666681</v>
      </c>
    </row>
    <row r="8" spans="1:23" s="88" customFormat="1" x14ac:dyDescent="0.3">
      <c r="A8" s="126" t="s">
        <v>144</v>
      </c>
      <c r="B8" s="126" t="s">
        <v>351</v>
      </c>
      <c r="C8" s="126" t="s">
        <v>145</v>
      </c>
      <c r="D8" s="127">
        <v>23.310000000000002</v>
      </c>
      <c r="E8" s="127">
        <v>4.1880000000000006</v>
      </c>
      <c r="F8" s="127">
        <v>5.2030000000000003</v>
      </c>
      <c r="G8" s="127">
        <v>22.038000000000004</v>
      </c>
      <c r="H8" s="127">
        <v>33.845999999999997</v>
      </c>
      <c r="I8" s="127">
        <v>33.103000000000002</v>
      </c>
      <c r="J8" s="127">
        <v>15.681000000000001</v>
      </c>
      <c r="K8" s="127">
        <v>2.637</v>
      </c>
      <c r="L8" s="127">
        <v>1.4718200000000001</v>
      </c>
      <c r="M8" s="127">
        <v>1.6464700000000001</v>
      </c>
      <c r="N8" s="127">
        <v>1.21651</v>
      </c>
      <c r="O8" s="127">
        <v>1.339</v>
      </c>
      <c r="P8" s="127">
        <v>1.8120000000000001</v>
      </c>
      <c r="Q8" s="127">
        <v>1.196</v>
      </c>
      <c r="R8" s="127">
        <v>1.3909818583937197</v>
      </c>
      <c r="S8" s="127">
        <v>1.3909818583937197</v>
      </c>
      <c r="T8" s="127">
        <v>1.3909818583937195</v>
      </c>
      <c r="U8" s="127">
        <v>1.3909818583937195</v>
      </c>
      <c r="V8" s="127">
        <v>1.3909818583937195</v>
      </c>
      <c r="W8" s="127">
        <v>1.3909818583937195</v>
      </c>
    </row>
    <row r="9" spans="1:23" s="88" customFormat="1" x14ac:dyDescent="0.3">
      <c r="A9" s="126" t="s">
        <v>144</v>
      </c>
      <c r="B9" s="126" t="s">
        <v>351</v>
      </c>
      <c r="C9" s="126" t="s">
        <v>353</v>
      </c>
      <c r="D9" s="127">
        <v>0.22800000000000001</v>
      </c>
      <c r="E9" s="127">
        <v>8.2000000000000003E-2</v>
      </c>
      <c r="F9" s="127">
        <v>4.3999999999999997E-2</v>
      </c>
      <c r="G9" s="127">
        <v>5.7999999999999996E-2</v>
      </c>
      <c r="H9" s="127">
        <v>3.9999999999999994E-2</v>
      </c>
      <c r="I9" s="127">
        <v>3.5999999999999997E-2</v>
      </c>
      <c r="J9" s="127">
        <v>2.6999999999999996E-2</v>
      </c>
      <c r="K9" s="127">
        <v>3.5999999999999997E-2</v>
      </c>
      <c r="L9" s="127">
        <v>5.5E-2</v>
      </c>
      <c r="M9" s="127">
        <v>3.601E-2</v>
      </c>
      <c r="N9" s="127">
        <v>2.8069999999999994E-2</v>
      </c>
      <c r="O9" s="127">
        <v>0.02</v>
      </c>
      <c r="P9" s="127">
        <v>0.05</v>
      </c>
      <c r="Q9" s="127">
        <v>0.04</v>
      </c>
      <c r="R9" s="127">
        <v>5.6666666666666768E-2</v>
      </c>
      <c r="S9" s="127">
        <v>6.6666666666665667E-2</v>
      </c>
      <c r="T9" s="127">
        <v>7.6666666666664565E-2</v>
      </c>
      <c r="U9" s="127">
        <v>8.6666666666666628E-2</v>
      </c>
      <c r="V9" s="127">
        <v>9.6666666666665527E-2</v>
      </c>
      <c r="W9" s="127">
        <v>0.10666666666666443</v>
      </c>
    </row>
    <row r="10" spans="1:23" s="88" customFormat="1" x14ac:dyDescent="0.3">
      <c r="A10" s="126" t="s">
        <v>144</v>
      </c>
      <c r="B10" s="126" t="s">
        <v>351</v>
      </c>
      <c r="C10" s="126" t="s">
        <v>354</v>
      </c>
      <c r="D10" s="127">
        <v>4.1470000000000011</v>
      </c>
      <c r="E10" s="127">
        <v>2.0210000000000004</v>
      </c>
      <c r="F10" s="127">
        <v>2.9769999999999999</v>
      </c>
      <c r="G10" s="127">
        <v>2.577</v>
      </c>
      <c r="H10" s="127">
        <v>2.9209999999999998</v>
      </c>
      <c r="I10" s="127">
        <v>2.3690000000000002</v>
      </c>
      <c r="J10" s="127">
        <v>1.8979999999999999</v>
      </c>
      <c r="K10" s="127">
        <v>1.0259999999999998</v>
      </c>
      <c r="L10" s="127">
        <v>0.97428000000000015</v>
      </c>
      <c r="M10" s="127">
        <v>1.0665499999999999</v>
      </c>
      <c r="N10" s="127">
        <v>0.92192999999999992</v>
      </c>
      <c r="O10" s="127">
        <v>0.97000000000000008</v>
      </c>
      <c r="P10" s="127">
        <v>1.1110000000000002</v>
      </c>
      <c r="Q10" s="127">
        <v>2.4529999999999994</v>
      </c>
      <c r="R10" s="127">
        <v>2.9943333333333397</v>
      </c>
      <c r="S10" s="127">
        <v>3.7358333333334106</v>
      </c>
      <c r="T10" s="127">
        <v>4.4773333333334815</v>
      </c>
      <c r="U10" s="127">
        <v>5.2188333333333494</v>
      </c>
      <c r="V10" s="127">
        <v>5.9603333333334207</v>
      </c>
      <c r="W10" s="127">
        <v>6.7018333333334921</v>
      </c>
    </row>
    <row r="11" spans="1:23" s="88" customFormat="1" x14ac:dyDescent="0.3">
      <c r="A11" s="126" t="s">
        <v>144</v>
      </c>
      <c r="B11" s="126" t="s">
        <v>351</v>
      </c>
      <c r="C11" s="126" t="s">
        <v>355</v>
      </c>
      <c r="D11" s="127">
        <v>0.6080000000000001</v>
      </c>
      <c r="E11" s="127">
        <v>1.8000000000000002E-2</v>
      </c>
      <c r="F11" s="127">
        <v>8.2000000000000003E-2</v>
      </c>
      <c r="G11" s="127">
        <v>0.185</v>
      </c>
      <c r="H11" s="127">
        <v>0.23999999999999996</v>
      </c>
      <c r="I11" s="127">
        <v>0.22899999999999995</v>
      </c>
      <c r="J11" s="127">
        <v>0.38700000000000001</v>
      </c>
      <c r="K11" s="127">
        <v>0.378</v>
      </c>
      <c r="L11" s="127">
        <v>0.43500000000000005</v>
      </c>
      <c r="M11" s="127">
        <v>0.28003</v>
      </c>
      <c r="N11" s="127">
        <v>0.19950000000000001</v>
      </c>
      <c r="O11" s="127">
        <v>0.12000000000000001</v>
      </c>
      <c r="P11" s="127">
        <v>5.7999999999999996E-2</v>
      </c>
      <c r="Q11" s="127">
        <v>0.129</v>
      </c>
      <c r="R11" s="127">
        <v>0.11133333333333312</v>
      </c>
      <c r="S11" s="127">
        <v>0.11583333333333246</v>
      </c>
      <c r="T11" s="127">
        <v>0.12033333333333339</v>
      </c>
      <c r="U11" s="127">
        <v>0.12483333333333274</v>
      </c>
      <c r="V11" s="127">
        <v>0.12933333333333366</v>
      </c>
      <c r="W11" s="127">
        <v>0.13383333333333303</v>
      </c>
    </row>
    <row r="12" spans="1:23" s="88" customFormat="1" x14ac:dyDescent="0.3">
      <c r="A12" s="126" t="s">
        <v>144</v>
      </c>
      <c r="B12" s="126" t="s">
        <v>351</v>
      </c>
      <c r="C12" s="126" t="s">
        <v>356</v>
      </c>
      <c r="D12" s="127">
        <v>26.832000000000001</v>
      </c>
      <c r="E12" s="127">
        <v>26.656000000000002</v>
      </c>
      <c r="F12" s="127">
        <v>23.381</v>
      </c>
      <c r="G12" s="127">
        <v>12.798000000000002</v>
      </c>
      <c r="H12" s="127">
        <v>10.325000000000001</v>
      </c>
      <c r="I12" s="127">
        <v>9.9270000000000032</v>
      </c>
      <c r="J12" s="127">
        <v>8.1069999999999993</v>
      </c>
      <c r="K12" s="127">
        <v>6.0130000000000008</v>
      </c>
      <c r="L12" s="127">
        <v>6.3741600000000007</v>
      </c>
      <c r="M12" s="127">
        <v>5.9995099999999999</v>
      </c>
      <c r="N12" s="127">
        <v>5.5375999999999994</v>
      </c>
      <c r="O12" s="127">
        <v>5.8079999999999998</v>
      </c>
      <c r="P12" s="127">
        <v>4.6980000000000004</v>
      </c>
      <c r="Q12" s="127">
        <v>4.3410000000000002</v>
      </c>
      <c r="R12" s="127">
        <v>3.4820000000000357</v>
      </c>
      <c r="S12" s="127">
        <v>2.7485000000000679</v>
      </c>
      <c r="T12" s="127">
        <v>2.0149999999998967</v>
      </c>
      <c r="U12" s="127">
        <v>1.281499999999929</v>
      </c>
      <c r="V12" s="127">
        <v>0.54799999999996118</v>
      </c>
      <c r="W12" s="127">
        <v>0</v>
      </c>
    </row>
    <row r="13" spans="1:23" s="88" customFormat="1" x14ac:dyDescent="0.3">
      <c r="A13" s="126" t="s">
        <v>144</v>
      </c>
      <c r="B13" s="126" t="s">
        <v>351</v>
      </c>
      <c r="C13" s="126" t="s">
        <v>151</v>
      </c>
      <c r="D13" s="127">
        <v>58.91</v>
      </c>
      <c r="E13" s="127">
        <v>44.036999999999999</v>
      </c>
      <c r="F13" s="127">
        <v>41.265999999999991</v>
      </c>
      <c r="G13" s="127">
        <v>41.357999999999997</v>
      </c>
      <c r="H13" s="127">
        <v>37.658000000000001</v>
      </c>
      <c r="I13" s="127">
        <v>26.393999999999995</v>
      </c>
      <c r="J13" s="127">
        <v>14.607999999999997</v>
      </c>
      <c r="K13" s="127">
        <v>8.9320000000000004</v>
      </c>
      <c r="L13" s="127">
        <v>9.9609100000000019</v>
      </c>
      <c r="M13" s="127">
        <v>7.6806000000000001</v>
      </c>
      <c r="N13" s="127">
        <v>8.3472399999999993</v>
      </c>
      <c r="O13" s="127">
        <v>11.423</v>
      </c>
      <c r="P13" s="127">
        <v>8.6359999999999992</v>
      </c>
      <c r="Q13" s="127">
        <v>6.8430000000000009</v>
      </c>
      <c r="R13" s="127">
        <v>6.4258076767677812</v>
      </c>
      <c r="S13" s="127">
        <v>5.3930885858586901</v>
      </c>
      <c r="T13" s="127">
        <v>4.360369494949599</v>
      </c>
      <c r="U13" s="127">
        <v>3.3276504040405079</v>
      </c>
      <c r="V13" s="127">
        <v>2.2949313131314173</v>
      </c>
      <c r="W13" s="127">
        <v>1.2622122222223267</v>
      </c>
    </row>
    <row r="14" spans="1:23" s="88" customFormat="1" x14ac:dyDescent="0.3">
      <c r="A14" s="126" t="s">
        <v>144</v>
      </c>
      <c r="B14" s="126" t="s">
        <v>351</v>
      </c>
      <c r="C14" s="126" t="s">
        <v>357</v>
      </c>
      <c r="D14" s="127">
        <v>0.66900000000000004</v>
      </c>
      <c r="E14" s="127">
        <v>0.47300000000000009</v>
      </c>
      <c r="F14" s="127">
        <v>0.87100000000000011</v>
      </c>
      <c r="G14" s="127">
        <v>1.0289999999999999</v>
      </c>
      <c r="H14" s="127">
        <v>0.9830000000000001</v>
      </c>
      <c r="I14" s="127">
        <v>0.62700000000000011</v>
      </c>
      <c r="J14" s="127">
        <v>0.80600000000000005</v>
      </c>
      <c r="K14" s="127">
        <v>1.1260000000000001</v>
      </c>
      <c r="L14" s="127">
        <v>0.72379000000000004</v>
      </c>
      <c r="M14" s="127">
        <v>0.62404999999999999</v>
      </c>
      <c r="N14" s="127">
        <v>0.62951999999999997</v>
      </c>
      <c r="O14" s="127">
        <v>0.54500000000000004</v>
      </c>
      <c r="P14" s="127">
        <v>0.47000000000000003</v>
      </c>
      <c r="Q14" s="127">
        <v>0.62800000000000011</v>
      </c>
      <c r="R14" s="127">
        <v>0.63066666666667459</v>
      </c>
      <c r="S14" s="127">
        <v>0.67216666666667679</v>
      </c>
      <c r="T14" s="127">
        <v>0.71366666666667899</v>
      </c>
      <c r="U14" s="127">
        <v>0.75516666666668131</v>
      </c>
      <c r="V14" s="127">
        <v>0.79666666666667085</v>
      </c>
      <c r="W14" s="127">
        <v>0.83816666666667305</v>
      </c>
    </row>
    <row r="15" spans="1:23" s="88" customFormat="1" x14ac:dyDescent="0.3">
      <c r="A15" s="126" t="s">
        <v>144</v>
      </c>
      <c r="B15" s="126" t="s">
        <v>351</v>
      </c>
      <c r="C15" s="126" t="s">
        <v>358</v>
      </c>
      <c r="D15" s="127">
        <v>2.3034420000000004</v>
      </c>
      <c r="E15" s="127">
        <v>3.2421720000000005</v>
      </c>
      <c r="F15" s="127">
        <v>2.9828320000000001</v>
      </c>
      <c r="G15" s="127">
        <v>1.5024510000000002</v>
      </c>
      <c r="H15" s="127">
        <v>1.7331289999999999</v>
      </c>
      <c r="I15" s="127">
        <v>1.859502</v>
      </c>
      <c r="J15" s="127">
        <v>1.3767049999999998</v>
      </c>
      <c r="K15" s="127">
        <v>0.78439500000000006</v>
      </c>
      <c r="L15" s="127">
        <v>0.82241000000000009</v>
      </c>
      <c r="M15" s="127">
        <v>1.2789999999999999</v>
      </c>
      <c r="N15" s="127">
        <v>1.0296999999999998</v>
      </c>
      <c r="O15" s="127">
        <v>1.478</v>
      </c>
      <c r="P15" s="127">
        <v>1.3339999999999999</v>
      </c>
      <c r="Q15" s="127">
        <v>0.78700000000000003</v>
      </c>
      <c r="R15" s="127">
        <v>0.50866666666666194</v>
      </c>
      <c r="S15" s="127">
        <v>0.16316666666662219</v>
      </c>
      <c r="T15" s="127">
        <v>0</v>
      </c>
      <c r="U15" s="127">
        <v>0</v>
      </c>
      <c r="V15" s="127">
        <v>0</v>
      </c>
      <c r="W15" s="127">
        <v>0</v>
      </c>
    </row>
    <row r="16" spans="1:23" s="88" customFormat="1" x14ac:dyDescent="0.3">
      <c r="A16" s="126" t="s">
        <v>144</v>
      </c>
      <c r="B16" s="126" t="s">
        <v>351</v>
      </c>
      <c r="C16" s="126" t="s">
        <v>359</v>
      </c>
      <c r="D16" s="127">
        <v>0.60200000000000009</v>
      </c>
      <c r="E16" s="127">
        <v>0.185</v>
      </c>
      <c r="F16" s="127">
        <v>7.1000000000000008E-2</v>
      </c>
      <c r="G16" s="127">
        <v>0.17699999999999999</v>
      </c>
      <c r="H16" s="127">
        <v>0.18000000000000002</v>
      </c>
      <c r="I16" s="127">
        <v>0.27400000000000002</v>
      </c>
      <c r="J16" s="127">
        <v>0.251</v>
      </c>
      <c r="K16" s="127">
        <v>0.2</v>
      </c>
      <c r="L16" s="127">
        <v>0.10200999999999999</v>
      </c>
      <c r="M16" s="127">
        <v>0.11942000000000001</v>
      </c>
      <c r="N16" s="127">
        <v>0.12572</v>
      </c>
      <c r="O16" s="127">
        <v>0.20099999999999998</v>
      </c>
      <c r="P16" s="127">
        <v>0.16500000000000001</v>
      </c>
      <c r="Q16" s="127">
        <v>0.29899999999999999</v>
      </c>
      <c r="R16" s="127">
        <v>0.31966666666666094</v>
      </c>
      <c r="S16" s="127">
        <v>0.36866666666665837</v>
      </c>
      <c r="T16" s="127">
        <v>0.41766666666666852</v>
      </c>
      <c r="U16" s="127">
        <v>0.46666666666666595</v>
      </c>
      <c r="V16" s="127">
        <v>0.51566666666666339</v>
      </c>
      <c r="W16" s="127">
        <v>0.56466666666666088</v>
      </c>
    </row>
    <row r="17" spans="1:23" s="88" customFormat="1" x14ac:dyDescent="0.3">
      <c r="A17" s="126" t="s">
        <v>144</v>
      </c>
      <c r="B17" s="126" t="s">
        <v>351</v>
      </c>
      <c r="C17" s="126" t="s">
        <v>360</v>
      </c>
      <c r="D17" s="127">
        <v>8.1440000000000001</v>
      </c>
      <c r="E17" s="127">
        <v>6.569</v>
      </c>
      <c r="F17" s="127">
        <v>6.8410000000000002</v>
      </c>
      <c r="G17" s="127">
        <v>7.2219999999999995</v>
      </c>
      <c r="H17" s="127">
        <v>6.9730000000000008</v>
      </c>
      <c r="I17" s="127">
        <v>7.6899999999999995</v>
      </c>
      <c r="J17" s="127">
        <v>6.7010000000000005</v>
      </c>
      <c r="K17" s="127">
        <v>7.0400000000000009</v>
      </c>
      <c r="L17" s="127">
        <v>7.7057599999999971</v>
      </c>
      <c r="M17" s="127">
        <v>7.4630699999999992</v>
      </c>
      <c r="N17" s="127">
        <v>6.4179399999999998</v>
      </c>
      <c r="O17" s="127">
        <v>7.4849999999999994</v>
      </c>
      <c r="P17" s="127">
        <v>5.9180000000000001</v>
      </c>
      <c r="Q17" s="127">
        <v>6.3529999999999998</v>
      </c>
      <c r="R17" s="127">
        <v>5.4533333333332781</v>
      </c>
      <c r="S17" s="127">
        <v>4.8873333333332871</v>
      </c>
      <c r="T17" s="127">
        <v>4.3213333333332971</v>
      </c>
      <c r="U17" s="127">
        <v>3.755333333333307</v>
      </c>
      <c r="V17" s="127">
        <v>3.1893333333333169</v>
      </c>
      <c r="W17" s="127">
        <v>2.6233333333333264</v>
      </c>
    </row>
    <row r="18" spans="1:23" s="88" customFormat="1" x14ac:dyDescent="0.3">
      <c r="A18" s="126" t="s">
        <v>144</v>
      </c>
      <c r="B18" s="126" t="s">
        <v>351</v>
      </c>
      <c r="C18" s="126" t="s">
        <v>361</v>
      </c>
      <c r="D18" s="127">
        <v>6.0000000000000001E-3</v>
      </c>
      <c r="E18" s="127">
        <v>0</v>
      </c>
      <c r="F18" s="127">
        <v>0</v>
      </c>
      <c r="G18" s="127">
        <v>3.0000000000000001E-3</v>
      </c>
      <c r="H18" s="127">
        <v>2E-3</v>
      </c>
      <c r="I18" s="127">
        <v>0</v>
      </c>
      <c r="J18" s="127">
        <v>0</v>
      </c>
      <c r="K18" s="127">
        <v>0</v>
      </c>
      <c r="L18" s="127">
        <v>7.0999999999999991E-4</v>
      </c>
      <c r="M18" s="127">
        <v>8.3000000000000001E-4</v>
      </c>
      <c r="N18" s="127">
        <v>6.0999999999999997E-4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14.111999999999998</v>
      </c>
      <c r="E19" s="127">
        <v>14.539</v>
      </c>
      <c r="F19" s="127">
        <v>14.129</v>
      </c>
      <c r="G19" s="127">
        <v>14.211999999999998</v>
      </c>
      <c r="H19" s="127">
        <v>13.459999999999999</v>
      </c>
      <c r="I19" s="127">
        <v>15.655000000000001</v>
      </c>
      <c r="J19" s="127">
        <v>14.081999999999999</v>
      </c>
      <c r="K19" s="127">
        <v>8.5329999999999995</v>
      </c>
      <c r="L19" s="127">
        <v>8.8190700000000017</v>
      </c>
      <c r="M19" s="127">
        <v>12.12041</v>
      </c>
      <c r="N19" s="127">
        <v>9.3999799999999993</v>
      </c>
      <c r="O19" s="127">
        <v>9.2739999999999991</v>
      </c>
      <c r="P19" s="127">
        <v>11.044999999999998</v>
      </c>
      <c r="Q19" s="127">
        <v>11.18</v>
      </c>
      <c r="R19" s="127">
        <v>12.405666666666498</v>
      </c>
      <c r="S19" s="127">
        <v>11.57295238095222</v>
      </c>
      <c r="T19" s="127">
        <v>10.74023809523794</v>
      </c>
      <c r="U19" s="127">
        <v>11.693238095237948</v>
      </c>
      <c r="V19" s="127">
        <v>12.646238095237955</v>
      </c>
      <c r="W19" s="127">
        <v>13.599238095237961</v>
      </c>
    </row>
    <row r="20" spans="1:23" s="88" customFormat="1" x14ac:dyDescent="0.3">
      <c r="A20" s="126" t="s">
        <v>144</v>
      </c>
      <c r="B20" s="126" t="s">
        <v>351</v>
      </c>
      <c r="C20" s="126" t="s">
        <v>362</v>
      </c>
      <c r="D20" s="127">
        <v>0</v>
      </c>
      <c r="E20" s="127">
        <v>0</v>
      </c>
      <c r="F20" s="127">
        <v>1.5000000000000005E-2</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0.88500000000000001</v>
      </c>
      <c r="E21" s="127">
        <v>0.44799999999999995</v>
      </c>
      <c r="F21" s="127">
        <v>0.39100000000000001</v>
      </c>
      <c r="G21" s="127">
        <v>0.44600000000000006</v>
      </c>
      <c r="H21" s="127">
        <v>0.40700000000000003</v>
      </c>
      <c r="I21" s="127">
        <v>0.28300000000000003</v>
      </c>
      <c r="J21" s="127">
        <v>0.29599999999999999</v>
      </c>
      <c r="K21" s="127">
        <v>0.23700000000000004</v>
      </c>
      <c r="L21" s="127">
        <v>0.27185999999999999</v>
      </c>
      <c r="M21" s="127">
        <v>0.28249999999999997</v>
      </c>
      <c r="N21" s="127">
        <v>0.33517999999999998</v>
      </c>
      <c r="O21" s="127">
        <v>0.14200000000000002</v>
      </c>
      <c r="P21" s="127">
        <v>0.44499999999999995</v>
      </c>
      <c r="Q21" s="127">
        <v>0.15700000000000003</v>
      </c>
      <c r="R21" s="127">
        <v>0.26300000000000051</v>
      </c>
      <c r="S21" s="127">
        <v>0.27050000000000207</v>
      </c>
      <c r="T21" s="127">
        <v>0.27800000000000363</v>
      </c>
      <c r="U21" s="127">
        <v>0.28550000000000197</v>
      </c>
      <c r="V21" s="127">
        <v>0.29300000000000354</v>
      </c>
      <c r="W21" s="127">
        <v>0.30050000000000193</v>
      </c>
    </row>
    <row r="22" spans="1:23" s="88" customFormat="1" x14ac:dyDescent="0.3">
      <c r="A22" s="126" t="s">
        <v>144</v>
      </c>
      <c r="B22" s="126" t="s">
        <v>351</v>
      </c>
      <c r="C22" s="126" t="s">
        <v>159</v>
      </c>
      <c r="D22" s="127">
        <v>2.34</v>
      </c>
      <c r="E22" s="127">
        <v>8.2309999999999999</v>
      </c>
      <c r="F22" s="127">
        <v>8.081999999999999</v>
      </c>
      <c r="G22" s="127">
        <v>13.558</v>
      </c>
      <c r="H22" s="127">
        <v>12.587</v>
      </c>
      <c r="I22" s="127">
        <v>12.001999999999999</v>
      </c>
      <c r="J22" s="127">
        <v>13.096999999999998</v>
      </c>
      <c r="K22" s="127">
        <v>11.461</v>
      </c>
      <c r="L22" s="127">
        <v>10.191879999999998</v>
      </c>
      <c r="M22" s="127">
        <v>10.38757</v>
      </c>
      <c r="N22" s="127">
        <v>9.22959</v>
      </c>
      <c r="O22" s="127">
        <v>10.522000000000002</v>
      </c>
      <c r="P22" s="127">
        <v>11.358000000000001</v>
      </c>
      <c r="Q22" s="127">
        <v>8.7780000000000022</v>
      </c>
      <c r="R22" s="127">
        <v>8.7229746097085972</v>
      </c>
      <c r="S22" s="127">
        <v>7.9267862181613467</v>
      </c>
      <c r="T22" s="127">
        <v>7.1305978266142986</v>
      </c>
      <c r="U22" s="127">
        <v>6.3344094350670481</v>
      </c>
      <c r="V22" s="127">
        <v>5.5382210435197967</v>
      </c>
      <c r="W22" s="127">
        <v>4.7420326519725462</v>
      </c>
    </row>
    <row r="23" spans="1:23" s="88" customFormat="1" x14ac:dyDescent="0.3">
      <c r="A23" s="126" t="s">
        <v>144</v>
      </c>
      <c r="B23" s="126" t="s">
        <v>351</v>
      </c>
      <c r="C23" s="126" t="s">
        <v>364</v>
      </c>
      <c r="D23" s="127">
        <v>0.34699999999999998</v>
      </c>
      <c r="E23" s="127">
        <v>0.16900000000000001</v>
      </c>
      <c r="F23" s="127">
        <v>0.25800000000000001</v>
      </c>
      <c r="G23" s="127">
        <v>0.34500000000000003</v>
      </c>
      <c r="H23" s="127">
        <v>0.24299999999999999</v>
      </c>
      <c r="I23" s="127">
        <v>0.26900000000000002</v>
      </c>
      <c r="J23" s="127">
        <v>0.32900000000000001</v>
      </c>
      <c r="K23" s="127">
        <v>0.50000000000000011</v>
      </c>
      <c r="L23" s="127">
        <v>0.36396000000000006</v>
      </c>
      <c r="M23" s="127">
        <v>0.34337000000000001</v>
      </c>
      <c r="N23" s="127">
        <v>0.49891999999999997</v>
      </c>
      <c r="O23" s="127">
        <v>0.45700000000000013</v>
      </c>
      <c r="P23" s="127">
        <v>0.39400000000000002</v>
      </c>
      <c r="Q23" s="127">
        <v>0.24799999999999997</v>
      </c>
      <c r="R23" s="127">
        <v>0.15733333333334898</v>
      </c>
      <c r="S23" s="127">
        <v>5.2833333333346381E-2</v>
      </c>
      <c r="T23" s="127">
        <v>0</v>
      </c>
      <c r="U23" s="127">
        <v>0</v>
      </c>
      <c r="V23" s="127">
        <v>0</v>
      </c>
      <c r="W23" s="127">
        <v>0</v>
      </c>
    </row>
    <row r="24" spans="1:23" s="88" customFormat="1" x14ac:dyDescent="0.3">
      <c r="A24" s="126" t="s">
        <v>144</v>
      </c>
      <c r="B24" s="126" t="s">
        <v>351</v>
      </c>
      <c r="C24" s="126" t="s">
        <v>365</v>
      </c>
      <c r="D24" s="127">
        <v>1.5330859999999999</v>
      </c>
      <c r="E24" s="127">
        <v>1.7675940000000003</v>
      </c>
      <c r="F24" s="127">
        <v>2.0111400000000001</v>
      </c>
      <c r="G24" s="127">
        <v>2.0825710000000002</v>
      </c>
      <c r="H24" s="127">
        <v>2.064581</v>
      </c>
      <c r="I24" s="127">
        <v>1.1432840000000002</v>
      </c>
      <c r="J24" s="127">
        <v>0.62833400000000006</v>
      </c>
      <c r="K24" s="127">
        <v>0.59101000000000004</v>
      </c>
      <c r="L24" s="127">
        <v>0.53247</v>
      </c>
      <c r="M24" s="127">
        <v>0.45971000000000001</v>
      </c>
      <c r="N24" s="127">
        <v>0.41568999999999995</v>
      </c>
      <c r="O24" s="127">
        <v>0.4</v>
      </c>
      <c r="P24" s="127">
        <v>0.252</v>
      </c>
      <c r="Q24" s="127">
        <v>0.23199999999999998</v>
      </c>
      <c r="R24" s="127">
        <v>0.12666666666668441</v>
      </c>
      <c r="S24" s="127">
        <v>4.266666666666704E-2</v>
      </c>
      <c r="T24" s="127">
        <v>0</v>
      </c>
      <c r="U24" s="127">
        <v>0</v>
      </c>
      <c r="V24" s="127">
        <v>0</v>
      </c>
      <c r="W24" s="127">
        <v>0</v>
      </c>
    </row>
    <row r="25" spans="1:23" s="88" customFormat="1" x14ac:dyDescent="0.3">
      <c r="A25" s="126" t="s">
        <v>144</v>
      </c>
      <c r="B25" s="126" t="s">
        <v>351</v>
      </c>
      <c r="C25" s="126" t="s">
        <v>162</v>
      </c>
      <c r="D25" s="127">
        <v>7.8129999999999997</v>
      </c>
      <c r="E25" s="127">
        <v>6.7940000000000005</v>
      </c>
      <c r="F25" s="127">
        <v>6.4210000000000003</v>
      </c>
      <c r="G25" s="127">
        <v>5.6950000000000003</v>
      </c>
      <c r="H25" s="127">
        <v>6.1249999999999991</v>
      </c>
      <c r="I25" s="127">
        <v>6.8209999999999988</v>
      </c>
      <c r="J25" s="127">
        <v>6.5739999999999998</v>
      </c>
      <c r="K25" s="127">
        <v>6.3109999999999999</v>
      </c>
      <c r="L25" s="127">
        <v>6.1285499999999988</v>
      </c>
      <c r="M25" s="127">
        <v>7.3191600000000019</v>
      </c>
      <c r="N25" s="127">
        <v>0.62441000000000013</v>
      </c>
      <c r="O25" s="127">
        <v>7.1059999999999999</v>
      </c>
      <c r="P25" s="127">
        <v>6.7460000000000013</v>
      </c>
      <c r="Q25" s="127">
        <v>5.2359999999999998</v>
      </c>
      <c r="R25" s="127">
        <v>4.492666666666878</v>
      </c>
      <c r="S25" s="127">
        <v>3.5576666666668997</v>
      </c>
      <c r="T25" s="127">
        <v>2.6226666666669218</v>
      </c>
      <c r="U25" s="127">
        <v>1.687666666666944</v>
      </c>
      <c r="V25" s="127">
        <v>0.75266666666696624</v>
      </c>
      <c r="W25" s="127">
        <v>0</v>
      </c>
    </row>
    <row r="26" spans="1:23" s="88" customFormat="1" x14ac:dyDescent="0.3">
      <c r="A26" s="124" t="s">
        <v>366</v>
      </c>
      <c r="B26" s="124" t="s">
        <v>366</v>
      </c>
      <c r="C26" s="124" t="s">
        <v>366</v>
      </c>
      <c r="D26" s="125">
        <f>SUMIF($B27:$B$211,LEFT($C26,LEN($C26)-6),D27:D$211)</f>
        <v>61.598287999999997</v>
      </c>
      <c r="E26" s="125">
        <f>SUMIF($B27:$B$211,LEFT($C26,LEN($C26)-6),E27:E$211)</f>
        <v>72.331510999999992</v>
      </c>
      <c r="F26" s="125">
        <f>SUMIF($B27:$B$211,LEFT($C26,LEN($C26)-6),F27:F$211)</f>
        <v>63.557691000000005</v>
      </c>
      <c r="G26" s="125">
        <f>SUMIF($B27:$B$211,LEFT($C26,LEN($C26)-6),G27:G$211)</f>
        <v>59.547351000000006</v>
      </c>
      <c r="H26" s="125">
        <f>SUMIF($B27:$B$211,LEFT($C26,LEN($C26)-6),H27:H$211)</f>
        <v>57.051682</v>
      </c>
      <c r="I26" s="125">
        <f>SUMIF($B27:$B$211,LEFT($C26,LEN($C26)-6),I27:I$211)</f>
        <v>53.181252999999998</v>
      </c>
      <c r="J26" s="125">
        <f>SUMIF($B27:$B$211,LEFT($C26,LEN($C26)-6),J27:J$211)</f>
        <v>24.595490999999996</v>
      </c>
      <c r="K26" s="125">
        <f>SUMIF($B27:$B$211,LEFT($C26,LEN($C26)-6),K27:K$211)</f>
        <v>15.973336999999999</v>
      </c>
      <c r="L26" s="125">
        <f>SUMIF($B27:$B$211,LEFT($C26,LEN($C26)-6),L27:L$211)</f>
        <v>19.397240000000004</v>
      </c>
      <c r="M26" s="125">
        <f>SUMIF($B27:$B$211,LEFT($C26,LEN($C26)-6),M27:M$211)</f>
        <v>13.140519999999999</v>
      </c>
      <c r="N26" s="125">
        <f>SUMIF($B27:$B$211,LEFT($C26,LEN($C26)-6),N27:N$211)</f>
        <v>13.477020000000001</v>
      </c>
      <c r="O26" s="125">
        <f>SUMIF($B27:$B$211,LEFT($C26,LEN($C26)-6),O27:O$211)</f>
        <v>14.025000000000002</v>
      </c>
      <c r="P26" s="125">
        <f>SUMIF($B27:$B$211,LEFT($C26,LEN($C26)-6),P27:P$211)</f>
        <v>15.244999999999999</v>
      </c>
      <c r="Q26" s="125">
        <f>SUMIF($B27:$B$211,LEFT($C26,LEN($C26)-6),Q27:Q$211)</f>
        <v>15.081999999999997</v>
      </c>
      <c r="R26" s="125">
        <f>SUMIF($B27:$B$211,LEFT($C26,LEN($C26)-6),R27:R$211)</f>
        <v>15.172633369540556</v>
      </c>
      <c r="S26" s="125">
        <f>SUMIF($B27:$B$211,LEFT($C26,LEN($C26)-6),S27:S$211)</f>
        <v>15.717919014614957</v>
      </c>
      <c r="T26" s="125">
        <f>SUMIF($B27:$B$211,LEFT($C26,LEN($C26)-6),T27:T$211)</f>
        <v>16.312537993022886</v>
      </c>
      <c r="U26" s="125">
        <f>SUMIF($B27:$B$211,LEFT($C26,LEN($C26)-6),U27:U$211)</f>
        <v>16.925823638097558</v>
      </c>
      <c r="V26" s="125">
        <f>SUMIF($B27:$B$211,LEFT($C26,LEN($C26)-6),V27:V$211)</f>
        <v>17.668442616505285</v>
      </c>
      <c r="W26" s="125">
        <f>SUMIF($B27:$B$211,LEFT($C26,LEN($C26)-6),W27:W$211)</f>
        <v>18.588228261579843</v>
      </c>
    </row>
    <row r="27" spans="1:23" s="88" customFormat="1" x14ac:dyDescent="0.3">
      <c r="A27" s="126" t="s">
        <v>144</v>
      </c>
      <c r="B27" s="126" t="s">
        <v>367</v>
      </c>
      <c r="C27" s="126" t="s">
        <v>368</v>
      </c>
      <c r="D27" s="127">
        <v>0</v>
      </c>
      <c r="E27" s="127">
        <v>0</v>
      </c>
      <c r="F27" s="127">
        <v>0</v>
      </c>
      <c r="G27" s="127">
        <v>0</v>
      </c>
      <c r="H27" s="127">
        <v>0</v>
      </c>
      <c r="I27" s="127">
        <v>0</v>
      </c>
      <c r="J27" s="127">
        <v>3.1250000000000002E-3</v>
      </c>
      <c r="K27" s="127">
        <v>3.3500000000000005E-3</v>
      </c>
      <c r="L27" s="127">
        <v>5.0000000000000001E-4</v>
      </c>
      <c r="M27" s="127">
        <v>9.7999999999999997E-4</v>
      </c>
      <c r="N27" s="127">
        <v>3.3E-3</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9.5750000000000019E-3</v>
      </c>
      <c r="K28" s="127">
        <v>4.0020000000000003E-3</v>
      </c>
      <c r="L28" s="127">
        <v>1.103E-2</v>
      </c>
      <c r="M28" s="127">
        <v>1.6E-2</v>
      </c>
      <c r="N28" s="127">
        <v>7.1500000000000001E-3</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3.4790000000000001</v>
      </c>
      <c r="E29" s="127">
        <v>2.2170000000000001</v>
      </c>
      <c r="F29" s="127">
        <v>2.4210000000000003</v>
      </c>
      <c r="G29" s="127">
        <v>1.4020000000000004</v>
      </c>
      <c r="H29" s="127">
        <v>0.77700000000000002</v>
      </c>
      <c r="I29" s="127">
        <v>0.44500000000000001</v>
      </c>
      <c r="J29" s="127">
        <v>0.39</v>
      </c>
      <c r="K29" s="127">
        <v>0.53100000000000003</v>
      </c>
      <c r="L29" s="127">
        <v>0.52041999999999999</v>
      </c>
      <c r="M29" s="127">
        <v>0.49951999999999996</v>
      </c>
      <c r="N29" s="127">
        <v>0.53778000000000004</v>
      </c>
      <c r="O29" s="127">
        <v>0.46299999999999997</v>
      </c>
      <c r="P29" s="127">
        <v>0.57099999999999995</v>
      </c>
      <c r="Q29" s="127">
        <v>0.50299999999999989</v>
      </c>
      <c r="R29" s="127">
        <v>0.54685432878489593</v>
      </c>
      <c r="S29" s="127">
        <v>0.5736674973168463</v>
      </c>
      <c r="T29" s="127">
        <v>0.60048066584879678</v>
      </c>
      <c r="U29" s="127">
        <v>0.62729383438074715</v>
      </c>
      <c r="V29" s="127">
        <v>0.6541070029126913</v>
      </c>
      <c r="W29" s="127">
        <v>0.68092017144464168</v>
      </c>
    </row>
    <row r="30" spans="1:23" s="88" customFormat="1" x14ac:dyDescent="0.3">
      <c r="A30" s="126" t="s">
        <v>144</v>
      </c>
      <c r="B30" s="126" t="s">
        <v>367</v>
      </c>
      <c r="C30" s="126" t="s">
        <v>371</v>
      </c>
      <c r="D30" s="127">
        <v>0.14000000000000001</v>
      </c>
      <c r="E30" s="127">
        <v>0.10100000000000001</v>
      </c>
      <c r="F30" s="127">
        <v>0.182</v>
      </c>
      <c r="G30" s="127">
        <v>0.35500000000000004</v>
      </c>
      <c r="H30" s="127">
        <v>0.33399999999999996</v>
      </c>
      <c r="I30" s="127">
        <v>0.29099999999999998</v>
      </c>
      <c r="J30" s="127">
        <v>0.32400000000000001</v>
      </c>
      <c r="K30" s="127">
        <v>0.31200000000000006</v>
      </c>
      <c r="L30" s="127">
        <v>0.30730000000000002</v>
      </c>
      <c r="M30" s="127">
        <v>0.28888999999999998</v>
      </c>
      <c r="N30" s="127">
        <v>0.25751000000000002</v>
      </c>
      <c r="O30" s="127">
        <v>0.21899999999999997</v>
      </c>
      <c r="P30" s="127">
        <v>0.20099999999999998</v>
      </c>
      <c r="Q30" s="127">
        <v>0.21299999999999997</v>
      </c>
      <c r="R30" s="127">
        <v>0.2049999999999996</v>
      </c>
      <c r="S30" s="127">
        <v>0.20199999999999979</v>
      </c>
      <c r="T30" s="127">
        <v>0.19899999999999995</v>
      </c>
      <c r="U30" s="127">
        <v>0.19600000000000012</v>
      </c>
      <c r="V30" s="127">
        <v>0.19299999999999951</v>
      </c>
      <c r="W30" s="127">
        <v>0.18999999999999967</v>
      </c>
    </row>
    <row r="31" spans="1:23" s="88" customFormat="1" x14ac:dyDescent="0.3">
      <c r="A31" s="126" t="s">
        <v>144</v>
      </c>
      <c r="B31" s="126" t="s">
        <v>367</v>
      </c>
      <c r="C31" s="126" t="s">
        <v>165</v>
      </c>
      <c r="D31" s="127">
        <v>2.9539999999999997</v>
      </c>
      <c r="E31" s="127">
        <v>2.8899999999999997</v>
      </c>
      <c r="F31" s="127">
        <v>1.29</v>
      </c>
      <c r="G31" s="127">
        <v>2.448356</v>
      </c>
      <c r="H31" s="127">
        <v>3.8930000000000002</v>
      </c>
      <c r="I31" s="127">
        <v>4.8269999999999991</v>
      </c>
      <c r="J31" s="127">
        <v>1.8810000000000004</v>
      </c>
      <c r="K31" s="127">
        <v>1.994</v>
      </c>
      <c r="L31" s="127">
        <v>2.8477299999999999</v>
      </c>
      <c r="M31" s="127">
        <v>2.4521399999999995</v>
      </c>
      <c r="N31" s="127">
        <v>2.6597300000000001</v>
      </c>
      <c r="O31" s="127">
        <v>3.5190000000000001</v>
      </c>
      <c r="P31" s="127">
        <v>2.444</v>
      </c>
      <c r="Q31" s="127">
        <v>2.4779999999999998</v>
      </c>
      <c r="R31" s="127">
        <v>2.0264657115706615</v>
      </c>
      <c r="S31" s="127">
        <v>1.6880007625604569</v>
      </c>
      <c r="T31" s="127">
        <v>1.3495358135502522</v>
      </c>
      <c r="U31" s="127">
        <v>1.0110708645401314</v>
      </c>
      <c r="V31" s="127">
        <v>0.67260591552992677</v>
      </c>
      <c r="W31" s="127">
        <v>0.33414096651972186</v>
      </c>
    </row>
    <row r="32" spans="1:23" s="88" customFormat="1" x14ac:dyDescent="0.3">
      <c r="A32" s="126" t="s">
        <v>144</v>
      </c>
      <c r="B32" s="126" t="s">
        <v>367</v>
      </c>
      <c r="C32" s="126" t="s">
        <v>372</v>
      </c>
      <c r="D32" s="127">
        <v>0.27899999999999997</v>
      </c>
      <c r="E32" s="127">
        <v>0.13500000000000001</v>
      </c>
      <c r="F32" s="127">
        <v>0.15</v>
      </c>
      <c r="G32" s="127">
        <v>0.14300000000000002</v>
      </c>
      <c r="H32" s="127">
        <v>0.12000000000000001</v>
      </c>
      <c r="I32" s="127">
        <v>7.9000000000000001E-2</v>
      </c>
      <c r="J32" s="127">
        <v>0.10900000000000001</v>
      </c>
      <c r="K32" s="127">
        <v>2.6000000000000002E-2</v>
      </c>
      <c r="L32" s="127">
        <v>1.8749999999999996E-2</v>
      </c>
      <c r="M32" s="127">
        <v>2.8570000000000005E-2</v>
      </c>
      <c r="N32" s="127">
        <v>2.3760000000000003E-2</v>
      </c>
      <c r="O32" s="127">
        <v>0</v>
      </c>
      <c r="P32" s="127">
        <v>0</v>
      </c>
      <c r="Q32" s="127">
        <v>4.3999999999999997E-2</v>
      </c>
      <c r="R32" s="127">
        <v>5.8666666666664008E-2</v>
      </c>
      <c r="S32" s="127">
        <v>8.0666666666668566E-2</v>
      </c>
      <c r="T32" s="127">
        <v>0.10266666666666677</v>
      </c>
      <c r="U32" s="127">
        <v>0.12466666666666498</v>
      </c>
      <c r="V32" s="127">
        <v>0.1466666666666632</v>
      </c>
      <c r="W32" s="127">
        <v>0.16866666666666774</v>
      </c>
    </row>
    <row r="33" spans="1:23" s="88" customFormat="1" x14ac:dyDescent="0.3">
      <c r="A33" s="126" t="s">
        <v>144</v>
      </c>
      <c r="B33" s="126" t="s">
        <v>367</v>
      </c>
      <c r="C33" s="126" t="s">
        <v>373</v>
      </c>
      <c r="D33" s="127">
        <v>7.0000000000000007E-2</v>
      </c>
      <c r="E33" s="127">
        <v>0.499</v>
      </c>
      <c r="F33" s="127">
        <v>0.222</v>
      </c>
      <c r="G33" s="127">
        <v>1.7999999999999999E-2</v>
      </c>
      <c r="H33" s="127">
        <v>5.0000000000000001E-3</v>
      </c>
      <c r="I33" s="127">
        <v>0</v>
      </c>
      <c r="J33" s="127">
        <v>1E-3</v>
      </c>
      <c r="K33" s="127">
        <v>2E-3</v>
      </c>
      <c r="L33" s="127">
        <v>4.3000000000000004E-4</v>
      </c>
      <c r="M33" s="127">
        <v>2.0400000000000001E-3</v>
      </c>
      <c r="N33" s="127">
        <v>2.5700000000000002E-3</v>
      </c>
      <c r="O33" s="127">
        <v>5.0000000000000001E-3</v>
      </c>
      <c r="P33" s="127">
        <v>7.000000000000001E-3</v>
      </c>
      <c r="Q33" s="127">
        <v>4.0000000000000001E-3</v>
      </c>
      <c r="R33" s="127">
        <v>4.3333333333333713E-3</v>
      </c>
      <c r="S33" s="127">
        <v>3.8333333333334658E-3</v>
      </c>
      <c r="T33" s="127">
        <v>3.3333333333335608E-3</v>
      </c>
      <c r="U33" s="127">
        <v>2.8333333333334571E-3</v>
      </c>
      <c r="V33" s="127">
        <v>2.3333333333335521E-3</v>
      </c>
      <c r="W33" s="127">
        <v>1.8333333333334484E-3</v>
      </c>
    </row>
    <row r="34" spans="1:23" s="88" customFormat="1" x14ac:dyDescent="0.3">
      <c r="A34" s="126" t="s">
        <v>144</v>
      </c>
      <c r="B34" s="126" t="s">
        <v>367</v>
      </c>
      <c r="C34" s="126" t="s">
        <v>167</v>
      </c>
      <c r="D34" s="127">
        <v>1.4690000000000001</v>
      </c>
      <c r="E34" s="127">
        <v>1.643</v>
      </c>
      <c r="F34" s="127">
        <v>1.1210000000000002</v>
      </c>
      <c r="G34" s="127">
        <v>1.3750000000000002</v>
      </c>
      <c r="H34" s="127">
        <v>1.381</v>
      </c>
      <c r="I34" s="127">
        <v>1.843</v>
      </c>
      <c r="J34" s="127">
        <v>1.5409999999999999</v>
      </c>
      <c r="K34" s="127">
        <v>1.3140000000000001</v>
      </c>
      <c r="L34" s="127">
        <v>1.52321</v>
      </c>
      <c r="M34" s="127">
        <v>1.1239399999999999</v>
      </c>
      <c r="N34" s="127">
        <v>1.4389400000000001</v>
      </c>
      <c r="O34" s="127">
        <v>1.3369999999999997</v>
      </c>
      <c r="P34" s="127">
        <v>0.85600000000000009</v>
      </c>
      <c r="Q34" s="127">
        <v>1.4989999999999999</v>
      </c>
      <c r="R34" s="127">
        <v>1.3926666666666674</v>
      </c>
      <c r="S34" s="127">
        <v>1.4736666666666713</v>
      </c>
      <c r="T34" s="127">
        <v>1.5546666666666755</v>
      </c>
      <c r="U34" s="127">
        <v>1.6356666666666542</v>
      </c>
      <c r="V34" s="127">
        <v>1.7166666666666583</v>
      </c>
      <c r="W34" s="127">
        <v>1.7976666666666623</v>
      </c>
    </row>
    <row r="35" spans="1:23" s="88" customFormat="1" x14ac:dyDescent="0.3">
      <c r="A35" s="126" t="s">
        <v>144</v>
      </c>
      <c r="B35" s="126" t="s">
        <v>367</v>
      </c>
      <c r="C35" s="126" t="s">
        <v>374</v>
      </c>
      <c r="D35" s="127">
        <v>0.10800000000000001</v>
      </c>
      <c r="E35" s="127">
        <v>9.0000000000000011E-2</v>
      </c>
      <c r="F35" s="127">
        <v>0.10400000000000001</v>
      </c>
      <c r="G35" s="127">
        <v>0.08</v>
      </c>
      <c r="H35" s="127">
        <v>3.5000000000000003E-2</v>
      </c>
      <c r="I35" s="127">
        <v>5.7000000000000016E-2</v>
      </c>
      <c r="J35" s="127">
        <v>0.13300000000000001</v>
      </c>
      <c r="K35" s="127">
        <v>0.16599999999999998</v>
      </c>
      <c r="L35" s="127">
        <v>0.38262000000000007</v>
      </c>
      <c r="M35" s="127">
        <v>0.22969999999999996</v>
      </c>
      <c r="N35" s="127">
        <v>0.12104999999999999</v>
      </c>
      <c r="O35" s="127">
        <v>0.64300000000000002</v>
      </c>
      <c r="P35" s="127">
        <v>2.5759999999999996</v>
      </c>
      <c r="Q35" s="127">
        <v>1.726</v>
      </c>
      <c r="R35" s="127">
        <v>2.7313333333332981</v>
      </c>
      <c r="S35" s="127">
        <v>3.2728333333332262</v>
      </c>
      <c r="T35" s="127">
        <v>3.8143333333331544</v>
      </c>
      <c r="U35" s="127">
        <v>4.355833333333285</v>
      </c>
      <c r="V35" s="127">
        <v>4.8973333333332132</v>
      </c>
      <c r="W35" s="127">
        <v>5.4388333333331413</v>
      </c>
    </row>
    <row r="36" spans="1:23" s="88" customFormat="1" x14ac:dyDescent="0.3">
      <c r="A36" s="126" t="s">
        <v>144</v>
      </c>
      <c r="B36" s="126" t="s">
        <v>367</v>
      </c>
      <c r="C36" s="126" t="s">
        <v>375</v>
      </c>
      <c r="D36" s="127">
        <v>0.25800000000000001</v>
      </c>
      <c r="E36" s="127">
        <v>0.24900000000000005</v>
      </c>
      <c r="F36" s="127">
        <v>0.19100000000000003</v>
      </c>
      <c r="G36" s="127">
        <v>1.0569999999999999</v>
      </c>
      <c r="H36" s="127">
        <v>1.3099999999999998</v>
      </c>
      <c r="I36" s="127">
        <v>1.9800000000000002</v>
      </c>
      <c r="J36" s="127">
        <v>1.5419999999999998</v>
      </c>
      <c r="K36" s="127">
        <v>0.11700000000000003</v>
      </c>
      <c r="L36" s="127">
        <v>0.16358</v>
      </c>
      <c r="M36" s="127">
        <v>0.18853999999999999</v>
      </c>
      <c r="N36" s="127">
        <v>0.20812999999999998</v>
      </c>
      <c r="O36" s="127">
        <v>6.9000000000000006E-2</v>
      </c>
      <c r="P36" s="127">
        <v>0.11200000000000002</v>
      </c>
      <c r="Q36" s="127">
        <v>0.13500000000000001</v>
      </c>
      <c r="R36" s="127">
        <v>0.17133333333333919</v>
      </c>
      <c r="S36" s="127">
        <v>0.20433333333333334</v>
      </c>
      <c r="T36" s="127">
        <v>0.23733333333334017</v>
      </c>
      <c r="U36" s="127">
        <v>0.27033333333333431</v>
      </c>
      <c r="V36" s="127">
        <v>0.30333333333334112</v>
      </c>
      <c r="W36" s="127">
        <v>0.33633333333333526</v>
      </c>
    </row>
    <row r="37" spans="1:23" s="88" customFormat="1" x14ac:dyDescent="0.3">
      <c r="A37" s="126" t="s">
        <v>144</v>
      </c>
      <c r="B37" s="126" t="s">
        <v>367</v>
      </c>
      <c r="C37" s="126" t="s">
        <v>376</v>
      </c>
      <c r="D37" s="127">
        <v>0</v>
      </c>
      <c r="E37" s="127">
        <v>0</v>
      </c>
      <c r="F37" s="127">
        <v>6.0000000000000001E-3</v>
      </c>
      <c r="G37" s="127">
        <v>0</v>
      </c>
      <c r="H37" s="127">
        <v>0</v>
      </c>
      <c r="I37" s="127">
        <v>0</v>
      </c>
      <c r="J37" s="127">
        <v>6.1152000000000012E-2</v>
      </c>
      <c r="K37" s="127">
        <v>3.8425000000000001E-2</v>
      </c>
      <c r="L37" s="127">
        <v>5.2040000000000003E-2</v>
      </c>
      <c r="M37" s="127">
        <v>6.1100000000000002E-2</v>
      </c>
      <c r="N37" s="127">
        <v>8.5250000000000006E-2</v>
      </c>
      <c r="O37" s="127">
        <v>6.4000000000000001E-2</v>
      </c>
      <c r="P37" s="127">
        <v>0</v>
      </c>
      <c r="Q37" s="127">
        <v>4.9000000000000002E-2</v>
      </c>
      <c r="R37" s="127">
        <v>2.2666666666666072E-2</v>
      </c>
      <c r="S37" s="127">
        <v>1.516666666666769E-2</v>
      </c>
      <c r="T37" s="127">
        <v>7.6666666666661389E-3</v>
      </c>
      <c r="U37" s="127">
        <v>1.6666666666775851E-4</v>
      </c>
      <c r="V37" s="127">
        <v>0</v>
      </c>
      <c r="W37" s="127">
        <v>0</v>
      </c>
    </row>
    <row r="38" spans="1:23" s="88" customFormat="1" x14ac:dyDescent="0.3">
      <c r="A38" s="126" t="s">
        <v>144</v>
      </c>
      <c r="B38" s="126" t="s">
        <v>367</v>
      </c>
      <c r="C38" s="126" t="s">
        <v>377</v>
      </c>
      <c r="D38" s="127">
        <v>1.2E-2</v>
      </c>
      <c r="E38" s="127">
        <v>1.1000000000000003E-2</v>
      </c>
      <c r="F38" s="127">
        <v>2.6000000000000002E-2</v>
      </c>
      <c r="G38" s="127">
        <v>0.02</v>
      </c>
      <c r="H38" s="127">
        <v>1.7000000000000005E-2</v>
      </c>
      <c r="I38" s="127">
        <v>2.8000000000000004E-2</v>
      </c>
      <c r="J38" s="127">
        <v>9.0220000000000005E-3</v>
      </c>
      <c r="K38" s="127">
        <v>3.0175000000000004E-2</v>
      </c>
      <c r="L38" s="127">
        <v>2.5339999999999998E-2</v>
      </c>
      <c r="M38" s="127">
        <v>2.044E-2</v>
      </c>
      <c r="N38" s="127">
        <v>1.7330000000000002E-2</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1.9999999999999999E-6</v>
      </c>
      <c r="J39" s="127">
        <v>1.573E-3</v>
      </c>
      <c r="K39" s="127">
        <v>3.9999999999999998E-6</v>
      </c>
      <c r="L39" s="127">
        <v>1E-3</v>
      </c>
      <c r="M39" s="127">
        <v>2.0000000000000001E-4</v>
      </c>
      <c r="N39" s="127">
        <v>1.0500000000000002E-3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34.168999999999997</v>
      </c>
      <c r="E40" s="127">
        <v>45.777999999999999</v>
      </c>
      <c r="F40" s="127">
        <v>45.696000000000005</v>
      </c>
      <c r="G40" s="127">
        <v>37.865000000000009</v>
      </c>
      <c r="H40" s="127">
        <v>37.142000000000003</v>
      </c>
      <c r="I40" s="127">
        <v>40.215000000000003</v>
      </c>
      <c r="J40" s="127">
        <v>15.499999999999998</v>
      </c>
      <c r="K40" s="127">
        <v>8.1660000000000004</v>
      </c>
      <c r="L40" s="127">
        <v>10.054770000000001</v>
      </c>
      <c r="M40" s="127">
        <v>4.7464699999999986</v>
      </c>
      <c r="N40" s="127">
        <v>4.5405199999999999</v>
      </c>
      <c r="O40" s="127">
        <v>3.9330000000000003</v>
      </c>
      <c r="P40" s="127">
        <v>5.120000000000001</v>
      </c>
      <c r="Q40" s="127">
        <v>5.0799999999999992</v>
      </c>
      <c r="R40" s="127">
        <v>4.9546781768291286</v>
      </c>
      <c r="S40" s="127">
        <v>5.3668388259280171</v>
      </c>
      <c r="T40" s="127">
        <v>5.7789994750270477</v>
      </c>
      <c r="U40" s="127">
        <v>6.1911601241259362</v>
      </c>
      <c r="V40" s="127">
        <v>6.6033207732248256</v>
      </c>
      <c r="W40" s="127">
        <v>7.0154814223238562</v>
      </c>
    </row>
    <row r="41" spans="1:23" s="88" customFormat="1" x14ac:dyDescent="0.3">
      <c r="A41" s="126" t="s">
        <v>144</v>
      </c>
      <c r="B41" s="126" t="s">
        <v>367</v>
      </c>
      <c r="C41" s="126" t="s">
        <v>379</v>
      </c>
      <c r="D41" s="127">
        <v>3.9989999999999997</v>
      </c>
      <c r="E41" s="127">
        <v>2.1870000000000003</v>
      </c>
      <c r="F41" s="127">
        <v>0.70299999999999996</v>
      </c>
      <c r="G41" s="127">
        <v>0.80800000000000005</v>
      </c>
      <c r="H41" s="127">
        <v>0.85499999999999998</v>
      </c>
      <c r="I41" s="127">
        <v>0.68400000000000016</v>
      </c>
      <c r="J41" s="127">
        <v>0.74600000000000022</v>
      </c>
      <c r="K41" s="127">
        <v>1.022</v>
      </c>
      <c r="L41" s="127">
        <v>0.84372999999999998</v>
      </c>
      <c r="M41" s="127">
        <v>0.65214000000000005</v>
      </c>
      <c r="N41" s="127">
        <v>0.60020999999999991</v>
      </c>
      <c r="O41" s="127">
        <v>0.60899999999999999</v>
      </c>
      <c r="P41" s="127">
        <v>0.65700000000000014</v>
      </c>
      <c r="Q41" s="127">
        <v>0.74000000000000021</v>
      </c>
      <c r="R41" s="127">
        <v>0.79966666666668418</v>
      </c>
      <c r="S41" s="127">
        <v>0.86516666666666597</v>
      </c>
      <c r="T41" s="127">
        <v>0.93066666666667319</v>
      </c>
      <c r="U41" s="127">
        <v>0.99616666666668041</v>
      </c>
      <c r="V41" s="127">
        <v>1.0616666666666876</v>
      </c>
      <c r="W41" s="127">
        <v>1.1271666666666695</v>
      </c>
    </row>
    <row r="42" spans="1:23" s="88" customFormat="1" x14ac:dyDescent="0.3">
      <c r="A42" s="126" t="s">
        <v>144</v>
      </c>
      <c r="B42" s="126" t="s">
        <v>367</v>
      </c>
      <c r="C42" s="126" t="s">
        <v>173</v>
      </c>
      <c r="D42" s="127">
        <v>1.263315</v>
      </c>
      <c r="E42" s="127">
        <v>0.57409299999999996</v>
      </c>
      <c r="F42" s="127">
        <v>0.41978799999999999</v>
      </c>
      <c r="G42" s="127">
        <v>0.60748599999999997</v>
      </c>
      <c r="H42" s="127">
        <v>0.38325300000000001</v>
      </c>
      <c r="I42" s="127">
        <v>0.329376</v>
      </c>
      <c r="J42" s="127">
        <v>0.22655399999999998</v>
      </c>
      <c r="K42" s="127">
        <v>0.19680499999999998</v>
      </c>
      <c r="L42" s="127">
        <v>0.30368000000000001</v>
      </c>
      <c r="M42" s="127">
        <v>0.27383999999999997</v>
      </c>
      <c r="N42" s="127">
        <v>0.43018999999999996</v>
      </c>
      <c r="O42" s="127">
        <v>0.32599999999999996</v>
      </c>
      <c r="P42" s="127">
        <v>0.15200000000000002</v>
      </c>
      <c r="Q42" s="127">
        <v>0.19000000000000003</v>
      </c>
      <c r="R42" s="127">
        <v>8.6666666666676148E-2</v>
      </c>
      <c r="S42" s="127">
        <v>1.8666666666662071E-2</v>
      </c>
      <c r="T42" s="127">
        <v>0</v>
      </c>
      <c r="U42" s="127">
        <v>0</v>
      </c>
      <c r="V42" s="127">
        <v>0</v>
      </c>
      <c r="W42" s="127">
        <v>0</v>
      </c>
    </row>
    <row r="43" spans="1:23" s="88" customFormat="1" x14ac:dyDescent="0.3">
      <c r="A43" s="126" t="s">
        <v>144</v>
      </c>
      <c r="B43" s="126" t="s">
        <v>367</v>
      </c>
      <c r="C43" s="126" t="s">
        <v>380</v>
      </c>
      <c r="D43" s="127">
        <v>0.23300000000000004</v>
      </c>
      <c r="E43" s="127">
        <v>0.21100000000000002</v>
      </c>
      <c r="F43" s="127">
        <v>0.29600000000000004</v>
      </c>
      <c r="G43" s="127">
        <v>0.30900000000000005</v>
      </c>
      <c r="H43" s="127">
        <v>0.27300000000000002</v>
      </c>
      <c r="I43" s="127">
        <v>0.29100000000000004</v>
      </c>
      <c r="J43" s="127">
        <v>0.186</v>
      </c>
      <c r="K43" s="127">
        <v>0.28600000000000003</v>
      </c>
      <c r="L43" s="127">
        <v>0.19897999999999999</v>
      </c>
      <c r="M43" s="127">
        <v>0.63824000000000003</v>
      </c>
      <c r="N43" s="127">
        <v>0.62186999999999992</v>
      </c>
      <c r="O43" s="127">
        <v>0.7340000000000001</v>
      </c>
      <c r="P43" s="127">
        <v>0.97699999999999976</v>
      </c>
      <c r="Q43" s="127">
        <v>0.90800000000000003</v>
      </c>
      <c r="R43" s="127">
        <v>1.0469999999999757</v>
      </c>
      <c r="S43" s="127">
        <v>1.133999999999981</v>
      </c>
      <c r="T43" s="127">
        <v>1.2209999999999863</v>
      </c>
      <c r="U43" s="127">
        <v>1.3079999999999663</v>
      </c>
      <c r="V43" s="127">
        <v>1.3949999999999716</v>
      </c>
      <c r="W43" s="127">
        <v>1.4819999999999769</v>
      </c>
    </row>
    <row r="44" spans="1:23" s="88" customFormat="1" x14ac:dyDescent="0.3">
      <c r="A44" s="126" t="s">
        <v>144</v>
      </c>
      <c r="B44" s="126" t="s">
        <v>367</v>
      </c>
      <c r="C44" s="126" t="s">
        <v>177</v>
      </c>
      <c r="D44" s="127">
        <v>0.36699999999999999</v>
      </c>
      <c r="E44" s="127">
        <v>0.14700000000000002</v>
      </c>
      <c r="F44" s="127">
        <v>9.0999999999999998E-2</v>
      </c>
      <c r="G44" s="127">
        <v>0.126</v>
      </c>
      <c r="H44" s="127">
        <v>0.15599999999999997</v>
      </c>
      <c r="I44" s="127">
        <v>0.15599999999999997</v>
      </c>
      <c r="J44" s="127">
        <v>0.16599999999999998</v>
      </c>
      <c r="K44" s="127">
        <v>0.12199999999999997</v>
      </c>
      <c r="L44" s="127">
        <v>0.10159000000000001</v>
      </c>
      <c r="M44" s="127">
        <v>0.11982000000000001</v>
      </c>
      <c r="N44" s="127">
        <v>9.7910000000000011E-2</v>
      </c>
      <c r="O44" s="127">
        <v>5.3999999999999992E-2</v>
      </c>
      <c r="P44" s="127">
        <v>5.7999999999999996E-2</v>
      </c>
      <c r="Q44" s="127">
        <v>6.0999999999999999E-2</v>
      </c>
      <c r="R44" s="127">
        <v>5.1301819022520456E-2</v>
      </c>
      <c r="S44" s="127">
        <v>4.4078595476382168E-2</v>
      </c>
      <c r="T44" s="127">
        <v>3.6855371930247037E-2</v>
      </c>
      <c r="U44" s="127">
        <v>2.9632148384108752E-2</v>
      </c>
      <c r="V44" s="127">
        <v>2.2408924837973621E-2</v>
      </c>
      <c r="W44" s="127">
        <v>1.5185701291835331E-2</v>
      </c>
    </row>
    <row r="45" spans="1:23" s="88" customFormat="1" x14ac:dyDescent="0.3">
      <c r="A45" s="126" t="s">
        <v>144</v>
      </c>
      <c r="B45" s="126" t="s">
        <v>367</v>
      </c>
      <c r="C45" s="126" t="s">
        <v>180</v>
      </c>
      <c r="D45" s="127">
        <v>12.797973000000001</v>
      </c>
      <c r="E45" s="127">
        <v>15.599418000000004</v>
      </c>
      <c r="F45" s="127">
        <v>10.638903000000001</v>
      </c>
      <c r="G45" s="127">
        <v>12.933509000000003</v>
      </c>
      <c r="H45" s="127">
        <v>10.370428999999996</v>
      </c>
      <c r="I45" s="127">
        <v>1.955875</v>
      </c>
      <c r="J45" s="127">
        <v>1.7654900000000002</v>
      </c>
      <c r="K45" s="127">
        <v>1.642576</v>
      </c>
      <c r="L45" s="127">
        <v>2.04054</v>
      </c>
      <c r="M45" s="127">
        <v>1.7979499999999995</v>
      </c>
      <c r="N45" s="127">
        <v>1.82277</v>
      </c>
      <c r="O45" s="127">
        <v>2.0500000000000003</v>
      </c>
      <c r="P45" s="127">
        <v>1.514</v>
      </c>
      <c r="Q45" s="127">
        <v>1.4519999999999997</v>
      </c>
      <c r="R45" s="127">
        <v>1.0740000000000447</v>
      </c>
      <c r="S45" s="127">
        <v>0.77500000000004621</v>
      </c>
      <c r="T45" s="127">
        <v>0.47600000000004777</v>
      </c>
      <c r="U45" s="127">
        <v>0.17700000000004931</v>
      </c>
      <c r="V45" s="127">
        <v>0</v>
      </c>
      <c r="W45" s="127">
        <v>0</v>
      </c>
    </row>
    <row r="46" spans="1:23" s="88" customFormat="1" x14ac:dyDescent="0.3">
      <c r="A46" s="124" t="s">
        <v>381</v>
      </c>
      <c r="B46" s="124" t="s">
        <v>381</v>
      </c>
      <c r="C46" s="124" t="s">
        <v>381</v>
      </c>
      <c r="D46" s="125">
        <f>SUMIF($B47:$B$211,LEFT($C46,LEN($C46)-6),D47:D$211)</f>
        <v>30.308974000000003</v>
      </c>
      <c r="E46" s="125">
        <f>SUMIF($B47:$B$211,LEFT($C46,LEN($C46)-6),E47:E$211)</f>
        <v>13.732434999999999</v>
      </c>
      <c r="F46" s="125">
        <f>SUMIF($B47:$B$211,LEFT($C46,LEN($C46)-6),F47:F$211)</f>
        <v>11.022327999999998</v>
      </c>
      <c r="G46" s="125">
        <f>SUMIF($B47:$B$211,LEFT($C46,LEN($C46)-6),G47:G$211)</f>
        <v>33.915398999999987</v>
      </c>
      <c r="H46" s="125">
        <f>SUMIF($B47:$B$211,LEFT($C46,LEN($C46)-6),H47:H$211)</f>
        <v>30.512841000000002</v>
      </c>
      <c r="I46" s="125">
        <f>SUMIF($B47:$B$211,LEFT($C46,LEN($C46)-6),I47:I$211)</f>
        <v>22.908762000000007</v>
      </c>
      <c r="J46" s="125">
        <f>SUMIF($B47:$B$211,LEFT($C46,LEN($C46)-6),J47:J$211)</f>
        <v>14.748039000000002</v>
      </c>
      <c r="K46" s="125">
        <f>SUMIF($B47:$B$211,LEFT($C46,LEN($C46)-6),K47:K$211)</f>
        <v>13.518444000000001</v>
      </c>
      <c r="L46" s="125">
        <f>SUMIF($B47:$B$211,LEFT($C46,LEN($C46)-6),L47:L$211)</f>
        <v>20.151580000000006</v>
      </c>
      <c r="M46" s="125">
        <f>SUMIF($B47:$B$211,LEFT($C46,LEN($C46)-6),M47:M$211)</f>
        <v>16.052109999999999</v>
      </c>
      <c r="N46" s="125">
        <f>SUMIF($B47:$B$211,LEFT($C46,LEN($C46)-6),N47:N$211)</f>
        <v>14.116689999999998</v>
      </c>
      <c r="O46" s="125">
        <f>SUMIF($B47:$B$211,LEFT($C46,LEN($C46)-6),O47:O$211)</f>
        <v>13.106000000000005</v>
      </c>
      <c r="P46" s="125">
        <f>SUMIF($B47:$B$211,LEFT($C46,LEN($C46)-6),P47:P$211)</f>
        <v>3.8159999999999998</v>
      </c>
      <c r="Q46" s="125">
        <f>SUMIF($B47:$B$211,LEFT($C46,LEN($C46)-6),Q47:Q$211)</f>
        <v>3.8569999999999998</v>
      </c>
      <c r="R46" s="125">
        <f>SUMIF($B47:$B$211,LEFT($C46,LEN($C46)-6),R47:R$211)</f>
        <v>9.1592384807812444</v>
      </c>
      <c r="S46" s="125">
        <f>SUMIF($B47:$B$211,LEFT($C46,LEN($C46)-6),S47:S$211)</f>
        <v>9.5724431594101151</v>
      </c>
      <c r="T46" s="125">
        <f>SUMIF($B47:$B$211,LEFT($C46,LEN($C46)-6),T47:T$211)</f>
        <v>9.7292892268222317</v>
      </c>
      <c r="U46" s="125">
        <f>SUMIF($B47:$B$211,LEFT($C46,LEN($C46)-6),U47:U$211)</f>
        <v>9.8861352942343963</v>
      </c>
      <c r="V46" s="125">
        <f>SUMIF($B47:$B$211,LEFT($C46,LEN($C46)-6),V47:V$211)</f>
        <v>10.042981361646563</v>
      </c>
      <c r="W46" s="125">
        <f>SUMIF($B47:$B$211,LEFT($C46,LEN($C46)-6),W47:W$211)</f>
        <v>10.199827429058679</v>
      </c>
    </row>
    <row r="47" spans="1:23" s="88" customFormat="1" x14ac:dyDescent="0.3">
      <c r="A47" s="126" t="s">
        <v>144</v>
      </c>
      <c r="B47" s="126" t="s">
        <v>382</v>
      </c>
      <c r="C47" s="126" t="s">
        <v>383</v>
      </c>
      <c r="D47" s="127">
        <v>3.8250000000000003E-3</v>
      </c>
      <c r="E47" s="127">
        <v>4.5000000000000005E-3</v>
      </c>
      <c r="F47" s="127">
        <v>2.4000000000000002E-3</v>
      </c>
      <c r="G47" s="127">
        <v>4.0000000000000001E-3</v>
      </c>
      <c r="H47" s="127">
        <v>1.0250000000000001E-3</v>
      </c>
      <c r="I47" s="127">
        <v>7.000000000000001E-3</v>
      </c>
      <c r="J47" s="127">
        <v>7.0429999999999989E-3</v>
      </c>
      <c r="K47" s="127">
        <v>9.2000000000000016E-3</v>
      </c>
      <c r="L47" s="127">
        <v>9.7999999999999997E-3</v>
      </c>
      <c r="M47" s="127">
        <v>0</v>
      </c>
      <c r="N47" s="127">
        <v>1.132E-2</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3.9530000000000003E-2</v>
      </c>
      <c r="E48" s="127">
        <v>4.513000000000001E-2</v>
      </c>
      <c r="F48" s="127">
        <v>4.3300000000000005E-2</v>
      </c>
      <c r="G48" s="127">
        <v>6.1294999999999995E-2</v>
      </c>
      <c r="H48" s="127">
        <v>2.1112000000000002E-2</v>
      </c>
      <c r="I48" s="127">
        <v>3.0530000000000002E-2</v>
      </c>
      <c r="J48" s="127">
        <v>2.9750000000000002E-3</v>
      </c>
      <c r="K48" s="127">
        <v>4.8849999999999998E-2</v>
      </c>
      <c r="L48" s="127">
        <v>0.13789999999999997</v>
      </c>
      <c r="M48" s="127">
        <v>7.5020000000000003E-2</v>
      </c>
      <c r="N48" s="127">
        <v>5.3880000000000004E-2</v>
      </c>
      <c r="O48" s="127">
        <v>0.21300000000000002</v>
      </c>
      <c r="P48" s="127">
        <v>0.156</v>
      </c>
      <c r="Q48" s="127">
        <v>0.23899999999999999</v>
      </c>
      <c r="R48" s="127">
        <v>0.2286666666666643</v>
      </c>
      <c r="S48" s="127">
        <v>0.241666666666667</v>
      </c>
      <c r="T48" s="127">
        <v>0.25466666666666649</v>
      </c>
      <c r="U48" s="127">
        <v>0.26766666666666605</v>
      </c>
      <c r="V48" s="127">
        <v>0.28066666666666557</v>
      </c>
      <c r="W48" s="127">
        <v>0.29366666666666508</v>
      </c>
    </row>
    <row r="49" spans="1:23" s="88" customFormat="1" x14ac:dyDescent="0.3">
      <c r="A49" s="126" t="s">
        <v>144</v>
      </c>
      <c r="B49" s="126" t="s">
        <v>382</v>
      </c>
      <c r="C49" s="126" t="s">
        <v>385</v>
      </c>
      <c r="D49" s="127">
        <v>2.0359449999999999</v>
      </c>
      <c r="E49" s="127">
        <v>3.3231609999999998</v>
      </c>
      <c r="F49" s="127">
        <v>2.0232269999999999</v>
      </c>
      <c r="G49" s="127">
        <v>2.1090970000000002</v>
      </c>
      <c r="H49" s="127">
        <v>2.5192930000000002</v>
      </c>
      <c r="I49" s="127">
        <v>2.1185300000000002</v>
      </c>
      <c r="J49" s="127">
        <v>1.2116080000000002</v>
      </c>
      <c r="K49" s="127">
        <v>2.133041</v>
      </c>
      <c r="L49" s="127">
        <v>1.7339599999999999</v>
      </c>
      <c r="M49" s="127">
        <v>0.95529999999999993</v>
      </c>
      <c r="N49" s="127">
        <v>0.93845999999999996</v>
      </c>
      <c r="O49" s="127">
        <v>1.0680000000000001</v>
      </c>
      <c r="P49" s="127">
        <v>0.24299999999999999</v>
      </c>
      <c r="Q49" s="127">
        <v>0</v>
      </c>
      <c r="R49" s="127">
        <v>0</v>
      </c>
      <c r="S49" s="127">
        <v>0</v>
      </c>
      <c r="T49" s="127">
        <v>0</v>
      </c>
      <c r="U49" s="127">
        <v>0</v>
      </c>
      <c r="V49" s="127">
        <v>0</v>
      </c>
      <c r="W49" s="127">
        <v>0</v>
      </c>
    </row>
    <row r="50" spans="1:23" s="88" customFormat="1" x14ac:dyDescent="0.3">
      <c r="A50" s="126" t="s">
        <v>144</v>
      </c>
      <c r="B50" s="126" t="s">
        <v>382</v>
      </c>
      <c r="C50" s="126" t="s">
        <v>184</v>
      </c>
      <c r="D50" s="127">
        <v>1.3680000000000001</v>
      </c>
      <c r="E50" s="127">
        <v>0.84200000000000008</v>
      </c>
      <c r="F50" s="127">
        <v>0.26</v>
      </c>
      <c r="G50" s="127">
        <v>1.0999999999999999E-2</v>
      </c>
      <c r="H50" s="127">
        <v>2.5000000000000001E-2</v>
      </c>
      <c r="I50" s="127">
        <v>1.2E-2</v>
      </c>
      <c r="J50" s="127">
        <v>0</v>
      </c>
      <c r="K50" s="127">
        <v>1E-3</v>
      </c>
      <c r="L50" s="127">
        <v>1.4599999999999999E-3</v>
      </c>
      <c r="M50" s="127">
        <v>6.0000000000000001E-3</v>
      </c>
      <c r="N50" s="127">
        <v>4.0000000000000001E-3</v>
      </c>
      <c r="O50" s="127">
        <v>0</v>
      </c>
      <c r="P50" s="127">
        <v>6.0000000000000005E-2</v>
      </c>
      <c r="Q50" s="127">
        <v>0</v>
      </c>
      <c r="R50" s="127">
        <v>0</v>
      </c>
      <c r="S50" s="127">
        <v>0</v>
      </c>
      <c r="T50" s="127">
        <v>0</v>
      </c>
      <c r="U50" s="127">
        <v>0</v>
      </c>
      <c r="V50" s="127">
        <v>0</v>
      </c>
      <c r="W50" s="127">
        <v>0</v>
      </c>
    </row>
    <row r="51" spans="1:23" s="88" customFormat="1" x14ac:dyDescent="0.3">
      <c r="A51" s="126" t="s">
        <v>144</v>
      </c>
      <c r="B51" s="126" t="s">
        <v>382</v>
      </c>
      <c r="C51" s="126" t="s">
        <v>386</v>
      </c>
      <c r="D51" s="127">
        <v>2.8464999999999997E-2</v>
      </c>
      <c r="E51" s="127">
        <v>1E-3</v>
      </c>
      <c r="F51" s="127">
        <v>8.5702999999999988E-2</v>
      </c>
      <c r="G51" s="127">
        <v>0.10895000000000001</v>
      </c>
      <c r="H51" s="127">
        <v>7.1160000000000008E-3</v>
      </c>
      <c r="I51" s="127">
        <v>9.8119999999999999E-2</v>
      </c>
      <c r="J51" s="127">
        <v>3.5400000000000006E-3</v>
      </c>
      <c r="K51" s="127">
        <v>3.9955000000000004E-2</v>
      </c>
      <c r="L51" s="127">
        <v>2.3369999999999998E-2</v>
      </c>
      <c r="M51" s="127">
        <v>2.2669999999999999E-2</v>
      </c>
      <c r="N51" s="127">
        <v>1.58E-3</v>
      </c>
      <c r="O51" s="127">
        <v>0.02</v>
      </c>
      <c r="P51" s="127">
        <v>0.29499999999999998</v>
      </c>
      <c r="Q51" s="127">
        <v>0.20499999999999999</v>
      </c>
      <c r="R51" s="127">
        <v>0.35833333333332712</v>
      </c>
      <c r="S51" s="127">
        <v>0.45083333333332726</v>
      </c>
      <c r="T51" s="127">
        <v>0.54333333333332734</v>
      </c>
      <c r="U51" s="127">
        <v>0.63583333333332748</v>
      </c>
      <c r="V51" s="127">
        <v>0.72833333333332761</v>
      </c>
      <c r="W51" s="127">
        <v>0.82083333333332775</v>
      </c>
    </row>
    <row r="52" spans="1:23" s="88" customFormat="1" x14ac:dyDescent="0.3">
      <c r="A52" s="126" t="s">
        <v>144</v>
      </c>
      <c r="B52" s="126" t="s">
        <v>382</v>
      </c>
      <c r="C52" s="126" t="s">
        <v>187</v>
      </c>
      <c r="D52" s="127">
        <v>25.858059000000001</v>
      </c>
      <c r="E52" s="127">
        <v>7.7948979999999999</v>
      </c>
      <c r="F52" s="127">
        <v>6.8322129999999985</v>
      </c>
      <c r="G52" s="127">
        <v>30.296213999999996</v>
      </c>
      <c r="H52" s="127">
        <v>26.237157000000003</v>
      </c>
      <c r="I52" s="127">
        <v>18.856161000000004</v>
      </c>
      <c r="J52" s="127">
        <v>12.108560000000002</v>
      </c>
      <c r="K52" s="127">
        <v>9.6252779999999998</v>
      </c>
      <c r="L52" s="127">
        <v>16.267640000000004</v>
      </c>
      <c r="M52" s="127">
        <v>12.276759999999999</v>
      </c>
      <c r="N52" s="127">
        <v>10.824719999999999</v>
      </c>
      <c r="O52" s="127">
        <v>10.153000000000004</v>
      </c>
      <c r="P52" s="127">
        <v>1.4590000000000001</v>
      </c>
      <c r="Q52" s="127">
        <v>2.0409999999999995</v>
      </c>
      <c r="R52" s="127">
        <v>7.3099051474479158</v>
      </c>
      <c r="S52" s="127">
        <v>7.7576098260767621</v>
      </c>
      <c r="T52" s="127">
        <v>7.9489558934889075</v>
      </c>
      <c r="U52" s="127">
        <v>8.1403019609010521</v>
      </c>
      <c r="V52" s="127">
        <v>8.3316480283131966</v>
      </c>
      <c r="W52" s="127">
        <v>8.5229940957253429</v>
      </c>
    </row>
    <row r="53" spans="1:23" s="88" customFormat="1" x14ac:dyDescent="0.3">
      <c r="A53" s="126" t="s">
        <v>144</v>
      </c>
      <c r="B53" s="126" t="s">
        <v>382</v>
      </c>
      <c r="C53" s="126" t="s">
        <v>387</v>
      </c>
      <c r="D53" s="127">
        <v>1E-4</v>
      </c>
      <c r="E53" s="127">
        <v>1.6111E-2</v>
      </c>
      <c r="F53" s="127">
        <v>1E-3</v>
      </c>
      <c r="G53" s="127">
        <v>2.3E-3</v>
      </c>
      <c r="H53" s="127">
        <v>1.6464000000000003E-2</v>
      </c>
      <c r="I53" s="127">
        <v>0</v>
      </c>
      <c r="J53" s="127">
        <v>2.0999999999999999E-3</v>
      </c>
      <c r="K53" s="127">
        <v>0</v>
      </c>
      <c r="L53" s="127">
        <v>2.5000000000000001E-4</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1.8350000000000002E-2</v>
      </c>
      <c r="E54" s="127">
        <v>0.20380000000000001</v>
      </c>
      <c r="F54" s="127">
        <v>0</v>
      </c>
      <c r="G54" s="127">
        <v>0.1361</v>
      </c>
      <c r="H54" s="127">
        <v>0.14053499999999999</v>
      </c>
      <c r="I54" s="127">
        <v>1.8479999999999998E-3</v>
      </c>
      <c r="J54" s="127">
        <v>4.6000000000000008E-3</v>
      </c>
      <c r="K54" s="127">
        <v>5.0000000000000001E-4</v>
      </c>
      <c r="L54" s="127">
        <v>0</v>
      </c>
      <c r="M54" s="127">
        <v>0.42049999999999998</v>
      </c>
      <c r="N54" s="127">
        <v>5.4999999999999997E-3</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0.95670000000000011</v>
      </c>
      <c r="E55" s="127">
        <v>1.501835</v>
      </c>
      <c r="F55" s="127">
        <v>1.7744849999999996</v>
      </c>
      <c r="G55" s="127">
        <v>1.1864430000000004</v>
      </c>
      <c r="H55" s="127">
        <v>1.5451389999999998</v>
      </c>
      <c r="I55" s="127">
        <v>1.7845730000000002</v>
      </c>
      <c r="J55" s="127">
        <v>1.407613</v>
      </c>
      <c r="K55" s="127">
        <v>1.66062</v>
      </c>
      <c r="L55" s="127">
        <v>1.9771999999999998</v>
      </c>
      <c r="M55" s="127">
        <v>2.2958599999999993</v>
      </c>
      <c r="N55" s="127">
        <v>2.2772299999999999</v>
      </c>
      <c r="O55" s="127">
        <v>1.6520000000000004</v>
      </c>
      <c r="P55" s="127">
        <v>1.603</v>
      </c>
      <c r="Q55" s="127">
        <v>1.3720000000000003</v>
      </c>
      <c r="R55" s="127">
        <v>1.2623333333333366</v>
      </c>
      <c r="S55" s="127">
        <v>1.1223333333333585</v>
      </c>
      <c r="T55" s="127">
        <v>0.98233333333332939</v>
      </c>
      <c r="U55" s="127">
        <v>0.84233333333335114</v>
      </c>
      <c r="V55" s="127">
        <v>0.702333333333373</v>
      </c>
      <c r="W55" s="127">
        <v>0.56233333333334401</v>
      </c>
    </row>
    <row r="56" spans="1:23" s="88" customFormat="1" x14ac:dyDescent="0.3">
      <c r="A56" s="122" t="s">
        <v>390</v>
      </c>
      <c r="B56" s="122" t="s">
        <v>390</v>
      </c>
      <c r="C56" s="122" t="s">
        <v>390</v>
      </c>
      <c r="D56" s="123">
        <f>SUMIF($A58:$A$211,LEFT($C56,LEN($C56)-6),D58:D$211)</f>
        <v>139.516276</v>
      </c>
      <c r="E56" s="123">
        <f>SUMIF($A58:$A$211,LEFT($C56,LEN($C56)-6),E58:E$211)</f>
        <v>97.136393000000012</v>
      </c>
      <c r="F56" s="123">
        <f>SUMIF($A58:$A$211,LEFT($C56,LEN($C56)-6),F58:F$211)</f>
        <v>80.859654000000006</v>
      </c>
      <c r="G56" s="123">
        <f>SUMIF($A58:$A$211,LEFT($C56,LEN($C56)-6),G58:G$211)</f>
        <v>70.081837000000036</v>
      </c>
      <c r="H56" s="123">
        <f>SUMIF($A58:$A$211,LEFT($C56,LEN($C56)-6),H58:H$211)</f>
        <v>65.889289999999988</v>
      </c>
      <c r="I56" s="123">
        <f>SUMIF($A58:$A$211,LEFT($C56,LEN($C56)-6),I58:I$211)</f>
        <v>67.250623000000004</v>
      </c>
      <c r="J56" s="123">
        <f>SUMIF($A58:$A$211,LEFT($C56,LEN($C56)-6),J58:J$211)</f>
        <v>75.406056000000007</v>
      </c>
      <c r="K56" s="123">
        <f>SUMIF($A58:$A$211,LEFT($C56,LEN($C56)-6),K58:K$211)</f>
        <v>75.302720999999991</v>
      </c>
      <c r="L56" s="123">
        <f>SUMIF($A58:$A$211,LEFT($C56,LEN($C56)-6),L58:L$211)</f>
        <v>68.119149999999976</v>
      </c>
      <c r="M56" s="123">
        <f>SUMIF($A58:$A$211,LEFT($C56,LEN($C56)-6),M58:M$211)</f>
        <v>49.636959999999995</v>
      </c>
      <c r="N56" s="123">
        <f>SUMIF($A58:$A$211,LEFT($C56,LEN($C56)-6),N58:N$211)</f>
        <v>41.006100000000004</v>
      </c>
      <c r="O56" s="123">
        <f>SUMIF($A58:$A$211,LEFT($C56,LEN($C56)-6),O58:O$211)</f>
        <v>50.183999999999997</v>
      </c>
      <c r="P56" s="123">
        <f>SUMIF($A58:$A$211,LEFT($C56,LEN($C56)-6),P58:P$211)</f>
        <v>32.338000000000001</v>
      </c>
      <c r="Q56" s="123">
        <f>SUMIF($A58:$A$211,LEFT($C56,LEN($C56)-6),Q58:Q$211)</f>
        <v>21.457000000000001</v>
      </c>
      <c r="R56" s="123">
        <f>SUMIF($A58:$A$211,LEFT($C56,LEN($C56)-6),R58:R$211)</f>
        <v>12.949213313423749</v>
      </c>
      <c r="S56" s="123">
        <f>SUMIF($A58:$A$211,LEFT($C56,LEN($C56)-6),S58:S$211)</f>
        <v>12.791250736142288</v>
      </c>
      <c r="T56" s="123">
        <f>SUMIF($A58:$A$211,LEFT($C56,LEN($C56)-6),T58:T$211)</f>
        <v>12.633750736142371</v>
      </c>
      <c r="U56" s="123">
        <f>SUMIF($A58:$A$211,LEFT($C56,LEN($C56)-6),U58:U$211)</f>
        <v>12.476723203745399</v>
      </c>
      <c r="V56" s="123">
        <f>SUMIF($A58:$A$211,LEFT($C56,LEN($C56)-6),V58:V$211)</f>
        <v>12.432223203745455</v>
      </c>
      <c r="W56" s="123">
        <f>SUMIF($A58:$A$211,LEFT($C56,LEN($C56)-6),W58:W$211)</f>
        <v>12.993889870412161</v>
      </c>
    </row>
    <row r="57" spans="1:23" s="88" customFormat="1" x14ac:dyDescent="0.3">
      <c r="A57" s="124" t="s">
        <v>391</v>
      </c>
      <c r="B57" s="124" t="s">
        <v>391</v>
      </c>
      <c r="C57" s="124" t="s">
        <v>391</v>
      </c>
      <c r="D57" s="125">
        <f>SUMIF($B58:$B$211,LEFT($C57,LEN($C57)-6),D58:D$211)</f>
        <v>76.453346000000025</v>
      </c>
      <c r="E57" s="125">
        <f>SUMIF($B58:$B$211,LEFT($C57,LEN($C57)-6),E58:E$211)</f>
        <v>46.238882000000004</v>
      </c>
      <c r="F57" s="125">
        <f>SUMIF($B58:$B$211,LEFT($C57,LEN($C57)-6),F58:F$211)</f>
        <v>46.240026</v>
      </c>
      <c r="G57" s="125">
        <f>SUMIF($B58:$B$211,LEFT($C57,LEN($C57)-6),G58:G$211)</f>
        <v>40.789443000000006</v>
      </c>
      <c r="H57" s="125">
        <f>SUMIF($B58:$B$211,LEFT($C57,LEN($C57)-6),H58:H$211)</f>
        <v>38.168785</v>
      </c>
      <c r="I57" s="125">
        <f>SUMIF($B58:$B$211,LEFT($C57,LEN($C57)-6),I58:I$211)</f>
        <v>34.195006000000006</v>
      </c>
      <c r="J57" s="125">
        <f>SUMIF($B58:$B$211,LEFT($C57,LEN($C57)-6),J58:J$211)</f>
        <v>42.224008000000005</v>
      </c>
      <c r="K57" s="125">
        <f>SUMIF($B58:$B$211,LEFT($C57,LEN($C57)-6),K58:K$211)</f>
        <v>38.453185000000005</v>
      </c>
      <c r="L57" s="125">
        <f>SUMIF($B58:$B$211,LEFT($C57,LEN($C57)-6),L58:L$211)</f>
        <v>35.561019999999992</v>
      </c>
      <c r="M57" s="125">
        <f>SUMIF($B58:$B$211,LEFT($C57,LEN($C57)-6),M58:M$211)</f>
        <v>20.295020000000001</v>
      </c>
      <c r="N57" s="125">
        <f>SUMIF($B58:$B$211,LEFT($C57,LEN($C57)-6),N58:N$211)</f>
        <v>19.789730000000002</v>
      </c>
      <c r="O57" s="125">
        <f>SUMIF($B58:$B$211,LEFT($C57,LEN($C57)-6),O58:O$211)</f>
        <v>27.304000000000002</v>
      </c>
      <c r="P57" s="125">
        <f>SUMIF($B58:$B$211,LEFT($C57,LEN($C57)-6),P58:P$211)</f>
        <v>18.193999999999999</v>
      </c>
      <c r="Q57" s="125">
        <f>SUMIF($B58:$B$211,LEFT($C57,LEN($C57)-6),Q58:Q$211)</f>
        <v>6.5170000000000003</v>
      </c>
      <c r="R57" s="125">
        <f>SUMIF($B58:$B$211,LEFT($C57,LEN($C57)-6),R58:R$211)</f>
        <v>1.8799800904233924E-3</v>
      </c>
      <c r="S57" s="125">
        <f>SUMIF($B58:$B$211,LEFT($C57,LEN($C57)-6),S58:S$211)</f>
        <v>1.4174028091857417E-3</v>
      </c>
      <c r="T57" s="125">
        <f>SUMIF($B58:$B$211,LEFT($C57,LEN($C57)-6),T58:T$211)</f>
        <v>1.4174028091857417E-3</v>
      </c>
      <c r="U57" s="125">
        <f>SUMIF($B58:$B$211,LEFT($C57,LEN($C57)-6),U58:U$211)</f>
        <v>1.8898704122476556E-3</v>
      </c>
      <c r="V57" s="125">
        <f>SUMIF($B58:$B$211,LEFT($C57,LEN($C57)-6),V58:V$211)</f>
        <v>1.8898704122476556E-3</v>
      </c>
      <c r="W57" s="125">
        <f>SUMIF($B58:$B$211,LEFT($C57,LEN($C57)-6),W58:W$211)</f>
        <v>1.8898704122476556E-3</v>
      </c>
    </row>
    <row r="58" spans="1:23" s="88" customFormat="1" x14ac:dyDescent="0.3">
      <c r="A58" s="126" t="s">
        <v>196</v>
      </c>
      <c r="B58" s="126" t="s">
        <v>392</v>
      </c>
      <c r="C58" s="126" t="s">
        <v>393</v>
      </c>
      <c r="D58" s="127">
        <v>3.5293110000000003</v>
      </c>
      <c r="E58" s="127">
        <v>1.333477</v>
      </c>
      <c r="F58" s="127">
        <v>1.832651</v>
      </c>
      <c r="G58" s="127">
        <v>3.0669000000000004</v>
      </c>
      <c r="H58" s="127">
        <v>3.2464560000000002</v>
      </c>
      <c r="I58" s="127">
        <v>3.1223100000000006</v>
      </c>
      <c r="J58" s="127">
        <v>3.5897170000000007</v>
      </c>
      <c r="K58" s="127">
        <v>3.7516410000000002</v>
      </c>
      <c r="L58" s="127">
        <v>2.6137299999999999</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49.860824000000008</v>
      </c>
      <c r="E59" s="127">
        <v>25.453102000000005</v>
      </c>
      <c r="F59" s="127">
        <v>28.501156999999999</v>
      </c>
      <c r="G59" s="127">
        <v>21.833826000000006</v>
      </c>
      <c r="H59" s="127">
        <v>21.905154</v>
      </c>
      <c r="I59" s="127">
        <v>22.431653000000004</v>
      </c>
      <c r="J59" s="127">
        <v>27.18779</v>
      </c>
      <c r="K59" s="127">
        <v>23.150783000000001</v>
      </c>
      <c r="L59" s="127">
        <v>23.655039999999996</v>
      </c>
      <c r="M59" s="127">
        <v>10.715730000000001</v>
      </c>
      <c r="N59" s="127">
        <v>9.445549999999999</v>
      </c>
      <c r="O59" s="127">
        <v>17.097000000000001</v>
      </c>
      <c r="P59" s="127">
        <v>13.647999999999998</v>
      </c>
      <c r="Q59" s="127">
        <v>4.343</v>
      </c>
      <c r="R59" s="127">
        <v>0</v>
      </c>
      <c r="S59" s="127">
        <v>0</v>
      </c>
      <c r="T59" s="127">
        <v>0</v>
      </c>
      <c r="U59" s="127">
        <v>0</v>
      </c>
      <c r="V59" s="127">
        <v>0</v>
      </c>
      <c r="W59" s="127">
        <v>0</v>
      </c>
    </row>
    <row r="60" spans="1:23" s="88" customFormat="1" x14ac:dyDescent="0.3">
      <c r="A60" s="126" t="s">
        <v>196</v>
      </c>
      <c r="B60" s="126" t="s">
        <v>392</v>
      </c>
      <c r="C60" s="126" t="s">
        <v>394</v>
      </c>
      <c r="D60" s="127">
        <v>0.56599999999999995</v>
      </c>
      <c r="E60" s="127">
        <v>0.25</v>
      </c>
      <c r="F60" s="127">
        <v>0.25009999999999999</v>
      </c>
      <c r="G60" s="127">
        <v>0</v>
      </c>
      <c r="H60" s="127">
        <v>0</v>
      </c>
      <c r="I60" s="127">
        <v>7.4999999999999997E-2</v>
      </c>
      <c r="J60" s="127">
        <v>0</v>
      </c>
      <c r="K60" s="127">
        <v>1.15E-4</v>
      </c>
      <c r="L60" s="127">
        <v>0</v>
      </c>
      <c r="M60" s="127">
        <v>5.9999999999999995E-4</v>
      </c>
      <c r="N60" s="127">
        <v>8.9980000000000004E-2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19.722696000000003</v>
      </c>
      <c r="E61" s="127">
        <v>17.683303000000002</v>
      </c>
      <c r="F61" s="127">
        <v>13.076217000000002</v>
      </c>
      <c r="G61" s="127">
        <v>13.097792</v>
      </c>
      <c r="H61" s="127">
        <v>11.249675000000002</v>
      </c>
      <c r="I61" s="127">
        <v>6.1371079999999996</v>
      </c>
      <c r="J61" s="127">
        <v>9.1731010000000008</v>
      </c>
      <c r="K61" s="127">
        <v>10.371646</v>
      </c>
      <c r="L61" s="127">
        <v>7.712699999999999</v>
      </c>
      <c r="M61" s="127">
        <v>9.2776700000000005</v>
      </c>
      <c r="N61" s="127">
        <v>9.8373500000000007</v>
      </c>
      <c r="O61" s="127">
        <v>10.206999999999999</v>
      </c>
      <c r="P61" s="127">
        <v>4.5460000000000003</v>
      </c>
      <c r="Q61" s="127">
        <v>2.1740000000000004</v>
      </c>
      <c r="R61" s="127">
        <v>0</v>
      </c>
      <c r="S61" s="127">
        <v>0</v>
      </c>
      <c r="T61" s="127">
        <v>0</v>
      </c>
      <c r="U61" s="127">
        <v>0</v>
      </c>
      <c r="V61" s="127">
        <v>0</v>
      </c>
      <c r="W61" s="127">
        <v>0</v>
      </c>
    </row>
    <row r="62" spans="1:23" s="88" customFormat="1" x14ac:dyDescent="0.3">
      <c r="A62" s="126" t="s">
        <v>196</v>
      </c>
      <c r="B62" s="126" t="s">
        <v>392</v>
      </c>
      <c r="C62" s="126" t="s">
        <v>395</v>
      </c>
      <c r="D62" s="127">
        <v>2.7334999999999998</v>
      </c>
      <c r="E62" s="127">
        <v>1.1303000000000001</v>
      </c>
      <c r="F62" s="127">
        <v>2.4999009999999999</v>
      </c>
      <c r="G62" s="127">
        <v>2.7569250000000003</v>
      </c>
      <c r="H62" s="127">
        <v>1.7545000000000002</v>
      </c>
      <c r="I62" s="127">
        <v>2.3019350000000003</v>
      </c>
      <c r="J62" s="127">
        <v>2.2464</v>
      </c>
      <c r="K62" s="127">
        <v>1.1789999999999998</v>
      </c>
      <c r="L62" s="127">
        <v>1.50413</v>
      </c>
      <c r="M62" s="127">
        <v>0.28902</v>
      </c>
      <c r="N62" s="127">
        <v>0.40400000000000008</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4.1014999999999996E-2</v>
      </c>
      <c r="E63" s="127">
        <v>0.38869999999999999</v>
      </c>
      <c r="F63" s="127">
        <v>0.08</v>
      </c>
      <c r="G63" s="127">
        <v>3.4000000000000002E-2</v>
      </c>
      <c r="H63" s="127">
        <v>1.3000000000000001E-2</v>
      </c>
      <c r="I63" s="127">
        <v>0.127</v>
      </c>
      <c r="J63" s="127">
        <v>2.7E-2</v>
      </c>
      <c r="K63" s="127">
        <v>0</v>
      </c>
      <c r="L63" s="127">
        <v>7.5420000000000001E-2</v>
      </c>
      <c r="M63" s="127">
        <v>1.2E-2</v>
      </c>
      <c r="N63" s="127">
        <v>1.285E-2</v>
      </c>
      <c r="O63" s="127">
        <v>0</v>
      </c>
      <c r="P63" s="127">
        <v>0</v>
      </c>
      <c r="Q63" s="127">
        <v>0</v>
      </c>
      <c r="R63" s="127">
        <v>1.8799800904233924E-3</v>
      </c>
      <c r="S63" s="127">
        <v>1.4174028091857417E-3</v>
      </c>
      <c r="T63" s="127">
        <v>1.4174028091857417E-3</v>
      </c>
      <c r="U63" s="127">
        <v>1.8898704122476556E-3</v>
      </c>
      <c r="V63" s="127">
        <v>1.8898704122476556E-3</v>
      </c>
      <c r="W63" s="127">
        <v>1.8898704122476556E-3</v>
      </c>
    </row>
    <row r="64" spans="1:23" s="88" customFormat="1" x14ac:dyDescent="0.3">
      <c r="A64" s="124" t="s">
        <v>396</v>
      </c>
      <c r="B64" s="124" t="s">
        <v>396</v>
      </c>
      <c r="C64" s="124" t="s">
        <v>396</v>
      </c>
      <c r="D64" s="125">
        <f>SUMIF($B65:$B$211,LEFT($C64,LEN($C64)-6),D65:D$211)</f>
        <v>11.326069</v>
      </c>
      <c r="E64" s="125">
        <f>SUMIF($B65:$B$211,LEFT($C64,LEN($C64)-6),E65:E$211)</f>
        <v>10.804417000000001</v>
      </c>
      <c r="F64" s="125">
        <f>SUMIF($B65:$B$211,LEFT($C64,LEN($C64)-6),F65:F$211)</f>
        <v>10.152172999999999</v>
      </c>
      <c r="G64" s="125">
        <f>SUMIF($B65:$B$211,LEFT($C64,LEN($C64)-6),G65:G$211)</f>
        <v>8.5736020000000011</v>
      </c>
      <c r="H64" s="125">
        <f>SUMIF($B65:$B$211,LEFT($C64,LEN($C64)-6),H65:H$211)</f>
        <v>5.5940089999999989</v>
      </c>
      <c r="I64" s="125">
        <f>SUMIF($B65:$B$211,LEFT($C64,LEN($C64)-6),I65:I$211)</f>
        <v>5.3944639999999993</v>
      </c>
      <c r="J64" s="125">
        <f>SUMIF($B65:$B$211,LEFT($C64,LEN($C64)-6),J65:J$211)</f>
        <v>5.2982749999999994</v>
      </c>
      <c r="K64" s="125">
        <f>SUMIF($B65:$B$211,LEFT($C64,LEN($C64)-6),K65:K$211)</f>
        <v>7.2252619999999999</v>
      </c>
      <c r="L64" s="125">
        <f>SUMIF($B65:$B$211,LEFT($C64,LEN($C64)-6),L65:L$211)</f>
        <v>6.0341100000000001</v>
      </c>
      <c r="M64" s="125">
        <f>SUMIF($B65:$B$211,LEFT($C64,LEN($C64)-6),M65:M$211)</f>
        <v>6.2223699999999997</v>
      </c>
      <c r="N64" s="125">
        <f>SUMIF($B65:$B$211,LEFT($C64,LEN($C64)-6),N65:N$211)</f>
        <v>5.7742100000000018</v>
      </c>
      <c r="O64" s="125">
        <f>SUMIF($B65:$B$211,LEFT($C64,LEN($C64)-6),O65:O$211)</f>
        <v>7.806</v>
      </c>
      <c r="P64" s="125">
        <f>SUMIF($B65:$B$211,LEFT($C64,LEN($C64)-6),P65:P$211)</f>
        <v>5.327</v>
      </c>
      <c r="Q64" s="125">
        <f>SUMIF($B65:$B$211,LEFT($C64,LEN($C64)-6),Q65:Q$211)</f>
        <v>7.3140000000000009</v>
      </c>
      <c r="R64" s="125">
        <f>SUMIF($B65:$B$211,LEFT($C64,LEN($C64)-6),R65:R$211)</f>
        <v>6.323666666666699</v>
      </c>
      <c r="S64" s="125">
        <f>SUMIF($B65:$B$211,LEFT($C64,LEN($C64)-6),S65:S$211)</f>
        <v>6.07766666666652</v>
      </c>
      <c r="T64" s="125">
        <f>SUMIF($B65:$B$211,LEFT($C64,LEN($C64)-6),T65:T$211)</f>
        <v>5.8316666666665462</v>
      </c>
      <c r="U64" s="125">
        <f>SUMIF($B65:$B$211,LEFT($C64,LEN($C64)-6),U65:U$211)</f>
        <v>5.5856666666666586</v>
      </c>
      <c r="V64" s="125">
        <f>SUMIF($B65:$B$211,LEFT($C64,LEN($C64)-6),V65:V$211)</f>
        <v>5.3789999999999205</v>
      </c>
      <c r="W64" s="125">
        <f>SUMIF($B65:$B$211,LEFT($C64,LEN($C64)-6),W65:W$211)</f>
        <v>5.6011666666666819</v>
      </c>
    </row>
    <row r="65" spans="1:23" s="88" customFormat="1" x14ac:dyDescent="0.3">
      <c r="A65" s="126" t="s">
        <v>196</v>
      </c>
      <c r="B65" s="126" t="s">
        <v>397</v>
      </c>
      <c r="C65" s="126" t="s">
        <v>398</v>
      </c>
      <c r="D65" s="127">
        <v>0</v>
      </c>
      <c r="E65" s="127">
        <v>0</v>
      </c>
      <c r="F65" s="127">
        <v>0</v>
      </c>
      <c r="G65" s="127">
        <v>9.1999999999999998E-3</v>
      </c>
      <c r="H65" s="127">
        <v>2.9999999999999997E-4</v>
      </c>
      <c r="I65" s="127">
        <v>4.0000000000000001E-3</v>
      </c>
      <c r="J65" s="127">
        <v>5.1000000000000004E-3</v>
      </c>
      <c r="K65" s="127">
        <v>7.000000000000001E-3</v>
      </c>
      <c r="L65" s="127">
        <v>0</v>
      </c>
      <c r="M65" s="127">
        <v>3.0000000000000001E-3</v>
      </c>
      <c r="N65" s="127">
        <v>4.0000000000000001E-3</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2.0019999999999999E-3</v>
      </c>
      <c r="E67" s="127">
        <v>0.36424999999999996</v>
      </c>
      <c r="F67" s="127">
        <v>0.22000000000000003</v>
      </c>
      <c r="G67" s="127">
        <v>0.23249999999999998</v>
      </c>
      <c r="H67" s="127">
        <v>0.27850000000000003</v>
      </c>
      <c r="I67" s="127">
        <v>0.30900000000000005</v>
      </c>
      <c r="J67" s="127">
        <v>0.68370600000000004</v>
      </c>
      <c r="K67" s="127">
        <v>0.65447500000000003</v>
      </c>
      <c r="L67" s="127">
        <v>0.65920000000000001</v>
      </c>
      <c r="M67" s="127">
        <v>0.44470999999999999</v>
      </c>
      <c r="N67" s="127">
        <v>0.40650000000000003</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5.2060000000000002E-2</v>
      </c>
      <c r="G68" s="127">
        <v>0.1</v>
      </c>
      <c r="H68" s="127">
        <v>1.7500000000000002E-2</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0.38</v>
      </c>
      <c r="E69" s="127">
        <v>0.32500000000000001</v>
      </c>
      <c r="F69" s="127">
        <v>0.12255000000000001</v>
      </c>
      <c r="G69" s="127">
        <v>0.20509999999999998</v>
      </c>
      <c r="H69" s="127">
        <v>0.33124999999999999</v>
      </c>
      <c r="I69" s="127">
        <v>5.0670000000000003E-3</v>
      </c>
      <c r="J69" s="127">
        <v>0.52447500000000002</v>
      </c>
      <c r="K69" s="127">
        <v>0.22415299999999999</v>
      </c>
      <c r="L69" s="127">
        <v>0.10065</v>
      </c>
      <c r="M69" s="127">
        <v>0.28619999999999995</v>
      </c>
      <c r="N69" s="127">
        <v>0.34909999999999997</v>
      </c>
      <c r="O69" s="127">
        <v>0.66900000000000015</v>
      </c>
      <c r="P69" s="127">
        <v>0.41899999999999998</v>
      </c>
      <c r="Q69" s="127">
        <v>1.145</v>
      </c>
      <c r="R69" s="127">
        <v>1.2203333333334041</v>
      </c>
      <c r="S69" s="127">
        <v>1.4583333333333264</v>
      </c>
      <c r="T69" s="127">
        <v>1.6963333333333503</v>
      </c>
      <c r="U69" s="127">
        <v>1.9343333333333741</v>
      </c>
      <c r="V69" s="127">
        <v>2.1723333333333983</v>
      </c>
      <c r="W69" s="127">
        <v>2.4103333333333206</v>
      </c>
    </row>
    <row r="70" spans="1:23" s="88" customFormat="1" x14ac:dyDescent="0.3">
      <c r="A70" s="126" t="s">
        <v>196</v>
      </c>
      <c r="B70" s="126" t="s">
        <v>397</v>
      </c>
      <c r="C70" s="126" t="s">
        <v>403</v>
      </c>
      <c r="D70" s="127">
        <v>6.194316999999999</v>
      </c>
      <c r="E70" s="127">
        <v>4.2700670000000009</v>
      </c>
      <c r="F70" s="127">
        <v>1.1368079999999998</v>
      </c>
      <c r="G70" s="127">
        <v>1.6651520000000002</v>
      </c>
      <c r="H70" s="127">
        <v>1.007609</v>
      </c>
      <c r="I70" s="127">
        <v>1.1817769999999999</v>
      </c>
      <c r="J70" s="127">
        <v>0.87559400000000009</v>
      </c>
      <c r="K70" s="127">
        <v>1.396674</v>
      </c>
      <c r="L70" s="127">
        <v>0.63084000000000007</v>
      </c>
      <c r="M70" s="127">
        <v>1.1833200000000004</v>
      </c>
      <c r="N70" s="127">
        <v>0.8761500000000001</v>
      </c>
      <c r="O70" s="127">
        <v>0.53600000000000003</v>
      </c>
      <c r="P70" s="127">
        <v>0.67800000000000005</v>
      </c>
      <c r="Q70" s="127">
        <v>1.0829999999999997</v>
      </c>
      <c r="R70" s="127">
        <v>1.3126666666666762</v>
      </c>
      <c r="S70" s="127">
        <v>1.5861666666667009</v>
      </c>
      <c r="T70" s="127">
        <v>1.8596666666666244</v>
      </c>
      <c r="U70" s="127">
        <v>2.1331666666666491</v>
      </c>
      <c r="V70" s="127">
        <v>2.4066666666666743</v>
      </c>
      <c r="W70" s="127">
        <v>2.680166666666699</v>
      </c>
    </row>
    <row r="71" spans="1:23" s="88" customFormat="1" x14ac:dyDescent="0.3">
      <c r="A71" s="126" t="s">
        <v>196</v>
      </c>
      <c r="B71" s="126" t="s">
        <v>397</v>
      </c>
      <c r="C71" s="126" t="s">
        <v>404</v>
      </c>
      <c r="D71" s="127">
        <v>2.6000000000000002E-2</v>
      </c>
      <c r="E71" s="127">
        <v>3.3774999999999999E-2</v>
      </c>
      <c r="F71" s="127">
        <v>2.5000000000000001E-2</v>
      </c>
      <c r="G71" s="127">
        <v>4.9000000000000002E-2</v>
      </c>
      <c r="H71" s="127">
        <v>1.5E-3</v>
      </c>
      <c r="I71" s="127">
        <v>0</v>
      </c>
      <c r="J71" s="127">
        <v>3.7500000000000006E-2</v>
      </c>
      <c r="K71" s="127">
        <v>2.6000000000000002E-2</v>
      </c>
      <c r="L71" s="127">
        <v>8.3360000000000004E-2</v>
      </c>
      <c r="M71" s="127">
        <v>0.04</v>
      </c>
      <c r="N71" s="127">
        <v>1.12E-2</v>
      </c>
      <c r="O71" s="127">
        <v>0.379</v>
      </c>
      <c r="P71" s="127">
        <v>7.400000000000001E-2</v>
      </c>
      <c r="Q71" s="127">
        <v>0.28400000000000003</v>
      </c>
      <c r="R71" s="127">
        <v>0.15066666666666401</v>
      </c>
      <c r="S71" s="127">
        <v>0.10316666666667322</v>
      </c>
      <c r="T71" s="127">
        <v>5.566666666666973E-2</v>
      </c>
      <c r="U71" s="127">
        <v>8.1666666666662426E-3</v>
      </c>
      <c r="V71" s="127">
        <v>0</v>
      </c>
      <c r="W71" s="127">
        <v>0</v>
      </c>
    </row>
    <row r="72" spans="1:23" s="88" customFormat="1" x14ac:dyDescent="0.3">
      <c r="A72" s="126" t="s">
        <v>196</v>
      </c>
      <c r="B72" s="126" t="s">
        <v>397</v>
      </c>
      <c r="C72" s="126" t="s">
        <v>405</v>
      </c>
      <c r="D72" s="127">
        <v>0</v>
      </c>
      <c r="E72" s="127">
        <v>0</v>
      </c>
      <c r="F72" s="127">
        <v>0</v>
      </c>
      <c r="G72" s="127">
        <v>0</v>
      </c>
      <c r="H72" s="127">
        <v>0</v>
      </c>
      <c r="I72" s="127">
        <v>0.01</v>
      </c>
      <c r="J72" s="127">
        <v>8.0000000000000004E-4</v>
      </c>
      <c r="K72" s="127">
        <v>5.0000000000000001E-4</v>
      </c>
      <c r="L72" s="127">
        <v>0</v>
      </c>
      <c r="M72" s="127">
        <v>0</v>
      </c>
      <c r="N72" s="127">
        <v>1.3000000000000002E-4</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4.5999999999999999E-2</v>
      </c>
      <c r="E73" s="127">
        <v>9.3024999999999997E-2</v>
      </c>
      <c r="F73" s="127">
        <v>7.6800000000000007E-2</v>
      </c>
      <c r="G73" s="127">
        <v>4.0500000000000001E-2</v>
      </c>
      <c r="H73" s="127">
        <v>2.8249999999999997E-2</v>
      </c>
      <c r="I73" s="127">
        <v>3.0000000000000001E-3</v>
      </c>
      <c r="J73" s="127">
        <v>1.3270000000000001E-2</v>
      </c>
      <c r="K73" s="127">
        <v>3.8699999999999998E-2</v>
      </c>
      <c r="L73" s="127">
        <v>6.9000000000000008E-3</v>
      </c>
      <c r="M73" s="127">
        <v>1.21E-2</v>
      </c>
      <c r="N73" s="127">
        <v>5.13E-3</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3.1999999999999997E-3</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2E-3</v>
      </c>
      <c r="F76" s="127">
        <v>0</v>
      </c>
      <c r="G76" s="127">
        <v>2E-3</v>
      </c>
      <c r="H76" s="127">
        <v>1E-3</v>
      </c>
      <c r="I76" s="127">
        <v>1E-3</v>
      </c>
      <c r="J76" s="127">
        <v>2E-3</v>
      </c>
      <c r="K76" s="127">
        <v>1E-3</v>
      </c>
      <c r="L76" s="127">
        <v>4.0000000000000002E-4</v>
      </c>
      <c r="M76" s="127">
        <v>1.2000000000000001E-3</v>
      </c>
      <c r="N76" s="127">
        <v>4.2000000000000006E-3</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3.0000000000000001E-5</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0.15</v>
      </c>
      <c r="E78" s="127">
        <v>0</v>
      </c>
      <c r="F78" s="127">
        <v>0.05</v>
      </c>
      <c r="G78" s="127">
        <v>0.125</v>
      </c>
      <c r="H78" s="127">
        <v>7.5000000000000011E-2</v>
      </c>
      <c r="I78" s="127">
        <v>0.39999999999999997</v>
      </c>
      <c r="J78" s="127">
        <v>0.69</v>
      </c>
      <c r="K78" s="127">
        <v>1.3065000000000002</v>
      </c>
      <c r="L78" s="127">
        <v>0.56200000000000006</v>
      </c>
      <c r="M78" s="127">
        <v>0.96400000000000008</v>
      </c>
      <c r="N78" s="127">
        <v>0.81</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4.5277500000000002</v>
      </c>
      <c r="E79" s="127">
        <v>5.7063000000000006</v>
      </c>
      <c r="F79" s="127">
        <v>8.3494550000000007</v>
      </c>
      <c r="G79" s="127">
        <v>5.9142500000000009</v>
      </c>
      <c r="H79" s="127">
        <v>3.6810999999999994</v>
      </c>
      <c r="I79" s="127">
        <v>3.3837999999999999</v>
      </c>
      <c r="J79" s="127">
        <v>2.3892599999999993</v>
      </c>
      <c r="K79" s="127">
        <v>3.5622599999999998</v>
      </c>
      <c r="L79" s="127">
        <v>3.9432099999999997</v>
      </c>
      <c r="M79" s="127">
        <v>3.0104499999999996</v>
      </c>
      <c r="N79" s="127">
        <v>3.1596000000000002</v>
      </c>
      <c r="O79" s="127">
        <v>5.3770000000000007</v>
      </c>
      <c r="P79" s="127">
        <v>3.601</v>
      </c>
      <c r="Q79" s="127">
        <v>4.019000000000001</v>
      </c>
      <c r="R79" s="127">
        <v>2.9743333333332851</v>
      </c>
      <c r="S79" s="127">
        <v>2.2953333333331569</v>
      </c>
      <c r="T79" s="127">
        <v>1.6163333333332321</v>
      </c>
      <c r="U79" s="127">
        <v>0.93733333333330737</v>
      </c>
      <c r="V79" s="127">
        <v>0.25833333333317954</v>
      </c>
      <c r="W79" s="127">
        <v>0</v>
      </c>
    </row>
    <row r="80" spans="1:23" s="88" customFormat="1" x14ac:dyDescent="0.3">
      <c r="A80" s="126" t="s">
        <v>196</v>
      </c>
      <c r="B80" s="126" t="s">
        <v>397</v>
      </c>
      <c r="C80" s="126" t="s">
        <v>413</v>
      </c>
      <c r="D80" s="127">
        <v>0</v>
      </c>
      <c r="E80" s="127">
        <v>0</v>
      </c>
      <c r="F80" s="127">
        <v>0</v>
      </c>
      <c r="G80" s="127">
        <v>0</v>
      </c>
      <c r="H80" s="127">
        <v>1E-4</v>
      </c>
      <c r="I80" s="127">
        <v>2E-3</v>
      </c>
      <c r="J80" s="127">
        <v>3.7500000000000001E-4</v>
      </c>
      <c r="K80" s="127">
        <v>0</v>
      </c>
      <c r="L80" s="127">
        <v>2.3500000000000001E-3</v>
      </c>
      <c r="M80" s="127">
        <v>1E-4</v>
      </c>
      <c r="N80" s="127">
        <v>2.0000000000000001E-4</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9.7799999999999998E-2</v>
      </c>
      <c r="G81" s="127">
        <v>0.16630000000000003</v>
      </c>
      <c r="H81" s="127">
        <v>9.9000000000000005E-2</v>
      </c>
      <c r="I81" s="127">
        <v>2E-3</v>
      </c>
      <c r="J81" s="127">
        <v>3.5399999999999997E-3</v>
      </c>
      <c r="K81" s="127">
        <v>8.0000000000000002E-3</v>
      </c>
      <c r="L81" s="127">
        <v>4.1999999999999996E-2</v>
      </c>
      <c r="M81" s="127">
        <v>0.20826</v>
      </c>
      <c r="N81" s="127">
        <v>0.11800000000000001</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0.01</v>
      </c>
      <c r="F82" s="127">
        <v>2.1700000000000001E-2</v>
      </c>
      <c r="G82" s="127">
        <v>6.4600000000000005E-2</v>
      </c>
      <c r="H82" s="127">
        <v>7.2900000000000006E-2</v>
      </c>
      <c r="I82" s="127">
        <v>9.282E-2</v>
      </c>
      <c r="J82" s="127">
        <v>7.2654999999999997E-2</v>
      </c>
      <c r="K82" s="127">
        <v>0</v>
      </c>
      <c r="L82" s="127">
        <v>0</v>
      </c>
      <c r="M82" s="127">
        <v>6.9000000000000006E-2</v>
      </c>
      <c r="N82" s="127">
        <v>3.0000000000000002E-2</v>
      </c>
      <c r="O82" s="127">
        <v>0.84499999999999997</v>
      </c>
      <c r="P82" s="127">
        <v>0.55499999999999994</v>
      </c>
      <c r="Q82" s="127">
        <v>0.78300000000000014</v>
      </c>
      <c r="R82" s="127">
        <v>0.66566666666666907</v>
      </c>
      <c r="S82" s="127">
        <v>0.63466666666666272</v>
      </c>
      <c r="T82" s="127">
        <v>0.60366666666666891</v>
      </c>
      <c r="U82" s="127">
        <v>0.57266666666666255</v>
      </c>
      <c r="V82" s="127">
        <v>0.54166666666666885</v>
      </c>
      <c r="W82" s="127">
        <v>0.51066666666666238</v>
      </c>
    </row>
    <row r="83" spans="1:23" s="88" customFormat="1" x14ac:dyDescent="0.3">
      <c r="A83" s="124" t="s">
        <v>416</v>
      </c>
      <c r="B83" s="124" t="s">
        <v>416</v>
      </c>
      <c r="C83" s="124" t="s">
        <v>416</v>
      </c>
      <c r="D83" s="125">
        <f>SUMIF($B84:$B$211,LEFT($C83,LEN($C83)-6),D84:D$211)</f>
        <v>19.555549999999997</v>
      </c>
      <c r="E83" s="125">
        <f>SUMIF($B84:$B$211,LEFT($C83,LEN($C83)-6),E84:E$211)</f>
        <v>18.600232999999996</v>
      </c>
      <c r="F83" s="125">
        <f>SUMIF($B84:$B$211,LEFT($C83,LEN($C83)-6),F84:F$211)</f>
        <v>12.08135</v>
      </c>
      <c r="G83" s="125">
        <f>SUMIF($B84:$B$211,LEFT($C83,LEN($C83)-6),G84:G$211)</f>
        <v>15.173326999999997</v>
      </c>
      <c r="H83" s="125">
        <f>SUMIF($B84:$B$211,LEFT($C83,LEN($C83)-6),H84:H$211)</f>
        <v>14.739540999999999</v>
      </c>
      <c r="I83" s="125">
        <f>SUMIF($B84:$B$211,LEFT($C83,LEN($C83)-6),I84:I$211)</f>
        <v>22.118260000000003</v>
      </c>
      <c r="J83" s="125">
        <f>SUMIF($B84:$B$211,LEFT($C83,LEN($C83)-6),J84:J$211)</f>
        <v>21.891905999999999</v>
      </c>
      <c r="K83" s="125">
        <f>SUMIF($B84:$B$211,LEFT($C83,LEN($C83)-6),K84:K$211)</f>
        <v>23.99738</v>
      </c>
      <c r="L83" s="125">
        <f>SUMIF($B84:$B$211,LEFT($C83,LEN($C83)-6),L84:L$211)</f>
        <v>20.281410000000001</v>
      </c>
      <c r="M83" s="125">
        <f>SUMIF($B84:$B$211,LEFT($C83,LEN($C83)-6),M84:M$211)</f>
        <v>15.99541</v>
      </c>
      <c r="N83" s="125">
        <f>SUMIF($B84:$B$211,LEFT($C83,LEN($C83)-6),N84:N$211)</f>
        <v>8.415659999999999</v>
      </c>
      <c r="O83" s="125">
        <f>SUMIF($B84:$B$211,LEFT($C83,LEN($C83)-6),O84:O$211)</f>
        <v>6.7700000000000005</v>
      </c>
      <c r="P83" s="125">
        <f>SUMIF($B84:$B$211,LEFT($C83,LEN($C83)-6),P84:P$211)</f>
        <v>2.46</v>
      </c>
      <c r="Q83" s="125">
        <f>SUMIF($B84:$B$211,LEFT($C83,LEN($C83)-6),Q84:Q$211)</f>
        <v>1.546</v>
      </c>
      <c r="R83" s="125">
        <f>SUMIF($B84:$B$211,LEFT($C83,LEN($C83)-6),R84:R$211)</f>
        <v>1.0319999999999916</v>
      </c>
      <c r="S83" s="125">
        <f>SUMIF($B84:$B$211,LEFT($C83,LEN($C83)-6),S84:S$211)</f>
        <v>0.80600000000000194</v>
      </c>
      <c r="T83" s="125">
        <f>SUMIF($B84:$B$211,LEFT($C83,LEN($C83)-6),T84:T$211)</f>
        <v>0.58000000000001217</v>
      </c>
      <c r="U83" s="125">
        <f>SUMIF($B84:$B$211,LEFT($C83,LEN($C83)-6),U84:U$211)</f>
        <v>0.35399999999992099</v>
      </c>
      <c r="V83" s="125">
        <f>SUMIF($B84:$B$211,LEFT($C83,LEN($C83)-6),V84:V$211)</f>
        <v>0.20166666666666822</v>
      </c>
      <c r="W83" s="125">
        <f>SUMIF($B84:$B$211,LEFT($C83,LEN($C83)-6),W84:W$211)</f>
        <v>0.22666666666667024</v>
      </c>
    </row>
    <row r="84" spans="1:23" s="88" customFormat="1" x14ac:dyDescent="0.3">
      <c r="A84" s="126" t="s">
        <v>196</v>
      </c>
      <c r="B84" s="126" t="s">
        <v>417</v>
      </c>
      <c r="C84" s="126" t="s">
        <v>418</v>
      </c>
      <c r="D84" s="127">
        <v>2.6260000000000006E-2</v>
      </c>
      <c r="E84" s="127">
        <v>0</v>
      </c>
      <c r="F84" s="127">
        <v>0</v>
      </c>
      <c r="G84" s="127">
        <v>4.5999999999999999E-2</v>
      </c>
      <c r="H84" s="127">
        <v>0</v>
      </c>
      <c r="I84" s="127">
        <v>0</v>
      </c>
      <c r="J84" s="127">
        <v>0</v>
      </c>
      <c r="K84" s="127">
        <v>0</v>
      </c>
      <c r="L84" s="127">
        <v>4.1000000000000002E-2</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2.5000000000000001E-5</v>
      </c>
      <c r="E85" s="127">
        <v>0</v>
      </c>
      <c r="F85" s="127">
        <v>0</v>
      </c>
      <c r="G85" s="127">
        <v>0</v>
      </c>
      <c r="H85" s="127">
        <v>0</v>
      </c>
      <c r="I85" s="127">
        <v>0</v>
      </c>
      <c r="J85" s="127">
        <v>0</v>
      </c>
      <c r="K85" s="127">
        <v>0</v>
      </c>
      <c r="L85" s="127">
        <v>0</v>
      </c>
      <c r="M85" s="127">
        <v>0</v>
      </c>
      <c r="N85" s="127">
        <v>1.2800000000000001E-3</v>
      </c>
      <c r="O85" s="127">
        <v>0</v>
      </c>
      <c r="P85" s="127">
        <v>2.5000000000000001E-2</v>
      </c>
      <c r="Q85" s="127">
        <v>2.5000000000000001E-2</v>
      </c>
      <c r="R85" s="127">
        <v>4.1666666666670002E-2</v>
      </c>
      <c r="S85" s="127">
        <v>5.4166666666669416E-2</v>
      </c>
      <c r="T85" s="127">
        <v>6.6666666666668831E-2</v>
      </c>
      <c r="U85" s="127">
        <v>7.9166666666668245E-2</v>
      </c>
      <c r="V85" s="127">
        <v>9.1666666666667659E-2</v>
      </c>
      <c r="W85" s="127">
        <v>0.10416666666666707</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3.4122029999999999</v>
      </c>
      <c r="E87" s="127">
        <v>0.625</v>
      </c>
      <c r="F87" s="127">
        <v>1.3095000000000001</v>
      </c>
      <c r="G87" s="127">
        <v>1.9419999999999999</v>
      </c>
      <c r="H87" s="127">
        <v>1.5879999999999999</v>
      </c>
      <c r="I87" s="127">
        <v>1.7140119999999996</v>
      </c>
      <c r="J87" s="127">
        <v>1.6447249999999998</v>
      </c>
      <c r="K87" s="127">
        <v>2.2442499999999996</v>
      </c>
      <c r="L87" s="127">
        <v>2.1639699999999999</v>
      </c>
      <c r="M87" s="127">
        <v>2.5250399999999997</v>
      </c>
      <c r="N87" s="127">
        <v>1.0720100000000001</v>
      </c>
      <c r="O87" s="127">
        <v>0.50600000000000001</v>
      </c>
      <c r="P87" s="127">
        <v>0</v>
      </c>
      <c r="Q87" s="127">
        <v>1.4000000000000002E-2</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2.1000000000000001E-2</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1.9619999999999998E-3</v>
      </c>
      <c r="E89" s="127">
        <v>2.0705999999999999E-2</v>
      </c>
      <c r="F89" s="127">
        <v>3.7668E-2</v>
      </c>
      <c r="G89" s="127">
        <v>7.1219999999999999E-3</v>
      </c>
      <c r="H89" s="127">
        <v>7.4029999999999999E-3</v>
      </c>
      <c r="I89" s="127">
        <v>8.8280000000000008E-3</v>
      </c>
      <c r="J89" s="127">
        <v>3.7309999999999999E-3</v>
      </c>
      <c r="K89" s="127">
        <v>0.323793</v>
      </c>
      <c r="L89" s="127">
        <v>0.40755999999999998</v>
      </c>
      <c r="M89" s="127">
        <v>0.11008000000000001</v>
      </c>
      <c r="N89" s="127">
        <v>0.28161999999999998</v>
      </c>
      <c r="O89" s="127">
        <v>1.3730000000000002</v>
      </c>
      <c r="P89" s="127">
        <v>2.0529999999999999</v>
      </c>
      <c r="Q89" s="127">
        <v>0.871</v>
      </c>
      <c r="R89" s="127">
        <v>0.93033333333331869</v>
      </c>
      <c r="S89" s="127">
        <v>0.67933333333333012</v>
      </c>
      <c r="T89" s="127">
        <v>0.42833333333334161</v>
      </c>
      <c r="U89" s="127">
        <v>0.1773333333332516</v>
      </c>
      <c r="V89" s="127">
        <v>0</v>
      </c>
      <c r="W89" s="127">
        <v>0</v>
      </c>
    </row>
    <row r="90" spans="1:23" s="88" customFormat="1" x14ac:dyDescent="0.3">
      <c r="A90" s="126" t="s">
        <v>196</v>
      </c>
      <c r="B90" s="126" t="s">
        <v>417</v>
      </c>
      <c r="C90" s="126" t="s">
        <v>424</v>
      </c>
      <c r="D90" s="127">
        <v>0</v>
      </c>
      <c r="E90" s="127">
        <v>0</v>
      </c>
      <c r="F90" s="127">
        <v>0</v>
      </c>
      <c r="G90" s="127">
        <v>0</v>
      </c>
      <c r="H90" s="127">
        <v>0</v>
      </c>
      <c r="I90" s="127">
        <v>1E-3</v>
      </c>
      <c r="J90" s="127">
        <v>0</v>
      </c>
      <c r="K90" s="127">
        <v>0</v>
      </c>
      <c r="L90" s="127">
        <v>0</v>
      </c>
      <c r="M90" s="127">
        <v>3.0000000000000003E-4</v>
      </c>
      <c r="N90" s="127">
        <v>8.0000000000000007E-5</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5.0000000000000004E-6</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1.7000000000000001E-2</v>
      </c>
      <c r="K93" s="127">
        <v>0</v>
      </c>
      <c r="L93" s="127">
        <v>0</v>
      </c>
      <c r="M93" s="127">
        <v>0</v>
      </c>
      <c r="N93" s="127">
        <v>3.6199999999999996E-2</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5.0000000000000001E-4</v>
      </c>
      <c r="G94" s="127">
        <v>7.000000000000001E-3</v>
      </c>
      <c r="H94" s="127">
        <v>0</v>
      </c>
      <c r="I94" s="127">
        <v>2E-3</v>
      </c>
      <c r="J94" s="127">
        <v>3.0600000000000002E-3</v>
      </c>
      <c r="K94" s="127">
        <v>2.2425E-2</v>
      </c>
      <c r="L94" s="127">
        <v>2.4480000000000002E-2</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1.7500000000000003E-3</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15.075099999999997</v>
      </c>
      <c r="E96" s="127">
        <v>15.399482999999998</v>
      </c>
      <c r="F96" s="127">
        <v>7.3784420000000006</v>
      </c>
      <c r="G96" s="127">
        <v>11.073004999999997</v>
      </c>
      <c r="H96" s="127">
        <v>10.013679999999999</v>
      </c>
      <c r="I96" s="127">
        <v>17.779693000000005</v>
      </c>
      <c r="J96" s="127">
        <v>16.219160000000002</v>
      </c>
      <c r="K96" s="127">
        <v>16.986162</v>
      </c>
      <c r="L96" s="127">
        <v>12.33742</v>
      </c>
      <c r="M96" s="127">
        <v>8.524989999999999</v>
      </c>
      <c r="N96" s="127">
        <v>2.2769699999999999</v>
      </c>
      <c r="O96" s="127">
        <v>1.8360000000000001</v>
      </c>
      <c r="P96" s="127">
        <v>0.32700000000000001</v>
      </c>
      <c r="Q96" s="127">
        <v>0.58700000000000008</v>
      </c>
      <c r="R96" s="127">
        <v>0</v>
      </c>
      <c r="S96" s="127">
        <v>0</v>
      </c>
      <c r="T96" s="127">
        <v>0</v>
      </c>
      <c r="U96" s="127">
        <v>0</v>
      </c>
      <c r="V96" s="127">
        <v>0</v>
      </c>
      <c r="W96" s="127">
        <v>0</v>
      </c>
    </row>
    <row r="97" spans="1:23" s="88" customFormat="1" x14ac:dyDescent="0.3">
      <c r="A97" s="126" t="s">
        <v>196</v>
      </c>
      <c r="B97" s="126" t="s">
        <v>417</v>
      </c>
      <c r="C97" s="126" t="s">
        <v>431</v>
      </c>
      <c r="D97" s="127">
        <v>1.04</v>
      </c>
      <c r="E97" s="127">
        <v>2.5330439999999999</v>
      </c>
      <c r="F97" s="127">
        <v>3.3552399999999998</v>
      </c>
      <c r="G97" s="127">
        <v>2.0981999999999998</v>
      </c>
      <c r="H97" s="127">
        <v>3.130458</v>
      </c>
      <c r="I97" s="127">
        <v>2.6127270000000005</v>
      </c>
      <c r="J97" s="127">
        <v>4.0042249999999999</v>
      </c>
      <c r="K97" s="127">
        <v>4.3979999999999997</v>
      </c>
      <c r="L97" s="127">
        <v>5.3069799999999994</v>
      </c>
      <c r="M97" s="127">
        <v>4.8319999999999999</v>
      </c>
      <c r="N97" s="127">
        <v>4.7474999999999996</v>
      </c>
      <c r="O97" s="127">
        <v>3.0310000000000006</v>
      </c>
      <c r="P97" s="127">
        <v>2.3E-2</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2.1999999999999999E-2</v>
      </c>
      <c r="F99" s="127">
        <v>0</v>
      </c>
      <c r="G99" s="127">
        <v>0</v>
      </c>
      <c r="H99" s="127">
        <v>0</v>
      </c>
      <c r="I99" s="127">
        <v>0</v>
      </c>
      <c r="J99" s="127">
        <v>0</v>
      </c>
      <c r="K99" s="127">
        <v>0</v>
      </c>
      <c r="L99" s="127">
        <v>0</v>
      </c>
      <c r="M99" s="127">
        <v>3.0000000000000001E-3</v>
      </c>
      <c r="N99" s="127">
        <v>0</v>
      </c>
      <c r="O99" s="127">
        <v>2.4E-2</v>
      </c>
      <c r="P99" s="127">
        <v>3.2000000000000001E-2</v>
      </c>
      <c r="Q99" s="127">
        <v>4.9000000000000002E-2</v>
      </c>
      <c r="R99" s="127">
        <v>6.0000000000002905E-2</v>
      </c>
      <c r="S99" s="127">
        <v>7.2500000000002313E-2</v>
      </c>
      <c r="T99" s="127">
        <v>8.5000000000001727E-2</v>
      </c>
      <c r="U99" s="127">
        <v>9.7500000000001141E-2</v>
      </c>
      <c r="V99" s="127">
        <v>0.11000000000000057</v>
      </c>
      <c r="W99" s="127">
        <v>0.12250000000000315</v>
      </c>
    </row>
    <row r="100" spans="1:23" s="88" customFormat="1" x14ac:dyDescent="0.3">
      <c r="A100" s="124" t="s">
        <v>434</v>
      </c>
      <c r="B100" s="124" t="s">
        <v>434</v>
      </c>
      <c r="C100" s="124" t="s">
        <v>434</v>
      </c>
      <c r="D100" s="125">
        <f>SUMIF($B101:$B$211,LEFT($C100,LEN($C100)-6),D101:D$211)</f>
        <v>6.0010000000000003E-3</v>
      </c>
      <c r="E100" s="125">
        <f>SUMIF($B101:$B$211,LEFT($C100,LEN($C100)-6),E101:E$211)</f>
        <v>0.101633</v>
      </c>
      <c r="F100" s="125">
        <f>SUMIF($B101:$B$211,LEFT($C100,LEN($C100)-6),F101:F$211)</f>
        <v>0.22264500000000001</v>
      </c>
      <c r="G100" s="125">
        <f>SUMIF($B101:$B$211,LEFT($C100,LEN($C100)-6),G101:G$211)</f>
        <v>0.45450000000000002</v>
      </c>
      <c r="H100" s="125">
        <f>SUMIF($B101:$B$211,LEFT($C100,LEN($C100)-6),H101:H$211)</f>
        <v>0.71509</v>
      </c>
      <c r="I100" s="125">
        <f>SUMIF($B101:$B$211,LEFT($C100,LEN($C100)-6),I101:I$211)</f>
        <v>0.62500000000000011</v>
      </c>
      <c r="J100" s="125">
        <f>SUMIF($B101:$B$211,LEFT($C100,LEN($C100)-6),J101:J$211)</f>
        <v>0.33401000000000003</v>
      </c>
      <c r="K100" s="125">
        <f>SUMIF($B101:$B$211,LEFT($C100,LEN($C100)-6),K101:K$211)</f>
        <v>0.99371500000000001</v>
      </c>
      <c r="L100" s="125">
        <f>SUMIF($B101:$B$211,LEFT($C100,LEN($C100)-6),L101:L$211)</f>
        <v>1.52081</v>
      </c>
      <c r="M100" s="125">
        <f>SUMIF($B101:$B$211,LEFT($C100,LEN($C100)-6),M101:M$211)</f>
        <v>1.8192000000000004</v>
      </c>
      <c r="N100" s="125">
        <f>SUMIF($B101:$B$211,LEFT($C100,LEN($C100)-6),N101:N$211)</f>
        <v>2.1460300000000001</v>
      </c>
      <c r="O100" s="125">
        <f>SUMIF($B101:$B$211,LEFT($C100,LEN($C100)-6),O101:O$211)</f>
        <v>3.2749999999999999</v>
      </c>
      <c r="P100" s="125">
        <f>SUMIF($B101:$B$211,LEFT($C100,LEN($C100)-6),P101:P$211)</f>
        <v>2.1560000000000001</v>
      </c>
      <c r="Q100" s="125">
        <f>SUMIF($B101:$B$211,LEFT($C100,LEN($C100)-6),Q101:Q$211)</f>
        <v>0.42200000000000004</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4.4749999999999998E-3</v>
      </c>
      <c r="F101" s="127">
        <v>0</v>
      </c>
      <c r="G101" s="127">
        <v>0.3</v>
      </c>
      <c r="H101" s="127">
        <v>0.66508999999999996</v>
      </c>
      <c r="I101" s="127">
        <v>0.56980000000000008</v>
      </c>
      <c r="J101" s="127">
        <v>0.24351000000000003</v>
      </c>
      <c r="K101" s="127">
        <v>0.83171499999999998</v>
      </c>
      <c r="L101" s="127">
        <v>0.52978000000000003</v>
      </c>
      <c r="M101" s="127">
        <v>0.94327000000000016</v>
      </c>
      <c r="N101" s="127">
        <v>0.92430999999999996</v>
      </c>
      <c r="O101" s="127">
        <v>2.46</v>
      </c>
      <c r="P101" s="127">
        <v>1.6600000000000001</v>
      </c>
      <c r="Q101" s="127">
        <v>0.42200000000000004</v>
      </c>
      <c r="R101" s="127">
        <v>0</v>
      </c>
      <c r="S101" s="127">
        <v>0</v>
      </c>
      <c r="T101" s="127">
        <v>0</v>
      </c>
      <c r="U101" s="127">
        <v>0</v>
      </c>
      <c r="V101" s="127">
        <v>0</v>
      </c>
      <c r="W101" s="127">
        <v>0</v>
      </c>
    </row>
    <row r="102" spans="1:23" s="88" customFormat="1" x14ac:dyDescent="0.3">
      <c r="A102" s="126" t="s">
        <v>196</v>
      </c>
      <c r="B102" s="126" t="s">
        <v>435</v>
      </c>
      <c r="C102" s="126" t="s">
        <v>437</v>
      </c>
      <c r="D102" s="127">
        <v>4.0000000000000001E-3</v>
      </c>
      <c r="E102" s="127">
        <v>9.1158000000000003E-2</v>
      </c>
      <c r="F102" s="127">
        <v>9.9000000000000005E-2</v>
      </c>
      <c r="G102" s="127">
        <v>5.1999999999999998E-2</v>
      </c>
      <c r="H102" s="127">
        <v>0</v>
      </c>
      <c r="I102" s="127">
        <v>5.0000000000000001E-3</v>
      </c>
      <c r="J102" s="127">
        <v>1.3000000000000001E-2</v>
      </c>
      <c r="K102" s="127">
        <v>1.9999999999999997E-2</v>
      </c>
      <c r="L102" s="127">
        <v>0.27334000000000003</v>
      </c>
      <c r="M102" s="127">
        <v>0.43406</v>
      </c>
      <c r="N102" s="127">
        <v>0.81011999999999995</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2E-3</v>
      </c>
      <c r="E105" s="127">
        <v>0</v>
      </c>
      <c r="F105" s="127">
        <v>1E-3</v>
      </c>
      <c r="G105" s="127">
        <v>0</v>
      </c>
      <c r="H105" s="127">
        <v>0</v>
      </c>
      <c r="I105" s="127">
        <v>0.05</v>
      </c>
      <c r="J105" s="127">
        <v>0</v>
      </c>
      <c r="K105" s="127">
        <v>9.1999999999999998E-2</v>
      </c>
      <c r="L105" s="127">
        <v>5.0500000000000003E-2</v>
      </c>
      <c r="M105" s="127">
        <v>0.19233</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0.12191400000000001</v>
      </c>
      <c r="G106" s="127">
        <v>0.10250000000000001</v>
      </c>
      <c r="H106" s="127">
        <v>0.05</v>
      </c>
      <c r="I106" s="127">
        <v>2.0000000000000001E-4</v>
      </c>
      <c r="J106" s="127">
        <v>7.7500000000000013E-2</v>
      </c>
      <c r="K106" s="127">
        <v>0.05</v>
      </c>
      <c r="L106" s="127">
        <v>0.66054000000000002</v>
      </c>
      <c r="M106" s="127">
        <v>0.24934000000000001</v>
      </c>
      <c r="N106" s="127">
        <v>0.41139999999999999</v>
      </c>
      <c r="O106" s="127">
        <v>0.81499999999999995</v>
      </c>
      <c r="P106" s="127">
        <v>0.49600000000000005</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9.9999999999999995E-7</v>
      </c>
      <c r="E107" s="127">
        <v>6.0000000000000001E-3</v>
      </c>
      <c r="F107" s="127">
        <v>0</v>
      </c>
      <c r="G107" s="127">
        <v>0</v>
      </c>
      <c r="H107" s="127">
        <v>0</v>
      </c>
      <c r="I107" s="127">
        <v>0</v>
      </c>
      <c r="J107" s="127">
        <v>0</v>
      </c>
      <c r="K107" s="127">
        <v>0</v>
      </c>
      <c r="L107" s="127">
        <v>6.6500000000000005E-3</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7.3099999999999999E-4</v>
      </c>
      <c r="G108" s="127">
        <v>0</v>
      </c>
      <c r="H108" s="127">
        <v>0</v>
      </c>
      <c r="I108" s="127">
        <v>0</v>
      </c>
      <c r="J108" s="127">
        <v>0</v>
      </c>
      <c r="K108" s="127">
        <v>0</v>
      </c>
      <c r="L108" s="127">
        <v>0</v>
      </c>
      <c r="M108" s="127">
        <v>2.0000000000000001E-4</v>
      </c>
      <c r="N108" s="127">
        <v>2.0000000000000001E-4</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32.175309999999996</v>
      </c>
      <c r="E110" s="125">
        <f>SUMIF($B111:$B$211,LEFT($C110,LEN($C110)-6),E111:E$211)</f>
        <v>21.391228000000005</v>
      </c>
      <c r="F110" s="125">
        <f>SUMIF($B111:$B$211,LEFT($C110,LEN($C110)-6),F111:F$211)</f>
        <v>12.163460000000001</v>
      </c>
      <c r="G110" s="125">
        <f>SUMIF($B111:$B$211,LEFT($C110,LEN($C110)-6),G111:G$211)</f>
        <v>5.0909649999999997</v>
      </c>
      <c r="H110" s="125">
        <f>SUMIF($B111:$B$211,LEFT($C110,LEN($C110)-6),H111:H$211)</f>
        <v>6.6718650000000004</v>
      </c>
      <c r="I110" s="125">
        <f>SUMIF($B111:$B$211,LEFT($C110,LEN($C110)-6),I111:I$211)</f>
        <v>4.9178929999999994</v>
      </c>
      <c r="J110" s="125">
        <f>SUMIF($B111:$B$211,LEFT($C110,LEN($C110)-6),J111:J$211)</f>
        <v>5.6578569999999999</v>
      </c>
      <c r="K110" s="125">
        <f>SUMIF($B111:$B$211,LEFT($C110,LEN($C110)-6),K111:K$211)</f>
        <v>4.6331789999999993</v>
      </c>
      <c r="L110" s="125">
        <f>SUMIF($B111:$B$211,LEFT($C110,LEN($C110)-6),L111:L$211)</f>
        <v>4.7218000000000018</v>
      </c>
      <c r="M110" s="125">
        <f>SUMIF($B111:$B$211,LEFT($C110,LEN($C110)-6),M111:M$211)</f>
        <v>5.3049600000000012</v>
      </c>
      <c r="N110" s="125">
        <f>SUMIF($B111:$B$211,LEFT($C110,LEN($C110)-6),N111:N$211)</f>
        <v>4.8804699999999999</v>
      </c>
      <c r="O110" s="125">
        <f>SUMIF($B111:$B$211,LEFT($C110,LEN($C110)-6),O111:O$211)</f>
        <v>5.028999999999999</v>
      </c>
      <c r="P110" s="125">
        <f>SUMIF($B111:$B$211,LEFT($C110,LEN($C110)-6),P111:P$211)</f>
        <v>4.2010000000000005</v>
      </c>
      <c r="Q110" s="125">
        <f>SUMIF($B111:$B$211,LEFT($C110,LEN($C110)-6),Q111:Q$211)</f>
        <v>5.6580000000000004</v>
      </c>
      <c r="R110" s="125">
        <f>SUMIF($B111:$B$211,LEFT($C110,LEN($C110)-6),R111:R$211)</f>
        <v>5.5916666666666357</v>
      </c>
      <c r="S110" s="125">
        <f>SUMIF($B111:$B$211,LEFT($C110,LEN($C110)-6),S111:S$211)</f>
        <v>5.9061666666665804</v>
      </c>
      <c r="T110" s="125">
        <f>SUMIF($B111:$B$211,LEFT($C110,LEN($C110)-6),T111:T$211)</f>
        <v>6.2206666666666264</v>
      </c>
      <c r="U110" s="125">
        <f>SUMIF($B111:$B$211,LEFT($C110,LEN($C110)-6),U111:U$211)</f>
        <v>6.5351666666665711</v>
      </c>
      <c r="V110" s="125">
        <f>SUMIF($B111:$B$211,LEFT($C110,LEN($C110)-6),V111:V$211)</f>
        <v>6.8496666666666171</v>
      </c>
      <c r="W110" s="125">
        <f>SUMIF($B111:$B$211,LEFT($C110,LEN($C110)-6),W111:W$211)</f>
        <v>7.1641666666665618</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2.5000000000000001E-2</v>
      </c>
      <c r="F113" s="127">
        <v>0</v>
      </c>
      <c r="G113" s="127">
        <v>2.5000000000000001E-2</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32.175309999999996</v>
      </c>
      <c r="E114" s="127">
        <v>21.366228000000007</v>
      </c>
      <c r="F114" s="127">
        <v>12.163460000000001</v>
      </c>
      <c r="G114" s="127">
        <v>5.0659649999999994</v>
      </c>
      <c r="H114" s="127">
        <v>6.6718650000000004</v>
      </c>
      <c r="I114" s="127">
        <v>4.9178929999999994</v>
      </c>
      <c r="J114" s="127">
        <v>5.6578569999999999</v>
      </c>
      <c r="K114" s="127">
        <v>4.6331789999999993</v>
      </c>
      <c r="L114" s="127">
        <v>4.7218000000000018</v>
      </c>
      <c r="M114" s="127">
        <v>5.3049600000000012</v>
      </c>
      <c r="N114" s="127">
        <v>4.8804699999999999</v>
      </c>
      <c r="O114" s="127">
        <v>5.028999999999999</v>
      </c>
      <c r="P114" s="127">
        <v>4.2010000000000005</v>
      </c>
      <c r="Q114" s="127">
        <v>5.6580000000000004</v>
      </c>
      <c r="R114" s="127">
        <v>5.5916666666666357</v>
      </c>
      <c r="S114" s="127">
        <v>5.9061666666665804</v>
      </c>
      <c r="T114" s="127">
        <v>6.2206666666666264</v>
      </c>
      <c r="U114" s="127">
        <v>6.5351666666665711</v>
      </c>
      <c r="V114" s="127">
        <v>6.8496666666666171</v>
      </c>
      <c r="W114" s="127">
        <v>7.1641666666665618</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66.723919999999993</v>
      </c>
      <c r="E116" s="123">
        <f>SUMIF($A118:$A$211,LEFT($C116,LEN($C116)-6),E118:E$211)</f>
        <v>63.787706000000014</v>
      </c>
      <c r="F116" s="123">
        <f>SUMIF($A118:$A$211,LEFT($C116,LEN($C116)-6),F118:F$211)</f>
        <v>61.070083000000004</v>
      </c>
      <c r="G116" s="123">
        <f>SUMIF($A118:$A$211,LEFT($C116,LEN($C116)-6),G118:G$211)</f>
        <v>56.614119000000002</v>
      </c>
      <c r="H116" s="123">
        <f>SUMIF($A118:$A$211,LEFT($C116,LEN($C116)-6),H118:H$211)</f>
        <v>50.566404000000006</v>
      </c>
      <c r="I116" s="123">
        <f>SUMIF($A118:$A$211,LEFT($C116,LEN($C116)-6),I118:I$211)</f>
        <v>49.292493999999998</v>
      </c>
      <c r="J116" s="123">
        <f>SUMIF($A118:$A$211,LEFT($C116,LEN($C116)-6),J118:J$211)</f>
        <v>50.135434000000004</v>
      </c>
      <c r="K116" s="123">
        <f>SUMIF($A118:$A$211,LEFT($C116,LEN($C116)-6),K118:K$211)</f>
        <v>51.894507000000011</v>
      </c>
      <c r="L116" s="123">
        <f>SUMIF($A118:$A$211,LEFT($C116,LEN($C116)-6),L118:L$211)</f>
        <v>56.324499999999993</v>
      </c>
      <c r="M116" s="123">
        <f>SUMIF($A118:$A$211,LEFT($C116,LEN($C116)-6),M118:M$211)</f>
        <v>58.316720000000004</v>
      </c>
      <c r="N116" s="123">
        <f>SUMIF($A118:$A$211,LEFT($C116,LEN($C116)-6),N118:N$211)</f>
        <v>50.817300000000003</v>
      </c>
      <c r="O116" s="123">
        <f>SUMIF($A118:$A$211,LEFT($C116,LEN($C116)-6),O118:O$211)</f>
        <v>56.919999999999987</v>
      </c>
      <c r="P116" s="123">
        <f>SUMIF($A118:$A$211,LEFT($C116,LEN($C116)-6),P118:P$211)</f>
        <v>58.344000000000001</v>
      </c>
      <c r="Q116" s="123">
        <f>SUMIF($A118:$A$211,LEFT($C116,LEN($C116)-6),Q118:Q$211)</f>
        <v>43.257999999999988</v>
      </c>
      <c r="R116" s="123">
        <f>SUMIF($A118:$A$211,LEFT($C116,LEN($C116)-6),R118:R$211)</f>
        <v>38.331707785313505</v>
      </c>
      <c r="S116" s="123">
        <f>SUMIF($A118:$A$211,LEFT($C116,LEN($C116)-6),S118:S$211)</f>
        <v>32.010292406085334</v>
      </c>
      <c r="T116" s="123">
        <f>SUMIF($A118:$A$211,LEFT($C116,LEN($C116)-6),T118:T$211)</f>
        <v>25.688877026858602</v>
      </c>
      <c r="U116" s="123">
        <f>SUMIF($A118:$A$211,LEFT($C116,LEN($C116)-6),U118:U$211)</f>
        <v>19.367461647630336</v>
      </c>
      <c r="V116" s="123">
        <f>SUMIF($A118:$A$211,LEFT($C116,LEN($C116)-6),V118:V$211)</f>
        <v>13.0460462684036</v>
      </c>
      <c r="W116" s="123">
        <f>SUMIF($A118:$A$211,LEFT($C116,LEN($C116)-6),W118:W$211)</f>
        <v>6.7246308891753364</v>
      </c>
    </row>
    <row r="117" spans="1:23" s="88" customFormat="1" x14ac:dyDescent="0.3">
      <c r="A117" s="124" t="s">
        <v>452</v>
      </c>
      <c r="B117" s="124" t="s">
        <v>452</v>
      </c>
      <c r="C117" s="124" t="s">
        <v>452</v>
      </c>
      <c r="D117" s="125">
        <f>SUMIF($B118:$B$211,LEFT($C117,LEN($C117)-6),D118:D$211)</f>
        <v>66.723919999999993</v>
      </c>
      <c r="E117" s="125">
        <f>SUMIF($B118:$B$211,LEFT($C117,LEN($C117)-6),E118:E$211)</f>
        <v>63.787706000000014</v>
      </c>
      <c r="F117" s="125">
        <f>SUMIF($B118:$B$211,LEFT($C117,LEN($C117)-6),F118:F$211)</f>
        <v>61.070083000000004</v>
      </c>
      <c r="G117" s="125">
        <f>SUMIF($B118:$B$211,LEFT($C117,LEN($C117)-6),G118:G$211)</f>
        <v>56.614119000000002</v>
      </c>
      <c r="H117" s="125">
        <f>SUMIF($B118:$B$211,LEFT($C117,LEN($C117)-6),H118:H$211)</f>
        <v>50.566404000000006</v>
      </c>
      <c r="I117" s="125">
        <f>SUMIF($B118:$B$211,LEFT($C117,LEN($C117)-6),I118:I$211)</f>
        <v>49.292493999999998</v>
      </c>
      <c r="J117" s="125">
        <f>SUMIF($B118:$B$211,LEFT($C117,LEN($C117)-6),J118:J$211)</f>
        <v>50.135434000000004</v>
      </c>
      <c r="K117" s="125">
        <f>SUMIF($B118:$B$211,LEFT($C117,LEN($C117)-6),K118:K$211)</f>
        <v>51.894507000000011</v>
      </c>
      <c r="L117" s="125">
        <f>SUMIF($B118:$B$211,LEFT($C117,LEN($C117)-6),L118:L$211)</f>
        <v>56.324499999999993</v>
      </c>
      <c r="M117" s="125">
        <f>SUMIF($B118:$B$211,LEFT($C117,LEN($C117)-6),M118:M$211)</f>
        <v>58.316720000000004</v>
      </c>
      <c r="N117" s="125">
        <f>SUMIF($B118:$B$211,LEFT($C117,LEN($C117)-6),N118:N$211)</f>
        <v>50.817300000000003</v>
      </c>
      <c r="O117" s="125">
        <f>SUMIF($B118:$B$211,LEFT($C117,LEN($C117)-6),O118:O$211)</f>
        <v>56.919999999999987</v>
      </c>
      <c r="P117" s="125">
        <f>SUMIF($B118:$B$211,LEFT($C117,LEN($C117)-6),P118:P$211)</f>
        <v>58.344000000000001</v>
      </c>
      <c r="Q117" s="125">
        <f>SUMIF($B118:$B$211,LEFT($C117,LEN($C117)-6),Q118:Q$211)</f>
        <v>43.257999999999988</v>
      </c>
      <c r="R117" s="125">
        <f>SUMIF($B118:$B$211,LEFT($C117,LEN($C117)-6),R118:R$211)</f>
        <v>38.331707785313505</v>
      </c>
      <c r="S117" s="125">
        <f>SUMIF($B118:$B$211,LEFT($C117,LEN($C117)-6),S118:S$211)</f>
        <v>32.010292406085334</v>
      </c>
      <c r="T117" s="125">
        <f>SUMIF($B118:$B$211,LEFT($C117,LEN($C117)-6),T118:T$211)</f>
        <v>25.688877026858602</v>
      </c>
      <c r="U117" s="125">
        <f>SUMIF($B118:$B$211,LEFT($C117,LEN($C117)-6),U118:U$211)</f>
        <v>19.367461647630336</v>
      </c>
      <c r="V117" s="125">
        <f>SUMIF($B118:$B$211,LEFT($C117,LEN($C117)-6),V118:V$211)</f>
        <v>13.0460462684036</v>
      </c>
      <c r="W117" s="125">
        <f>SUMIF($B118:$B$211,LEFT($C117,LEN($C117)-6),W118:W$211)</f>
        <v>6.7246308891753364</v>
      </c>
    </row>
    <row r="118" spans="1:23" s="88" customFormat="1" x14ac:dyDescent="0.3">
      <c r="A118" s="126" t="s">
        <v>209</v>
      </c>
      <c r="B118" s="126" t="s">
        <v>209</v>
      </c>
      <c r="C118" s="126" t="s">
        <v>210</v>
      </c>
      <c r="D118" s="127">
        <v>3.2027360000000007</v>
      </c>
      <c r="E118" s="127">
        <v>4.2722219999999993</v>
      </c>
      <c r="F118" s="127">
        <v>4.8140499999999991</v>
      </c>
      <c r="G118" s="127">
        <v>5.0626230000000003</v>
      </c>
      <c r="H118" s="127">
        <v>5.5345000000000013</v>
      </c>
      <c r="I118" s="127">
        <v>6.6867030000000005</v>
      </c>
      <c r="J118" s="127">
        <v>4.2128489999999994</v>
      </c>
      <c r="K118" s="127">
        <v>5.8444009999999995</v>
      </c>
      <c r="L118" s="127">
        <v>5.3543099999999999</v>
      </c>
      <c r="M118" s="127">
        <v>6.8116699999999994</v>
      </c>
      <c r="N118" s="127">
        <v>3.64967</v>
      </c>
      <c r="O118" s="127">
        <v>3.335</v>
      </c>
      <c r="P118" s="127">
        <v>4.5600000000000014</v>
      </c>
      <c r="Q118" s="127">
        <v>2.5550000000000006</v>
      </c>
      <c r="R118" s="127">
        <v>2.967440869565237</v>
      </c>
      <c r="S118" s="127">
        <v>2.7201541304348398</v>
      </c>
      <c r="T118" s="127">
        <v>2.4728673913044426</v>
      </c>
      <c r="U118" s="127">
        <v>2.2255806521739512</v>
      </c>
      <c r="V118" s="127">
        <v>1.9782939130435542</v>
      </c>
      <c r="W118" s="127">
        <v>1.7310071739130628</v>
      </c>
    </row>
    <row r="119" spans="1:23" s="88" customFormat="1" x14ac:dyDescent="0.3">
      <c r="A119" s="126" t="s">
        <v>209</v>
      </c>
      <c r="B119" s="126" t="s">
        <v>209</v>
      </c>
      <c r="C119" s="126" t="s">
        <v>213</v>
      </c>
      <c r="D119" s="127">
        <v>63.521183999999998</v>
      </c>
      <c r="E119" s="127">
        <v>59.515484000000015</v>
      </c>
      <c r="F119" s="127">
        <v>56.256033000000002</v>
      </c>
      <c r="G119" s="127">
        <v>51.551496</v>
      </c>
      <c r="H119" s="127">
        <v>45.031904000000004</v>
      </c>
      <c r="I119" s="127">
        <v>42.605790999999996</v>
      </c>
      <c r="J119" s="127">
        <v>45.922585000000005</v>
      </c>
      <c r="K119" s="127">
        <v>46.050106000000014</v>
      </c>
      <c r="L119" s="127">
        <v>50.970189999999995</v>
      </c>
      <c r="M119" s="127">
        <v>51.505050000000004</v>
      </c>
      <c r="N119" s="127">
        <v>47.167630000000003</v>
      </c>
      <c r="O119" s="127">
        <v>53.584999999999987</v>
      </c>
      <c r="P119" s="127">
        <v>53.783999999999999</v>
      </c>
      <c r="Q119" s="127">
        <v>40.702999999999989</v>
      </c>
      <c r="R119" s="127">
        <v>35.364266915748267</v>
      </c>
      <c r="S119" s="127">
        <v>29.290138275650495</v>
      </c>
      <c r="T119" s="127">
        <v>23.216009635554158</v>
      </c>
      <c r="U119" s="127">
        <v>17.141880995456386</v>
      </c>
      <c r="V119" s="127">
        <v>11.067752355360046</v>
      </c>
      <c r="W119" s="127">
        <v>4.9936237152622738</v>
      </c>
    </row>
    <row r="120" spans="1:23" s="88" customFormat="1" x14ac:dyDescent="0.3">
      <c r="A120" s="122" t="s">
        <v>453</v>
      </c>
      <c r="B120" s="122" t="s">
        <v>453</v>
      </c>
      <c r="C120" s="122" t="s">
        <v>453</v>
      </c>
      <c r="D120" s="123">
        <f>SUMIF($A122:$A$211,LEFT($C120,LEN($C120)-6),D122:D$211)</f>
        <v>203.71864300000001</v>
      </c>
      <c r="E120" s="123">
        <f>SUMIF($A122:$A$211,LEFT($C120,LEN($C120)-6),E122:E$211)</f>
        <v>133.27219400000001</v>
      </c>
      <c r="F120" s="123">
        <f>SUMIF($A122:$A$211,LEFT($C120,LEN($C120)-6),F122:F$211)</f>
        <v>126.589321</v>
      </c>
      <c r="G120" s="123">
        <f>SUMIF($A122:$A$211,LEFT($C120,LEN($C120)-6),G122:G$211)</f>
        <v>115.70428999999999</v>
      </c>
      <c r="H120" s="123">
        <f>SUMIF($A122:$A$211,LEFT($C120,LEN($C120)-6),H122:H$211)</f>
        <v>111.543938</v>
      </c>
      <c r="I120" s="123">
        <f>SUMIF($A122:$A$211,LEFT($C120,LEN($C120)-6),I122:I$211)</f>
        <v>98.003633000000008</v>
      </c>
      <c r="J120" s="123">
        <f>SUMIF($A122:$A$211,LEFT($C120,LEN($C120)-6),J122:J$211)</f>
        <v>89.818049000000002</v>
      </c>
      <c r="K120" s="123">
        <f>SUMIF($A122:$A$211,LEFT($C120,LEN($C120)-6),K122:K$211)</f>
        <v>79.188127000000009</v>
      </c>
      <c r="L120" s="123">
        <f>SUMIF($A122:$A$211,LEFT($C120,LEN($C120)-6),L122:L$211)</f>
        <v>79.616309999999984</v>
      </c>
      <c r="M120" s="123">
        <f>SUMIF($A122:$A$211,LEFT($C120,LEN($C120)-6),M122:M$211)</f>
        <v>72.739090000000004</v>
      </c>
      <c r="N120" s="123">
        <f>SUMIF($A122:$A$211,LEFT($C120,LEN($C120)-6),N122:N$211)</f>
        <v>73.215929999999986</v>
      </c>
      <c r="O120" s="123">
        <f>SUMIF($A122:$A$211,LEFT($C120,LEN($C120)-6),O122:O$211)</f>
        <v>71.818000000000012</v>
      </c>
      <c r="P120" s="123">
        <f>SUMIF($A122:$A$211,LEFT($C120,LEN($C120)-6),P122:P$211)</f>
        <v>68.929999999999993</v>
      </c>
      <c r="Q120" s="123">
        <f>SUMIF($A122:$A$211,LEFT($C120,LEN($C120)-6),Q122:Q$211)</f>
        <v>57.377999999999986</v>
      </c>
      <c r="R120" s="123">
        <f>SUMIF($A122:$A$211,LEFT($C120,LEN($C120)-6),R122:R$211)</f>
        <v>61.073604137834771</v>
      </c>
      <c r="S120" s="123">
        <f>SUMIF($A122:$A$211,LEFT($C120,LEN($C120)-6),S122:S$211)</f>
        <v>59.292972926752689</v>
      </c>
      <c r="T120" s="123">
        <f>SUMIF($A122:$A$211,LEFT($C120,LEN($C120)-6),T122:T$211)</f>
        <v>57.68900838233688</v>
      </c>
      <c r="U120" s="123">
        <f>SUMIF($A122:$A$211,LEFT($C120,LEN($C120)-6),U122:U$211)</f>
        <v>56.085043837921518</v>
      </c>
      <c r="V120" s="123">
        <f>SUMIF($A122:$A$211,LEFT($C120,LEN($C120)-6),V122:V$211)</f>
        <v>54.48107929350568</v>
      </c>
      <c r="W120" s="123">
        <f>SUMIF($A122:$A$211,LEFT($C120,LEN($C120)-6),W122:W$211)</f>
        <v>52.877114749090232</v>
      </c>
    </row>
    <row r="121" spans="1:23" s="88" customFormat="1" x14ac:dyDescent="0.3">
      <c r="A121" s="124" t="s">
        <v>454</v>
      </c>
      <c r="B121" s="124" t="s">
        <v>454</v>
      </c>
      <c r="C121" s="124" t="s">
        <v>454</v>
      </c>
      <c r="D121" s="125">
        <f>SUMIF($B122:$B$211,LEFT($C121,LEN($C121)-6),D122:D$211)</f>
        <v>9.0656420000000004</v>
      </c>
      <c r="E121" s="125">
        <f>SUMIF($B122:$B$211,LEFT($C121,LEN($C121)-6),E122:E$211)</f>
        <v>6.8611529999999998</v>
      </c>
      <c r="F121" s="125">
        <f>SUMIF($B122:$B$211,LEFT($C121,LEN($C121)-6),F122:F$211)</f>
        <v>10.248192</v>
      </c>
      <c r="G121" s="125">
        <f>SUMIF($B122:$B$211,LEFT($C121,LEN($C121)-6),G122:G$211)</f>
        <v>7.3995469999999992</v>
      </c>
      <c r="H121" s="125">
        <f>SUMIF($B122:$B$211,LEFT($C121,LEN($C121)-6),H122:H$211)</f>
        <v>9.5888300000000015</v>
      </c>
      <c r="I121" s="125">
        <f>SUMIF($B122:$B$211,LEFT($C121,LEN($C121)-6),I122:I$211)</f>
        <v>10.997827000000001</v>
      </c>
      <c r="J121" s="125">
        <f>SUMIF($B122:$B$211,LEFT($C121,LEN($C121)-6),J122:J$211)</f>
        <v>10.526099</v>
      </c>
      <c r="K121" s="125">
        <f>SUMIF($B122:$B$211,LEFT($C121,LEN($C121)-6),K122:K$211)</f>
        <v>11.161154000000002</v>
      </c>
      <c r="L121" s="125">
        <f>SUMIF($B122:$B$211,LEFT($C121,LEN($C121)-6),L122:L$211)</f>
        <v>9.2746799999999983</v>
      </c>
      <c r="M121" s="125">
        <f>SUMIF($B122:$B$211,LEFT($C121,LEN($C121)-6),M122:M$211)</f>
        <v>10.53945</v>
      </c>
      <c r="N121" s="125">
        <f>SUMIF($B122:$B$211,LEFT($C121,LEN($C121)-6),N122:N$211)</f>
        <v>11.077969999999999</v>
      </c>
      <c r="O121" s="125">
        <f>SUMIF($B122:$B$211,LEFT($C121,LEN($C121)-6),O122:O$211)</f>
        <v>8.1630000000000003</v>
      </c>
      <c r="P121" s="125">
        <f>SUMIF($B122:$B$211,LEFT($C121,LEN($C121)-6),P122:P$211)</f>
        <v>7.469999999999998</v>
      </c>
      <c r="Q121" s="125">
        <f>SUMIF($B122:$B$211,LEFT($C121,LEN($C121)-6),Q122:Q$211)</f>
        <v>6.9390000000000009</v>
      </c>
      <c r="R121" s="125">
        <f>SUMIF($B122:$B$211,LEFT($C121,LEN($C121)-6),R122:R$211)</f>
        <v>6.3000000000000353</v>
      </c>
      <c r="S121" s="125">
        <f>SUMIF($B122:$B$211,LEFT($C121,LEN($C121)-6),S122:S$211)</f>
        <v>5.688000000000061</v>
      </c>
      <c r="T121" s="125">
        <f>SUMIF($B122:$B$211,LEFT($C121,LEN($C121)-6),T122:T$211)</f>
        <v>5.0760000000000867</v>
      </c>
      <c r="U121" s="125">
        <f>SUMIF($B122:$B$211,LEFT($C121,LEN($C121)-6),U122:U$211)</f>
        <v>4.4640000000001123</v>
      </c>
      <c r="V121" s="125">
        <f>SUMIF($B122:$B$211,LEFT($C121,LEN($C121)-6),V122:V$211)</f>
        <v>3.8519999999999346</v>
      </c>
      <c r="W121" s="125">
        <f>SUMIF($B122:$B$211,LEFT($C121,LEN($C121)-6),W122:W$211)</f>
        <v>3.2399999999999602</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5.0949999999999995E-2</v>
      </c>
      <c r="E123" s="127">
        <v>3.2975000000000004E-2</v>
      </c>
      <c r="F123" s="127">
        <v>4.5999999999999999E-2</v>
      </c>
      <c r="G123" s="127">
        <v>3.465E-2</v>
      </c>
      <c r="H123" s="127">
        <v>2.2890000000000001E-2</v>
      </c>
      <c r="I123" s="127">
        <v>2.4969999999999997E-3</v>
      </c>
      <c r="J123" s="127">
        <v>0.1</v>
      </c>
      <c r="K123" s="127">
        <v>4.0000000000000001E-3</v>
      </c>
      <c r="L123" s="127">
        <v>1.0620000000000001E-2</v>
      </c>
      <c r="M123" s="127">
        <v>7.000000000000001E-3</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7.4561320000000002</v>
      </c>
      <c r="E124" s="127">
        <v>5.0633480000000004</v>
      </c>
      <c r="F124" s="127">
        <v>7.9440609999999996</v>
      </c>
      <c r="G124" s="127">
        <v>5.2862809999999998</v>
      </c>
      <c r="H124" s="127">
        <v>7.3294769999999998</v>
      </c>
      <c r="I124" s="127">
        <v>8.9017119999999998</v>
      </c>
      <c r="J124" s="127">
        <v>8.1224220000000003</v>
      </c>
      <c r="K124" s="127">
        <v>9.682779</v>
      </c>
      <c r="L124" s="127">
        <v>8.3163599999999995</v>
      </c>
      <c r="M124" s="127">
        <v>10.241860000000001</v>
      </c>
      <c r="N124" s="127">
        <v>10.694749999999999</v>
      </c>
      <c r="O124" s="127">
        <v>8.1630000000000003</v>
      </c>
      <c r="P124" s="127">
        <v>7.469999999999998</v>
      </c>
      <c r="Q124" s="127">
        <v>6.9390000000000009</v>
      </c>
      <c r="R124" s="127">
        <v>6.3000000000000353</v>
      </c>
      <c r="S124" s="127">
        <v>5.688000000000061</v>
      </c>
      <c r="T124" s="127">
        <v>5.0760000000000867</v>
      </c>
      <c r="U124" s="127">
        <v>4.4640000000001123</v>
      </c>
      <c r="V124" s="127">
        <v>3.8519999999999346</v>
      </c>
      <c r="W124" s="127">
        <v>3.2399999999999602</v>
      </c>
    </row>
    <row r="125" spans="1:23" s="88" customFormat="1" x14ac:dyDescent="0.3">
      <c r="A125" s="126" t="s">
        <v>224</v>
      </c>
      <c r="B125" s="126" t="s">
        <v>455</v>
      </c>
      <c r="C125" s="126" t="s">
        <v>459</v>
      </c>
      <c r="D125" s="127">
        <v>0</v>
      </c>
      <c r="E125" s="127">
        <v>0</v>
      </c>
      <c r="F125" s="127">
        <v>0</v>
      </c>
      <c r="G125" s="127">
        <v>9.5700000000000007E-2</v>
      </c>
      <c r="H125" s="127">
        <v>0.15625</v>
      </c>
      <c r="I125" s="127">
        <v>0.02</v>
      </c>
      <c r="J125" s="127">
        <v>0.36027200000000004</v>
      </c>
      <c r="K125" s="127">
        <v>0.96799999999999997</v>
      </c>
      <c r="L125" s="127">
        <v>0.55099999999999993</v>
      </c>
      <c r="M125" s="127">
        <v>0</v>
      </c>
      <c r="N125" s="127">
        <v>0.23693</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4.1499999999999995E-2</v>
      </c>
      <c r="E126" s="127">
        <v>4.3957999999999997E-2</v>
      </c>
      <c r="F126" s="127">
        <v>3.6428000000000002E-2</v>
      </c>
      <c r="G126" s="127">
        <v>7.3916000000000009E-2</v>
      </c>
      <c r="H126" s="127">
        <v>7.0019999999999999E-2</v>
      </c>
      <c r="I126" s="127">
        <v>7.5468000000000007E-2</v>
      </c>
      <c r="J126" s="127">
        <v>4.9000000000000002E-2</v>
      </c>
      <c r="K126" s="127">
        <v>7.0500000000000007E-2</v>
      </c>
      <c r="L126" s="127">
        <v>5.4330000000000003E-2</v>
      </c>
      <c r="M126" s="127">
        <v>6.1000000000000013E-2</v>
      </c>
      <c r="N126" s="127">
        <v>5.9310000000000002E-2</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0.14371400000000001</v>
      </c>
      <c r="E127" s="127">
        <v>5.6849999999999998E-2</v>
      </c>
      <c r="F127" s="127">
        <v>2.5000000000000001E-2</v>
      </c>
      <c r="G127" s="127">
        <v>0.22500000000000003</v>
      </c>
      <c r="H127" s="127">
        <v>2.5000000000000001E-2</v>
      </c>
      <c r="I127" s="127">
        <v>0.27865000000000001</v>
      </c>
      <c r="J127" s="127">
        <v>0.50528000000000006</v>
      </c>
      <c r="K127" s="127">
        <v>6.9000000000000006E-2</v>
      </c>
      <c r="L127" s="127">
        <v>7.8549999999999995E-2</v>
      </c>
      <c r="M127" s="127">
        <v>0</v>
      </c>
      <c r="N127" s="127">
        <v>3.48E-3</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0.19500000000000001</v>
      </c>
      <c r="E128" s="127">
        <v>0.23599999999999999</v>
      </c>
      <c r="F128" s="127">
        <v>0.12300000000000001</v>
      </c>
      <c r="G128" s="127">
        <v>0.154</v>
      </c>
      <c r="H128" s="127">
        <v>0.14699999999999999</v>
      </c>
      <c r="I128" s="127">
        <v>0.22599999999999998</v>
      </c>
      <c r="J128" s="127">
        <v>0.16212500000000002</v>
      </c>
      <c r="K128" s="127">
        <v>0.130575</v>
      </c>
      <c r="L128" s="127">
        <v>0.18299999999999997</v>
      </c>
      <c r="M128" s="127">
        <v>0.18684000000000001</v>
      </c>
      <c r="N128" s="127">
        <v>6.4000000000000001E-2</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1.1783459999999999</v>
      </c>
      <c r="E129" s="127">
        <v>1.4280219999999999</v>
      </c>
      <c r="F129" s="127">
        <v>2.0737030000000001</v>
      </c>
      <c r="G129" s="127">
        <v>1.53</v>
      </c>
      <c r="H129" s="127">
        <v>1.8381930000000002</v>
      </c>
      <c r="I129" s="127">
        <v>1.4935</v>
      </c>
      <c r="J129" s="127">
        <v>1.2270000000000001</v>
      </c>
      <c r="K129" s="127">
        <v>0.23630000000000004</v>
      </c>
      <c r="L129" s="127">
        <v>8.0820000000000003E-2</v>
      </c>
      <c r="M129" s="127">
        <v>4.2750000000000003E-2</v>
      </c>
      <c r="N129" s="127">
        <v>1.9500000000000003E-2</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19.928412999999999</v>
      </c>
      <c r="E130" s="125">
        <f>SUMIF($B131:$B$211,LEFT($C130,LEN($C130)-6),E131:E$211)</f>
        <v>11.407327</v>
      </c>
      <c r="F130" s="125">
        <f>SUMIF($B131:$B$211,LEFT($C130,LEN($C130)-6),F131:F$211)</f>
        <v>12.418610999999999</v>
      </c>
      <c r="G130" s="125">
        <f>SUMIF($B131:$B$211,LEFT($C130,LEN($C130)-6),G131:G$211)</f>
        <v>12.204462000000001</v>
      </c>
      <c r="H130" s="125">
        <f>SUMIF($B131:$B$211,LEFT($C130,LEN($C130)-6),H131:H$211)</f>
        <v>9.7804090000000006</v>
      </c>
      <c r="I130" s="125">
        <f>SUMIF($B131:$B$211,LEFT($C130,LEN($C130)-6),I131:I$211)</f>
        <v>11.346294</v>
      </c>
      <c r="J130" s="125">
        <f>SUMIF($B131:$B$211,LEFT($C130,LEN($C130)-6),J131:J$211)</f>
        <v>10.635259999999999</v>
      </c>
      <c r="K130" s="125">
        <f>SUMIF($B131:$B$211,LEFT($C130,LEN($C130)-6),K131:K$211)</f>
        <v>8.2242800000000003</v>
      </c>
      <c r="L130" s="125">
        <f>SUMIF($B131:$B$211,LEFT($C130,LEN($C130)-6),L131:L$211)</f>
        <v>9.6476900000000008</v>
      </c>
      <c r="M130" s="125">
        <f>SUMIF($B131:$B$211,LEFT($C130,LEN($C130)-6),M131:M$211)</f>
        <v>9.1282700000000006</v>
      </c>
      <c r="N130" s="125">
        <f>SUMIF($B131:$B$211,LEFT($C130,LEN($C130)-6),N131:N$211)</f>
        <v>9.4840999999999998</v>
      </c>
      <c r="O130" s="125">
        <f>SUMIF($B131:$B$211,LEFT($C130,LEN($C130)-6),O131:O$211)</f>
        <v>10.017999999999999</v>
      </c>
      <c r="P130" s="125">
        <f>SUMIF($B131:$B$211,LEFT($C130,LEN($C130)-6),P131:P$211)</f>
        <v>13.491999999999999</v>
      </c>
      <c r="Q130" s="125">
        <f>SUMIF($B131:$B$211,LEFT($C130,LEN($C130)-6),Q131:Q$211)</f>
        <v>9.9240000000000013</v>
      </c>
      <c r="R130" s="125">
        <f>SUMIF($B131:$B$211,LEFT($C130,LEN($C130)-6),R131:R$211)</f>
        <v>9.3274413472505486</v>
      </c>
      <c r="S130" s="125">
        <f>SUMIF($B131:$B$211,LEFT($C130,LEN($C130)-6),S131:S$211)</f>
        <v>8.7766081892301244</v>
      </c>
      <c r="T130" s="125">
        <f>SUMIF($B131:$B$211,LEFT($C130,LEN($C130)-6),T131:T$211)</f>
        <v>8.4024416978763199</v>
      </c>
      <c r="U130" s="125">
        <f>SUMIF($B131:$B$211,LEFT($C130,LEN($C130)-6),U131:U$211)</f>
        <v>8.0282752065225047</v>
      </c>
      <c r="V130" s="125">
        <f>SUMIF($B131:$B$211,LEFT($C130,LEN($C130)-6),V131:V$211)</f>
        <v>7.6541087151687135</v>
      </c>
      <c r="W130" s="125">
        <f>SUMIF($B131:$B$211,LEFT($C130,LEN($C130)-6),W131:W$211)</f>
        <v>7.2799422238148965</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1.1398360000000003</v>
      </c>
      <c r="E132" s="127">
        <v>1.107189</v>
      </c>
      <c r="F132" s="127">
        <v>1.767371</v>
      </c>
      <c r="G132" s="127">
        <v>1.8172140000000001</v>
      </c>
      <c r="H132" s="127">
        <v>1.717041</v>
      </c>
      <c r="I132" s="127">
        <v>1.4295819999999999</v>
      </c>
      <c r="J132" s="127">
        <v>0.98563899999999993</v>
      </c>
      <c r="K132" s="127">
        <v>1.3196970000000001</v>
      </c>
      <c r="L132" s="127">
        <v>1.6231</v>
      </c>
      <c r="M132" s="127">
        <v>1.42048</v>
      </c>
      <c r="N132" s="127">
        <v>1.4595799999999997</v>
      </c>
      <c r="O132" s="127">
        <v>1.6760000000000002</v>
      </c>
      <c r="P132" s="127">
        <v>1.6550000000000002</v>
      </c>
      <c r="Q132" s="127">
        <v>1.516</v>
      </c>
      <c r="R132" s="127">
        <v>1.4556666666666678</v>
      </c>
      <c r="S132" s="127">
        <v>1.3756666666666766</v>
      </c>
      <c r="T132" s="127">
        <v>1.2956666666666854</v>
      </c>
      <c r="U132" s="127">
        <v>1.2156666666666687</v>
      </c>
      <c r="V132" s="127">
        <v>1.1356666666666775</v>
      </c>
      <c r="W132" s="127">
        <v>1.0556666666666863</v>
      </c>
    </row>
    <row r="133" spans="1:23" s="88" customFormat="1" x14ac:dyDescent="0.3">
      <c r="A133" s="126" t="s">
        <v>224</v>
      </c>
      <c r="B133" s="126" t="s">
        <v>465</v>
      </c>
      <c r="C133" s="126" t="s">
        <v>468</v>
      </c>
      <c r="D133" s="127">
        <v>4.6255199999999999</v>
      </c>
      <c r="E133" s="127">
        <v>0.52308300000000008</v>
      </c>
      <c r="F133" s="127">
        <v>0.46095199999999992</v>
      </c>
      <c r="G133" s="127">
        <v>0.53797200000000001</v>
      </c>
      <c r="H133" s="127">
        <v>0.44932000000000005</v>
      </c>
      <c r="I133" s="127">
        <v>0.39556700000000011</v>
      </c>
      <c r="J133" s="127">
        <v>0.50376900000000002</v>
      </c>
      <c r="K133" s="127">
        <v>0.21283799999999997</v>
      </c>
      <c r="L133" s="127">
        <v>0.25424999999999998</v>
      </c>
      <c r="M133" s="127">
        <v>0.18989</v>
      </c>
      <c r="N133" s="127">
        <v>0.18507000000000004</v>
      </c>
      <c r="O133" s="127">
        <v>0.17899999999999999</v>
      </c>
      <c r="P133" s="127">
        <v>0.11799999999999999</v>
      </c>
      <c r="Q133" s="127">
        <v>3.5000000000000003E-2</v>
      </c>
      <c r="R133" s="127">
        <v>0</v>
      </c>
      <c r="S133" s="127">
        <v>0</v>
      </c>
      <c r="T133" s="127">
        <v>0</v>
      </c>
      <c r="U133" s="127">
        <v>0</v>
      </c>
      <c r="V133" s="127">
        <v>0</v>
      </c>
      <c r="W133" s="127">
        <v>0</v>
      </c>
    </row>
    <row r="134" spans="1:23" s="88" customFormat="1" x14ac:dyDescent="0.3">
      <c r="A134" s="126" t="s">
        <v>224</v>
      </c>
      <c r="B134" s="126" t="s">
        <v>465</v>
      </c>
      <c r="C134" s="126" t="s">
        <v>469</v>
      </c>
      <c r="D134" s="127">
        <v>4.3593299999999999</v>
      </c>
      <c r="E134" s="127">
        <v>3.9891029999999996</v>
      </c>
      <c r="F134" s="127">
        <v>3.1002829999999997</v>
      </c>
      <c r="G134" s="127">
        <v>3.152234</v>
      </c>
      <c r="H134" s="127">
        <v>1.6031169999999999</v>
      </c>
      <c r="I134" s="127">
        <v>2.1929289999999999</v>
      </c>
      <c r="J134" s="127">
        <v>2.6455129999999998</v>
      </c>
      <c r="K134" s="127">
        <v>0.64913599999999982</v>
      </c>
      <c r="L134" s="127">
        <v>0.84623999999999988</v>
      </c>
      <c r="M134" s="127">
        <v>0.86943000000000004</v>
      </c>
      <c r="N134" s="127">
        <v>1.0078499999999999</v>
      </c>
      <c r="O134" s="127">
        <v>0.84699999999999998</v>
      </c>
      <c r="P134" s="127">
        <v>0.93200000000000005</v>
      </c>
      <c r="Q134" s="127">
        <v>0.76800000000000002</v>
      </c>
      <c r="R134" s="127">
        <v>0.76999999999999447</v>
      </c>
      <c r="S134" s="127">
        <v>0.73050000000000526</v>
      </c>
      <c r="T134" s="127">
        <v>0.6910000000000035</v>
      </c>
      <c r="U134" s="127">
        <v>0.65150000000000163</v>
      </c>
      <c r="V134" s="127">
        <v>0.61199999999999977</v>
      </c>
      <c r="W134" s="127">
        <v>0.57249999999999801</v>
      </c>
    </row>
    <row r="135" spans="1:23" s="88" customFormat="1" x14ac:dyDescent="0.3">
      <c r="A135" s="126" t="s">
        <v>224</v>
      </c>
      <c r="B135" s="126" t="s">
        <v>465</v>
      </c>
      <c r="C135" s="126" t="s">
        <v>470</v>
      </c>
      <c r="D135" s="127">
        <v>0.51832</v>
      </c>
      <c r="E135" s="127">
        <v>0.170044</v>
      </c>
      <c r="F135" s="127">
        <v>0.123639</v>
      </c>
      <c r="G135" s="127">
        <v>0.14110900000000001</v>
      </c>
      <c r="H135" s="127">
        <v>0.184166</v>
      </c>
      <c r="I135" s="127">
        <v>0.55118699999999998</v>
      </c>
      <c r="J135" s="127">
        <v>0.16694799999999999</v>
      </c>
      <c r="K135" s="127">
        <v>0.27706700000000001</v>
      </c>
      <c r="L135" s="127">
        <v>0.43494000000000005</v>
      </c>
      <c r="M135" s="127">
        <v>0.33206999999999998</v>
      </c>
      <c r="N135" s="127">
        <v>0.11720000000000001</v>
      </c>
      <c r="O135" s="127">
        <v>0.46</v>
      </c>
      <c r="P135" s="127">
        <v>0.626</v>
      </c>
      <c r="Q135" s="127">
        <v>0.56300000000000017</v>
      </c>
      <c r="R135" s="127">
        <v>0.6526666666666664</v>
      </c>
      <c r="S135" s="127">
        <v>0.70416666666667072</v>
      </c>
      <c r="T135" s="127">
        <v>0.75566666666666238</v>
      </c>
      <c r="U135" s="127">
        <v>0.8071666666666667</v>
      </c>
      <c r="V135" s="127">
        <v>0.85866666666667102</v>
      </c>
      <c r="W135" s="127">
        <v>0.91016666666666257</v>
      </c>
    </row>
    <row r="136" spans="1:23" s="88" customFormat="1" x14ac:dyDescent="0.3">
      <c r="A136" s="126" t="s">
        <v>224</v>
      </c>
      <c r="B136" s="126" t="s">
        <v>465</v>
      </c>
      <c r="C136" s="126" t="s">
        <v>225</v>
      </c>
      <c r="D136" s="127">
        <v>7.5376219999999998</v>
      </c>
      <c r="E136" s="127">
        <v>3.7778800000000006</v>
      </c>
      <c r="F136" s="127">
        <v>4.5433399999999997</v>
      </c>
      <c r="G136" s="127">
        <v>3.3830920000000004</v>
      </c>
      <c r="H136" s="127">
        <v>3.2937220000000003</v>
      </c>
      <c r="I136" s="127">
        <v>3.8686020000000001</v>
      </c>
      <c r="J136" s="127">
        <v>4.1266700000000007</v>
      </c>
      <c r="K136" s="127">
        <v>4.2033469999999999</v>
      </c>
      <c r="L136" s="127">
        <v>4.6524300000000007</v>
      </c>
      <c r="M136" s="127">
        <v>4.8841800000000006</v>
      </c>
      <c r="N136" s="127">
        <v>5.8233100000000002</v>
      </c>
      <c r="O136" s="127">
        <v>6.0229999999999997</v>
      </c>
      <c r="P136" s="127">
        <v>9.1309999999999985</v>
      </c>
      <c r="Q136" s="127">
        <v>6.6130000000000004</v>
      </c>
      <c r="R136" s="127">
        <v>6.0891080139172331</v>
      </c>
      <c r="S136" s="127">
        <v>5.7444415225634282</v>
      </c>
      <c r="T136" s="127">
        <v>5.3997750312096242</v>
      </c>
      <c r="U136" s="127">
        <v>5.0551085398558202</v>
      </c>
      <c r="V136" s="127">
        <v>4.7104420485020162</v>
      </c>
      <c r="W136" s="127">
        <v>4.3657755571482122</v>
      </c>
    </row>
    <row r="137" spans="1:23" s="88" customFormat="1" x14ac:dyDescent="0.3">
      <c r="A137" s="126" t="s">
        <v>224</v>
      </c>
      <c r="B137" s="126" t="s">
        <v>465</v>
      </c>
      <c r="C137" s="126" t="s">
        <v>471</v>
      </c>
      <c r="D137" s="127">
        <v>0.24666099999999999</v>
      </c>
      <c r="E137" s="127">
        <v>0.19206200000000004</v>
      </c>
      <c r="F137" s="127">
        <v>0.263212</v>
      </c>
      <c r="G137" s="127">
        <v>0.26163100000000006</v>
      </c>
      <c r="H137" s="127">
        <v>0.29247199999999995</v>
      </c>
      <c r="I137" s="127">
        <v>6.5089999999999995E-2</v>
      </c>
      <c r="J137" s="127">
        <v>6.2234999999999999E-2</v>
      </c>
      <c r="K137" s="127">
        <v>0.10294399999999999</v>
      </c>
      <c r="L137" s="127">
        <v>8.7109999999999993E-2</v>
      </c>
      <c r="M137" s="127">
        <v>4.5980000000000007E-2</v>
      </c>
      <c r="N137" s="127">
        <v>0</v>
      </c>
      <c r="O137" s="127">
        <v>5.3999999999999999E-2</v>
      </c>
      <c r="P137" s="127">
        <v>0.13400000000000001</v>
      </c>
      <c r="Q137" s="127">
        <v>0.13100000000000001</v>
      </c>
      <c r="R137" s="127">
        <v>0.18333333333334167</v>
      </c>
      <c r="S137" s="127">
        <v>0.22183333333334329</v>
      </c>
      <c r="T137" s="127">
        <v>0.26033333333334491</v>
      </c>
      <c r="U137" s="127">
        <v>0.29883333333334655</v>
      </c>
      <c r="V137" s="127">
        <v>0.3373333333333482</v>
      </c>
      <c r="W137" s="127">
        <v>0.37583333333333713</v>
      </c>
    </row>
    <row r="138" spans="1:23" s="88" customFormat="1" x14ac:dyDescent="0.3">
      <c r="A138" s="126" t="s">
        <v>224</v>
      </c>
      <c r="B138" s="126" t="s">
        <v>465</v>
      </c>
      <c r="C138" s="126" t="s">
        <v>472</v>
      </c>
      <c r="D138" s="127">
        <v>1.5011240000000001</v>
      </c>
      <c r="E138" s="127">
        <v>1.6479659999999998</v>
      </c>
      <c r="F138" s="127">
        <v>2.1598139999999999</v>
      </c>
      <c r="G138" s="127">
        <v>2.9112100000000001</v>
      </c>
      <c r="H138" s="127">
        <v>2.2405710000000001</v>
      </c>
      <c r="I138" s="127">
        <v>2.843337</v>
      </c>
      <c r="J138" s="127">
        <v>2.1444859999999997</v>
      </c>
      <c r="K138" s="127">
        <v>1.4592510000000001</v>
      </c>
      <c r="L138" s="127">
        <v>1.74962</v>
      </c>
      <c r="M138" s="127">
        <v>1.3862399999999999</v>
      </c>
      <c r="N138" s="127">
        <v>0.89108999999999994</v>
      </c>
      <c r="O138" s="127">
        <v>0.77900000000000003</v>
      </c>
      <c r="P138" s="127">
        <v>0.89600000000000013</v>
      </c>
      <c r="Q138" s="127">
        <v>0.29800000000000004</v>
      </c>
      <c r="R138" s="127">
        <v>0.17666666666664402</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174.72458799999998</v>
      </c>
      <c r="E139" s="125">
        <f>SUMIF($B140:$B$211,LEFT($C139,LEN($C139)-6),E140:E$211)</f>
        <v>115.00371399999999</v>
      </c>
      <c r="F139" s="125">
        <f>SUMIF($B140:$B$211,LEFT($C139,LEN($C139)-6),F140:F$211)</f>
        <v>103.92251799999998</v>
      </c>
      <c r="G139" s="125">
        <f>SUMIF($B140:$B$211,LEFT($C139,LEN($C139)-6),G140:G$211)</f>
        <v>96.100280999999995</v>
      </c>
      <c r="H139" s="125">
        <f>SUMIF($B140:$B$211,LEFT($C139,LEN($C139)-6),H140:H$211)</f>
        <v>92.174699000000004</v>
      </c>
      <c r="I139" s="125">
        <f>SUMIF($B140:$B$211,LEFT($C139,LEN($C139)-6),I140:I$211)</f>
        <v>75.659511999999992</v>
      </c>
      <c r="J139" s="125">
        <f>SUMIF($B140:$B$211,LEFT($C139,LEN($C139)-6),J140:J$211)</f>
        <v>68.656689999999998</v>
      </c>
      <c r="K139" s="125">
        <f>SUMIF($B140:$B$211,LEFT($C139,LEN($C139)-6),K140:K$211)</f>
        <v>59.802692999999998</v>
      </c>
      <c r="L139" s="125">
        <f>SUMIF($B140:$B$211,LEFT($C139,LEN($C139)-6),L140:L$211)</f>
        <v>60.693939999999998</v>
      </c>
      <c r="M139" s="125">
        <f>SUMIF($B140:$B$211,LEFT($C139,LEN($C139)-6),M140:M$211)</f>
        <v>53.071369999999995</v>
      </c>
      <c r="N139" s="125">
        <f>SUMIF($B140:$B$211,LEFT($C139,LEN($C139)-6),N140:N$211)</f>
        <v>52.653859999999987</v>
      </c>
      <c r="O139" s="125">
        <f>SUMIF($B140:$B$211,LEFT($C139,LEN($C139)-6),O140:O$211)</f>
        <v>53.637</v>
      </c>
      <c r="P139" s="125">
        <f>SUMIF($B140:$B$211,LEFT($C139,LEN($C139)-6),P140:P$211)</f>
        <v>47.967999999999989</v>
      </c>
      <c r="Q139" s="125">
        <f>SUMIF($B140:$B$211,LEFT($C139,LEN($C139)-6),Q140:Q$211)</f>
        <v>40.514999999999979</v>
      </c>
      <c r="R139" s="125">
        <f>SUMIF($B140:$B$211,LEFT($C139,LEN($C139)-6),R140:R$211)</f>
        <v>45.446162790584182</v>
      </c>
      <c r="S139" s="125">
        <f>SUMIF($B140:$B$211,LEFT($C139,LEN($C139)-6),S140:S$211)</f>
        <v>44.828364737522506</v>
      </c>
      <c r="T139" s="125">
        <f>SUMIF($B140:$B$211,LEFT($C139,LEN($C139)-6),T140:T$211)</f>
        <v>44.210566684460481</v>
      </c>
      <c r="U139" s="125">
        <f>SUMIF($B140:$B$211,LEFT($C139,LEN($C139)-6),U140:U$211)</f>
        <v>43.592768631398897</v>
      </c>
      <c r="V139" s="125">
        <f>SUMIF($B140:$B$211,LEFT($C139,LEN($C139)-6),V140:V$211)</f>
        <v>42.974970578337029</v>
      </c>
      <c r="W139" s="125">
        <f>SUMIF($B140:$B$211,LEFT($C139,LEN($C139)-6),W140:W$211)</f>
        <v>42.357172525275381</v>
      </c>
    </row>
    <row r="140" spans="1:23" s="88" customFormat="1" x14ac:dyDescent="0.3">
      <c r="A140" s="126" t="s">
        <v>224</v>
      </c>
      <c r="B140" s="126" t="s">
        <v>474</v>
      </c>
      <c r="C140" s="126" t="s">
        <v>229</v>
      </c>
      <c r="D140" s="127">
        <v>34.143649000000003</v>
      </c>
      <c r="E140" s="127">
        <v>16.160414999999997</v>
      </c>
      <c r="F140" s="127">
        <v>5.3148280000000003</v>
      </c>
      <c r="G140" s="127">
        <v>5.478502999999999</v>
      </c>
      <c r="H140" s="127">
        <v>5.6520269999999977</v>
      </c>
      <c r="I140" s="127">
        <v>5.6390719999999996</v>
      </c>
      <c r="J140" s="127">
        <v>5.0161199999999999</v>
      </c>
      <c r="K140" s="127">
        <v>5.4056079999999991</v>
      </c>
      <c r="L140" s="127">
        <v>5.4250699999999998</v>
      </c>
      <c r="M140" s="127">
        <v>6.4460699999999997</v>
      </c>
      <c r="N140" s="127">
        <v>6.9426800000000002</v>
      </c>
      <c r="O140" s="127">
        <v>7.048</v>
      </c>
      <c r="P140" s="127">
        <v>7.5039999999999987</v>
      </c>
      <c r="Q140" s="127">
        <v>5.6800000000000006</v>
      </c>
      <c r="R140" s="127">
        <v>5.3759945205752855</v>
      </c>
      <c r="S140" s="127">
        <v>4.691993096720636</v>
      </c>
      <c r="T140" s="127">
        <v>4.0079916728659875</v>
      </c>
      <c r="U140" s="127">
        <v>3.3239902490113389</v>
      </c>
      <c r="V140" s="127">
        <v>2.6399888251566899</v>
      </c>
      <c r="W140" s="127">
        <v>1.9559874013020409</v>
      </c>
    </row>
    <row r="141" spans="1:23" s="88" customFormat="1" x14ac:dyDescent="0.3">
      <c r="A141" s="126" t="s">
        <v>224</v>
      </c>
      <c r="B141" s="126" t="s">
        <v>474</v>
      </c>
      <c r="C141" s="126" t="s">
        <v>475</v>
      </c>
      <c r="D141" s="127">
        <v>5.5525000000000005E-2</v>
      </c>
      <c r="E141" s="127">
        <v>5.2585E-2</v>
      </c>
      <c r="F141" s="127">
        <v>0.21197000000000002</v>
      </c>
      <c r="G141" s="127">
        <v>0.21009999999999998</v>
      </c>
      <c r="H141" s="127">
        <v>0.14445999999999998</v>
      </c>
      <c r="I141" s="127">
        <v>0.30380000000000001</v>
      </c>
      <c r="J141" s="127">
        <v>0.56869000000000003</v>
      </c>
      <c r="K141" s="127">
        <v>0.63734999999999997</v>
      </c>
      <c r="L141" s="127">
        <v>0.54355000000000009</v>
      </c>
      <c r="M141" s="127">
        <v>0.74672000000000005</v>
      </c>
      <c r="N141" s="127">
        <v>0.51621000000000006</v>
      </c>
      <c r="O141" s="127">
        <v>1.1719999999999999</v>
      </c>
      <c r="P141" s="127">
        <v>1.2550000000000001</v>
      </c>
      <c r="Q141" s="127">
        <v>1.1379999999999999</v>
      </c>
      <c r="R141" s="127">
        <v>1.1543333333333332</v>
      </c>
      <c r="S141" s="127">
        <v>1.1373333333333298</v>
      </c>
      <c r="T141" s="127">
        <v>1.1203333333333325</v>
      </c>
      <c r="U141" s="127">
        <v>1.1033333333333291</v>
      </c>
      <c r="V141" s="127">
        <v>1.0863333333333318</v>
      </c>
      <c r="W141" s="127">
        <v>1.0693333333333348</v>
      </c>
    </row>
    <row r="142" spans="1:23" s="88" customFormat="1" x14ac:dyDescent="0.3">
      <c r="A142" s="126" t="s">
        <v>224</v>
      </c>
      <c r="B142" s="126" t="s">
        <v>474</v>
      </c>
      <c r="C142" s="126" t="s">
        <v>232</v>
      </c>
      <c r="D142" s="127">
        <v>37.968454000000001</v>
      </c>
      <c r="E142" s="127">
        <v>19.753818000000003</v>
      </c>
      <c r="F142" s="127">
        <v>20.268668000000002</v>
      </c>
      <c r="G142" s="127">
        <v>11.410364999999999</v>
      </c>
      <c r="H142" s="127">
        <v>15.965451000000002</v>
      </c>
      <c r="I142" s="127">
        <v>12.993066000000001</v>
      </c>
      <c r="J142" s="127">
        <v>13.467184000000001</v>
      </c>
      <c r="K142" s="127">
        <v>16.339543000000003</v>
      </c>
      <c r="L142" s="127">
        <v>16.075949999999999</v>
      </c>
      <c r="M142" s="127">
        <v>17.550119999999996</v>
      </c>
      <c r="N142" s="127">
        <v>19.611859999999997</v>
      </c>
      <c r="O142" s="127">
        <v>18.540000000000006</v>
      </c>
      <c r="P142" s="127">
        <v>22.872999999999994</v>
      </c>
      <c r="Q142" s="127">
        <v>19.352999999999984</v>
      </c>
      <c r="R142" s="127">
        <v>22.696644460485249</v>
      </c>
      <c r="S142" s="127">
        <v>23.865347831278207</v>
      </c>
      <c r="T142" s="127">
        <v>25.034051202070803</v>
      </c>
      <c r="U142" s="127">
        <v>26.202754572863764</v>
      </c>
      <c r="V142" s="127">
        <v>27.371457943656718</v>
      </c>
      <c r="W142" s="127">
        <v>28.540161314449676</v>
      </c>
    </row>
    <row r="143" spans="1:23" s="88" customFormat="1" x14ac:dyDescent="0.3">
      <c r="A143" s="126" t="s">
        <v>224</v>
      </c>
      <c r="B143" s="126" t="s">
        <v>474</v>
      </c>
      <c r="C143" s="126" t="s">
        <v>476</v>
      </c>
      <c r="D143" s="127">
        <v>26.983476999999997</v>
      </c>
      <c r="E143" s="127">
        <v>11.346389</v>
      </c>
      <c r="F143" s="127">
        <v>5.7387080000000008</v>
      </c>
      <c r="G143" s="127">
        <v>4.8913850000000005</v>
      </c>
      <c r="H143" s="127">
        <v>5.1302110000000001</v>
      </c>
      <c r="I143" s="127">
        <v>4.9882520000000001</v>
      </c>
      <c r="J143" s="127">
        <v>4.7007980000000007</v>
      </c>
      <c r="K143" s="127">
        <v>3.7656010000000015</v>
      </c>
      <c r="L143" s="127">
        <v>2.6120999999999999</v>
      </c>
      <c r="M143" s="127">
        <v>3.1343899999999993</v>
      </c>
      <c r="N143" s="127">
        <v>2.9960900000000001</v>
      </c>
      <c r="O143" s="127">
        <v>3.7749999999999986</v>
      </c>
      <c r="P143" s="127">
        <v>4.1949999999999994</v>
      </c>
      <c r="Q143" s="127">
        <v>3.2049999999999996</v>
      </c>
      <c r="R143" s="127">
        <v>3.1549999999999807</v>
      </c>
      <c r="S143" s="127">
        <v>2.8699999999999597</v>
      </c>
      <c r="T143" s="127">
        <v>2.5849999999999387</v>
      </c>
      <c r="U143" s="127">
        <v>2.3000000000000194</v>
      </c>
      <c r="V143" s="127">
        <v>2.0149999999999983</v>
      </c>
      <c r="W143" s="127">
        <v>1.7299999999999773</v>
      </c>
    </row>
    <row r="144" spans="1:23" s="88" customFormat="1" x14ac:dyDescent="0.3">
      <c r="A144" s="126" t="s">
        <v>224</v>
      </c>
      <c r="B144" s="126" t="s">
        <v>474</v>
      </c>
      <c r="C144" s="126" t="s">
        <v>234</v>
      </c>
      <c r="D144" s="127">
        <v>24.995997000000003</v>
      </c>
      <c r="E144" s="127">
        <v>25.737777999999999</v>
      </c>
      <c r="F144" s="127">
        <v>31.575628000000002</v>
      </c>
      <c r="G144" s="127">
        <v>27.962880999999999</v>
      </c>
      <c r="H144" s="127">
        <v>22.554563000000002</v>
      </c>
      <c r="I144" s="127">
        <v>16.513019</v>
      </c>
      <c r="J144" s="127">
        <v>15.349575</v>
      </c>
      <c r="K144" s="127">
        <v>10.146566</v>
      </c>
      <c r="L144" s="127">
        <v>5.680089999999999</v>
      </c>
      <c r="M144" s="127">
        <v>5.2504</v>
      </c>
      <c r="N144" s="127">
        <v>5.7848699999999997</v>
      </c>
      <c r="O144" s="127">
        <v>6.41</v>
      </c>
      <c r="P144" s="127">
        <v>6.1609999999999996</v>
      </c>
      <c r="Q144" s="127">
        <v>4.8739999999999997</v>
      </c>
      <c r="R144" s="127">
        <v>6.0647142857141434</v>
      </c>
      <c r="S144" s="127">
        <v>5.2967142857141871</v>
      </c>
      <c r="T144" s="127">
        <v>4.5287142857142317</v>
      </c>
      <c r="U144" s="127">
        <v>3.7607142857142755</v>
      </c>
      <c r="V144" s="127">
        <v>2.9927142857141167</v>
      </c>
      <c r="W144" s="127">
        <v>2.2247142857141609</v>
      </c>
    </row>
    <row r="145" spans="1:23" s="88" customFormat="1" x14ac:dyDescent="0.3">
      <c r="A145" s="126" t="s">
        <v>224</v>
      </c>
      <c r="B145" s="126" t="s">
        <v>474</v>
      </c>
      <c r="C145" s="126" t="s">
        <v>477</v>
      </c>
      <c r="D145" s="127">
        <v>10.207176</v>
      </c>
      <c r="E145" s="127">
        <v>6.2876160000000016</v>
      </c>
      <c r="F145" s="127">
        <v>2.311931</v>
      </c>
      <c r="G145" s="127">
        <v>2.4857640000000005</v>
      </c>
      <c r="H145" s="127">
        <v>3.5269459999999997</v>
      </c>
      <c r="I145" s="127">
        <v>3.2232279999999998</v>
      </c>
      <c r="J145" s="127">
        <v>3.2908749999999998</v>
      </c>
      <c r="K145" s="127">
        <v>1.7293170000000004</v>
      </c>
      <c r="L145" s="127">
        <v>1.0196900000000002</v>
      </c>
      <c r="M145" s="127">
        <v>0.91667999999999994</v>
      </c>
      <c r="N145" s="127">
        <v>0.77145999999999992</v>
      </c>
      <c r="O145" s="127">
        <v>1.2270000000000001</v>
      </c>
      <c r="P145" s="127">
        <v>1.3330000000000002</v>
      </c>
      <c r="Q145" s="127">
        <v>1.169</v>
      </c>
      <c r="R145" s="127">
        <v>1.1850000000000043</v>
      </c>
      <c r="S145" s="127">
        <v>1.1559999999999981</v>
      </c>
      <c r="T145" s="127">
        <v>1.1270000000000049</v>
      </c>
      <c r="U145" s="127">
        <v>1.097999999999999</v>
      </c>
      <c r="V145" s="127">
        <v>1.0689999999999928</v>
      </c>
      <c r="W145" s="127">
        <v>1.0399999999999996</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0.255</v>
      </c>
      <c r="E147" s="127">
        <v>0.24000000000000002</v>
      </c>
      <c r="F147" s="127">
        <v>0.17799999999999999</v>
      </c>
      <c r="G147" s="127">
        <v>0.24837500000000001</v>
      </c>
      <c r="H147" s="127">
        <v>0.20644999999999999</v>
      </c>
      <c r="I147" s="127">
        <v>0.17300000000000001</v>
      </c>
      <c r="J147" s="127">
        <v>0.244371</v>
      </c>
      <c r="K147" s="127">
        <v>0.25619999999999998</v>
      </c>
      <c r="L147" s="127">
        <v>0.2092</v>
      </c>
      <c r="M147" s="127">
        <v>0.20699999999999999</v>
      </c>
      <c r="N147" s="127">
        <v>0.19000000000000003</v>
      </c>
      <c r="O147" s="127">
        <v>0.221</v>
      </c>
      <c r="P147" s="127">
        <v>0</v>
      </c>
      <c r="Q147" s="127">
        <v>7.6999999999999999E-2</v>
      </c>
      <c r="R147" s="127">
        <v>0</v>
      </c>
      <c r="S147" s="127">
        <v>0</v>
      </c>
      <c r="T147" s="127">
        <v>0</v>
      </c>
      <c r="U147" s="127">
        <v>0</v>
      </c>
      <c r="V147" s="127">
        <v>0</v>
      </c>
      <c r="W147" s="127">
        <v>0</v>
      </c>
    </row>
    <row r="148" spans="1:23" s="88" customFormat="1" x14ac:dyDescent="0.3">
      <c r="A148" s="126" t="s">
        <v>224</v>
      </c>
      <c r="B148" s="126" t="s">
        <v>474</v>
      </c>
      <c r="C148" s="126" t="s">
        <v>480</v>
      </c>
      <c r="D148" s="127">
        <v>0.13977499999999998</v>
      </c>
      <c r="E148" s="127">
        <v>0.21788600000000002</v>
      </c>
      <c r="F148" s="127">
        <v>0.178732</v>
      </c>
      <c r="G148" s="127">
        <v>0.15285799999999999</v>
      </c>
      <c r="H148" s="127">
        <v>0.214173</v>
      </c>
      <c r="I148" s="127">
        <v>0.21766199999999997</v>
      </c>
      <c r="J148" s="127">
        <v>0.18075000000000002</v>
      </c>
      <c r="K148" s="127">
        <v>0.18275</v>
      </c>
      <c r="L148" s="127">
        <v>0.16813</v>
      </c>
      <c r="M148" s="127">
        <v>0.12200000000000003</v>
      </c>
      <c r="N148" s="127">
        <v>0.14396000000000003</v>
      </c>
      <c r="O148" s="127">
        <v>0.1</v>
      </c>
      <c r="P148" s="127">
        <v>0.12000000000000001</v>
      </c>
      <c r="Q148" s="127">
        <v>0.13300000000000001</v>
      </c>
      <c r="R148" s="127">
        <v>0.15066666666666401</v>
      </c>
      <c r="S148" s="127">
        <v>0.16716666666666108</v>
      </c>
      <c r="T148" s="127">
        <v>0.18366666666666451</v>
      </c>
      <c r="U148" s="127">
        <v>0.20016666666666158</v>
      </c>
      <c r="V148" s="127">
        <v>0.21666666666666498</v>
      </c>
      <c r="W148" s="127">
        <v>0.23316666666666205</v>
      </c>
    </row>
    <row r="149" spans="1:23" s="88" customFormat="1" x14ac:dyDescent="0.3">
      <c r="A149" s="126" t="s">
        <v>224</v>
      </c>
      <c r="B149" s="126" t="s">
        <v>474</v>
      </c>
      <c r="C149" s="126" t="s">
        <v>481</v>
      </c>
      <c r="D149" s="127">
        <v>36.070892000000008</v>
      </c>
      <c r="E149" s="127">
        <v>34.012867</v>
      </c>
      <c r="F149" s="127">
        <v>36.204725999999994</v>
      </c>
      <c r="G149" s="127">
        <v>42.089110000000005</v>
      </c>
      <c r="H149" s="127">
        <v>36.432570999999996</v>
      </c>
      <c r="I149" s="127">
        <v>30.538076000000004</v>
      </c>
      <c r="J149" s="127">
        <v>25.088572000000003</v>
      </c>
      <c r="K149" s="127">
        <v>20.542964999999999</v>
      </c>
      <c r="L149" s="127">
        <v>28.479900000000001</v>
      </c>
      <c r="M149" s="127">
        <v>18.39406</v>
      </c>
      <c r="N149" s="127">
        <v>15.362299999999999</v>
      </c>
      <c r="O149" s="127">
        <v>14.201999999999998</v>
      </c>
      <c r="P149" s="127">
        <v>4.2229999999999999</v>
      </c>
      <c r="Q149" s="127">
        <v>4.5379999999999994</v>
      </c>
      <c r="R149" s="127">
        <v>5.3571428571428568</v>
      </c>
      <c r="S149" s="127">
        <v>5.3571428571428568</v>
      </c>
      <c r="T149" s="127">
        <v>5.3571428571428568</v>
      </c>
      <c r="U149" s="127">
        <v>5.3571428571428568</v>
      </c>
      <c r="V149" s="127">
        <v>5.3571428571428568</v>
      </c>
      <c r="W149" s="127">
        <v>5.3571428571428568</v>
      </c>
    </row>
    <row r="150" spans="1:23" s="88" customFormat="1" x14ac:dyDescent="0.3">
      <c r="A150" s="126" t="s">
        <v>224</v>
      </c>
      <c r="B150" s="126" t="s">
        <v>474</v>
      </c>
      <c r="C150" s="126" t="s">
        <v>482</v>
      </c>
      <c r="D150" s="127">
        <v>0</v>
      </c>
      <c r="E150" s="127">
        <v>1E-3</v>
      </c>
      <c r="F150" s="127">
        <v>0.11299999999999999</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0.3629</v>
      </c>
      <c r="E151" s="127">
        <v>0.37565100000000007</v>
      </c>
      <c r="F151" s="127">
        <v>0.37500100000000003</v>
      </c>
      <c r="G151" s="127">
        <v>0.42359400000000003</v>
      </c>
      <c r="H151" s="127">
        <v>0.34392200000000006</v>
      </c>
      <c r="I151" s="127">
        <v>0.44659100000000013</v>
      </c>
      <c r="J151" s="127">
        <v>0.36460000000000004</v>
      </c>
      <c r="K151" s="127">
        <v>0.33799999999999997</v>
      </c>
      <c r="L151" s="127">
        <v>0.33824999999999994</v>
      </c>
      <c r="M151" s="127">
        <v>0.25323000000000001</v>
      </c>
      <c r="N151" s="127">
        <v>0.33443000000000001</v>
      </c>
      <c r="O151" s="127">
        <v>0.38800000000000001</v>
      </c>
      <c r="P151" s="127">
        <v>0.30399999999999999</v>
      </c>
      <c r="Q151" s="127">
        <v>0.34800000000000003</v>
      </c>
      <c r="R151" s="127">
        <v>0.30666666666666459</v>
      </c>
      <c r="S151" s="127">
        <v>0.28666666666666679</v>
      </c>
      <c r="T151" s="127">
        <v>0.26666666666666899</v>
      </c>
      <c r="U151" s="127">
        <v>0.24666666666666484</v>
      </c>
      <c r="V151" s="127">
        <v>0.22666666666666707</v>
      </c>
      <c r="W151" s="127">
        <v>0.20666666666666927</v>
      </c>
    </row>
    <row r="152" spans="1:23" s="88" customFormat="1" x14ac:dyDescent="0.3">
      <c r="A152" s="126" t="s">
        <v>224</v>
      </c>
      <c r="B152" s="126" t="s">
        <v>474</v>
      </c>
      <c r="C152" s="126" t="s">
        <v>237</v>
      </c>
      <c r="D152" s="127">
        <v>3.5417429999999999</v>
      </c>
      <c r="E152" s="127">
        <v>0.81770899999999991</v>
      </c>
      <c r="F152" s="127">
        <v>1.4513260000000001</v>
      </c>
      <c r="G152" s="127">
        <v>0.74734600000000007</v>
      </c>
      <c r="H152" s="127">
        <v>2.0039250000000002</v>
      </c>
      <c r="I152" s="127">
        <v>0.62374600000000002</v>
      </c>
      <c r="J152" s="127">
        <v>0.38515500000000003</v>
      </c>
      <c r="K152" s="127">
        <v>0.45879300000000006</v>
      </c>
      <c r="L152" s="127">
        <v>0.14201</v>
      </c>
      <c r="M152" s="127">
        <v>5.0700000000000002E-2</v>
      </c>
      <c r="N152" s="127">
        <v>0</v>
      </c>
      <c r="O152" s="127">
        <v>0.55400000000000005</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299.48906299999999</v>
      </c>
      <c r="E153" s="123">
        <f>SUMIF($A155:$A$211,LEFT($C153,LEN($C153)-6),E155:E$211)</f>
        <v>241.84582600000007</v>
      </c>
      <c r="F153" s="123">
        <f>SUMIF($A155:$A$211,LEFT($C153,LEN($C153)-6),F155:F$211)</f>
        <v>207.28259600000004</v>
      </c>
      <c r="G153" s="123">
        <f>SUMIF($A155:$A$211,LEFT($C153,LEN($C153)-6),G155:G$211)</f>
        <v>210.51244699999998</v>
      </c>
      <c r="H153" s="123">
        <f>SUMIF($A155:$A$211,LEFT($C153,LEN($C153)-6),H155:H$211)</f>
        <v>196.09375799999998</v>
      </c>
      <c r="I153" s="123">
        <f>SUMIF($A155:$A$211,LEFT($C153,LEN($C153)-6),I155:I$211)</f>
        <v>204.36515800000001</v>
      </c>
      <c r="J153" s="123">
        <f>SUMIF($A155:$A$211,LEFT($C153,LEN($C153)-6),J155:J$211)</f>
        <v>213.53170299999999</v>
      </c>
      <c r="K153" s="123">
        <f>SUMIF($A155:$A$211,LEFT($C153,LEN($C153)-6),K155:K$211)</f>
        <v>182.59816100000003</v>
      </c>
      <c r="L153" s="123">
        <f>SUMIF($A155:$A$211,LEFT($C153,LEN($C153)-6),L155:L$211)</f>
        <v>212.85816999999997</v>
      </c>
      <c r="M153" s="123">
        <f>SUMIF($A155:$A$211,LEFT($C153,LEN($C153)-6),M155:M$211)</f>
        <v>164.17352999999997</v>
      </c>
      <c r="N153" s="123">
        <f>SUMIF($A155:$A$211,LEFT($C153,LEN($C153)-6),N155:N$211)</f>
        <v>165.48985999999999</v>
      </c>
      <c r="O153" s="123">
        <f>SUMIF($A155:$A$211,LEFT($C153,LEN($C153)-6),O155:O$211)</f>
        <v>160.25700000000001</v>
      </c>
      <c r="P153" s="123">
        <f>SUMIF($A155:$A$211,LEFT($C153,LEN($C153)-6),P155:P$211)</f>
        <v>143.63299999999998</v>
      </c>
      <c r="Q153" s="123">
        <f>SUMIF($A155:$A$211,LEFT($C153,LEN($C153)-6),Q155:Q$211)</f>
        <v>143.745</v>
      </c>
      <c r="R153" s="123">
        <f>SUMIF($A155:$A$211,LEFT($C153,LEN($C153)-6),R155:R$211)</f>
        <v>126.51500446418363</v>
      </c>
      <c r="S153" s="123">
        <f>SUMIF($A155:$A$211,LEFT($C153,LEN($C153)-6),S155:S$211)</f>
        <v>123.94755366483041</v>
      </c>
      <c r="T153" s="123">
        <f>SUMIF($A155:$A$211,LEFT($C153,LEN($C153)-6),T155:T$211)</f>
        <v>121.86358859132227</v>
      </c>
      <c r="U153" s="123">
        <f>SUMIF($A155:$A$211,LEFT($C153,LEN($C153)-6),U155:U$211)</f>
        <v>120.1868478138193</v>
      </c>
      <c r="V153" s="123">
        <f>SUMIF($A155:$A$211,LEFT($C153,LEN($C153)-6),V155:V$211)</f>
        <v>123.02118414459197</v>
      </c>
      <c r="W153" s="123">
        <f>SUMIF($A155:$A$211,LEFT($C153,LEN($C153)-6),W155:W$211)</f>
        <v>127.52300132037925</v>
      </c>
    </row>
    <row r="154" spans="1:23" s="88" customFormat="1" x14ac:dyDescent="0.3">
      <c r="A154" s="124" t="s">
        <v>485</v>
      </c>
      <c r="B154" s="124" t="s">
        <v>485</v>
      </c>
      <c r="C154" s="124" t="s">
        <v>485</v>
      </c>
      <c r="D154" s="125">
        <f>SUMIF($B155:$B$211,LEFT($C154,LEN($C154)-6),D155:D$211)</f>
        <v>85.050397999999987</v>
      </c>
      <c r="E154" s="125">
        <f>SUMIF($B155:$B$211,LEFT($C154,LEN($C154)-6),E155:E$211)</f>
        <v>67.444153</v>
      </c>
      <c r="F154" s="125">
        <f>SUMIF($B155:$B$211,LEFT($C154,LEN($C154)-6),F155:F$211)</f>
        <v>55.435731000000004</v>
      </c>
      <c r="G154" s="125">
        <f>SUMIF($B155:$B$211,LEFT($C154,LEN($C154)-6),G155:G$211)</f>
        <v>48.655334000000003</v>
      </c>
      <c r="H154" s="125">
        <f>SUMIF($B155:$B$211,LEFT($C154,LEN($C154)-6),H155:H$211)</f>
        <v>44.291984999999997</v>
      </c>
      <c r="I154" s="125">
        <f>SUMIF($B155:$B$211,LEFT($C154,LEN($C154)-6),I155:I$211)</f>
        <v>37.510552999999994</v>
      </c>
      <c r="J154" s="125">
        <f>SUMIF($B155:$B$211,LEFT($C154,LEN($C154)-6),J155:J$211)</f>
        <v>34.471537999999995</v>
      </c>
      <c r="K154" s="125">
        <f>SUMIF($B155:$B$211,LEFT($C154,LEN($C154)-6),K155:K$211)</f>
        <v>34.773031999999986</v>
      </c>
      <c r="L154" s="125">
        <f>SUMIF($B155:$B$211,LEFT($C154,LEN($C154)-6),L155:L$211)</f>
        <v>42.02234</v>
      </c>
      <c r="M154" s="125">
        <f>SUMIF($B155:$B$211,LEFT($C154,LEN($C154)-6),M155:M$211)</f>
        <v>25.305060000000005</v>
      </c>
      <c r="N154" s="125">
        <f>SUMIF($B155:$B$211,LEFT($C154,LEN($C154)-6),N155:N$211)</f>
        <v>17.102309999999999</v>
      </c>
      <c r="O154" s="125">
        <f>SUMIF($B155:$B$211,LEFT($C154,LEN($C154)-6),O155:O$211)</f>
        <v>15.981000000000003</v>
      </c>
      <c r="P154" s="125">
        <f>SUMIF($B155:$B$211,LEFT($C154,LEN($C154)-6),P155:P$211)</f>
        <v>17.121000000000002</v>
      </c>
      <c r="Q154" s="125">
        <f>SUMIF($B155:$B$211,LEFT($C154,LEN($C154)-6),Q155:Q$211)</f>
        <v>18.965</v>
      </c>
      <c r="R154" s="125">
        <f>SUMIF($B155:$B$211,LEFT($C154,LEN($C154)-6),R155:R$211)</f>
        <v>18.320759984289879</v>
      </c>
      <c r="S154" s="125">
        <f>SUMIF($B155:$B$211,LEFT($C154,LEN($C154)-6),S155:S$211)</f>
        <v>20.761666563265564</v>
      </c>
      <c r="T154" s="125">
        <f>SUMIF($B155:$B$211,LEFT($C154,LEN($C154)-6),T155:T$211)</f>
        <v>23.401925320019188</v>
      </c>
      <c r="U154" s="125">
        <f>SUMIF($B155:$B$211,LEFT($C154,LEN($C154)-6),U155:U$211)</f>
        <v>24.256469791058901</v>
      </c>
      <c r="V154" s="125">
        <f>SUMIF($B155:$B$211,LEFT($C154,LEN($C154)-6),V155:V$211)</f>
        <v>25.111014262097886</v>
      </c>
      <c r="W154" s="125">
        <f>SUMIF($B155:$B$211,LEFT($C154,LEN($C154)-6),W155:W$211)</f>
        <v>27.75127301885151</v>
      </c>
    </row>
    <row r="155" spans="1:23" s="88" customFormat="1" x14ac:dyDescent="0.3">
      <c r="A155" s="126" t="s">
        <v>240</v>
      </c>
      <c r="B155" s="126" t="s">
        <v>486</v>
      </c>
      <c r="C155" s="126" t="s">
        <v>487</v>
      </c>
      <c r="D155" s="127">
        <v>0</v>
      </c>
      <c r="E155" s="127">
        <v>0</v>
      </c>
      <c r="F155" s="127">
        <v>2.5000000000000001E-4</v>
      </c>
      <c r="G155" s="127">
        <v>4.3001999999999999E-2</v>
      </c>
      <c r="H155" s="127">
        <v>1.65E-3</v>
      </c>
      <c r="I155" s="127">
        <v>3.7299999999999998E-3</v>
      </c>
      <c r="J155" s="127">
        <v>1.392E-3</v>
      </c>
      <c r="K155" s="127">
        <v>1.1465999999999999E-2</v>
      </c>
      <c r="L155" s="127">
        <v>2.9300000000000003E-2</v>
      </c>
      <c r="M155" s="127">
        <v>7.0800000000000012E-3</v>
      </c>
      <c r="N155" s="127">
        <v>9.5499999999999995E-3</v>
      </c>
      <c r="O155" s="127">
        <v>4.0000000000000001E-3</v>
      </c>
      <c r="P155" s="127">
        <v>2E-3</v>
      </c>
      <c r="Q155" s="127">
        <v>4.3000000000000003E-2</v>
      </c>
      <c r="R155" s="127">
        <v>5.5333333333327871E-2</v>
      </c>
      <c r="S155" s="127">
        <v>7.4833333333331906E-2</v>
      </c>
      <c r="T155" s="127">
        <v>9.4333333333329591E-2</v>
      </c>
      <c r="U155" s="127">
        <v>0.11383333333332729</v>
      </c>
      <c r="V155" s="127">
        <v>0.13333333333333133</v>
      </c>
      <c r="W155" s="127">
        <v>0.15283333333332902</v>
      </c>
    </row>
    <row r="156" spans="1:23" s="88" customFormat="1" x14ac:dyDescent="0.3">
      <c r="A156" s="126" t="s">
        <v>240</v>
      </c>
      <c r="B156" s="126" t="s">
        <v>486</v>
      </c>
      <c r="C156" s="126" t="s">
        <v>488</v>
      </c>
      <c r="D156" s="127">
        <v>16.751439000000001</v>
      </c>
      <c r="E156" s="127">
        <v>11.154400000000001</v>
      </c>
      <c r="F156" s="127">
        <v>14.3218</v>
      </c>
      <c r="G156" s="127">
        <v>20.753325</v>
      </c>
      <c r="H156" s="127">
        <v>17.033400000000004</v>
      </c>
      <c r="I156" s="127">
        <v>14.894399999999997</v>
      </c>
      <c r="J156" s="127">
        <v>12.838714999999997</v>
      </c>
      <c r="K156" s="127">
        <v>18.377999999999997</v>
      </c>
      <c r="L156" s="127">
        <v>20.90738</v>
      </c>
      <c r="M156" s="127">
        <v>3.2236000000000002</v>
      </c>
      <c r="N156" s="127">
        <v>0</v>
      </c>
      <c r="O156" s="127">
        <v>3.2200000000000006</v>
      </c>
      <c r="P156" s="127">
        <v>2.36</v>
      </c>
      <c r="Q156" s="127">
        <v>1.986</v>
      </c>
      <c r="R156" s="127">
        <v>0.19935217777791486</v>
      </c>
      <c r="S156" s="127">
        <v>0</v>
      </c>
      <c r="T156" s="127">
        <v>0</v>
      </c>
      <c r="U156" s="127">
        <v>0</v>
      </c>
      <c r="V156" s="127">
        <v>0</v>
      </c>
      <c r="W156" s="127">
        <v>0</v>
      </c>
    </row>
    <row r="157" spans="1:23" s="88" customFormat="1" x14ac:dyDescent="0.3">
      <c r="A157" s="126" t="s">
        <v>240</v>
      </c>
      <c r="B157" s="126" t="s">
        <v>486</v>
      </c>
      <c r="C157" s="126" t="s">
        <v>489</v>
      </c>
      <c r="D157" s="127">
        <v>1.0829999999999997</v>
      </c>
      <c r="E157" s="127">
        <v>5.0000000000000001E-4</v>
      </c>
      <c r="F157" s="127">
        <v>0.02</v>
      </c>
      <c r="G157" s="127">
        <v>4.5200000000000009E-4</v>
      </c>
      <c r="H157" s="127">
        <v>2.9500000000000001E-4</v>
      </c>
      <c r="I157" s="127">
        <v>0.11599999999999999</v>
      </c>
      <c r="J157" s="127">
        <v>0.2225</v>
      </c>
      <c r="K157" s="127">
        <v>5.1000000000000004E-3</v>
      </c>
      <c r="L157" s="127">
        <v>4.7259999999999996E-2</v>
      </c>
      <c r="M157" s="127">
        <v>2.1649999999999999E-2</v>
      </c>
      <c r="N157" s="127">
        <v>0.21110999999999999</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6.0000000000000005E-2</v>
      </c>
      <c r="F158" s="127">
        <v>3.2000000000000001E-2</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3.4424999999999999</v>
      </c>
      <c r="E159" s="127">
        <v>5.9899999999999984</v>
      </c>
      <c r="F159" s="127">
        <v>3.18</v>
      </c>
      <c r="G159" s="127">
        <v>0.48385000000000011</v>
      </c>
      <c r="H159" s="127">
        <v>0.33139999999999997</v>
      </c>
      <c r="I159" s="127">
        <v>0.44750000000000006</v>
      </c>
      <c r="J159" s="127">
        <v>0.38280000000000003</v>
      </c>
      <c r="K159" s="127">
        <v>0.60899999999999999</v>
      </c>
      <c r="L159" s="127">
        <v>3.0772900000000001</v>
      </c>
      <c r="M159" s="127">
        <v>2.3079200000000002</v>
      </c>
      <c r="N159" s="127">
        <v>1.2924599999999999</v>
      </c>
      <c r="O159" s="127">
        <v>5.0490000000000004</v>
      </c>
      <c r="P159" s="127">
        <v>4.9130000000000003</v>
      </c>
      <c r="Q159" s="127">
        <v>8.5289999999999999</v>
      </c>
      <c r="R159" s="127">
        <v>7.8579523809521232</v>
      </c>
      <c r="S159" s="127">
        <v>9.5979523809522291</v>
      </c>
      <c r="T159" s="127">
        <v>11.337952380952336</v>
      </c>
      <c r="U159" s="127">
        <v>11.292238095238156</v>
      </c>
      <c r="V159" s="127">
        <v>11.246523809523572</v>
      </c>
      <c r="W159" s="127">
        <v>12.986523809523678</v>
      </c>
    </row>
    <row r="160" spans="1:23" s="88" customFormat="1" x14ac:dyDescent="0.3">
      <c r="A160" s="126" t="s">
        <v>240</v>
      </c>
      <c r="B160" s="126" t="s">
        <v>486</v>
      </c>
      <c r="C160" s="126" t="s">
        <v>491</v>
      </c>
      <c r="D160" s="127">
        <v>3.6749999999999998E-2</v>
      </c>
      <c r="E160" s="127">
        <v>0</v>
      </c>
      <c r="F160" s="127">
        <v>2.5000000000000001E-2</v>
      </c>
      <c r="G160" s="127">
        <v>0</v>
      </c>
      <c r="H160" s="127">
        <v>3.108E-2</v>
      </c>
      <c r="I160" s="127">
        <v>0.05</v>
      </c>
      <c r="J160" s="127">
        <v>2.4E-2</v>
      </c>
      <c r="K160" s="127">
        <v>4.0501000000000009E-2</v>
      </c>
      <c r="L160" s="127">
        <v>6.225E-2</v>
      </c>
      <c r="M160" s="127">
        <v>3.2300000000000002E-2</v>
      </c>
      <c r="N160" s="127">
        <v>1.984E-2</v>
      </c>
      <c r="O160" s="127">
        <v>2.5000000000000001E-2</v>
      </c>
      <c r="P160" s="127">
        <v>0</v>
      </c>
      <c r="Q160" s="127">
        <v>5.2999999999999999E-2</v>
      </c>
      <c r="R160" s="127">
        <v>5.3999999999998487E-2</v>
      </c>
      <c r="S160" s="127">
        <v>6.7999999999998215E-2</v>
      </c>
      <c r="T160" s="127">
        <v>8.1999999999997936E-2</v>
      </c>
      <c r="U160" s="127">
        <v>9.5999999999997671E-2</v>
      </c>
      <c r="V160" s="127">
        <v>0.10999999999999739</v>
      </c>
      <c r="W160" s="127">
        <v>0.12399999999999711</v>
      </c>
    </row>
    <row r="161" spans="1:23" s="88" customFormat="1" x14ac:dyDescent="0.3">
      <c r="A161" s="126" t="s">
        <v>240</v>
      </c>
      <c r="B161" s="126" t="s">
        <v>486</v>
      </c>
      <c r="C161" s="126" t="s">
        <v>492</v>
      </c>
      <c r="D161" s="127">
        <v>0.362099</v>
      </c>
      <c r="E161" s="127">
        <v>0.405555</v>
      </c>
      <c r="F161" s="127">
        <v>0.41956000000000004</v>
      </c>
      <c r="G161" s="127">
        <v>0.52276400000000001</v>
      </c>
      <c r="H161" s="127">
        <v>0.29419999999999996</v>
      </c>
      <c r="I161" s="127">
        <v>0.38599999999999995</v>
      </c>
      <c r="J161" s="127">
        <v>0.44499999999999995</v>
      </c>
      <c r="K161" s="127">
        <v>0.23650000000000004</v>
      </c>
      <c r="L161" s="127">
        <v>0.24950999999999998</v>
      </c>
      <c r="M161" s="127">
        <v>0.24042999999999998</v>
      </c>
      <c r="N161" s="127">
        <v>0.19852</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2.1598480000000002</v>
      </c>
      <c r="E162" s="127">
        <v>1.2609999999999999</v>
      </c>
      <c r="F162" s="127">
        <v>1.0154539999999999</v>
      </c>
      <c r="G162" s="127">
        <v>0.63835300000000006</v>
      </c>
      <c r="H162" s="127">
        <v>0.82940000000000003</v>
      </c>
      <c r="I162" s="127">
        <v>0.37540000000000001</v>
      </c>
      <c r="J162" s="127">
        <v>0.6155020000000001</v>
      </c>
      <c r="K162" s="127">
        <v>0.89556999999999998</v>
      </c>
      <c r="L162" s="127">
        <v>0.34268999999999994</v>
      </c>
      <c r="M162" s="127">
        <v>0.43742999999999999</v>
      </c>
      <c r="N162" s="127">
        <v>0.64238000000000006</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1.3599110000000001</v>
      </c>
      <c r="E163" s="127">
        <v>0.67338500000000001</v>
      </c>
      <c r="F163" s="127">
        <v>0.85790000000000011</v>
      </c>
      <c r="G163" s="127">
        <v>1.2222900000000001</v>
      </c>
      <c r="H163" s="127">
        <v>1.6634639999999998</v>
      </c>
      <c r="I163" s="127">
        <v>2.5010610000000004</v>
      </c>
      <c r="J163" s="127">
        <v>2.052638</v>
      </c>
      <c r="K163" s="127">
        <v>1.1091420000000001</v>
      </c>
      <c r="L163" s="127">
        <v>1.3904700000000001</v>
      </c>
      <c r="M163" s="127">
        <v>1.3530600000000002</v>
      </c>
      <c r="N163" s="127">
        <v>1.347</v>
      </c>
      <c r="O163" s="127">
        <v>1.085</v>
      </c>
      <c r="P163" s="127">
        <v>1.407</v>
      </c>
      <c r="Q163" s="127">
        <v>1.4339999999999997</v>
      </c>
      <c r="R163" s="127">
        <v>1.6576666666666586</v>
      </c>
      <c r="S163" s="127">
        <v>1.8321666666666758</v>
      </c>
      <c r="T163" s="127">
        <v>2.006666666666642</v>
      </c>
      <c r="U163" s="127">
        <v>2.1811666666666594</v>
      </c>
      <c r="V163" s="127">
        <v>2.3556666666666763</v>
      </c>
      <c r="W163" s="127">
        <v>2.5301666666666427</v>
      </c>
    </row>
    <row r="164" spans="1:23" s="88" customFormat="1" x14ac:dyDescent="0.3">
      <c r="A164" s="126" t="s">
        <v>240</v>
      </c>
      <c r="B164" s="126" t="s">
        <v>486</v>
      </c>
      <c r="C164" s="126" t="s">
        <v>495</v>
      </c>
      <c r="D164" s="127">
        <v>13.577596999999997</v>
      </c>
      <c r="E164" s="127">
        <v>9.3698579999999989</v>
      </c>
      <c r="F164" s="127">
        <v>6.7231469999999982</v>
      </c>
      <c r="G164" s="127">
        <v>3.5905699999999996</v>
      </c>
      <c r="H164" s="127">
        <v>3.0351749999999997</v>
      </c>
      <c r="I164" s="127">
        <v>3.5747769999999992</v>
      </c>
      <c r="J164" s="127">
        <v>2.7615460000000009</v>
      </c>
      <c r="K164" s="127">
        <v>2.9691149999999999</v>
      </c>
      <c r="L164" s="127">
        <v>4.6570799999999988</v>
      </c>
      <c r="M164" s="127">
        <v>7.0264100000000012</v>
      </c>
      <c r="N164" s="127">
        <v>4.4155899999999999</v>
      </c>
      <c r="O164" s="127">
        <v>1.696</v>
      </c>
      <c r="P164" s="127">
        <v>4.7089999999999996</v>
      </c>
      <c r="Q164" s="127">
        <v>3.5680000000000001</v>
      </c>
      <c r="R164" s="127">
        <v>5.0896666666667603</v>
      </c>
      <c r="S164" s="127">
        <v>6.0026666666666575</v>
      </c>
      <c r="T164" s="127">
        <v>6.9156666666665547</v>
      </c>
      <c r="U164" s="127">
        <v>7.8286666666668578</v>
      </c>
      <c r="V164" s="127">
        <v>8.7416666666667542</v>
      </c>
      <c r="W164" s="127">
        <v>9.6546666666666514</v>
      </c>
    </row>
    <row r="165" spans="1:23" s="88" customFormat="1" x14ac:dyDescent="0.3">
      <c r="A165" s="126" t="s">
        <v>240</v>
      </c>
      <c r="B165" s="126" t="s">
        <v>486</v>
      </c>
      <c r="C165" s="126" t="s">
        <v>496</v>
      </c>
      <c r="D165" s="127">
        <v>8.6273649999999993</v>
      </c>
      <c r="E165" s="127">
        <v>14.871538999999999</v>
      </c>
      <c r="F165" s="127">
        <v>4.0050939999999997</v>
      </c>
      <c r="G165" s="127">
        <v>0.39661599999999997</v>
      </c>
      <c r="H165" s="127">
        <v>0.16220000000000001</v>
      </c>
      <c r="I165" s="127">
        <v>0.89890000000000003</v>
      </c>
      <c r="J165" s="127">
        <v>0.68099999999999994</v>
      </c>
      <c r="K165" s="127">
        <v>0.02</v>
      </c>
      <c r="L165" s="127">
        <v>0.21650000000000003</v>
      </c>
      <c r="M165" s="127">
        <v>0.30399999999999999</v>
      </c>
      <c r="N165" s="127">
        <v>0.01</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25.479012999999998</v>
      </c>
      <c r="E166" s="127">
        <v>10.017215999999998</v>
      </c>
      <c r="F166" s="127">
        <v>7.8400400000000001</v>
      </c>
      <c r="G166" s="127">
        <v>7.0908120000000006</v>
      </c>
      <c r="H166" s="127">
        <v>6.8513269999999995</v>
      </c>
      <c r="I166" s="127">
        <v>5.9902570000000006</v>
      </c>
      <c r="J166" s="127">
        <v>5.4447430000000008</v>
      </c>
      <c r="K166" s="127">
        <v>5.057658</v>
      </c>
      <c r="L166" s="127">
        <v>4.9628100000000011</v>
      </c>
      <c r="M166" s="127">
        <v>2.9565899999999998</v>
      </c>
      <c r="N166" s="127">
        <v>3.7227999999999994</v>
      </c>
      <c r="O166" s="127">
        <v>4.902000000000001</v>
      </c>
      <c r="P166" s="127">
        <v>3.7300000000000004</v>
      </c>
      <c r="Q166" s="127">
        <v>3.3520000000000008</v>
      </c>
      <c r="R166" s="127">
        <v>3.4067887588930956</v>
      </c>
      <c r="S166" s="127">
        <v>3.1860475156466723</v>
      </c>
      <c r="T166" s="127">
        <v>2.9653062724003263</v>
      </c>
      <c r="U166" s="127">
        <v>2.7445650291539034</v>
      </c>
      <c r="V166" s="127">
        <v>2.5238237859075574</v>
      </c>
      <c r="W166" s="127">
        <v>2.3030825426612114</v>
      </c>
    </row>
    <row r="167" spans="1:23" s="88" customFormat="1" x14ac:dyDescent="0.3">
      <c r="A167" s="126" t="s">
        <v>240</v>
      </c>
      <c r="B167" s="126" t="s">
        <v>486</v>
      </c>
      <c r="C167" s="126" t="s">
        <v>497</v>
      </c>
      <c r="D167" s="127">
        <v>3.4555459999999996</v>
      </c>
      <c r="E167" s="127">
        <v>5.3685999999999998</v>
      </c>
      <c r="F167" s="127">
        <v>6.2106559999999993</v>
      </c>
      <c r="G167" s="127">
        <v>3.5085699999999993</v>
      </c>
      <c r="H167" s="127">
        <v>1.4677189999999998</v>
      </c>
      <c r="I167" s="127">
        <v>1.8592029999999999</v>
      </c>
      <c r="J167" s="127">
        <v>1.5926199999999999</v>
      </c>
      <c r="K167" s="127">
        <v>1.56778</v>
      </c>
      <c r="L167" s="127">
        <v>2.0432000000000001</v>
      </c>
      <c r="M167" s="127">
        <v>5.2225899999999994</v>
      </c>
      <c r="N167" s="127">
        <v>2.753060000000001</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8.7153299999999998</v>
      </c>
      <c r="E168" s="127">
        <v>8.2721</v>
      </c>
      <c r="F168" s="127">
        <v>10.784830000000003</v>
      </c>
      <c r="G168" s="127">
        <v>10.404730000000001</v>
      </c>
      <c r="H168" s="127">
        <v>12.590674999999997</v>
      </c>
      <c r="I168" s="127">
        <v>6.4133249999999995</v>
      </c>
      <c r="J168" s="127">
        <v>7.4090820000000006</v>
      </c>
      <c r="K168" s="127">
        <v>3.8732000000000002</v>
      </c>
      <c r="L168" s="127">
        <v>4.0366</v>
      </c>
      <c r="M168" s="127">
        <v>2.1719999999999997</v>
      </c>
      <c r="N168" s="127">
        <v>2.48</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98.795440999999997</v>
      </c>
      <c r="E169" s="125">
        <f>SUMIF($B170:$B$211,LEFT($C169,LEN($C169)-6),E170:E$211)</f>
        <v>88.859904999999998</v>
      </c>
      <c r="F169" s="125">
        <f>SUMIF($B170:$B$211,LEFT($C169,LEN($C169)-6),F170:F$211)</f>
        <v>65.71195800000001</v>
      </c>
      <c r="G169" s="125">
        <f>SUMIF($B170:$B$211,LEFT($C169,LEN($C169)-6),G170:G$211)</f>
        <v>91.005369999999985</v>
      </c>
      <c r="H169" s="125">
        <f>SUMIF($B170:$B$211,LEFT($C169,LEN($C169)-6),H170:H$211)</f>
        <v>89.335478999999992</v>
      </c>
      <c r="I169" s="125">
        <f>SUMIF($B170:$B$211,LEFT($C169,LEN($C169)-6),I170:I$211)</f>
        <v>99.51697200000001</v>
      </c>
      <c r="J169" s="125">
        <f>SUMIF($B170:$B$211,LEFT($C169,LEN($C169)-6),J170:J$211)</f>
        <v>84.472115999999986</v>
      </c>
      <c r="K169" s="125">
        <f>SUMIF($B170:$B$211,LEFT($C169,LEN($C169)-6),K170:K$211)</f>
        <v>75.548766999999998</v>
      </c>
      <c r="L169" s="125">
        <f>SUMIF($B170:$B$211,LEFT($C169,LEN($C169)-6),L170:L$211)</f>
        <v>89.247580000000028</v>
      </c>
      <c r="M169" s="125">
        <f>SUMIF($B170:$B$211,LEFT($C169,LEN($C169)-6),M170:M$211)</f>
        <v>57.764530000000008</v>
      </c>
      <c r="N169" s="125">
        <f>SUMIF($B170:$B$211,LEFT($C169,LEN($C169)-6),N170:N$211)</f>
        <v>77.030909999999992</v>
      </c>
      <c r="O169" s="125">
        <f>SUMIF($B170:$B$211,LEFT($C169,LEN($C169)-6),O170:O$211)</f>
        <v>57.266999999999996</v>
      </c>
      <c r="P169" s="125">
        <f>SUMIF($B170:$B$211,LEFT($C169,LEN($C169)-6),P170:P$211)</f>
        <v>53.45</v>
      </c>
      <c r="Q169" s="125">
        <f>SUMIF($B170:$B$211,LEFT($C169,LEN($C169)-6),Q170:Q$211)</f>
        <v>51.318999999999996</v>
      </c>
      <c r="R169" s="125">
        <f>SUMIF($B170:$B$211,LEFT($C169,LEN($C169)-6),R170:R$211)</f>
        <v>48.803474944498348</v>
      </c>
      <c r="S169" s="125">
        <f>SUMIF($B170:$B$211,LEFT($C169,LEN($C169)-6),S170:S$211)</f>
        <v>50.012414066647786</v>
      </c>
      <c r="T169" s="125">
        <f>SUMIF($B170:$B$211,LEFT($C169,LEN($C169)-6),T170:T$211)</f>
        <v>51.269019855463881</v>
      </c>
      <c r="U169" s="125">
        <f>SUMIF($B170:$B$211,LEFT($C169,LEN($C169)-6),U170:U$211)</f>
        <v>52.525625644280382</v>
      </c>
      <c r="V169" s="125">
        <f>SUMIF($B170:$B$211,LEFT($C169,LEN($C169)-6),V170:V$211)</f>
        <v>53.782231433096477</v>
      </c>
      <c r="W169" s="125">
        <f>SUMIF($B170:$B$211,LEFT($C169,LEN($C169)-6),W170:W$211)</f>
        <v>55.038837221912573</v>
      </c>
    </row>
    <row r="170" spans="1:23" s="88" customFormat="1" x14ac:dyDescent="0.3">
      <c r="A170" s="126" t="s">
        <v>240</v>
      </c>
      <c r="B170" s="126" t="s">
        <v>500</v>
      </c>
      <c r="C170" s="126" t="s">
        <v>501</v>
      </c>
      <c r="D170" s="127">
        <v>1E-3</v>
      </c>
      <c r="E170" s="127">
        <v>1E-3</v>
      </c>
      <c r="F170" s="127">
        <v>0</v>
      </c>
      <c r="G170" s="127">
        <v>0</v>
      </c>
      <c r="H170" s="127">
        <v>0</v>
      </c>
      <c r="I170" s="127">
        <v>2E-3</v>
      </c>
      <c r="J170" s="127">
        <v>0</v>
      </c>
      <c r="K170" s="127">
        <v>5.4799999999999996E-3</v>
      </c>
      <c r="L170" s="127">
        <v>4.5000000000000005E-3</v>
      </c>
      <c r="M170" s="127">
        <v>0</v>
      </c>
      <c r="N170" s="127">
        <v>3.0000000000000001E-3</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2.4672499999999995</v>
      </c>
      <c r="E171" s="127">
        <v>2.1095999999999999</v>
      </c>
      <c r="F171" s="127">
        <v>1.1139500000000002</v>
      </c>
      <c r="G171" s="127">
        <v>1.6966999999999999</v>
      </c>
      <c r="H171" s="127">
        <v>1.6626520000000002</v>
      </c>
      <c r="I171" s="127">
        <v>1.5860400000000001</v>
      </c>
      <c r="J171" s="127">
        <v>1.9318329999999997</v>
      </c>
      <c r="K171" s="127">
        <v>2.9817750000000003</v>
      </c>
      <c r="L171" s="127">
        <v>2.0078100000000001</v>
      </c>
      <c r="M171" s="127">
        <v>1.6415200000000003</v>
      </c>
      <c r="N171" s="127">
        <v>1.4948800000000002</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5.0000000000000002E-5</v>
      </c>
      <c r="M172" s="127">
        <v>5.4000000000000003E-3</v>
      </c>
      <c r="N172" s="127">
        <v>3.2500000000000003E-3</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77.742724999999993</v>
      </c>
      <c r="E173" s="127">
        <v>75.326431999999997</v>
      </c>
      <c r="F173" s="127">
        <v>56.479446000000003</v>
      </c>
      <c r="G173" s="127">
        <v>81.395552999999992</v>
      </c>
      <c r="H173" s="127">
        <v>80.479968</v>
      </c>
      <c r="I173" s="127">
        <v>91.240774999999999</v>
      </c>
      <c r="J173" s="127">
        <v>77.359157999999994</v>
      </c>
      <c r="K173" s="127">
        <v>71.065007999999992</v>
      </c>
      <c r="L173" s="127">
        <v>81.157950000000014</v>
      </c>
      <c r="M173" s="127">
        <v>51.656940000000006</v>
      </c>
      <c r="N173" s="127">
        <v>69.212569999999999</v>
      </c>
      <c r="O173" s="127">
        <v>45.926000000000002</v>
      </c>
      <c r="P173" s="127">
        <v>44.823</v>
      </c>
      <c r="Q173" s="127">
        <v>48.516999999999996</v>
      </c>
      <c r="R173" s="127">
        <v>48.75580827783169</v>
      </c>
      <c r="S173" s="127">
        <v>50.012414066647786</v>
      </c>
      <c r="T173" s="127">
        <v>51.269019855463881</v>
      </c>
      <c r="U173" s="127">
        <v>52.525625644280382</v>
      </c>
      <c r="V173" s="127">
        <v>53.782231433096477</v>
      </c>
      <c r="W173" s="127">
        <v>55.038837221912573</v>
      </c>
    </row>
    <row r="174" spans="1:23" s="88" customFormat="1" x14ac:dyDescent="0.3">
      <c r="A174" s="126" t="s">
        <v>240</v>
      </c>
      <c r="B174" s="126" t="s">
        <v>500</v>
      </c>
      <c r="C174" s="126" t="s">
        <v>504</v>
      </c>
      <c r="D174" s="127">
        <v>0</v>
      </c>
      <c r="E174" s="127">
        <v>0.02</v>
      </c>
      <c r="F174" s="127">
        <v>1E-3</v>
      </c>
      <c r="G174" s="127">
        <v>0</v>
      </c>
      <c r="H174" s="127">
        <v>0</v>
      </c>
      <c r="I174" s="127">
        <v>0</v>
      </c>
      <c r="J174" s="127">
        <v>0</v>
      </c>
      <c r="K174" s="127">
        <v>0</v>
      </c>
      <c r="L174" s="127">
        <v>0</v>
      </c>
      <c r="M174" s="127">
        <v>2.9999999999999997E-4</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0.10187499999999999</v>
      </c>
      <c r="E175" s="127">
        <v>4.1430000000000008E-3</v>
      </c>
      <c r="F175" s="127">
        <v>2.9001000000000006E-2</v>
      </c>
      <c r="G175" s="127">
        <v>5.7313000000000003E-2</v>
      </c>
      <c r="H175" s="127">
        <v>0.11922199999999999</v>
      </c>
      <c r="I175" s="127">
        <v>5.8875000000000004E-2</v>
      </c>
      <c r="J175" s="127">
        <v>0.10247500000000001</v>
      </c>
      <c r="K175" s="127">
        <v>9.5708000000000001E-2</v>
      </c>
      <c r="L175" s="127">
        <v>8.3430000000000004E-2</v>
      </c>
      <c r="M175" s="127">
        <v>0.29187999999999997</v>
      </c>
      <c r="N175" s="127">
        <v>0.35951</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17.084051000000002</v>
      </c>
      <c r="E176" s="127">
        <v>9.4748079999999977</v>
      </c>
      <c r="F176" s="127">
        <v>7.2961859999999987</v>
      </c>
      <c r="G176" s="127">
        <v>7.226362</v>
      </c>
      <c r="H176" s="127">
        <v>6.7462439999999981</v>
      </c>
      <c r="I176" s="127">
        <v>6.1279019999999997</v>
      </c>
      <c r="J176" s="127">
        <v>4.6561380000000003</v>
      </c>
      <c r="K176" s="127">
        <v>0.91435900000000003</v>
      </c>
      <c r="L176" s="127">
        <v>5.4607100000000006</v>
      </c>
      <c r="M176" s="127">
        <v>3.6199399999999997</v>
      </c>
      <c r="N176" s="127">
        <v>5.7497999999999996</v>
      </c>
      <c r="O176" s="127">
        <v>11.004999999999999</v>
      </c>
      <c r="P176" s="127">
        <v>8.2880000000000003</v>
      </c>
      <c r="Q176" s="127">
        <v>2.6829999999999998</v>
      </c>
      <c r="R176" s="127">
        <v>0</v>
      </c>
      <c r="S176" s="127">
        <v>0</v>
      </c>
      <c r="T176" s="127">
        <v>0</v>
      </c>
      <c r="U176" s="127">
        <v>0</v>
      </c>
      <c r="V176" s="127">
        <v>0</v>
      </c>
      <c r="W176" s="127">
        <v>0</v>
      </c>
    </row>
    <row r="177" spans="1:23" s="88" customFormat="1" x14ac:dyDescent="0.3">
      <c r="A177" s="126" t="s">
        <v>240</v>
      </c>
      <c r="B177" s="126" t="s">
        <v>500</v>
      </c>
      <c r="C177" s="126" t="s">
        <v>507</v>
      </c>
      <c r="D177" s="127">
        <v>1.3985400000000003</v>
      </c>
      <c r="E177" s="127">
        <v>1.9239219999999999</v>
      </c>
      <c r="F177" s="127">
        <v>0.79237500000000016</v>
      </c>
      <c r="G177" s="127">
        <v>0.62944200000000006</v>
      </c>
      <c r="H177" s="127">
        <v>0.32739299999999999</v>
      </c>
      <c r="I177" s="127">
        <v>0.50137999999999994</v>
      </c>
      <c r="J177" s="127">
        <v>0.422512</v>
      </c>
      <c r="K177" s="127">
        <v>0.48643700000000001</v>
      </c>
      <c r="L177" s="127">
        <v>0.53312999999999999</v>
      </c>
      <c r="M177" s="127">
        <v>0.54854999999999998</v>
      </c>
      <c r="N177" s="127">
        <v>0.2079</v>
      </c>
      <c r="O177" s="127">
        <v>0.33600000000000008</v>
      </c>
      <c r="P177" s="127">
        <v>0.33900000000000002</v>
      </c>
      <c r="Q177" s="127">
        <v>0.11899999999999999</v>
      </c>
      <c r="R177" s="127">
        <v>4.7666666666655387E-2</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96.451145999999994</v>
      </c>
      <c r="E178" s="125">
        <f>SUMIF($B179:$B$211,LEFT($C178,LEN($C178)-6),E179:E$211)</f>
        <v>65.39587800000001</v>
      </c>
      <c r="F178" s="125">
        <f>SUMIF($B179:$B$211,LEFT($C178,LEN($C178)-6),F179:F$211)</f>
        <v>65.678021999999999</v>
      </c>
      <c r="G178" s="125">
        <f>SUMIF($B179:$B$211,LEFT($C178,LEN($C178)-6),G179:G$211)</f>
        <v>48.165521000000005</v>
      </c>
      <c r="H178" s="125">
        <f>SUMIF($B179:$B$211,LEFT($C178,LEN($C178)-6),H179:H$211)</f>
        <v>42.160069999999997</v>
      </c>
      <c r="I178" s="125">
        <f>SUMIF($B179:$B$211,LEFT($C178,LEN($C178)-6),I179:I$211)</f>
        <v>48.944144999999992</v>
      </c>
      <c r="J178" s="125">
        <f>SUMIF($B179:$B$211,LEFT($C178,LEN($C178)-6),J179:J$211)</f>
        <v>76.792533999999989</v>
      </c>
      <c r="K178" s="125">
        <f>SUMIF($B179:$B$211,LEFT($C178,LEN($C178)-6),K179:K$211)</f>
        <v>55.207880000000003</v>
      </c>
      <c r="L178" s="125">
        <f>SUMIF($B179:$B$211,LEFT($C178,LEN($C178)-6),L179:L$211)</f>
        <v>65.71848</v>
      </c>
      <c r="M178" s="125">
        <f>SUMIF($B179:$B$211,LEFT($C178,LEN($C178)-6),M179:M$211)</f>
        <v>63.620930000000001</v>
      </c>
      <c r="N178" s="125">
        <f>SUMIF($B179:$B$211,LEFT($C178,LEN($C178)-6),N179:N$211)</f>
        <v>55.812369999999994</v>
      </c>
      <c r="O178" s="125">
        <f>SUMIF($B179:$B$211,LEFT($C178,LEN($C178)-6),O179:O$211)</f>
        <v>69.783999999999992</v>
      </c>
      <c r="P178" s="125">
        <f>SUMIF($B179:$B$211,LEFT($C178,LEN($C178)-6),P179:P$211)</f>
        <v>57.482999999999997</v>
      </c>
      <c r="Q178" s="125">
        <f>SUMIF($B179:$B$211,LEFT($C178,LEN($C178)-6),Q179:Q$211)</f>
        <v>54.448000000000008</v>
      </c>
      <c r="R178" s="125">
        <f>SUMIF($B179:$B$211,LEFT($C178,LEN($C178)-6),R179:R$211)</f>
        <v>43.267824864561199</v>
      </c>
      <c r="S178" s="125">
        <f>SUMIF($B179:$B$211,LEFT($C178,LEN($C178)-6),S179:S$211)</f>
        <v>37.358063459355598</v>
      </c>
      <c r="T178" s="125">
        <f>SUMIF($B179:$B$211,LEFT($C178,LEN($C178)-6),T179:T$211)</f>
        <v>31.44830205414998</v>
      </c>
      <c r="U178" s="125">
        <f>SUMIF($B179:$B$211,LEFT($C178,LEN($C178)-6),U179:U$211)</f>
        <v>28.20441299346405</v>
      </c>
      <c r="V178" s="125">
        <f>SUMIF($B179:$B$211,LEFT($C178,LEN($C178)-6),V179:V$211)</f>
        <v>29.116900718954085</v>
      </c>
      <c r="W178" s="125">
        <f>SUMIF($B179:$B$211,LEFT($C178,LEN($C178)-6),W179:W$211)</f>
        <v>30.029388444444326</v>
      </c>
    </row>
    <row r="179" spans="1:23" s="88" customFormat="1" x14ac:dyDescent="0.3">
      <c r="A179" s="126" t="s">
        <v>240</v>
      </c>
      <c r="B179" s="126" t="s">
        <v>509</v>
      </c>
      <c r="C179" s="126" t="s">
        <v>510</v>
      </c>
      <c r="D179" s="127">
        <v>0</v>
      </c>
      <c r="E179" s="127">
        <v>1.0020000000000001E-3</v>
      </c>
      <c r="F179" s="127">
        <v>2.0049999999999998E-3</v>
      </c>
      <c r="G179" s="127">
        <v>0</v>
      </c>
      <c r="H179" s="127">
        <v>1.55E-4</v>
      </c>
      <c r="I179" s="127">
        <v>1.013E-3</v>
      </c>
      <c r="J179" s="127">
        <v>0</v>
      </c>
      <c r="K179" s="127">
        <v>0</v>
      </c>
      <c r="L179" s="127">
        <v>2.5839999999999998E-2</v>
      </c>
      <c r="M179" s="127">
        <v>0</v>
      </c>
      <c r="N179" s="127">
        <v>2.1000000000000003E-3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2.9999999999999997E-4</v>
      </c>
      <c r="G180" s="127">
        <v>1.7408000000000003E-2</v>
      </c>
      <c r="H180" s="127">
        <v>0</v>
      </c>
      <c r="I180" s="127">
        <v>7.4999999999999993E-5</v>
      </c>
      <c r="J180" s="127">
        <v>1.4999999999999999E-4</v>
      </c>
      <c r="K180" s="127">
        <v>7.4999999999999993E-5</v>
      </c>
      <c r="L180" s="127">
        <v>7.7460000000000001E-2</v>
      </c>
      <c r="M180" s="127">
        <v>0.49784000000000006</v>
      </c>
      <c r="N180" s="127">
        <v>0.24659999999999996</v>
      </c>
      <c r="O180" s="127">
        <v>0.23699999999999993</v>
      </c>
      <c r="P180" s="127">
        <v>0.115</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23.788701999999997</v>
      </c>
      <c r="E182" s="127">
        <v>23.804905000000005</v>
      </c>
      <c r="F182" s="127">
        <v>16.712203000000002</v>
      </c>
      <c r="G182" s="127">
        <v>11.787139000000002</v>
      </c>
      <c r="H182" s="127">
        <v>4.5369850000000005</v>
      </c>
      <c r="I182" s="127">
        <v>17.394711000000001</v>
      </c>
      <c r="J182" s="127">
        <v>35.05971799999999</v>
      </c>
      <c r="K182" s="127">
        <v>10.645758000000004</v>
      </c>
      <c r="L182" s="127">
        <v>11.773339999999999</v>
      </c>
      <c r="M182" s="127">
        <v>8.8619600000000016</v>
      </c>
      <c r="N182" s="127">
        <v>10.749420000000002</v>
      </c>
      <c r="O182" s="127">
        <v>28.556000000000004</v>
      </c>
      <c r="P182" s="127">
        <v>23.709999999999997</v>
      </c>
      <c r="Q182" s="127">
        <v>22.361000000000004</v>
      </c>
      <c r="R182" s="127">
        <v>12.246875047567711</v>
      </c>
      <c r="S182" s="127">
        <v>7.7401259168717251</v>
      </c>
      <c r="T182" s="127">
        <v>3.2333767861757399</v>
      </c>
      <c r="U182" s="127">
        <v>0</v>
      </c>
      <c r="V182" s="127">
        <v>0</v>
      </c>
      <c r="W182" s="127">
        <v>0</v>
      </c>
    </row>
    <row r="183" spans="1:23" s="88" customFormat="1" x14ac:dyDescent="0.3">
      <c r="A183" s="126" t="s">
        <v>240</v>
      </c>
      <c r="B183" s="126" t="s">
        <v>509</v>
      </c>
      <c r="C183" s="126" t="s">
        <v>513</v>
      </c>
      <c r="D183" s="127">
        <v>8.8500000000000009E-2</v>
      </c>
      <c r="E183" s="127">
        <v>1.6500000000000002E-3</v>
      </c>
      <c r="F183" s="127">
        <v>3.3000000000000002E-2</v>
      </c>
      <c r="G183" s="127">
        <v>3.5999999999999997E-2</v>
      </c>
      <c r="H183" s="127">
        <v>1.2999999999999999E-3</v>
      </c>
      <c r="I183" s="127">
        <v>2.0070000000000001E-2</v>
      </c>
      <c r="J183" s="127">
        <v>1.5049999999999997E-2</v>
      </c>
      <c r="K183" s="127">
        <v>1.729E-2</v>
      </c>
      <c r="L183" s="127">
        <v>2.2099999999999998E-2</v>
      </c>
      <c r="M183" s="127">
        <v>1.525E-2</v>
      </c>
      <c r="N183" s="127">
        <v>2.8400000000000002E-2</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16.312550000000002</v>
      </c>
      <c r="E184" s="127">
        <v>9.6766070000000024</v>
      </c>
      <c r="F184" s="127">
        <v>19.278196999999995</v>
      </c>
      <c r="G184" s="127">
        <v>12.694963000000001</v>
      </c>
      <c r="H184" s="127">
        <v>15.656327000000001</v>
      </c>
      <c r="I184" s="127">
        <v>10.846023999999998</v>
      </c>
      <c r="J184" s="127">
        <v>12.473711999999999</v>
      </c>
      <c r="K184" s="127">
        <v>9.5048849999999998</v>
      </c>
      <c r="L184" s="127">
        <v>9.980459999999999</v>
      </c>
      <c r="M184" s="127">
        <v>6.6241499999999984</v>
      </c>
      <c r="N184" s="127">
        <v>5.44923</v>
      </c>
      <c r="O184" s="127">
        <v>5.1880000000000006</v>
      </c>
      <c r="P184" s="127">
        <v>3.8729999999999998</v>
      </c>
      <c r="Q184" s="127">
        <v>6.1819999999999986</v>
      </c>
      <c r="R184" s="127">
        <v>6.0750000000000774</v>
      </c>
      <c r="S184" s="127">
        <v>6.5720000000000915</v>
      </c>
      <c r="T184" s="127">
        <v>7.0690000000001056</v>
      </c>
      <c r="U184" s="127">
        <v>7.5660000000001197</v>
      </c>
      <c r="V184" s="127">
        <v>8.0629999999999313</v>
      </c>
      <c r="W184" s="127">
        <v>8.5599999999999454</v>
      </c>
    </row>
    <row r="185" spans="1:23" s="88" customFormat="1" x14ac:dyDescent="0.3">
      <c r="A185" s="126" t="s">
        <v>240</v>
      </c>
      <c r="B185" s="126" t="s">
        <v>509</v>
      </c>
      <c r="C185" s="126" t="s">
        <v>514</v>
      </c>
      <c r="D185" s="127">
        <v>4.1813100000000007</v>
      </c>
      <c r="E185" s="127">
        <v>7.0931750000000013</v>
      </c>
      <c r="F185" s="127">
        <v>5.649</v>
      </c>
      <c r="G185" s="127">
        <v>7.9509249999999998</v>
      </c>
      <c r="H185" s="127">
        <v>5.5566500000000003</v>
      </c>
      <c r="I185" s="127">
        <v>5.8167</v>
      </c>
      <c r="J185" s="127">
        <v>8.1683000000000003</v>
      </c>
      <c r="K185" s="127">
        <v>5.4445439999999996</v>
      </c>
      <c r="L185" s="127">
        <v>5.5950100000000003</v>
      </c>
      <c r="M185" s="127">
        <v>3.5961299999999996</v>
      </c>
      <c r="N185" s="127">
        <v>3.47967</v>
      </c>
      <c r="O185" s="127">
        <v>3.3819999999999992</v>
      </c>
      <c r="P185" s="127">
        <v>2.1929999999999996</v>
      </c>
      <c r="Q185" s="127">
        <v>0.72</v>
      </c>
      <c r="R185" s="127">
        <v>0</v>
      </c>
      <c r="S185" s="127">
        <v>0</v>
      </c>
      <c r="T185" s="127">
        <v>0</v>
      </c>
      <c r="U185" s="127">
        <v>0</v>
      </c>
      <c r="V185" s="127">
        <v>0</v>
      </c>
      <c r="W185" s="127">
        <v>0</v>
      </c>
    </row>
    <row r="186" spans="1:23" s="88" customFormat="1" x14ac:dyDescent="0.3">
      <c r="A186" s="126" t="s">
        <v>240</v>
      </c>
      <c r="B186" s="126" t="s">
        <v>509</v>
      </c>
      <c r="C186" s="126" t="s">
        <v>267</v>
      </c>
      <c r="D186" s="127">
        <v>10.007546</v>
      </c>
      <c r="E186" s="127">
        <v>6.7354939999999992</v>
      </c>
      <c r="F186" s="127">
        <v>10.170555999999998</v>
      </c>
      <c r="G186" s="127">
        <v>4.4885340000000005</v>
      </c>
      <c r="H186" s="127">
        <v>4.2078139999999999</v>
      </c>
      <c r="I186" s="127">
        <v>3.6019599999999992</v>
      </c>
      <c r="J186" s="127">
        <v>6.910552</v>
      </c>
      <c r="K186" s="127">
        <v>9.8920150000000007</v>
      </c>
      <c r="L186" s="127">
        <v>12.45448</v>
      </c>
      <c r="M186" s="127">
        <v>17.408069999999999</v>
      </c>
      <c r="N186" s="127">
        <v>9.1192499999999992</v>
      </c>
      <c r="O186" s="127">
        <v>12.945</v>
      </c>
      <c r="P186" s="127">
        <v>9.2960000000000012</v>
      </c>
      <c r="Q186" s="127">
        <v>8.3140000000000018</v>
      </c>
      <c r="R186" s="127">
        <v>5.5539999999999567</v>
      </c>
      <c r="S186" s="127">
        <v>3.238500000000093</v>
      </c>
      <c r="T186" s="127">
        <v>0.92300000000022908</v>
      </c>
      <c r="U186" s="127">
        <v>0</v>
      </c>
      <c r="V186" s="127">
        <v>0</v>
      </c>
      <c r="W186" s="127">
        <v>0</v>
      </c>
    </row>
    <row r="187" spans="1:23" s="88" customFormat="1" x14ac:dyDescent="0.3">
      <c r="A187" s="126" t="s">
        <v>240</v>
      </c>
      <c r="B187" s="126" t="s">
        <v>509</v>
      </c>
      <c r="C187" s="126" t="s">
        <v>515</v>
      </c>
      <c r="D187" s="127">
        <v>1.017846</v>
      </c>
      <c r="E187" s="127">
        <v>0.83051099999999989</v>
      </c>
      <c r="F187" s="127">
        <v>0.74461600000000017</v>
      </c>
      <c r="G187" s="127">
        <v>0.71009199999999995</v>
      </c>
      <c r="H187" s="127">
        <v>0.61957400000000007</v>
      </c>
      <c r="I187" s="127">
        <v>0.67510300000000012</v>
      </c>
      <c r="J187" s="127">
        <v>0.58600200000000002</v>
      </c>
      <c r="K187" s="127">
        <v>0.70060300000000009</v>
      </c>
      <c r="L187" s="127">
        <v>0.76680999999999999</v>
      </c>
      <c r="M187" s="127">
        <v>0.63080000000000003</v>
      </c>
      <c r="N187" s="127">
        <v>0.4084600000000001</v>
      </c>
      <c r="O187" s="127">
        <v>0.37500000000000011</v>
      </c>
      <c r="P187" s="127">
        <v>0.24800000000000003</v>
      </c>
      <c r="Q187" s="127">
        <v>0.9710000000000002</v>
      </c>
      <c r="R187" s="127">
        <v>1.1273333333334228</v>
      </c>
      <c r="S187" s="127">
        <v>1.4253333333334084</v>
      </c>
      <c r="T187" s="127">
        <v>1.723333333333394</v>
      </c>
      <c r="U187" s="127">
        <v>2.0213333333333794</v>
      </c>
      <c r="V187" s="127">
        <v>2.3193333333333652</v>
      </c>
      <c r="W187" s="127">
        <v>2.6173333333333506</v>
      </c>
    </row>
    <row r="188" spans="1:23" s="88" customFormat="1" x14ac:dyDescent="0.3">
      <c r="A188" s="126" t="s">
        <v>240</v>
      </c>
      <c r="B188" s="126" t="s">
        <v>509</v>
      </c>
      <c r="C188" s="126" t="s">
        <v>516</v>
      </c>
      <c r="D188" s="127">
        <v>10.606275</v>
      </c>
      <c r="E188" s="127">
        <v>7.2705020000000005</v>
      </c>
      <c r="F188" s="127">
        <v>6.0096089999999975</v>
      </c>
      <c r="G188" s="127">
        <v>3.1449830000000003</v>
      </c>
      <c r="H188" s="127">
        <v>2.7604259999999989</v>
      </c>
      <c r="I188" s="127">
        <v>3.834587</v>
      </c>
      <c r="J188" s="127">
        <v>5.456194</v>
      </c>
      <c r="K188" s="127">
        <v>7.7414870000000002</v>
      </c>
      <c r="L188" s="127">
        <v>11.971949999999998</v>
      </c>
      <c r="M188" s="127">
        <v>12.239529999999997</v>
      </c>
      <c r="N188" s="127">
        <v>11.331439999999995</v>
      </c>
      <c r="O188" s="127">
        <v>11.658999999999997</v>
      </c>
      <c r="P188" s="127">
        <v>10.780000000000003</v>
      </c>
      <c r="Q188" s="127">
        <v>9.6320000000000014</v>
      </c>
      <c r="R188" s="127">
        <v>12.445949816993517</v>
      </c>
      <c r="S188" s="127">
        <v>13.150437542483711</v>
      </c>
      <c r="T188" s="127">
        <v>13.854925267973908</v>
      </c>
      <c r="U188" s="127">
        <v>14.559412993464104</v>
      </c>
      <c r="V188" s="127">
        <v>15.263900718954302</v>
      </c>
      <c r="W188" s="127">
        <v>15.968388444444496</v>
      </c>
    </row>
    <row r="189" spans="1:23" s="88" customFormat="1" x14ac:dyDescent="0.3">
      <c r="A189" s="126" t="s">
        <v>240</v>
      </c>
      <c r="B189" s="126" t="s">
        <v>509</v>
      </c>
      <c r="C189" s="126" t="s">
        <v>270</v>
      </c>
      <c r="D189" s="127">
        <v>30.448416999999999</v>
      </c>
      <c r="E189" s="127">
        <v>9.9820320000000002</v>
      </c>
      <c r="F189" s="127">
        <v>7.0785359999999997</v>
      </c>
      <c r="G189" s="127">
        <v>7.3354769999999974</v>
      </c>
      <c r="H189" s="127">
        <v>8.8208389999999977</v>
      </c>
      <c r="I189" s="127">
        <v>6.7539020000000001</v>
      </c>
      <c r="J189" s="127">
        <v>8.1228560000000005</v>
      </c>
      <c r="K189" s="127">
        <v>11.261222999999998</v>
      </c>
      <c r="L189" s="127">
        <v>13.051030000000001</v>
      </c>
      <c r="M189" s="127">
        <v>13.747200000000003</v>
      </c>
      <c r="N189" s="127">
        <v>14.997799999999996</v>
      </c>
      <c r="O189" s="127">
        <v>7.4420000000000002</v>
      </c>
      <c r="P189" s="127">
        <v>7.2680000000000007</v>
      </c>
      <c r="Q189" s="127">
        <v>6.2680000000000007</v>
      </c>
      <c r="R189" s="127">
        <v>5.8186666666665179</v>
      </c>
      <c r="S189" s="127">
        <v>5.2316666666665608</v>
      </c>
      <c r="T189" s="127">
        <v>4.6446666666666045</v>
      </c>
      <c r="U189" s="127">
        <v>4.0576666666664449</v>
      </c>
      <c r="V189" s="127">
        <v>3.4706666666664883</v>
      </c>
      <c r="W189" s="127">
        <v>2.883666666666532</v>
      </c>
    </row>
    <row r="190" spans="1:23" s="88" customFormat="1" x14ac:dyDescent="0.3">
      <c r="A190" s="124" t="s">
        <v>517</v>
      </c>
      <c r="B190" s="124" t="s">
        <v>517</v>
      </c>
      <c r="C190" s="124" t="s">
        <v>517</v>
      </c>
      <c r="D190" s="125">
        <f>SUMIF($B191:$B$211,LEFT($C190,LEN($C190)-6),D191:D$211)</f>
        <v>19.192077999999999</v>
      </c>
      <c r="E190" s="125">
        <f>SUMIF($B191:$B$211,LEFT($C190,LEN($C190)-6),E191:E$211)</f>
        <v>20.145890000000001</v>
      </c>
      <c r="F190" s="125">
        <f>SUMIF($B191:$B$211,LEFT($C190,LEN($C190)-6),F191:F$211)</f>
        <v>20.456885</v>
      </c>
      <c r="G190" s="125">
        <f>SUMIF($B191:$B$211,LEFT($C190,LEN($C190)-6),G191:G$211)</f>
        <v>22.686221999999997</v>
      </c>
      <c r="H190" s="125">
        <f>SUMIF($B191:$B$211,LEFT($C190,LEN($C190)-6),H191:H$211)</f>
        <v>20.306224</v>
      </c>
      <c r="I190" s="125">
        <f>SUMIF($B191:$B$211,LEFT($C190,LEN($C190)-6),I191:I$211)</f>
        <v>18.393487999999998</v>
      </c>
      <c r="J190" s="125">
        <f>SUMIF($B191:$B$211,LEFT($C190,LEN($C190)-6),J191:J$211)</f>
        <v>17.795514999999998</v>
      </c>
      <c r="K190" s="125">
        <f>SUMIF($B191:$B$211,LEFT($C190,LEN($C190)-6),K191:K$211)</f>
        <v>17.068482000000003</v>
      </c>
      <c r="L190" s="125">
        <f>SUMIF($B191:$B$211,LEFT($C190,LEN($C190)-6),L191:L$211)</f>
        <v>15.869770000000003</v>
      </c>
      <c r="M190" s="125">
        <f>SUMIF($B191:$B$211,LEFT($C190,LEN($C190)-6),M191:M$211)</f>
        <v>17.48301</v>
      </c>
      <c r="N190" s="125">
        <f>SUMIF($B191:$B$211,LEFT($C190,LEN($C190)-6),N191:N$211)</f>
        <v>15.544269999999999</v>
      </c>
      <c r="O190" s="125">
        <f>SUMIF($B191:$B$211,LEFT($C190,LEN($C190)-6),O191:O$211)</f>
        <v>17.224999999999998</v>
      </c>
      <c r="P190" s="125">
        <f>SUMIF($B191:$B$211,LEFT($C190,LEN($C190)-6),P191:P$211)</f>
        <v>15.579000000000002</v>
      </c>
      <c r="Q190" s="125">
        <f>SUMIF($B191:$B$211,LEFT($C190,LEN($C190)-6),Q191:Q$211)</f>
        <v>19.012999999999998</v>
      </c>
      <c r="R190" s="125">
        <f>SUMIF($B191:$B$211,LEFT($C190,LEN($C190)-6),R191:R$211)</f>
        <v>16.122944670834201</v>
      </c>
      <c r="S190" s="125">
        <f>SUMIF($B191:$B$211,LEFT($C190,LEN($C190)-6),S191:S$211)</f>
        <v>15.81540957556148</v>
      </c>
      <c r="T190" s="125">
        <f>SUMIF($B191:$B$211,LEFT($C190,LEN($C190)-6),T191:T$211)</f>
        <v>15.744341361689214</v>
      </c>
      <c r="U190" s="125">
        <f>SUMIF($B191:$B$211,LEFT($C190,LEN($C190)-6),U191:U$211)</f>
        <v>15.20033938501598</v>
      </c>
      <c r="V190" s="125">
        <f>SUMIF($B191:$B$211,LEFT($C190,LEN($C190)-6),V191:V$211)</f>
        <v>15.011037730443514</v>
      </c>
      <c r="W190" s="125">
        <f>SUMIF($B191:$B$211,LEFT($C190,LEN($C190)-6),W191:W$211)</f>
        <v>14.703502635170846</v>
      </c>
    </row>
    <row r="191" spans="1:23" s="88" customFormat="1" x14ac:dyDescent="0.3">
      <c r="A191" s="126" t="s">
        <v>240</v>
      </c>
      <c r="B191" s="126" t="s">
        <v>518</v>
      </c>
      <c r="C191" s="126" t="s">
        <v>291</v>
      </c>
      <c r="D191" s="127">
        <v>3.2349170000000003</v>
      </c>
      <c r="E191" s="127">
        <v>3.5683739999999999</v>
      </c>
      <c r="F191" s="127">
        <v>3.2276059999999993</v>
      </c>
      <c r="G191" s="127">
        <v>6.1790289999999999</v>
      </c>
      <c r="H191" s="127">
        <v>4.3476339999999993</v>
      </c>
      <c r="I191" s="127">
        <v>4.4590390000000006</v>
      </c>
      <c r="J191" s="127">
        <v>3.7497949999999998</v>
      </c>
      <c r="K191" s="127">
        <v>3.5769509999999993</v>
      </c>
      <c r="L191" s="127">
        <v>2.6800699999999997</v>
      </c>
      <c r="M191" s="127">
        <v>3.2163200000000001</v>
      </c>
      <c r="N191" s="127">
        <v>2.8050100000000002</v>
      </c>
      <c r="O191" s="127">
        <v>2.7240000000000002</v>
      </c>
      <c r="P191" s="127">
        <v>2.9350000000000009</v>
      </c>
      <c r="Q191" s="127">
        <v>5.6849999999999996</v>
      </c>
      <c r="R191" s="127">
        <v>3.3035835827141646</v>
      </c>
      <c r="S191" s="127">
        <v>3.3603157710322433</v>
      </c>
      <c r="T191" s="127">
        <v>3.653514840750721</v>
      </c>
      <c r="U191" s="127">
        <v>3.473780147668228</v>
      </c>
      <c r="V191" s="127">
        <v>3.6487457766865061</v>
      </c>
      <c r="W191" s="127">
        <v>3.7054779650045844</v>
      </c>
    </row>
    <row r="192" spans="1:23" s="88" customFormat="1" x14ac:dyDescent="0.3">
      <c r="A192" s="126" t="s">
        <v>240</v>
      </c>
      <c r="B192" s="126" t="s">
        <v>518</v>
      </c>
      <c r="C192" s="126" t="s">
        <v>276</v>
      </c>
      <c r="D192" s="127">
        <v>7.1017720000000004</v>
      </c>
      <c r="E192" s="127">
        <v>7.130497000000001</v>
      </c>
      <c r="F192" s="127">
        <v>7.043870000000001</v>
      </c>
      <c r="G192" s="127">
        <v>6.3053849999999994</v>
      </c>
      <c r="H192" s="127">
        <v>6.6323499999999997</v>
      </c>
      <c r="I192" s="127">
        <v>5.7594750000000001</v>
      </c>
      <c r="J192" s="127">
        <v>5.6355409999999999</v>
      </c>
      <c r="K192" s="127">
        <v>5.1145499999999995</v>
      </c>
      <c r="L192" s="127">
        <v>5.3370800000000003</v>
      </c>
      <c r="M192" s="127">
        <v>6.0010500000000011</v>
      </c>
      <c r="N192" s="127">
        <v>5.0278699999999992</v>
      </c>
      <c r="O192" s="127">
        <v>5.2229999999999999</v>
      </c>
      <c r="P192" s="127">
        <v>5.2060000000000004</v>
      </c>
      <c r="Q192" s="127">
        <v>5.1979999999999995</v>
      </c>
      <c r="R192" s="127">
        <v>5.6718260759945576</v>
      </c>
      <c r="S192" s="127">
        <v>5.872783831879886</v>
      </c>
      <c r="T192" s="127">
        <v>6.0737415877652685</v>
      </c>
      <c r="U192" s="127">
        <v>6.2746993436505969</v>
      </c>
      <c r="V192" s="127">
        <v>6.4756570995359786</v>
      </c>
      <c r="W192" s="127">
        <v>6.6766148554213602</v>
      </c>
    </row>
    <row r="193" spans="1:23" s="88" customFormat="1" x14ac:dyDescent="0.3">
      <c r="A193" s="126" t="s">
        <v>240</v>
      </c>
      <c r="B193" s="126" t="s">
        <v>518</v>
      </c>
      <c r="C193" s="126" t="s">
        <v>519</v>
      </c>
      <c r="D193" s="127">
        <v>1.9184E-2</v>
      </c>
      <c r="E193" s="127">
        <v>2.3040000000000001E-2</v>
      </c>
      <c r="F193" s="127">
        <v>2E-3</v>
      </c>
      <c r="G193" s="127">
        <v>2.6500000000000003E-2</v>
      </c>
      <c r="H193" s="127">
        <v>4.3850000000000007E-2</v>
      </c>
      <c r="I193" s="127">
        <v>3.1649999999999998E-3</v>
      </c>
      <c r="J193" s="127">
        <v>7.000000000000001E-3</v>
      </c>
      <c r="K193" s="127">
        <v>3.0995000000000002E-2</v>
      </c>
      <c r="L193" s="127">
        <v>0</v>
      </c>
      <c r="M193" s="127">
        <v>4.4200000000000003E-3</v>
      </c>
      <c r="N193" s="127">
        <v>1.5300000000000001E-3</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8.150000000000001E-3</v>
      </c>
      <c r="E194" s="127">
        <v>5.5000000000000007E-2</v>
      </c>
      <c r="F194" s="127">
        <v>6.0549999999999993E-2</v>
      </c>
      <c r="G194" s="127">
        <v>8.4550000000000014E-2</v>
      </c>
      <c r="H194" s="127">
        <v>0.10089000000000001</v>
      </c>
      <c r="I194" s="127">
        <v>6.6875000000000004E-2</v>
      </c>
      <c r="J194" s="127">
        <v>1.3625000000000003E-2</v>
      </c>
      <c r="K194" s="127">
        <v>3.6450000000000003E-2</v>
      </c>
      <c r="L194" s="127">
        <v>3.7000000000000005E-2</v>
      </c>
      <c r="M194" s="127">
        <v>3.6650000000000002E-2</v>
      </c>
      <c r="N194" s="127">
        <v>2.47E-2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5.0005239999999986</v>
      </c>
      <c r="E195" s="127">
        <v>5.6653070000000003</v>
      </c>
      <c r="F195" s="127">
        <v>6.1734840000000002</v>
      </c>
      <c r="G195" s="127">
        <v>6.26797</v>
      </c>
      <c r="H195" s="127">
        <v>5.6984849999999998</v>
      </c>
      <c r="I195" s="127">
        <v>5.5331000000000001</v>
      </c>
      <c r="J195" s="127">
        <v>5.6966580000000002</v>
      </c>
      <c r="K195" s="127">
        <v>5.7242760000000015</v>
      </c>
      <c r="L195" s="127">
        <v>5.3436899999999996</v>
      </c>
      <c r="M195" s="127">
        <v>5.3333199999999996</v>
      </c>
      <c r="N195" s="127">
        <v>5.0201700000000002</v>
      </c>
      <c r="O195" s="127">
        <v>5.9149999999999983</v>
      </c>
      <c r="P195" s="127">
        <v>4.9170000000000007</v>
      </c>
      <c r="Q195" s="127">
        <v>5.5660000000000007</v>
      </c>
      <c r="R195" s="127">
        <v>5.1305350121254545</v>
      </c>
      <c r="S195" s="127">
        <v>4.9648099726493529</v>
      </c>
      <c r="T195" s="127">
        <v>4.7990849331732512</v>
      </c>
      <c r="U195" s="127">
        <v>4.6333598936971061</v>
      </c>
      <c r="V195" s="127">
        <v>4.4676348542210054</v>
      </c>
      <c r="W195" s="127">
        <v>4.3019098147449037</v>
      </c>
    </row>
    <row r="196" spans="1:23" s="88" customFormat="1" x14ac:dyDescent="0.3">
      <c r="A196" s="126" t="s">
        <v>240</v>
      </c>
      <c r="B196" s="126" t="s">
        <v>518</v>
      </c>
      <c r="C196" s="126" t="s">
        <v>288</v>
      </c>
      <c r="D196" s="127">
        <v>3.8275310000000005</v>
      </c>
      <c r="E196" s="127">
        <v>3.7036720000000005</v>
      </c>
      <c r="F196" s="127">
        <v>3.9493749999999999</v>
      </c>
      <c r="G196" s="127">
        <v>3.8227880000000005</v>
      </c>
      <c r="H196" s="127">
        <v>3.4830150000000004</v>
      </c>
      <c r="I196" s="127">
        <v>2.571834</v>
      </c>
      <c r="J196" s="127">
        <v>2.6928960000000002</v>
      </c>
      <c r="K196" s="127">
        <v>2.5852600000000003</v>
      </c>
      <c r="L196" s="127">
        <v>2.4719300000000004</v>
      </c>
      <c r="M196" s="127">
        <v>2.891249999999999</v>
      </c>
      <c r="N196" s="127">
        <v>2.66499</v>
      </c>
      <c r="O196" s="127">
        <v>3.3629999999999995</v>
      </c>
      <c r="P196" s="127">
        <v>2.5209999999999995</v>
      </c>
      <c r="Q196" s="127">
        <v>2.5639999999999996</v>
      </c>
      <c r="R196" s="127">
        <v>2.0170000000000243</v>
      </c>
      <c r="S196" s="127">
        <v>1.6174999999999986</v>
      </c>
      <c r="T196" s="127">
        <v>1.2179999999999729</v>
      </c>
      <c r="U196" s="127">
        <v>0.81850000000004886</v>
      </c>
      <c r="V196" s="127">
        <v>0.4190000000000233</v>
      </c>
      <c r="W196" s="127">
        <v>1.9499999999997693E-2</v>
      </c>
    </row>
    <row r="197" spans="1:23" s="88" customFormat="1" x14ac:dyDescent="0.3">
      <c r="A197" s="122" t="s">
        <v>521</v>
      </c>
      <c r="B197" s="122" t="s">
        <v>521</v>
      </c>
      <c r="C197" s="122" t="s">
        <v>521</v>
      </c>
      <c r="D197" s="123">
        <f>SUMIF($A199:$A$211,LEFT($C197,LEN($C197)-6),D199:D$211)</f>
        <v>26.416616999999999</v>
      </c>
      <c r="E197" s="123">
        <f>SUMIF($A199:$A$211,LEFT($C197,LEN($C197)-6),E199:E$211)</f>
        <v>13.906371999999998</v>
      </c>
      <c r="F197" s="123">
        <f>SUMIF($A199:$A$211,LEFT($C197,LEN($C197)-6),F199:F$211)</f>
        <v>13.365302000000002</v>
      </c>
      <c r="G197" s="123">
        <f>SUMIF($A199:$A$211,LEFT($C197,LEN($C197)-6),G199:G$211)</f>
        <v>12.105162</v>
      </c>
      <c r="H197" s="123">
        <f>SUMIF($A199:$A$211,LEFT($C197,LEN($C197)-6),H199:H$211)</f>
        <v>12.359186000000001</v>
      </c>
      <c r="I197" s="123">
        <f>SUMIF($A199:$A$211,LEFT($C197,LEN($C197)-6),I199:I$211)</f>
        <v>11.936242000000002</v>
      </c>
      <c r="J197" s="123">
        <f>SUMIF($A199:$A$211,LEFT($C197,LEN($C197)-6),J199:J$211)</f>
        <v>11.252195</v>
      </c>
      <c r="K197" s="123">
        <f>SUMIF($A199:$A$211,LEFT($C197,LEN($C197)-6),K199:K$211)</f>
        <v>8.2957049999999981</v>
      </c>
      <c r="L197" s="123">
        <f>SUMIF($A199:$A$211,LEFT($C197,LEN($C197)-6),L199:L$211)</f>
        <v>7.6538200000000005</v>
      </c>
      <c r="M197" s="123">
        <f>SUMIF($A199:$A$211,LEFT($C197,LEN($C197)-6),M199:M$211)</f>
        <v>7.7141899999999985</v>
      </c>
      <c r="N197" s="123">
        <f>SUMIF($A199:$A$211,LEFT($C197,LEN($C197)-6),N199:N$211)</f>
        <v>7.4566700000000008</v>
      </c>
      <c r="O197" s="123">
        <f>SUMIF($A199:$A$211,LEFT($C197,LEN($C197)-6),O199:O$211)</f>
        <v>8.3789999999999996</v>
      </c>
      <c r="P197" s="123">
        <f>SUMIF($A199:$A$211,LEFT($C197,LEN($C197)-6),P199:P$211)</f>
        <v>7.7519999999999998</v>
      </c>
      <c r="Q197" s="123">
        <f>SUMIF($A199:$A$211,LEFT($C197,LEN($C197)-6),Q199:Q$211)</f>
        <v>7.3979999999999997</v>
      </c>
      <c r="R197" s="123">
        <f>SUMIF($A199:$A$211,LEFT($C197,LEN($C197)-6),R199:R$211)</f>
        <v>6.8742331433679658</v>
      </c>
      <c r="S197" s="123">
        <f>SUMIF($A199:$A$211,LEFT($C197,LEN($C197)-6),S199:S$211)</f>
        <v>6.3903025684207435</v>
      </c>
      <c r="T197" s="123">
        <f>SUMIF($A199:$A$211,LEFT($C197,LEN($C197)-6),T199:T$211)</f>
        <v>6.1917053268068454</v>
      </c>
      <c r="U197" s="123">
        <f>SUMIF($A199:$A$211,LEFT($C197,LEN($C197)-6),U199:U$211)</f>
        <v>6.0007747518596997</v>
      </c>
      <c r="V197" s="123">
        <f>SUMIF($A199:$A$211,LEFT($C197,LEN($C197)-6),V199:V$211)</f>
        <v>5.8098441769125007</v>
      </c>
      <c r="W197" s="123">
        <f>SUMIF($A199:$A$211,LEFT($C197,LEN($C197)-6),W199:W$211)</f>
        <v>5.6189136019653034</v>
      </c>
    </row>
    <row r="198" spans="1:23" s="88" customFormat="1" x14ac:dyDescent="0.3">
      <c r="A198" s="124" t="s">
        <v>521</v>
      </c>
      <c r="B198" s="124" t="s">
        <v>521</v>
      </c>
      <c r="C198" s="124" t="s">
        <v>521</v>
      </c>
      <c r="D198" s="125">
        <f>SUMIF($B199:$B$211,LEFT($C198,LEN($C198)-6),D199:D$211)</f>
        <v>26.416616999999999</v>
      </c>
      <c r="E198" s="125">
        <f>SUMIF($B199:$B$211,LEFT($C198,LEN($C198)-6),E199:E$211)</f>
        <v>13.906371999999998</v>
      </c>
      <c r="F198" s="125">
        <f>SUMIF($B199:$B$211,LEFT($C198,LEN($C198)-6),F199:F$211)</f>
        <v>13.365302000000002</v>
      </c>
      <c r="G198" s="125">
        <f>SUMIF($B199:$B$211,LEFT($C198,LEN($C198)-6),G199:G$211)</f>
        <v>12.105162</v>
      </c>
      <c r="H198" s="125">
        <f>SUMIF($B199:$B$211,LEFT($C198,LEN($C198)-6),H199:H$211)</f>
        <v>12.359186000000001</v>
      </c>
      <c r="I198" s="125">
        <f>SUMIF($B199:$B$211,LEFT($C198,LEN($C198)-6),I199:I$211)</f>
        <v>11.936242000000002</v>
      </c>
      <c r="J198" s="125">
        <f>SUMIF($B199:$B$211,LEFT($C198,LEN($C198)-6),J199:J$211)</f>
        <v>11.252195</v>
      </c>
      <c r="K198" s="125">
        <f>SUMIF($B199:$B$211,LEFT($C198,LEN($C198)-6),K199:K$211)</f>
        <v>8.2957049999999981</v>
      </c>
      <c r="L198" s="125">
        <f>SUMIF($B199:$B$211,LEFT($C198,LEN($C198)-6),L199:L$211)</f>
        <v>7.6538200000000005</v>
      </c>
      <c r="M198" s="125">
        <f>SUMIF($B199:$B$211,LEFT($C198,LEN($C198)-6),M199:M$211)</f>
        <v>7.7141899999999985</v>
      </c>
      <c r="N198" s="125">
        <f>SUMIF($B199:$B$211,LEFT($C198,LEN($C198)-6),N199:N$211)</f>
        <v>7.4566700000000008</v>
      </c>
      <c r="O198" s="125">
        <f>SUMIF($B199:$B$211,LEFT($C198,LEN($C198)-6),O199:O$211)</f>
        <v>8.3789999999999996</v>
      </c>
      <c r="P198" s="125">
        <f>SUMIF($B199:$B$211,LEFT($C198,LEN($C198)-6),P199:P$211)</f>
        <v>7.7519999999999998</v>
      </c>
      <c r="Q198" s="125">
        <f>SUMIF($B199:$B$211,LEFT($C198,LEN($C198)-6),Q199:Q$211)</f>
        <v>7.3979999999999997</v>
      </c>
      <c r="R198" s="125">
        <f>SUMIF($B199:$B$211,LEFT($C198,LEN($C198)-6),R199:R$211)</f>
        <v>6.8742331433679658</v>
      </c>
      <c r="S198" s="125">
        <f>SUMIF($B199:$B$211,LEFT($C198,LEN($C198)-6),S199:S$211)</f>
        <v>6.3903025684207435</v>
      </c>
      <c r="T198" s="125">
        <f>SUMIF($B199:$B$211,LEFT($C198,LEN($C198)-6),T199:T$211)</f>
        <v>6.1917053268068454</v>
      </c>
      <c r="U198" s="125">
        <f>SUMIF($B199:$B$211,LEFT($C198,LEN($C198)-6),U199:U$211)</f>
        <v>6.0007747518596997</v>
      </c>
      <c r="V198" s="125">
        <f>SUMIF($B199:$B$211,LEFT($C198,LEN($C198)-6),V199:V$211)</f>
        <v>5.8098441769125007</v>
      </c>
      <c r="W198" s="125">
        <f>SUMIF($B199:$B$211,LEFT($C198,LEN($C198)-6),W199:W$211)</f>
        <v>5.6189136019653034</v>
      </c>
    </row>
    <row r="199" spans="1:23" s="88" customFormat="1" x14ac:dyDescent="0.3">
      <c r="A199" s="126" t="s">
        <v>522</v>
      </c>
      <c r="B199" s="126" t="s">
        <v>522</v>
      </c>
      <c r="C199" s="126" t="s">
        <v>523</v>
      </c>
      <c r="D199" s="127">
        <v>19.163664999999998</v>
      </c>
      <c r="E199" s="127">
        <v>12.527022999999998</v>
      </c>
      <c r="F199" s="127">
        <v>12.159687000000002</v>
      </c>
      <c r="G199" s="127">
        <v>10.866207000000001</v>
      </c>
      <c r="H199" s="127">
        <v>11.034589</v>
      </c>
      <c r="I199" s="127">
        <v>10.795372</v>
      </c>
      <c r="J199" s="127">
        <v>10.485453</v>
      </c>
      <c r="K199" s="127">
        <v>7.2368159999999992</v>
      </c>
      <c r="L199" s="127">
        <v>6.7965900000000001</v>
      </c>
      <c r="M199" s="127">
        <v>6.8853799999999987</v>
      </c>
      <c r="N199" s="127">
        <v>6.7231800000000002</v>
      </c>
      <c r="O199" s="127">
        <v>7.1349999999999989</v>
      </c>
      <c r="P199" s="127">
        <v>6.9939999999999998</v>
      </c>
      <c r="Q199" s="127">
        <v>6.7239999999999993</v>
      </c>
      <c r="R199" s="127">
        <v>6.5522331433679115</v>
      </c>
      <c r="S199" s="127">
        <v>6.3533025684207134</v>
      </c>
      <c r="T199" s="127">
        <v>6.1543719934735153</v>
      </c>
      <c r="U199" s="127">
        <v>5.9554414185263678</v>
      </c>
      <c r="V199" s="127">
        <v>5.7565108435791696</v>
      </c>
      <c r="W199" s="127">
        <v>5.5575802686319715</v>
      </c>
    </row>
    <row r="200" spans="1:23" s="88" customFormat="1" x14ac:dyDescent="0.3">
      <c r="A200" s="126" t="s">
        <v>522</v>
      </c>
      <c r="B200" s="126" t="s">
        <v>522</v>
      </c>
      <c r="C200" s="126" t="s">
        <v>524</v>
      </c>
      <c r="D200" s="127">
        <v>0</v>
      </c>
      <c r="E200" s="127">
        <v>0</v>
      </c>
      <c r="F200" s="127">
        <v>0</v>
      </c>
      <c r="G200" s="127">
        <v>0</v>
      </c>
      <c r="H200" s="127">
        <v>0</v>
      </c>
      <c r="I200" s="127">
        <v>4.8000000000000001E-4</v>
      </c>
      <c r="J200" s="127">
        <v>0</v>
      </c>
      <c r="K200" s="127">
        <v>5.6000000000000006E-4</v>
      </c>
      <c r="L200" s="127">
        <v>5.2000000000000006E-4</v>
      </c>
      <c r="M200" s="127">
        <v>5.6000000000000006E-4</v>
      </c>
      <c r="N200" s="127">
        <v>2.9999999999999997E-4</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6.0000000000000001E-3</v>
      </c>
      <c r="E201" s="127">
        <v>0</v>
      </c>
      <c r="F201" s="127">
        <v>6.0000000000000001E-3</v>
      </c>
      <c r="G201" s="127">
        <v>0.01</v>
      </c>
      <c r="H201" s="127">
        <v>1.1900000000000001E-2</v>
      </c>
      <c r="I201" s="127">
        <v>7.5000000000000006E-3</v>
      </c>
      <c r="J201" s="127">
        <v>6.4999999999999997E-3</v>
      </c>
      <c r="K201" s="127">
        <v>6.0000000000000001E-3</v>
      </c>
      <c r="L201" s="127">
        <v>1.3840000000000002E-2</v>
      </c>
      <c r="M201" s="127">
        <v>0.01</v>
      </c>
      <c r="N201" s="127">
        <v>0</v>
      </c>
      <c r="O201" s="127">
        <v>0</v>
      </c>
      <c r="P201" s="127">
        <v>0</v>
      </c>
      <c r="Q201" s="127">
        <v>1.6E-2</v>
      </c>
      <c r="R201" s="127">
        <v>2.133333333333352E-2</v>
      </c>
      <c r="S201" s="127">
        <v>2.9333333333332004E-2</v>
      </c>
      <c r="T201" s="127">
        <v>3.7333333333330485E-2</v>
      </c>
      <c r="U201" s="127">
        <v>4.5333333333332143E-2</v>
      </c>
      <c r="V201" s="127">
        <v>5.3333333333330624E-2</v>
      </c>
      <c r="W201" s="127">
        <v>6.1333333333332282E-2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2.8400000000000001E-3</v>
      </c>
      <c r="J203" s="127">
        <v>0</v>
      </c>
      <c r="K203" s="127">
        <v>0</v>
      </c>
      <c r="L203" s="127">
        <v>0</v>
      </c>
      <c r="M203" s="127">
        <v>5.4000000000000001E-4</v>
      </c>
      <c r="N203" s="127">
        <v>2.15E-3</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7.2469519999999994</v>
      </c>
      <c r="E204" s="127">
        <v>1.3553489999999999</v>
      </c>
      <c r="F204" s="127">
        <v>1.1996150000000001</v>
      </c>
      <c r="G204" s="127">
        <v>1.228955</v>
      </c>
      <c r="H204" s="127">
        <v>1.312697</v>
      </c>
      <c r="I204" s="127">
        <v>1.11992</v>
      </c>
      <c r="J204" s="127">
        <v>0.71920600000000001</v>
      </c>
      <c r="K204" s="127">
        <v>1.018688</v>
      </c>
      <c r="L204" s="127">
        <v>0.83921999999999997</v>
      </c>
      <c r="M204" s="127">
        <v>0.79835</v>
      </c>
      <c r="N204" s="127">
        <v>0.68339000000000005</v>
      </c>
      <c r="O204" s="127">
        <v>1.2440000000000004</v>
      </c>
      <c r="P204" s="127">
        <v>0.75800000000000001</v>
      </c>
      <c r="Q204" s="127">
        <v>0.65800000000000014</v>
      </c>
      <c r="R204" s="127">
        <v>0.30066666666672043</v>
      </c>
      <c r="S204" s="127">
        <v>7.6666666666978592E-3</v>
      </c>
      <c r="T204" s="127">
        <v>0</v>
      </c>
      <c r="U204" s="127">
        <v>0</v>
      </c>
      <c r="V204" s="127">
        <v>0</v>
      </c>
      <c r="W204" s="127">
        <v>0</v>
      </c>
    </row>
    <row r="205" spans="1:23" s="88" customFormat="1" x14ac:dyDescent="0.3">
      <c r="A205" s="126" t="s">
        <v>522</v>
      </c>
      <c r="B205" s="126" t="s">
        <v>522</v>
      </c>
      <c r="C205" s="126" t="s">
        <v>529</v>
      </c>
      <c r="D205" s="127">
        <v>0</v>
      </c>
      <c r="E205" s="127">
        <v>2.4E-2</v>
      </c>
      <c r="F205" s="127">
        <v>0</v>
      </c>
      <c r="G205" s="127">
        <v>0</v>
      </c>
      <c r="H205" s="127">
        <v>0</v>
      </c>
      <c r="I205" s="127">
        <v>9.1000000000000004E-3</v>
      </c>
      <c r="J205" s="127">
        <v>2.6150000000000003E-2</v>
      </c>
      <c r="K205" s="127">
        <v>3.2640999999999996E-2</v>
      </c>
      <c r="L205" s="127">
        <v>3.65E-3</v>
      </c>
      <c r="M205" s="127">
        <v>1.9359999999999999E-2</v>
      </c>
      <c r="N205" s="127">
        <v>4.7570000000000008E-2</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1.3006E-2</v>
      </c>
      <c r="K206" s="127">
        <v>0</v>
      </c>
      <c r="L206" s="127">
        <v>0</v>
      </c>
      <c r="M206" s="127">
        <v>0</v>
      </c>
      <c r="N206" s="127">
        <v>8.0000000000000007E-5</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1.0300000000000001E-3</v>
      </c>
      <c r="J208" s="127">
        <v>1.8800000000000002E-3</v>
      </c>
      <c r="K208" s="127">
        <v>1E-3</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37.329000000000001</v>
      </c>
      <c r="F209" s="123">
        <f>SUMIF($A211:$A$211,LEFT($C209,LEN($C209)-6),F211:F$211)</f>
        <v>38.326000000000001</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37.329000000000001</v>
      </c>
      <c r="F210" s="125">
        <f>SUMIF($B211:$B$211,LEFT($C210,LEN($C210)-6),F211:F$211)</f>
        <v>38.326000000000001</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37.329000000000001</v>
      </c>
      <c r="F211" s="127">
        <v>38.326000000000001</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7BBD9-D066-4553-88B6-BF517E46829F}">
  <sheetPr codeName="Sheet21"/>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74</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986.22730899999999</v>
      </c>
      <c r="E4" s="5">
        <f t="shared" si="0"/>
        <v>759.03720300000009</v>
      </c>
      <c r="F4" s="5">
        <f t="shared" si="0"/>
        <v>682.74994700000013</v>
      </c>
      <c r="G4" s="5">
        <f t="shared" si="0"/>
        <v>687.75662700000009</v>
      </c>
      <c r="H4" s="5">
        <f t="shared" si="0"/>
        <v>656.98680899999999</v>
      </c>
      <c r="I4" s="5">
        <f t="shared" si="0"/>
        <v>628.46695099999999</v>
      </c>
      <c r="J4" s="5">
        <f t="shared" si="0"/>
        <v>567.06300600000009</v>
      </c>
      <c r="K4" s="5">
        <f t="shared" si="0"/>
        <v>486.21440699999999</v>
      </c>
      <c r="L4" s="5">
        <f t="shared" si="0"/>
        <v>521.64865999999995</v>
      </c>
      <c r="M4" s="5">
        <f t="shared" si="0"/>
        <v>441.26227999999998</v>
      </c>
      <c r="N4" s="5">
        <f t="shared" si="0"/>
        <v>412.98712</v>
      </c>
      <c r="O4" s="5">
        <f t="shared" si="0"/>
        <v>434.24499999999995</v>
      </c>
      <c r="P4" s="5">
        <f t="shared" si="0"/>
        <v>387.32500000000005</v>
      </c>
      <c r="Q4" s="5">
        <f t="shared" si="0"/>
        <v>343.01399999999995</v>
      </c>
      <c r="R4" s="5">
        <f t="shared" si="0"/>
        <v>319.61706550598217</v>
      </c>
      <c r="S4" s="5">
        <f t="shared" si="0"/>
        <v>304.52454351962285</v>
      </c>
      <c r="T4" s="5">
        <f>T5+T56+T116+T120+T153+T197+T209</f>
        <v>290.44627789184108</v>
      </c>
      <c r="U4" s="5">
        <f t="shared" ref="U4:V4" si="1">U5+U56+U116+U120+U153+U197+U209</f>
        <v>278.84642331338091</v>
      </c>
      <c r="V4" s="5">
        <f t="shared" si="1"/>
        <v>271.99950670892758</v>
      </c>
      <c r="W4" s="5">
        <f t="shared" ref="W4" si="2">W5+W56+W116+W120+W153+W197+W209</f>
        <v>267.97123761615421</v>
      </c>
    </row>
    <row r="5" spans="1:23" s="88" customFormat="1" x14ac:dyDescent="0.3">
      <c r="A5" s="122" t="s">
        <v>349</v>
      </c>
      <c r="B5" s="122" t="s">
        <v>349</v>
      </c>
      <c r="C5" s="122" t="s">
        <v>349</v>
      </c>
      <c r="D5" s="123">
        <f>SUMIF($A7:$A$211,LEFT($C5,LEN($C5)-6),D7:D$211)</f>
        <v>353.40235699999999</v>
      </c>
      <c r="E5" s="123">
        <f>SUMIF($A7:$A$211,LEFT($C5,LEN($C5)-6),E7:E$211)</f>
        <v>290.00248800000003</v>
      </c>
      <c r="F5" s="123">
        <f>SUMIF($A7:$A$211,LEFT($C5,LEN($C5)-6),F7:F$211)</f>
        <v>265.03993199999996</v>
      </c>
      <c r="G5" s="123">
        <f>SUMIF($A7:$A$211,LEFT($C5,LEN($C5)-6),G7:G$211)</f>
        <v>272.35465700000003</v>
      </c>
      <c r="H5" s="123">
        <f>SUMIF($A7:$A$211,LEFT($C5,LEN($C5)-6),H7:H$211)</f>
        <v>263.94150500000001</v>
      </c>
      <c r="I5" s="123">
        <f>SUMIF($A7:$A$211,LEFT($C5,LEN($C5)-6),I7:I$211)</f>
        <v>231.99140400000002</v>
      </c>
      <c r="J5" s="123">
        <f>SUMIF($A7:$A$211,LEFT($C5,LEN($C5)-6),J7:J$211)</f>
        <v>172.97576000000004</v>
      </c>
      <c r="K5" s="123">
        <f>SUMIF($A7:$A$211,LEFT($C5,LEN($C5)-6),K7:K$211)</f>
        <v>144.093863</v>
      </c>
      <c r="L5" s="123">
        <f>SUMIF($A7:$A$211,LEFT($C5,LEN($C5)-6),L7:L$211)</f>
        <v>194.50218000000001</v>
      </c>
      <c r="M5" s="123">
        <f>SUMIF($A7:$A$211,LEFT($C5,LEN($C5)-6),M7:M$211)</f>
        <v>180.50373999999999</v>
      </c>
      <c r="N5" s="123">
        <f>SUMIF($A7:$A$211,LEFT($C5,LEN($C5)-6),N7:N$211)</f>
        <v>160.53106000000002</v>
      </c>
      <c r="O5" s="123">
        <f>SUMIF($A7:$A$211,LEFT($C5,LEN($C5)-6),O7:O$211)</f>
        <v>178.405</v>
      </c>
      <c r="P5" s="123">
        <f>SUMIF($A7:$A$211,LEFT($C5,LEN($C5)-6),P7:P$211)</f>
        <v>120.066</v>
      </c>
      <c r="Q5" s="123">
        <f>SUMIF($A7:$A$211,LEFT($C5,LEN($C5)-6),Q7:Q$211)</f>
        <v>96.362999999999985</v>
      </c>
      <c r="R5" s="123">
        <f>SUMIF($A7:$A$211,LEFT($C5,LEN($C5)-6),R7:R$211)</f>
        <v>104.06795886143611</v>
      </c>
      <c r="S5" s="123">
        <f>SUMIF($A7:$A$211,LEFT($C5,LEN($C5)-6),S7:S$211)</f>
        <v>98.816513094581893</v>
      </c>
      <c r="T5" s="123">
        <f>SUMIF($A7:$A$211,LEFT($C5,LEN($C5)-6),T7:T$211)</f>
        <v>93.917978011944058</v>
      </c>
      <c r="U5" s="123">
        <f>SUMIF($A7:$A$211,LEFT($C5,LEN($C5)-6),U7:U$211)</f>
        <v>89.881806504144677</v>
      </c>
      <c r="V5" s="123">
        <f>SUMIF($A7:$A$211,LEFT($C5,LEN($C5)-6),V7:V$211)</f>
        <v>89.285134913531778</v>
      </c>
      <c r="W5" s="123">
        <f>SUMIF($A7:$A$211,LEFT($C5,LEN($C5)-6),W7:W$211)</f>
        <v>87.883497950927804</v>
      </c>
    </row>
    <row r="6" spans="1:23" s="88" customFormat="1" x14ac:dyDescent="0.3">
      <c r="A6" s="124" t="s">
        <v>350</v>
      </c>
      <c r="B6" s="124" t="s">
        <v>350</v>
      </c>
      <c r="C6" s="124" t="s">
        <v>350</v>
      </c>
      <c r="D6" s="125">
        <f>SUMIF($B7:$B$211,LEFT($C6,LEN($C6)-6),D7:D$211)</f>
        <v>209.57674200000002</v>
      </c>
      <c r="E6" s="125">
        <f>SUMIF($B7:$B$211,LEFT($C6,LEN($C6)-6),E7:E$211)</f>
        <v>121.49462000000003</v>
      </c>
      <c r="F6" s="125">
        <f>SUMIF($B7:$B$211,LEFT($C6,LEN($C6)-6),F7:F$211)</f>
        <v>104.57337899999997</v>
      </c>
      <c r="G6" s="125">
        <f>SUMIF($B7:$B$211,LEFT($C6,LEN($C6)-6),G7:G$211)</f>
        <v>92.091296999999997</v>
      </c>
      <c r="H6" s="125">
        <f>SUMIF($B7:$B$211,LEFT($C6,LEN($C6)-6),H7:H$211)</f>
        <v>84.646990999999986</v>
      </c>
      <c r="I6" s="125">
        <f>SUMIF($B7:$B$211,LEFT($C6,LEN($C6)-6),I7:I$211)</f>
        <v>81.62149500000001</v>
      </c>
      <c r="J6" s="125">
        <f>SUMIF($B7:$B$211,LEFT($C6,LEN($C6)-6),J7:J$211)</f>
        <v>73.091083000000012</v>
      </c>
      <c r="K6" s="125">
        <f>SUMIF($B7:$B$211,LEFT($C6,LEN($C6)-6),K7:K$211)</f>
        <v>61.114277000000008</v>
      </c>
      <c r="L6" s="125">
        <f>SUMIF($B7:$B$211,LEFT($C6,LEN($C6)-6),L7:L$211)</f>
        <v>68.845489999999998</v>
      </c>
      <c r="M6" s="125">
        <f>SUMIF($B7:$B$211,LEFT($C6,LEN($C6)-6),M7:M$211)</f>
        <v>67.941199999999995</v>
      </c>
      <c r="N6" s="125">
        <f>SUMIF($B7:$B$211,LEFT($C6,LEN($C6)-6),N7:N$211)</f>
        <v>54.453980000000008</v>
      </c>
      <c r="O6" s="125">
        <f>SUMIF($B7:$B$211,LEFT($C6,LEN($C6)-6),O7:O$211)</f>
        <v>72.804000000000002</v>
      </c>
      <c r="P6" s="125">
        <f>SUMIF($B7:$B$211,LEFT($C6,LEN($C6)-6),P7:P$211)</f>
        <v>63.814000000000007</v>
      </c>
      <c r="Q6" s="125">
        <f>SUMIF($B7:$B$211,LEFT($C6,LEN($C6)-6),Q7:Q$211)</f>
        <v>51.207999999999991</v>
      </c>
      <c r="R6" s="125">
        <f>SUMIF($B7:$B$211,LEFT($C6,LEN($C6)-6),R7:R$211)</f>
        <v>49.079757490592421</v>
      </c>
      <c r="S6" s="125">
        <f>SUMIF($B7:$B$211,LEFT($C6,LEN($C6)-6),S7:S$211)</f>
        <v>46.762179992534556</v>
      </c>
      <c r="T6" s="125">
        <f>SUMIF($B7:$B$211,LEFT($C6,LEN($C6)-6),T7:T$211)</f>
        <v>44.600349672849262</v>
      </c>
      <c r="U6" s="125">
        <f>SUMIF($B7:$B$211,LEFT($C6,LEN($C6)-6),U7:U$211)</f>
        <v>42.819099198204917</v>
      </c>
      <c r="V6" s="125">
        <f>SUMIF($B7:$B$211,LEFT($C6,LEN($C6)-6),V7:V$211)</f>
        <v>41.767700375138674</v>
      </c>
      <c r="W6" s="125">
        <f>SUMIF($B7:$B$211,LEFT($C6,LEN($C6)-6),W7:W$211)</f>
        <v>41.1491274279552</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67.426835000000011</v>
      </c>
      <c r="E8" s="127">
        <v>69.417529000000016</v>
      </c>
      <c r="F8" s="127">
        <v>71.608978999999991</v>
      </c>
      <c r="G8" s="127">
        <v>65.669885999999991</v>
      </c>
      <c r="H8" s="127">
        <v>60.588275999999986</v>
      </c>
      <c r="I8" s="127">
        <v>60.719402000000009</v>
      </c>
      <c r="J8" s="127">
        <v>58.267257000000008</v>
      </c>
      <c r="K8" s="127">
        <v>49.515874000000004</v>
      </c>
      <c r="L8" s="127">
        <v>58.369249999999994</v>
      </c>
      <c r="M8" s="127">
        <v>57.489699999999992</v>
      </c>
      <c r="N8" s="127">
        <v>46.35502000000001</v>
      </c>
      <c r="O8" s="127">
        <v>62.542000000000002</v>
      </c>
      <c r="P8" s="127">
        <v>52.111000000000004</v>
      </c>
      <c r="Q8" s="127">
        <v>43.957999999999991</v>
      </c>
      <c r="R8" s="127">
        <v>41.512978893376598</v>
      </c>
      <c r="S8" s="127">
        <v>39.552709513906208</v>
      </c>
      <c r="T8" s="127">
        <v>37.72417528674832</v>
      </c>
      <c r="U8" s="127">
        <v>36.217545728281131</v>
      </c>
      <c r="V8" s="127">
        <v>35.328244326194209</v>
      </c>
      <c r="W8" s="127">
        <v>34.805038690849265</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33.559859000000003</v>
      </c>
      <c r="E13" s="127">
        <v>27.152661000000005</v>
      </c>
      <c r="F13" s="127">
        <v>26.316214999999993</v>
      </c>
      <c r="G13" s="127">
        <v>26.421410999999999</v>
      </c>
      <c r="H13" s="127">
        <v>24.058715000000003</v>
      </c>
      <c r="I13" s="127">
        <v>20.902093000000001</v>
      </c>
      <c r="J13" s="127">
        <v>14.823825999999999</v>
      </c>
      <c r="K13" s="127">
        <v>11.598403000000003</v>
      </c>
      <c r="L13" s="127">
        <v>10.476240000000001</v>
      </c>
      <c r="M13" s="127">
        <v>10.451499999999998</v>
      </c>
      <c r="N13" s="127">
        <v>8.0989599999999982</v>
      </c>
      <c r="O13" s="127">
        <v>10.262</v>
      </c>
      <c r="P13" s="127">
        <v>11.703000000000001</v>
      </c>
      <c r="Q13" s="127">
        <v>7.2500000000000018</v>
      </c>
      <c r="R13" s="127">
        <v>7.5667785972158228</v>
      </c>
      <c r="S13" s="127">
        <v>7.2094704786283446</v>
      </c>
      <c r="T13" s="127">
        <v>6.8761743861009439</v>
      </c>
      <c r="U13" s="127">
        <v>6.6015534699237834</v>
      </c>
      <c r="V13" s="127">
        <v>6.4394560489444608</v>
      </c>
      <c r="W13" s="127">
        <v>6.3440887371059356</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52.318246999999992</v>
      </c>
      <c r="E19" s="127">
        <v>18.584</v>
      </c>
      <c r="F19" s="127">
        <v>4.3490000000000002</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56.271801000000004</v>
      </c>
      <c r="E22" s="127">
        <v>6.3404300000000005</v>
      </c>
      <c r="F22" s="127">
        <v>2.2991849999999996</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38.034224999999999</v>
      </c>
      <c r="E26" s="125">
        <f>SUMIF($B27:$B$211,LEFT($C26,LEN($C26)-6),E27:E$211)</f>
        <v>43.146945000000002</v>
      </c>
      <c r="F26" s="125">
        <f>SUMIF($B27:$B$211,LEFT($C26,LEN($C26)-6),F27:F$211)</f>
        <v>42.668562000000001</v>
      </c>
      <c r="G26" s="125">
        <f>SUMIF($B27:$B$211,LEFT($C26,LEN($C26)-6),G27:G$211)</f>
        <v>41.361242000000011</v>
      </c>
      <c r="H26" s="125">
        <f>SUMIF($B27:$B$211,LEFT($C26,LEN($C26)-6),H27:H$211)</f>
        <v>37.338570000000004</v>
      </c>
      <c r="I26" s="125">
        <f>SUMIF($B27:$B$211,LEFT($C26,LEN($C26)-6),I27:I$211)</f>
        <v>28.216273999999999</v>
      </c>
      <c r="J26" s="125">
        <f>SUMIF($B27:$B$211,LEFT($C26,LEN($C26)-6),J27:J$211)</f>
        <v>15.283526999999999</v>
      </c>
      <c r="K26" s="125">
        <f>SUMIF($B27:$B$211,LEFT($C26,LEN($C26)-6),K27:K$211)</f>
        <v>15.209601000000003</v>
      </c>
      <c r="L26" s="125">
        <f>SUMIF($B27:$B$211,LEFT($C26,LEN($C26)-6),L27:L$211)</f>
        <v>14.992340000000002</v>
      </c>
      <c r="M26" s="125">
        <f>SUMIF($B27:$B$211,LEFT($C26,LEN($C26)-6),M27:M$211)</f>
        <v>15.162879999999998</v>
      </c>
      <c r="N26" s="125">
        <f>SUMIF($B27:$B$211,LEFT($C26,LEN($C26)-6),N27:N$211)</f>
        <v>14.583440000000001</v>
      </c>
      <c r="O26" s="125">
        <f>SUMIF($B27:$B$211,LEFT($C26,LEN($C26)-6),O27:O$211)</f>
        <v>15.880999999999997</v>
      </c>
      <c r="P26" s="125">
        <f>SUMIF($B27:$B$211,LEFT($C26,LEN($C26)-6),P27:P$211)</f>
        <v>12.338999999999999</v>
      </c>
      <c r="Q26" s="125">
        <f>SUMIF($B27:$B$211,LEFT($C26,LEN($C26)-6),Q27:Q$211)</f>
        <v>11.246</v>
      </c>
      <c r="R26" s="125">
        <f>SUMIF($B27:$B$211,LEFT($C26,LEN($C26)-6),R27:R$211)</f>
        <v>10.905165985866212</v>
      </c>
      <c r="S26" s="125">
        <f>SUMIF($B27:$B$211,LEFT($C26,LEN($C26)-6),S27:S$211)</f>
        <v>10.390217082415049</v>
      </c>
      <c r="T26" s="125">
        <f>SUMIF($B27:$B$211,LEFT($C26,LEN($C26)-6),T27:T$211)</f>
        <v>9.9098740718782672</v>
      </c>
      <c r="U26" s="125">
        <f>SUMIF($B27:$B$211,LEFT($C26,LEN($C26)-6),U27:U$211)</f>
        <v>9.5140931413770744</v>
      </c>
      <c r="V26" s="125">
        <f>SUMIF($B27:$B$211,LEFT($C26,LEN($C26)-6),V27:V$211)</f>
        <v>9.2804799519663579</v>
      </c>
      <c r="W26" s="125">
        <f>SUMIF($B27:$B$211,LEFT($C26,LEN($C26)-6),W27:W$211)</f>
        <v>9.1430375315408874</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0.24000000000000002</v>
      </c>
      <c r="E29" s="127">
        <v>1E-3</v>
      </c>
      <c r="F29" s="127">
        <v>7.2750000000000002E-3</v>
      </c>
      <c r="G29" s="127">
        <v>1.7999999999999999E-2</v>
      </c>
      <c r="H29" s="127">
        <v>4.8875000000000002E-2</v>
      </c>
      <c r="I29" s="127">
        <v>1.5000000000000001E-2</v>
      </c>
      <c r="J29" s="127">
        <v>8.900000000000001E-2</v>
      </c>
      <c r="K29" s="127">
        <v>0.42499999999999999</v>
      </c>
      <c r="L29" s="127">
        <v>5.673000000000001E-2</v>
      </c>
      <c r="M29" s="127">
        <v>7.7479999999999993E-2</v>
      </c>
      <c r="N29" s="127">
        <v>3.653E-2</v>
      </c>
      <c r="O29" s="127">
        <v>0.02</v>
      </c>
      <c r="P29" s="127">
        <v>2.5000000000000001E-2</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5.8144859999999996</v>
      </c>
      <c r="E31" s="127">
        <v>6.6429849999999986</v>
      </c>
      <c r="F31" s="127">
        <v>6.7584929999999979</v>
      </c>
      <c r="G31" s="127">
        <v>8.1308119999999988</v>
      </c>
      <c r="H31" s="127">
        <v>8.574253999999998</v>
      </c>
      <c r="I31" s="127">
        <v>10.777142</v>
      </c>
      <c r="J31" s="127">
        <v>7.275163</v>
      </c>
      <c r="K31" s="127">
        <v>8.5820270000000018</v>
      </c>
      <c r="L31" s="127">
        <v>7.8093900000000014</v>
      </c>
      <c r="M31" s="127">
        <v>7.5723899999999977</v>
      </c>
      <c r="N31" s="127">
        <v>7.4440400000000002</v>
      </c>
      <c r="O31" s="127">
        <v>8.5699999999999985</v>
      </c>
      <c r="P31" s="127">
        <v>7.8509999999999991</v>
      </c>
      <c r="Q31" s="127">
        <v>7.0410000000000004</v>
      </c>
      <c r="R31" s="127">
        <v>6.2839652278130611</v>
      </c>
      <c r="S31" s="127">
        <v>5.9872323759168555</v>
      </c>
      <c r="T31" s="127">
        <v>5.7104407361061194</v>
      </c>
      <c r="U31" s="127">
        <v>5.4823769351218514</v>
      </c>
      <c r="V31" s="127">
        <v>5.3477602625358411</v>
      </c>
      <c r="W31" s="127">
        <v>5.2685607902949316</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29.689381999999998</v>
      </c>
      <c r="E40" s="127">
        <v>34.497959999999999</v>
      </c>
      <c r="F40" s="127">
        <v>33.403838999999998</v>
      </c>
      <c r="G40" s="127">
        <v>29.375330000000009</v>
      </c>
      <c r="H40" s="127">
        <v>24.630060000000004</v>
      </c>
      <c r="I40" s="127">
        <v>13.722531999999999</v>
      </c>
      <c r="J40" s="127">
        <v>4.2230409999999994</v>
      </c>
      <c r="K40" s="127">
        <v>3.0175189999999996</v>
      </c>
      <c r="L40" s="127">
        <v>4.0972200000000001</v>
      </c>
      <c r="M40" s="127">
        <v>4.6150299999999991</v>
      </c>
      <c r="N40" s="127">
        <v>4.2009099999999995</v>
      </c>
      <c r="O40" s="127">
        <v>4.4309999999999992</v>
      </c>
      <c r="P40" s="127">
        <v>3.0549999999999997</v>
      </c>
      <c r="Q40" s="127">
        <v>2.266</v>
      </c>
      <c r="R40" s="127">
        <v>2.7892989045763512</v>
      </c>
      <c r="S40" s="127">
        <v>2.6575864286570736</v>
      </c>
      <c r="T40" s="127">
        <v>2.5347253704349759</v>
      </c>
      <c r="U40" s="127">
        <v>2.4334934114414151</v>
      </c>
      <c r="V40" s="127">
        <v>2.3737403536555508</v>
      </c>
      <c r="W40" s="127">
        <v>2.3385856395290574</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2.2903569999999993</v>
      </c>
      <c r="E44" s="127">
        <v>2.0050000000000003</v>
      </c>
      <c r="F44" s="127">
        <v>2.4989549999999996</v>
      </c>
      <c r="G44" s="127">
        <v>3.8370999999999991</v>
      </c>
      <c r="H44" s="127">
        <v>4.0853810000000017</v>
      </c>
      <c r="I44" s="127">
        <v>3.7015999999999996</v>
      </c>
      <c r="J44" s="127">
        <v>3.6963229999999996</v>
      </c>
      <c r="K44" s="127">
        <v>3.1850549999999993</v>
      </c>
      <c r="L44" s="127">
        <v>3.0289999999999995</v>
      </c>
      <c r="M44" s="127">
        <v>2.8979799999999996</v>
      </c>
      <c r="N44" s="127">
        <v>2.9019600000000003</v>
      </c>
      <c r="O44" s="127">
        <v>2.8599999999999994</v>
      </c>
      <c r="P44" s="127">
        <v>1.4080000000000004</v>
      </c>
      <c r="Q44" s="127">
        <v>1.9389999999999996</v>
      </c>
      <c r="R44" s="127">
        <v>1.8319018534767999</v>
      </c>
      <c r="S44" s="127">
        <v>1.745398277841119</v>
      </c>
      <c r="T44" s="127">
        <v>1.6647079653371724</v>
      </c>
      <c r="U44" s="127">
        <v>1.5982227948138079</v>
      </c>
      <c r="V44" s="127">
        <v>1.5589793357749653</v>
      </c>
      <c r="W44" s="127">
        <v>1.5358911017168977</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105.79138999999999</v>
      </c>
      <c r="E46" s="125">
        <f>SUMIF($B47:$B$211,LEFT($C46,LEN($C46)-6),E47:E$211)</f>
        <v>125.36092299999999</v>
      </c>
      <c r="F46" s="125">
        <f>SUMIF($B47:$B$211,LEFT($C46,LEN($C46)-6),F47:F$211)</f>
        <v>117.797991</v>
      </c>
      <c r="G46" s="125">
        <f>SUMIF($B47:$B$211,LEFT($C46,LEN($C46)-6),G47:G$211)</f>
        <v>138.90211800000003</v>
      </c>
      <c r="H46" s="125">
        <f>SUMIF($B47:$B$211,LEFT($C46,LEN($C46)-6),H47:H$211)</f>
        <v>141.95594399999999</v>
      </c>
      <c r="I46" s="125">
        <f>SUMIF($B47:$B$211,LEFT($C46,LEN($C46)-6),I47:I$211)</f>
        <v>122.15363500000001</v>
      </c>
      <c r="J46" s="125">
        <f>SUMIF($B47:$B$211,LEFT($C46,LEN($C46)-6),J47:J$211)</f>
        <v>84.601150000000004</v>
      </c>
      <c r="K46" s="125">
        <f>SUMIF($B47:$B$211,LEFT($C46,LEN($C46)-6),K47:K$211)</f>
        <v>67.769984999999991</v>
      </c>
      <c r="L46" s="125">
        <f>SUMIF($B47:$B$211,LEFT($C46,LEN($C46)-6),L47:L$211)</f>
        <v>110.66435</v>
      </c>
      <c r="M46" s="125">
        <f>SUMIF($B47:$B$211,LEFT($C46,LEN($C46)-6),M47:M$211)</f>
        <v>97.399659999999983</v>
      </c>
      <c r="N46" s="125">
        <f>SUMIF($B47:$B$211,LEFT($C46,LEN($C46)-6),N47:N$211)</f>
        <v>91.493639999999999</v>
      </c>
      <c r="O46" s="125">
        <f>SUMIF($B47:$B$211,LEFT($C46,LEN($C46)-6),O47:O$211)</f>
        <v>89.720000000000013</v>
      </c>
      <c r="P46" s="125">
        <f>SUMIF($B47:$B$211,LEFT($C46,LEN($C46)-6),P47:P$211)</f>
        <v>43.912999999999997</v>
      </c>
      <c r="Q46" s="125">
        <f>SUMIF($B47:$B$211,LEFT($C46,LEN($C46)-6),Q47:Q$211)</f>
        <v>33.908999999999999</v>
      </c>
      <c r="R46" s="125">
        <f>SUMIF($B47:$B$211,LEFT($C46,LEN($C46)-6),R47:R$211)</f>
        <v>44.083035384977485</v>
      </c>
      <c r="S46" s="125">
        <f>SUMIF($B47:$B$211,LEFT($C46,LEN($C46)-6),S47:S$211)</f>
        <v>41.664116019632282</v>
      </c>
      <c r="T46" s="125">
        <f>SUMIF($B47:$B$211,LEFT($C46,LEN($C46)-6),T47:T$211)</f>
        <v>39.407754267216539</v>
      </c>
      <c r="U46" s="125">
        <f>SUMIF($B47:$B$211,LEFT($C46,LEN($C46)-6),U47:U$211)</f>
        <v>37.548614164562693</v>
      </c>
      <c r="V46" s="125">
        <f>SUMIF($B47:$B$211,LEFT($C46,LEN($C46)-6),V47:V$211)</f>
        <v>38.236954586426748</v>
      </c>
      <c r="W46" s="125">
        <f>SUMIF($B47:$B$211,LEFT($C46,LEN($C46)-6),W47:W$211)</f>
        <v>37.591332991431713</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27.896477999999998</v>
      </c>
      <c r="E50" s="127">
        <v>34.762277999999995</v>
      </c>
      <c r="F50" s="127">
        <v>22.056890000000003</v>
      </c>
      <c r="G50" s="127">
        <v>36.506634000000005</v>
      </c>
      <c r="H50" s="127">
        <v>32.313079000000002</v>
      </c>
      <c r="I50" s="127">
        <v>15.94</v>
      </c>
      <c r="J50" s="127">
        <v>10.926000000000002</v>
      </c>
      <c r="K50" s="127">
        <v>12.022001000000001</v>
      </c>
      <c r="L50" s="127">
        <v>25.22606</v>
      </c>
      <c r="M50" s="127">
        <v>23.218279999999996</v>
      </c>
      <c r="N50" s="127">
        <v>23.430679999999999</v>
      </c>
      <c r="O50" s="127">
        <v>20.992000000000001</v>
      </c>
      <c r="P50" s="127">
        <v>13.710999999999999</v>
      </c>
      <c r="Q50" s="127">
        <v>6.7729999999999997</v>
      </c>
      <c r="R50" s="127">
        <v>12.816460815045806</v>
      </c>
      <c r="S50" s="127">
        <v>12.211259348934568</v>
      </c>
      <c r="T50" s="127">
        <v>11.646728980455562</v>
      </c>
      <c r="U50" s="127">
        <v>11.181581472046684</v>
      </c>
      <c r="V50" s="127">
        <v>10.907024047442523</v>
      </c>
      <c r="W50" s="127">
        <v>10.745492769698455</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77.894911999999991</v>
      </c>
      <c r="E52" s="127">
        <v>90.598644999999991</v>
      </c>
      <c r="F52" s="127">
        <v>95.741101</v>
      </c>
      <c r="G52" s="127">
        <v>102.39548400000001</v>
      </c>
      <c r="H52" s="127">
        <v>109.642865</v>
      </c>
      <c r="I52" s="127">
        <v>106.21363500000001</v>
      </c>
      <c r="J52" s="127">
        <v>73.675150000000002</v>
      </c>
      <c r="K52" s="127">
        <v>55.747983999999988</v>
      </c>
      <c r="L52" s="127">
        <v>85.438289999999995</v>
      </c>
      <c r="M52" s="127">
        <v>74.18137999999999</v>
      </c>
      <c r="N52" s="127">
        <v>68.062960000000004</v>
      </c>
      <c r="O52" s="127">
        <v>68.728000000000009</v>
      </c>
      <c r="P52" s="127">
        <v>30.201999999999995</v>
      </c>
      <c r="Q52" s="127">
        <v>27.135999999999999</v>
      </c>
      <c r="R52" s="127">
        <v>31.266574569931677</v>
      </c>
      <c r="S52" s="127">
        <v>29.452856670697713</v>
      </c>
      <c r="T52" s="127">
        <v>27.761025286760976</v>
      </c>
      <c r="U52" s="127">
        <v>26.367032692516009</v>
      </c>
      <c r="V52" s="127">
        <v>27.329930538984225</v>
      </c>
      <c r="W52" s="127">
        <v>26.845840221733255</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107.13051100000001</v>
      </c>
      <c r="E56" s="123">
        <f>SUMIF($A58:$A$211,LEFT($C56,LEN($C56)-6),E58:E$211)</f>
        <v>43.667879000000006</v>
      </c>
      <c r="F56" s="123">
        <f>SUMIF($A58:$A$211,LEFT($C56,LEN($C56)-6),F58:F$211)</f>
        <v>66.933119000000019</v>
      </c>
      <c r="G56" s="123">
        <f>SUMIF($A58:$A$211,LEFT($C56,LEN($C56)-6),G58:G$211)</f>
        <v>97.304520000000011</v>
      </c>
      <c r="H56" s="123">
        <f>SUMIF($A58:$A$211,LEFT($C56,LEN($C56)-6),H58:H$211)</f>
        <v>96.170156999999989</v>
      </c>
      <c r="I56" s="123">
        <f>SUMIF($A58:$A$211,LEFT($C56,LEN($C56)-6),I58:I$211)</f>
        <v>69.251350000000002</v>
      </c>
      <c r="J56" s="123">
        <f>SUMIF($A58:$A$211,LEFT($C56,LEN($C56)-6),J58:J$211)</f>
        <v>55.941873999999991</v>
      </c>
      <c r="K56" s="123">
        <f>SUMIF($A58:$A$211,LEFT($C56,LEN($C56)-6),K58:K$211)</f>
        <v>62.470568</v>
      </c>
      <c r="L56" s="123">
        <f>SUMIF($A58:$A$211,LEFT($C56,LEN($C56)-6),L58:L$211)</f>
        <v>36.129550000000002</v>
      </c>
      <c r="M56" s="123">
        <f>SUMIF($A58:$A$211,LEFT($C56,LEN($C56)-6),M58:M$211)</f>
        <v>33.017769999999999</v>
      </c>
      <c r="N56" s="123">
        <f>SUMIF($A58:$A$211,LEFT($C56,LEN($C56)-6),N58:N$211)</f>
        <v>43.551530000000007</v>
      </c>
      <c r="O56" s="123">
        <f>SUMIF($A58:$A$211,LEFT($C56,LEN($C56)-6),O58:O$211)</f>
        <v>35.893000000000001</v>
      </c>
      <c r="P56" s="123">
        <f>SUMIF($A58:$A$211,LEFT($C56,LEN($C56)-6),P58:P$211)</f>
        <v>27.917000000000002</v>
      </c>
      <c r="Q56" s="123">
        <f>SUMIF($A58:$A$211,LEFT($C56,LEN($C56)-6),Q58:Q$211)</f>
        <v>18.756</v>
      </c>
      <c r="R56" s="123">
        <f>SUMIF($A58:$A$211,LEFT($C56,LEN($C56)-6),R58:R$211)</f>
        <v>25.186940147047036</v>
      </c>
      <c r="S56" s="123">
        <f>SUMIF($A58:$A$211,LEFT($C56,LEN($C56)-6),S58:S$211)</f>
        <v>23.997596745321481</v>
      </c>
      <c r="T56" s="123">
        <f>SUMIF($A58:$A$211,LEFT($C56,LEN($C56)-6),T58:T$211)</f>
        <v>22.888180284157794</v>
      </c>
      <c r="U56" s="123">
        <f>SUMIF($A58:$A$211,LEFT($C56,LEN($C56)-6),U58:U$211)</f>
        <v>21.974071262727403</v>
      </c>
      <c r="V56" s="123">
        <f>SUMIF($A58:$A$211,LEFT($C56,LEN($C56)-6),V58:V$211)</f>
        <v>21.434510340236674</v>
      </c>
      <c r="W56" s="123">
        <f>SUMIF($A58:$A$211,LEFT($C56,LEN($C56)-6),W58:W$211)</f>
        <v>21.117068678054892</v>
      </c>
    </row>
    <row r="57" spans="1:23" s="88" customFormat="1" x14ac:dyDescent="0.3">
      <c r="A57" s="124" t="s">
        <v>391</v>
      </c>
      <c r="B57" s="124" t="s">
        <v>391</v>
      </c>
      <c r="C57" s="124" t="s">
        <v>391</v>
      </c>
      <c r="D57" s="125">
        <f>SUMIF($B58:$B$211,LEFT($C57,LEN($C57)-6),D58:D$211)</f>
        <v>107.13051100000001</v>
      </c>
      <c r="E57" s="125">
        <f>SUMIF($B58:$B$211,LEFT($C57,LEN($C57)-6),E58:E$211)</f>
        <v>43.667879000000006</v>
      </c>
      <c r="F57" s="125">
        <f>SUMIF($B58:$B$211,LEFT($C57,LEN($C57)-6),F58:F$211)</f>
        <v>66.933119000000019</v>
      </c>
      <c r="G57" s="125">
        <f>SUMIF($B58:$B$211,LEFT($C57,LEN($C57)-6),G58:G$211)</f>
        <v>97.304520000000011</v>
      </c>
      <c r="H57" s="125">
        <f>SUMIF($B58:$B$211,LEFT($C57,LEN($C57)-6),H58:H$211)</f>
        <v>96.170156999999989</v>
      </c>
      <c r="I57" s="125">
        <f>SUMIF($B58:$B$211,LEFT($C57,LEN($C57)-6),I58:I$211)</f>
        <v>69.251350000000002</v>
      </c>
      <c r="J57" s="125">
        <f>SUMIF($B58:$B$211,LEFT($C57,LEN($C57)-6),J58:J$211)</f>
        <v>55.941873999999991</v>
      </c>
      <c r="K57" s="125">
        <f>SUMIF($B58:$B$211,LEFT($C57,LEN($C57)-6),K58:K$211)</f>
        <v>62.470568</v>
      </c>
      <c r="L57" s="125">
        <f>SUMIF($B58:$B$211,LEFT($C57,LEN($C57)-6),L58:L$211)</f>
        <v>36.129550000000002</v>
      </c>
      <c r="M57" s="125">
        <f>SUMIF($B58:$B$211,LEFT($C57,LEN($C57)-6),M58:M$211)</f>
        <v>33.017769999999999</v>
      </c>
      <c r="N57" s="125">
        <f>SUMIF($B58:$B$211,LEFT($C57,LEN($C57)-6),N58:N$211)</f>
        <v>43.551530000000007</v>
      </c>
      <c r="O57" s="125">
        <f>SUMIF($B58:$B$211,LEFT($C57,LEN($C57)-6),O58:O$211)</f>
        <v>35.893000000000001</v>
      </c>
      <c r="P57" s="125">
        <f>SUMIF($B58:$B$211,LEFT($C57,LEN($C57)-6),P58:P$211)</f>
        <v>27.917000000000002</v>
      </c>
      <c r="Q57" s="125">
        <f>SUMIF($B58:$B$211,LEFT($C57,LEN($C57)-6),Q58:Q$211)</f>
        <v>18.756</v>
      </c>
      <c r="R57" s="125">
        <f>SUMIF($B58:$B$211,LEFT($C57,LEN($C57)-6),R58:R$211)</f>
        <v>25.186940147047036</v>
      </c>
      <c r="S57" s="125">
        <f>SUMIF($B58:$B$211,LEFT($C57,LEN($C57)-6),S58:S$211)</f>
        <v>23.997596745321481</v>
      </c>
      <c r="T57" s="125">
        <f>SUMIF($B58:$B$211,LEFT($C57,LEN($C57)-6),T58:T$211)</f>
        <v>22.888180284157794</v>
      </c>
      <c r="U57" s="125">
        <f>SUMIF($B58:$B$211,LEFT($C57,LEN($C57)-6),U58:U$211)</f>
        <v>21.974071262727403</v>
      </c>
      <c r="V57" s="125">
        <f>SUMIF($B58:$B$211,LEFT($C57,LEN($C57)-6),V58:V$211)</f>
        <v>21.434510340236674</v>
      </c>
      <c r="W57" s="125">
        <f>SUMIF($B58:$B$211,LEFT($C57,LEN($C57)-6),W58:W$211)</f>
        <v>21.117068678054892</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0.26233000000000001</v>
      </c>
      <c r="E59" s="127">
        <v>0.20799999999999999</v>
      </c>
      <c r="F59" s="127">
        <v>0.02</v>
      </c>
      <c r="G59" s="127">
        <v>6.198E-2</v>
      </c>
      <c r="H59" s="127">
        <v>0</v>
      </c>
      <c r="I59" s="127">
        <v>3.0960000000000001E-2</v>
      </c>
      <c r="J59" s="127">
        <v>0.39999999999999997</v>
      </c>
      <c r="K59" s="127">
        <v>0.27300000000000002</v>
      </c>
      <c r="L59" s="127">
        <v>0.39500000000000002</v>
      </c>
      <c r="M59" s="127">
        <v>0.16</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6.2099999999999995E-2</v>
      </c>
      <c r="E61" s="127">
        <v>2.1202070000000002</v>
      </c>
      <c r="F61" s="127">
        <v>1.131392</v>
      </c>
      <c r="G61" s="127">
        <v>0</v>
      </c>
      <c r="H61" s="127">
        <v>0</v>
      </c>
      <c r="I61" s="127">
        <v>0</v>
      </c>
      <c r="J61" s="127">
        <v>0.29978499999999997</v>
      </c>
      <c r="K61" s="127">
        <v>0.31246500000000005</v>
      </c>
      <c r="L61" s="127">
        <v>0</v>
      </c>
      <c r="M61" s="127">
        <v>5.3299999999999997E-3</v>
      </c>
      <c r="N61" s="127">
        <v>4.8000000000000012E-4</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106.80608100000001</v>
      </c>
      <c r="E63" s="127">
        <v>41.339672000000007</v>
      </c>
      <c r="F63" s="127">
        <v>65.781727000000018</v>
      </c>
      <c r="G63" s="127">
        <v>97.242540000000005</v>
      </c>
      <c r="H63" s="127">
        <v>96.170156999999989</v>
      </c>
      <c r="I63" s="127">
        <v>69.220390000000009</v>
      </c>
      <c r="J63" s="127">
        <v>55.242088999999993</v>
      </c>
      <c r="K63" s="127">
        <v>61.885103000000001</v>
      </c>
      <c r="L63" s="127">
        <v>35.734549999999999</v>
      </c>
      <c r="M63" s="127">
        <v>32.852440000000001</v>
      </c>
      <c r="N63" s="127">
        <v>43.551050000000004</v>
      </c>
      <c r="O63" s="127">
        <v>35.893000000000001</v>
      </c>
      <c r="P63" s="127">
        <v>27.917000000000002</v>
      </c>
      <c r="Q63" s="127">
        <v>18.756</v>
      </c>
      <c r="R63" s="127">
        <v>25.186940147047036</v>
      </c>
      <c r="S63" s="127">
        <v>23.997596745321481</v>
      </c>
      <c r="T63" s="127">
        <v>22.888180284157794</v>
      </c>
      <c r="U63" s="127">
        <v>21.974071262727403</v>
      </c>
      <c r="V63" s="127">
        <v>21.434510340236674</v>
      </c>
      <c r="W63" s="127">
        <v>21.117068678054892</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40.388302999999993</v>
      </c>
      <c r="E116" s="123">
        <f>SUMIF($A118:$A$211,LEFT($C116,LEN($C116)-6),E118:E$211)</f>
        <v>38.403615000000009</v>
      </c>
      <c r="F116" s="123">
        <f>SUMIF($A118:$A$211,LEFT($C116,LEN($C116)-6),F118:F$211)</f>
        <v>36.175933000000001</v>
      </c>
      <c r="G116" s="123">
        <f>SUMIF($A118:$A$211,LEFT($C116,LEN($C116)-6),G118:G$211)</f>
        <v>38.939489000000002</v>
      </c>
      <c r="H116" s="123">
        <f>SUMIF($A118:$A$211,LEFT($C116,LEN($C116)-6),H118:H$211)</f>
        <v>36.602063000000001</v>
      </c>
      <c r="I116" s="123">
        <f>SUMIF($A118:$A$211,LEFT($C116,LEN($C116)-6),I118:I$211)</f>
        <v>39.233522000000001</v>
      </c>
      <c r="J116" s="123">
        <f>SUMIF($A118:$A$211,LEFT($C116,LEN($C116)-6),J118:J$211)</f>
        <v>35.485557999999997</v>
      </c>
      <c r="K116" s="123">
        <f>SUMIF($A118:$A$211,LEFT($C116,LEN($C116)-6),K118:K$211)</f>
        <v>37.882546999999995</v>
      </c>
      <c r="L116" s="123">
        <f>SUMIF($A118:$A$211,LEFT($C116,LEN($C116)-6),L118:L$211)</f>
        <v>36.45261</v>
      </c>
      <c r="M116" s="123">
        <f>SUMIF($A118:$A$211,LEFT($C116,LEN($C116)-6),M118:M$211)</f>
        <v>36.093980000000009</v>
      </c>
      <c r="N116" s="123">
        <f>SUMIF($A118:$A$211,LEFT($C116,LEN($C116)-6),N118:N$211)</f>
        <v>31.710070000000002</v>
      </c>
      <c r="O116" s="123">
        <f>SUMIF($A118:$A$211,LEFT($C116,LEN($C116)-6),O118:O$211)</f>
        <v>31.760999999999999</v>
      </c>
      <c r="P116" s="123">
        <f>SUMIF($A118:$A$211,LEFT($C116,LEN($C116)-6),P118:P$211)</f>
        <v>32.018000000000001</v>
      </c>
      <c r="Q116" s="123">
        <f>SUMIF($A118:$A$211,LEFT($C116,LEN($C116)-6),Q118:Q$211)</f>
        <v>23.698</v>
      </c>
      <c r="R116" s="123">
        <f>SUMIF($A118:$A$211,LEFT($C116,LEN($C116)-6),R118:R$211)</f>
        <v>24.131732644767194</v>
      </c>
      <c r="S116" s="123">
        <f>SUMIF($A118:$A$211,LEFT($C116,LEN($C116)-6),S118:S$211)</f>
        <v>22.992216815305706</v>
      </c>
      <c r="T116" s="123">
        <f>SUMIF($A118:$A$211,LEFT($C116,LEN($C116)-6),T118:T$211)</f>
        <v>21.929279385185019</v>
      </c>
      <c r="U116" s="123">
        <f>SUMIF($A118:$A$211,LEFT($C116,LEN($C116)-6),U118:U$211)</f>
        <v>21.053466984609866</v>
      </c>
      <c r="V116" s="123">
        <f>SUMIF($A118:$A$211,LEFT($C116,LEN($C116)-6),V118:V$211)</f>
        <v>20.536510980780363</v>
      </c>
      <c r="W116" s="123">
        <f>SUMIF($A118:$A$211,LEFT($C116,LEN($C116)-6),W118:W$211)</f>
        <v>20.232368545162622</v>
      </c>
    </row>
    <row r="117" spans="1:23" s="88" customFormat="1" x14ac:dyDescent="0.3">
      <c r="A117" s="124" t="s">
        <v>452</v>
      </c>
      <c r="B117" s="124" t="s">
        <v>452</v>
      </c>
      <c r="C117" s="124" t="s">
        <v>452</v>
      </c>
      <c r="D117" s="125">
        <f>SUMIF($B118:$B$211,LEFT($C117,LEN($C117)-6),D118:D$211)</f>
        <v>40.388302999999993</v>
      </c>
      <c r="E117" s="125">
        <f>SUMIF($B118:$B$211,LEFT($C117,LEN($C117)-6),E118:E$211)</f>
        <v>38.403615000000009</v>
      </c>
      <c r="F117" s="125">
        <f>SUMIF($B118:$B$211,LEFT($C117,LEN($C117)-6),F118:F$211)</f>
        <v>36.175933000000001</v>
      </c>
      <c r="G117" s="125">
        <f>SUMIF($B118:$B$211,LEFT($C117,LEN($C117)-6),G118:G$211)</f>
        <v>38.939489000000002</v>
      </c>
      <c r="H117" s="125">
        <f>SUMIF($B118:$B$211,LEFT($C117,LEN($C117)-6),H118:H$211)</f>
        <v>36.602063000000001</v>
      </c>
      <c r="I117" s="125">
        <f>SUMIF($B118:$B$211,LEFT($C117,LEN($C117)-6),I118:I$211)</f>
        <v>39.233522000000001</v>
      </c>
      <c r="J117" s="125">
        <f>SUMIF($B118:$B$211,LEFT($C117,LEN($C117)-6),J118:J$211)</f>
        <v>35.485557999999997</v>
      </c>
      <c r="K117" s="125">
        <f>SUMIF($B118:$B$211,LEFT($C117,LEN($C117)-6),K118:K$211)</f>
        <v>37.882546999999995</v>
      </c>
      <c r="L117" s="125">
        <f>SUMIF($B118:$B$211,LEFT($C117,LEN($C117)-6),L118:L$211)</f>
        <v>36.45261</v>
      </c>
      <c r="M117" s="125">
        <f>SUMIF($B118:$B$211,LEFT($C117,LEN($C117)-6),M118:M$211)</f>
        <v>36.093980000000009</v>
      </c>
      <c r="N117" s="125">
        <f>SUMIF($B118:$B$211,LEFT($C117,LEN($C117)-6),N118:N$211)</f>
        <v>31.710070000000002</v>
      </c>
      <c r="O117" s="125">
        <f>SUMIF($B118:$B$211,LEFT($C117,LEN($C117)-6),O118:O$211)</f>
        <v>31.760999999999999</v>
      </c>
      <c r="P117" s="125">
        <f>SUMIF($B118:$B$211,LEFT($C117,LEN($C117)-6),P118:P$211)</f>
        <v>32.018000000000001</v>
      </c>
      <c r="Q117" s="125">
        <f>SUMIF($B118:$B$211,LEFT($C117,LEN($C117)-6),Q118:Q$211)</f>
        <v>23.698</v>
      </c>
      <c r="R117" s="125">
        <f>SUMIF($B118:$B$211,LEFT($C117,LEN($C117)-6),R118:R$211)</f>
        <v>24.131732644767194</v>
      </c>
      <c r="S117" s="125">
        <f>SUMIF($B118:$B$211,LEFT($C117,LEN($C117)-6),S118:S$211)</f>
        <v>22.992216815305706</v>
      </c>
      <c r="T117" s="125">
        <f>SUMIF($B118:$B$211,LEFT($C117,LEN($C117)-6),T118:T$211)</f>
        <v>21.929279385185019</v>
      </c>
      <c r="U117" s="125">
        <f>SUMIF($B118:$B$211,LEFT($C117,LEN($C117)-6),U118:U$211)</f>
        <v>21.053466984609866</v>
      </c>
      <c r="V117" s="125">
        <f>SUMIF($B118:$B$211,LEFT($C117,LEN($C117)-6),V118:V$211)</f>
        <v>20.536510980780363</v>
      </c>
      <c r="W117" s="125">
        <f>SUMIF($B118:$B$211,LEFT($C117,LEN($C117)-6),W118:W$211)</f>
        <v>20.232368545162622</v>
      </c>
    </row>
    <row r="118" spans="1:23" s="88" customFormat="1" x14ac:dyDescent="0.3">
      <c r="A118" s="126" t="s">
        <v>209</v>
      </c>
      <c r="B118" s="126" t="s">
        <v>209</v>
      </c>
      <c r="C118" s="126" t="s">
        <v>210</v>
      </c>
      <c r="D118" s="127">
        <v>34.983558999999993</v>
      </c>
      <c r="E118" s="127">
        <v>32.424999000000007</v>
      </c>
      <c r="F118" s="127">
        <v>29.521942000000003</v>
      </c>
      <c r="G118" s="127">
        <v>31.113933000000003</v>
      </c>
      <c r="H118" s="127">
        <v>28.424132000000004</v>
      </c>
      <c r="I118" s="127">
        <v>30.902345000000004</v>
      </c>
      <c r="J118" s="127">
        <v>29.426873999999998</v>
      </c>
      <c r="K118" s="127">
        <v>30.253582999999995</v>
      </c>
      <c r="L118" s="127">
        <v>29.515159999999998</v>
      </c>
      <c r="M118" s="127">
        <v>28.161160000000006</v>
      </c>
      <c r="N118" s="127">
        <v>27.414040000000004</v>
      </c>
      <c r="O118" s="127">
        <v>27.298999999999999</v>
      </c>
      <c r="P118" s="127">
        <v>28.84</v>
      </c>
      <c r="Q118" s="127">
        <v>20.11</v>
      </c>
      <c r="R118" s="127">
        <v>20.98459985687774</v>
      </c>
      <c r="S118" s="127">
        <v>19.993693647869467</v>
      </c>
      <c r="T118" s="127">
        <v>19.069378888862001</v>
      </c>
      <c r="U118" s="127">
        <v>18.307785303921204</v>
      </c>
      <c r="V118" s="127">
        <v>17.858247964698073</v>
      </c>
      <c r="W118" s="127">
        <v>17.593770175022307</v>
      </c>
    </row>
    <row r="119" spans="1:23" s="88" customFormat="1" x14ac:dyDescent="0.3">
      <c r="A119" s="126" t="s">
        <v>209</v>
      </c>
      <c r="B119" s="126" t="s">
        <v>209</v>
      </c>
      <c r="C119" s="126" t="s">
        <v>213</v>
      </c>
      <c r="D119" s="127">
        <v>5.4047440000000009</v>
      </c>
      <c r="E119" s="127">
        <v>5.9786159999999997</v>
      </c>
      <c r="F119" s="127">
        <v>6.6539909999999995</v>
      </c>
      <c r="G119" s="127">
        <v>7.8255560000000006</v>
      </c>
      <c r="H119" s="127">
        <v>8.1779310000000009</v>
      </c>
      <c r="I119" s="127">
        <v>8.3311769999999985</v>
      </c>
      <c r="J119" s="127">
        <v>6.0586839999999995</v>
      </c>
      <c r="K119" s="127">
        <v>7.628963999999999</v>
      </c>
      <c r="L119" s="127">
        <v>6.937450000000001</v>
      </c>
      <c r="M119" s="127">
        <v>7.9328200000000004</v>
      </c>
      <c r="N119" s="127">
        <v>4.29603</v>
      </c>
      <c r="O119" s="127">
        <v>4.4619999999999997</v>
      </c>
      <c r="P119" s="127">
        <v>3.1780000000000004</v>
      </c>
      <c r="Q119" s="127">
        <v>3.5880000000000005</v>
      </c>
      <c r="R119" s="127">
        <v>3.1471327878894533</v>
      </c>
      <c r="S119" s="127">
        <v>2.9985231674362391</v>
      </c>
      <c r="T119" s="127">
        <v>2.8599004963230166</v>
      </c>
      <c r="U119" s="127">
        <v>2.7456816806886608</v>
      </c>
      <c r="V119" s="127">
        <v>2.6782630160822922</v>
      </c>
      <c r="W119" s="127">
        <v>2.6385983701403135</v>
      </c>
    </row>
    <row r="120" spans="1:23" s="88" customFormat="1" x14ac:dyDescent="0.3">
      <c r="A120" s="122" t="s">
        <v>453</v>
      </c>
      <c r="B120" s="122" t="s">
        <v>453</v>
      </c>
      <c r="C120" s="122" t="s">
        <v>453</v>
      </c>
      <c r="D120" s="123">
        <f>SUMIF($A122:$A$211,LEFT($C120,LEN($C120)-6),D122:D$211)</f>
        <v>66.168803000000011</v>
      </c>
      <c r="E120" s="123">
        <f>SUMIF($A122:$A$211,LEFT($C120,LEN($C120)-6),E122:E$211)</f>
        <v>67.395177000000004</v>
      </c>
      <c r="F120" s="123">
        <f>SUMIF($A122:$A$211,LEFT($C120,LEN($C120)-6),F122:F$211)</f>
        <v>47.353204000000005</v>
      </c>
      <c r="G120" s="123">
        <f>SUMIF($A122:$A$211,LEFT($C120,LEN($C120)-6),G122:G$211)</f>
        <v>34.310791999999999</v>
      </c>
      <c r="H120" s="123">
        <f>SUMIF($A122:$A$211,LEFT($C120,LEN($C120)-6),H122:H$211)</f>
        <v>31.023658000000001</v>
      </c>
      <c r="I120" s="123">
        <f>SUMIF($A122:$A$211,LEFT($C120,LEN($C120)-6),I122:I$211)</f>
        <v>32.560467000000003</v>
      </c>
      <c r="J120" s="123">
        <f>SUMIF($A122:$A$211,LEFT($C120,LEN($C120)-6),J122:J$211)</f>
        <v>23.865192</v>
      </c>
      <c r="K120" s="123">
        <f>SUMIF($A122:$A$211,LEFT($C120,LEN($C120)-6),K122:K$211)</f>
        <v>14.810675</v>
      </c>
      <c r="L120" s="123">
        <f>SUMIF($A122:$A$211,LEFT($C120,LEN($C120)-6),L122:L$211)</f>
        <v>9.7263300000000008</v>
      </c>
      <c r="M120" s="123">
        <f>SUMIF($A122:$A$211,LEFT($C120,LEN($C120)-6),M122:M$211)</f>
        <v>2.4649100000000002</v>
      </c>
      <c r="N120" s="123">
        <f>SUMIF($A122:$A$211,LEFT($C120,LEN($C120)-6),N122:N$211)</f>
        <v>2.2032500000000002</v>
      </c>
      <c r="O120" s="123">
        <f>SUMIF($A122:$A$211,LEFT($C120,LEN($C120)-6),O122:O$211)</f>
        <v>3.347</v>
      </c>
      <c r="P120" s="123">
        <f>SUMIF($A122:$A$211,LEFT($C120,LEN($C120)-6),P122:P$211)</f>
        <v>3.222</v>
      </c>
      <c r="Q120" s="123">
        <f>SUMIF($A122:$A$211,LEFT($C120,LEN($C120)-6),Q122:Q$211)</f>
        <v>2.1539999999999999</v>
      </c>
      <c r="R120" s="123">
        <f>SUMIF($A122:$A$211,LEFT($C120,LEN($C120)-6),R122:R$211)</f>
        <v>2.211049949747645</v>
      </c>
      <c r="S120" s="123">
        <f>SUMIF($A122:$A$211,LEFT($C120,LEN($C120)-6),S122:S$211)</f>
        <v>2.1066427588278582</v>
      </c>
      <c r="T120" s="123">
        <f>SUMIF($A122:$A$211,LEFT($C120,LEN($C120)-6),T122:T$211)</f>
        <v>2.0092520001098819</v>
      </c>
      <c r="U120" s="123">
        <f>SUMIF($A122:$A$211,LEFT($C120,LEN($C120)-6),U122:U$211)</f>
        <v>1.9290064167203291</v>
      </c>
      <c r="V120" s="123">
        <f>SUMIF($A122:$A$211,LEFT($C120,LEN($C120)-6),V122:V$211)</f>
        <v>1.8816407524675878</v>
      </c>
      <c r="W120" s="123">
        <f>SUMIF($A122:$A$211,LEFT($C120,LEN($C120)-6),W122:W$211)</f>
        <v>1.8537739545510044</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46.49461800000001</v>
      </c>
      <c r="E130" s="125">
        <f>SUMIF($B131:$B$211,LEFT($C130,LEN($C130)-6),E131:E$211)</f>
        <v>41.940823000000002</v>
      </c>
      <c r="F130" s="125">
        <f>SUMIF($B131:$B$211,LEFT($C130,LEN($C130)-6),F131:F$211)</f>
        <v>34.751711000000007</v>
      </c>
      <c r="G130" s="125">
        <f>SUMIF($B131:$B$211,LEFT($C130,LEN($C130)-6),G131:G$211)</f>
        <v>20.993738999999998</v>
      </c>
      <c r="H130" s="125">
        <f>SUMIF($B131:$B$211,LEFT($C130,LEN($C130)-6),H131:H$211)</f>
        <v>18.146874999999998</v>
      </c>
      <c r="I130" s="125">
        <f>SUMIF($B131:$B$211,LEFT($C130,LEN($C130)-6),I131:I$211)</f>
        <v>18.194410000000001</v>
      </c>
      <c r="J130" s="125">
        <f>SUMIF($B131:$B$211,LEFT($C130,LEN($C130)-6),J131:J$211)</f>
        <v>14.892382999999999</v>
      </c>
      <c r="K130" s="125">
        <f>SUMIF($B131:$B$211,LEFT($C130,LEN($C130)-6),K131:K$211)</f>
        <v>8.4001040000000007</v>
      </c>
      <c r="L130" s="125">
        <f>SUMIF($B131:$B$211,LEFT($C130,LEN($C130)-6),L131:L$211)</f>
        <v>8.0072200000000002</v>
      </c>
      <c r="M130" s="125">
        <f>SUMIF($B131:$B$211,LEFT($C130,LEN($C130)-6),M131:M$211)</f>
        <v>1.6684699999999999</v>
      </c>
      <c r="N130" s="125">
        <f>SUMIF($B131:$B$211,LEFT($C130,LEN($C130)-6),N131:N$211)</f>
        <v>1.5947800000000001</v>
      </c>
      <c r="O130" s="125">
        <f>SUMIF($B131:$B$211,LEFT($C130,LEN($C130)-6),O131:O$211)</f>
        <v>1.7850000000000001</v>
      </c>
      <c r="P130" s="125">
        <f>SUMIF($B131:$B$211,LEFT($C130,LEN($C130)-6),P131:P$211)</f>
        <v>1.3120000000000001</v>
      </c>
      <c r="Q130" s="125">
        <f>SUMIF($B131:$B$211,LEFT($C130,LEN($C130)-6),Q131:Q$211)</f>
        <v>0.85</v>
      </c>
      <c r="R130" s="125">
        <f>SUMIF($B131:$B$211,LEFT($C130,LEN($C130)-6),R131:R$211)</f>
        <v>1.1068981861106073</v>
      </c>
      <c r="S130" s="125">
        <f>SUMIF($B131:$B$211,LEFT($C130,LEN($C130)-6),S131:S$211)</f>
        <v>1.0546297467389838</v>
      </c>
      <c r="T130" s="125">
        <f>SUMIF($B131:$B$211,LEFT($C130,LEN($C130)-6),T131:T$211)</f>
        <v>1.0058738811461836</v>
      </c>
      <c r="U130" s="125">
        <f>SUMIF($B131:$B$211,LEFT($C130,LEN($C130)-6),U131:U$211)</f>
        <v>0.96570125152855713</v>
      </c>
      <c r="V130" s="125">
        <f>SUMIF($B131:$B$211,LEFT($C130,LEN($C130)-6),V131:V$211)</f>
        <v>0.94198900212810055</v>
      </c>
      <c r="W130" s="125">
        <f>SUMIF($B131:$B$211,LEFT($C130,LEN($C130)-6),W131:W$211)</f>
        <v>0.9280382960076452</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46.49461800000001</v>
      </c>
      <c r="E136" s="127">
        <v>41.940823000000002</v>
      </c>
      <c r="F136" s="127">
        <v>34.751711000000007</v>
      </c>
      <c r="G136" s="127">
        <v>20.993738999999998</v>
      </c>
      <c r="H136" s="127">
        <v>18.146874999999998</v>
      </c>
      <c r="I136" s="127">
        <v>18.194410000000001</v>
      </c>
      <c r="J136" s="127">
        <v>14.892382999999999</v>
      </c>
      <c r="K136" s="127">
        <v>8.4001040000000007</v>
      </c>
      <c r="L136" s="127">
        <v>8.0072200000000002</v>
      </c>
      <c r="M136" s="127">
        <v>1.6684699999999999</v>
      </c>
      <c r="N136" s="127">
        <v>1.5947800000000001</v>
      </c>
      <c r="O136" s="127">
        <v>1.7850000000000001</v>
      </c>
      <c r="P136" s="127">
        <v>1.3120000000000001</v>
      </c>
      <c r="Q136" s="127">
        <v>0.85</v>
      </c>
      <c r="R136" s="127">
        <v>1.1068981861106073</v>
      </c>
      <c r="S136" s="127">
        <v>1.0546297467389838</v>
      </c>
      <c r="T136" s="127">
        <v>1.0058738811461836</v>
      </c>
      <c r="U136" s="127">
        <v>0.96570125152855713</v>
      </c>
      <c r="V136" s="127">
        <v>0.94198900212810055</v>
      </c>
      <c r="W136" s="127">
        <v>0.9280382960076452</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19.674184999999998</v>
      </c>
      <c r="E139" s="125">
        <f>SUMIF($B140:$B$211,LEFT($C139,LEN($C139)-6),E140:E$211)</f>
        <v>25.454354000000002</v>
      </c>
      <c r="F139" s="125">
        <f>SUMIF($B140:$B$211,LEFT($C139,LEN($C139)-6),F140:F$211)</f>
        <v>12.601493000000001</v>
      </c>
      <c r="G139" s="125">
        <f>SUMIF($B140:$B$211,LEFT($C139,LEN($C139)-6),G140:G$211)</f>
        <v>13.317053</v>
      </c>
      <c r="H139" s="125">
        <f>SUMIF($B140:$B$211,LEFT($C139,LEN($C139)-6),H140:H$211)</f>
        <v>12.876783000000001</v>
      </c>
      <c r="I139" s="125">
        <f>SUMIF($B140:$B$211,LEFT($C139,LEN($C139)-6),I140:I$211)</f>
        <v>14.366057</v>
      </c>
      <c r="J139" s="125">
        <f>SUMIF($B140:$B$211,LEFT($C139,LEN($C139)-6),J140:J$211)</f>
        <v>8.9728090000000016</v>
      </c>
      <c r="K139" s="125">
        <f>SUMIF($B140:$B$211,LEFT($C139,LEN($C139)-6),K140:K$211)</f>
        <v>6.4105710000000009</v>
      </c>
      <c r="L139" s="125">
        <f>SUMIF($B140:$B$211,LEFT($C139,LEN($C139)-6),L140:L$211)</f>
        <v>1.7191100000000001</v>
      </c>
      <c r="M139" s="125">
        <f>SUMIF($B140:$B$211,LEFT($C139,LEN($C139)-6),M140:M$211)</f>
        <v>0.79644000000000015</v>
      </c>
      <c r="N139" s="125">
        <f>SUMIF($B140:$B$211,LEFT($C139,LEN($C139)-6),N140:N$211)</f>
        <v>0.60847000000000007</v>
      </c>
      <c r="O139" s="125">
        <f>SUMIF($B140:$B$211,LEFT($C139,LEN($C139)-6),O140:O$211)</f>
        <v>1.5619999999999998</v>
      </c>
      <c r="P139" s="125">
        <f>SUMIF($B140:$B$211,LEFT($C139,LEN($C139)-6),P140:P$211)</f>
        <v>1.91</v>
      </c>
      <c r="Q139" s="125">
        <f>SUMIF($B140:$B$211,LEFT($C139,LEN($C139)-6),Q140:Q$211)</f>
        <v>1.304</v>
      </c>
      <c r="R139" s="125">
        <f>SUMIF($B140:$B$211,LEFT($C139,LEN($C139)-6),R140:R$211)</f>
        <v>1.1041517636370379</v>
      </c>
      <c r="S139" s="125">
        <f>SUMIF($B140:$B$211,LEFT($C139,LEN($C139)-6),S140:S$211)</f>
        <v>1.0520130120888744</v>
      </c>
      <c r="T139" s="125">
        <f>SUMIF($B140:$B$211,LEFT($C139,LEN($C139)-6),T140:T$211)</f>
        <v>1.0033781189636981</v>
      </c>
      <c r="U139" s="125">
        <f>SUMIF($B140:$B$211,LEFT($C139,LEN($C139)-6),U140:U$211)</f>
        <v>0.96330516519177189</v>
      </c>
      <c r="V139" s="125">
        <f>SUMIF($B140:$B$211,LEFT($C139,LEN($C139)-6),V140:V$211)</f>
        <v>0.93965175033948711</v>
      </c>
      <c r="W139" s="125">
        <f>SUMIF($B140:$B$211,LEFT($C139,LEN($C139)-6),W140:W$211)</f>
        <v>0.92573565854335915</v>
      </c>
    </row>
    <row r="140" spans="1:23" s="88" customFormat="1" x14ac:dyDescent="0.3">
      <c r="A140" s="126" t="s">
        <v>224</v>
      </c>
      <c r="B140" s="126" t="s">
        <v>474</v>
      </c>
      <c r="C140" s="126" t="s">
        <v>229</v>
      </c>
      <c r="D140" s="127">
        <v>3.0518729999999992</v>
      </c>
      <c r="E140" s="127">
        <v>2.7997359999999998</v>
      </c>
      <c r="F140" s="127">
        <v>2.6469489999999998</v>
      </c>
      <c r="G140" s="127">
        <v>0.56534200000000001</v>
      </c>
      <c r="H140" s="127">
        <v>0</v>
      </c>
      <c r="I140" s="127">
        <v>2.5000000000000001E-5</v>
      </c>
      <c r="J140" s="127">
        <v>3.7539999999999995E-3</v>
      </c>
      <c r="K140" s="127">
        <v>0</v>
      </c>
      <c r="L140" s="127">
        <v>2.4000000000000001E-4</v>
      </c>
      <c r="M140" s="127">
        <v>0</v>
      </c>
      <c r="N140" s="127">
        <v>2.0000000000000002E-5</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0.32275199999999998</v>
      </c>
      <c r="E142" s="127">
        <v>0.32330700000000001</v>
      </c>
      <c r="F142" s="127">
        <v>0.28195199999999998</v>
      </c>
      <c r="G142" s="127">
        <v>0.30991599999999997</v>
      </c>
      <c r="H142" s="127">
        <v>0.29646499999999998</v>
      </c>
      <c r="I142" s="127">
        <v>0.46162200000000009</v>
      </c>
      <c r="J142" s="127">
        <v>0.684006</v>
      </c>
      <c r="K142" s="127">
        <v>0.7718560000000001</v>
      </c>
      <c r="L142" s="127">
        <v>0.58838000000000013</v>
      </c>
      <c r="M142" s="127">
        <v>0.7643700000000001</v>
      </c>
      <c r="N142" s="127">
        <v>0.60845000000000005</v>
      </c>
      <c r="O142" s="127">
        <v>1.5619999999999998</v>
      </c>
      <c r="P142" s="127">
        <v>1.91</v>
      </c>
      <c r="Q142" s="127">
        <v>1.304</v>
      </c>
      <c r="R142" s="127">
        <v>1.1041517636370379</v>
      </c>
      <c r="S142" s="127">
        <v>1.0520130120888744</v>
      </c>
      <c r="T142" s="127">
        <v>1.0033781189636981</v>
      </c>
      <c r="U142" s="127">
        <v>0.96330516519177189</v>
      </c>
      <c r="V142" s="127">
        <v>0.93965175033948711</v>
      </c>
      <c r="W142" s="127">
        <v>0.92573565854335915</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16.29956</v>
      </c>
      <c r="E152" s="127">
        <v>22.331311000000003</v>
      </c>
      <c r="F152" s="127">
        <v>9.6725920000000016</v>
      </c>
      <c r="G152" s="127">
        <v>12.441794999999999</v>
      </c>
      <c r="H152" s="127">
        <v>12.580318000000002</v>
      </c>
      <c r="I152" s="127">
        <v>13.90441</v>
      </c>
      <c r="J152" s="127">
        <v>8.2850490000000008</v>
      </c>
      <c r="K152" s="127">
        <v>5.6387150000000004</v>
      </c>
      <c r="L152" s="127">
        <v>1.13049</v>
      </c>
      <c r="M152" s="127">
        <v>3.2070000000000001E-2</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418.87239800000003</v>
      </c>
      <c r="E153" s="123">
        <f>SUMIF($A155:$A$211,LEFT($C153,LEN($C153)-6),E155:E$211)</f>
        <v>317.947474</v>
      </c>
      <c r="F153" s="123">
        <f>SUMIF($A155:$A$211,LEFT($C153,LEN($C153)-6),F155:F$211)</f>
        <v>267.19591000000003</v>
      </c>
      <c r="G153" s="123">
        <f>SUMIF($A155:$A$211,LEFT($C153,LEN($C153)-6),G155:G$211)</f>
        <v>244.814044</v>
      </c>
      <c r="H153" s="123">
        <f>SUMIF($A155:$A$211,LEFT($C153,LEN($C153)-6),H155:H$211)</f>
        <v>229.239293</v>
      </c>
      <c r="I153" s="123">
        <f>SUMIF($A155:$A$211,LEFT($C153,LEN($C153)-6),I155:I$211)</f>
        <v>255.40586599999997</v>
      </c>
      <c r="J153" s="123">
        <f>SUMIF($A155:$A$211,LEFT($C153,LEN($C153)-6),J155:J$211)</f>
        <v>278.27531900000002</v>
      </c>
      <c r="K153" s="123">
        <f>SUMIF($A155:$A$211,LEFT($C153,LEN($C153)-6),K155:K$211)</f>
        <v>226.87892400000001</v>
      </c>
      <c r="L153" s="123">
        <f>SUMIF($A155:$A$211,LEFT($C153,LEN($C153)-6),L155:L$211)</f>
        <v>244.77092999999999</v>
      </c>
      <c r="M153" s="123">
        <f>SUMIF($A155:$A$211,LEFT($C153,LEN($C153)-6),M155:M$211)</f>
        <v>189.07381999999998</v>
      </c>
      <c r="N153" s="123">
        <f>SUMIF($A155:$A$211,LEFT($C153,LEN($C153)-6),N155:N$211)</f>
        <v>174.90418</v>
      </c>
      <c r="O153" s="123">
        <f>SUMIF($A155:$A$211,LEFT($C153,LEN($C153)-6),O155:O$211)</f>
        <v>184.33599999999998</v>
      </c>
      <c r="P153" s="123">
        <f>SUMIF($A155:$A$211,LEFT($C153,LEN($C153)-6),P155:P$211)</f>
        <v>204.06900000000002</v>
      </c>
      <c r="Q153" s="123">
        <f>SUMIF($A155:$A$211,LEFT($C153,LEN($C153)-6),Q155:Q$211)</f>
        <v>202.018</v>
      </c>
      <c r="R153" s="123">
        <f>SUMIF($A155:$A$211,LEFT($C153,LEN($C153)-6),R155:R$211)</f>
        <v>164.0193839029842</v>
      </c>
      <c r="S153" s="123">
        <f>SUMIF($A155:$A$211,LEFT($C153,LEN($C153)-6),S155:S$211)</f>
        <v>156.61157410558587</v>
      </c>
      <c r="T153" s="123">
        <f>SUMIF($A155:$A$211,LEFT($C153,LEN($C153)-6),T155:T$211)</f>
        <v>149.7015882104443</v>
      </c>
      <c r="U153" s="123">
        <f>SUMIF($A155:$A$211,LEFT($C153,LEN($C153)-6),U155:U$211)</f>
        <v>144.0080721451786</v>
      </c>
      <c r="V153" s="123">
        <f>SUMIF($A155:$A$211,LEFT($C153,LEN($C153)-6),V155:V$211)</f>
        <v>138.86170972191115</v>
      </c>
      <c r="W153" s="123">
        <f>SUMIF($A155:$A$211,LEFT($C153,LEN($C153)-6),W155:W$211)</f>
        <v>136.88452848745791</v>
      </c>
    </row>
    <row r="154" spans="1:23" s="88" customFormat="1" x14ac:dyDescent="0.3">
      <c r="A154" s="124" t="s">
        <v>485</v>
      </c>
      <c r="B154" s="124" t="s">
        <v>485</v>
      </c>
      <c r="C154" s="124" t="s">
        <v>485</v>
      </c>
      <c r="D154" s="125">
        <f>SUMIF($B155:$B$211,LEFT($C154,LEN($C154)-6),D155:D$211)</f>
        <v>18.694463000000006</v>
      </c>
      <c r="E154" s="125">
        <f>SUMIF($B155:$B$211,LEFT($C154,LEN($C154)-6),E155:E$211)</f>
        <v>18.283509000000002</v>
      </c>
      <c r="F154" s="125">
        <f>SUMIF($B155:$B$211,LEFT($C154,LEN($C154)-6),F155:F$211)</f>
        <v>15.870630000000004</v>
      </c>
      <c r="G154" s="125">
        <f>SUMIF($B155:$B$211,LEFT($C154,LEN($C154)-6),G155:G$211)</f>
        <v>10.649595</v>
      </c>
      <c r="H154" s="125">
        <f>SUMIF($B155:$B$211,LEFT($C154,LEN($C154)-6),H155:H$211)</f>
        <v>10.946238000000003</v>
      </c>
      <c r="I154" s="125">
        <f>SUMIF($B155:$B$211,LEFT($C154,LEN($C154)-6),I155:I$211)</f>
        <v>12.024151999999999</v>
      </c>
      <c r="J154" s="125">
        <f>SUMIF($B155:$B$211,LEFT($C154,LEN($C154)-6),J155:J$211)</f>
        <v>7.8812580000000008</v>
      </c>
      <c r="K154" s="125">
        <f>SUMIF($B155:$B$211,LEFT($C154,LEN($C154)-6),K155:K$211)</f>
        <v>4.5482740000000002</v>
      </c>
      <c r="L154" s="125">
        <f>SUMIF($B155:$B$211,LEFT($C154,LEN($C154)-6),L155:L$211)</f>
        <v>0.41955999999999999</v>
      </c>
      <c r="M154" s="125">
        <f>SUMIF($B155:$B$211,LEFT($C154,LEN($C154)-6),M155:M$211)</f>
        <v>0.65193000000000012</v>
      </c>
      <c r="N154" s="125">
        <f>SUMIF($B155:$B$211,LEFT($C154,LEN($C154)-6),N155:N$211)</f>
        <v>0.14503000000000005</v>
      </c>
      <c r="O154" s="125">
        <f>SUMIF($B155:$B$211,LEFT($C154,LEN($C154)-6),O155:O$211)</f>
        <v>0.94700000000000017</v>
      </c>
      <c r="P154" s="125">
        <f>SUMIF($B155:$B$211,LEFT($C154,LEN($C154)-6),P155:P$211)</f>
        <v>0.317</v>
      </c>
      <c r="Q154" s="125">
        <f>SUMIF($B155:$B$211,LEFT($C154,LEN($C154)-6),Q155:Q$211)</f>
        <v>7.4999999999999997E-2</v>
      </c>
      <c r="R154" s="125">
        <f>SUMIF($B155:$B$211,LEFT($C154,LEN($C154)-6),R155:R$211)</f>
        <v>0.24668070122608082</v>
      </c>
      <c r="S154" s="125">
        <f>SUMIF($B155:$B$211,LEFT($C154,LEN($C154)-6),S155:S$211)</f>
        <v>0.23503228094861134</v>
      </c>
      <c r="T154" s="125">
        <f>SUMIF($B155:$B$211,LEFT($C154,LEN($C154)-6),T155:T$211)</f>
        <v>0.22416666452224679</v>
      </c>
      <c r="U154" s="125">
        <f>SUMIF($B155:$B$211,LEFT($C154,LEN($C154)-6),U155:U$211)</f>
        <v>0.21521388768285879</v>
      </c>
      <c r="V154" s="125">
        <f>SUMIF($B155:$B$211,LEFT($C154,LEN($C154)-6),V155:V$211)</f>
        <v>0.20992943209051049</v>
      </c>
      <c r="W154" s="125">
        <f>SUMIF($B155:$B$211,LEFT($C154,LEN($C154)-6),W155:W$211)</f>
        <v>0.20682041085298808</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18.520804000000005</v>
      </c>
      <c r="E158" s="127">
        <v>17.512834000000002</v>
      </c>
      <c r="F158" s="127">
        <v>15.717385000000004</v>
      </c>
      <c r="G158" s="127">
        <v>10.574443</v>
      </c>
      <c r="H158" s="127">
        <v>10.004172000000002</v>
      </c>
      <c r="I158" s="127">
        <v>10.941516999999999</v>
      </c>
      <c r="J158" s="127">
        <v>7.8348380000000004</v>
      </c>
      <c r="K158" s="127">
        <v>4.5023390000000001</v>
      </c>
      <c r="L158" s="127">
        <v>0.27027000000000001</v>
      </c>
      <c r="M158" s="127">
        <v>6.3750000000000001E-2</v>
      </c>
      <c r="N158" s="127">
        <v>1.0000000000000001E-5</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1.5000000000000001E-2</v>
      </c>
      <c r="F164" s="127">
        <v>0</v>
      </c>
      <c r="G164" s="127">
        <v>1.7600000000000001E-2</v>
      </c>
      <c r="H164" s="127">
        <v>0</v>
      </c>
      <c r="I164" s="127">
        <v>0</v>
      </c>
      <c r="J164" s="127">
        <v>4.1999999999999996E-4</v>
      </c>
      <c r="K164" s="127">
        <v>3.1199999999999999E-3</v>
      </c>
      <c r="L164" s="127">
        <v>9.9000000000000005E-2</v>
      </c>
      <c r="M164" s="127">
        <v>2.8000000000000003E-4</v>
      </c>
      <c r="N164" s="127">
        <v>0</v>
      </c>
      <c r="O164" s="127">
        <v>0</v>
      </c>
      <c r="P164" s="127">
        <v>0.13600000000000001</v>
      </c>
      <c r="Q164" s="127">
        <v>4.5999999999999999E-2</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0.17365900000000001</v>
      </c>
      <c r="E166" s="127">
        <v>0.7556750000000001</v>
      </c>
      <c r="F166" s="127">
        <v>0.15324499999999999</v>
      </c>
      <c r="G166" s="127">
        <v>5.7551999999999992E-2</v>
      </c>
      <c r="H166" s="127">
        <v>0.94206600000000007</v>
      </c>
      <c r="I166" s="127">
        <v>1.0826349999999998</v>
      </c>
      <c r="J166" s="127">
        <v>4.6000000000000006E-2</v>
      </c>
      <c r="K166" s="127">
        <v>4.2815000000000006E-2</v>
      </c>
      <c r="L166" s="127">
        <v>5.0290000000000001E-2</v>
      </c>
      <c r="M166" s="127">
        <v>0.58790000000000009</v>
      </c>
      <c r="N166" s="127">
        <v>0.14502000000000004</v>
      </c>
      <c r="O166" s="127">
        <v>0.94700000000000017</v>
      </c>
      <c r="P166" s="127">
        <v>0.18099999999999999</v>
      </c>
      <c r="Q166" s="127">
        <v>2.8999999999999998E-2</v>
      </c>
      <c r="R166" s="127">
        <v>0.24668070122608082</v>
      </c>
      <c r="S166" s="127">
        <v>0.23503228094861134</v>
      </c>
      <c r="T166" s="127">
        <v>0.22416666452224679</v>
      </c>
      <c r="U166" s="127">
        <v>0.21521388768285879</v>
      </c>
      <c r="V166" s="127">
        <v>0.20992943209051049</v>
      </c>
      <c r="W166" s="127">
        <v>0.20682041085298808</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0.82000200000000012</v>
      </c>
      <c r="E169" s="125">
        <f>SUMIF($B170:$B$211,LEFT($C169,LEN($C169)-6),E170:E$211)</f>
        <v>0.116976</v>
      </c>
      <c r="F169" s="125">
        <f>SUMIF($B170:$B$211,LEFT($C169,LEN($C169)-6),F170:F$211)</f>
        <v>3.9573999999999998E-2</v>
      </c>
      <c r="G169" s="125">
        <f>SUMIF($B170:$B$211,LEFT($C169,LEN($C169)-6),G170:G$211)</f>
        <v>0.108224</v>
      </c>
      <c r="H169" s="125">
        <f>SUMIF($B170:$B$211,LEFT($C169,LEN($C169)-6),H170:H$211)</f>
        <v>0.22498899999999997</v>
      </c>
      <c r="I169" s="125">
        <f>SUMIF($B170:$B$211,LEFT($C169,LEN($C169)-6),I170:I$211)</f>
        <v>0.12185500000000002</v>
      </c>
      <c r="J169" s="125">
        <f>SUMIF($B170:$B$211,LEFT($C169,LEN($C169)-6),J170:J$211)</f>
        <v>0.16431100000000004</v>
      </c>
      <c r="K169" s="125">
        <f>SUMIF($B170:$B$211,LEFT($C169,LEN($C169)-6),K170:K$211)</f>
        <v>0.28878999999999999</v>
      </c>
      <c r="L169" s="125">
        <f>SUMIF($B170:$B$211,LEFT($C169,LEN($C169)-6),L170:L$211)</f>
        <v>0.57477999999999996</v>
      </c>
      <c r="M169" s="125">
        <f>SUMIF($B170:$B$211,LEFT($C169,LEN($C169)-6),M170:M$211)</f>
        <v>0.23642000000000002</v>
      </c>
      <c r="N169" s="125">
        <f>SUMIF($B170:$B$211,LEFT($C169,LEN($C169)-6),N170:N$211)</f>
        <v>0.20374999999999999</v>
      </c>
      <c r="O169" s="125">
        <f>SUMIF($B170:$B$211,LEFT($C169,LEN($C169)-6),O170:O$211)</f>
        <v>0.152</v>
      </c>
      <c r="P169" s="125">
        <f>SUMIF($B170:$B$211,LEFT($C169,LEN($C169)-6),P170:P$211)</f>
        <v>0.24399999999999999</v>
      </c>
      <c r="Q169" s="125">
        <f>SUMIF($B170:$B$211,LEFT($C169,LEN($C169)-6),Q170:Q$211)</f>
        <v>0.249</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0.82000200000000012</v>
      </c>
      <c r="E173" s="127">
        <v>0.116976</v>
      </c>
      <c r="F173" s="127">
        <v>3.9573999999999998E-2</v>
      </c>
      <c r="G173" s="127">
        <v>0.108224</v>
      </c>
      <c r="H173" s="127">
        <v>0.22498899999999997</v>
      </c>
      <c r="I173" s="127">
        <v>0.12185500000000002</v>
      </c>
      <c r="J173" s="127">
        <v>0.16431100000000004</v>
      </c>
      <c r="K173" s="127">
        <v>0.28878999999999999</v>
      </c>
      <c r="L173" s="127">
        <v>0.57477999999999996</v>
      </c>
      <c r="M173" s="127">
        <v>0.23642000000000002</v>
      </c>
      <c r="N173" s="127">
        <v>0.20374999999999999</v>
      </c>
      <c r="O173" s="127">
        <v>0.152</v>
      </c>
      <c r="P173" s="127">
        <v>0.24399999999999999</v>
      </c>
      <c r="Q173" s="127">
        <v>0.249</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13.046396000000001</v>
      </c>
      <c r="E178" s="125">
        <f>SUMIF($B179:$B$211,LEFT($C178,LEN($C178)-6),E179:E$211)</f>
        <v>12.973273999999998</v>
      </c>
      <c r="F178" s="125">
        <f>SUMIF($B179:$B$211,LEFT($C178,LEN($C178)-6),F179:F$211)</f>
        <v>8.8530999999999995</v>
      </c>
      <c r="G178" s="125">
        <f>SUMIF($B179:$B$211,LEFT($C178,LEN($C178)-6),G179:G$211)</f>
        <v>9.8928000000000011</v>
      </c>
      <c r="H178" s="125">
        <f>SUMIF($B179:$B$211,LEFT($C178,LEN($C178)-6),H179:H$211)</f>
        <v>14.416787999999997</v>
      </c>
      <c r="I178" s="125">
        <f>SUMIF($B179:$B$211,LEFT($C178,LEN($C178)-6),I179:I$211)</f>
        <v>12.489486000000001</v>
      </c>
      <c r="J178" s="125">
        <f>SUMIF($B179:$B$211,LEFT($C178,LEN($C178)-6),J179:J$211)</f>
        <v>18.069796000000004</v>
      </c>
      <c r="K178" s="125">
        <f>SUMIF($B179:$B$211,LEFT($C178,LEN($C178)-6),K179:K$211)</f>
        <v>24.986577</v>
      </c>
      <c r="L178" s="125">
        <f>SUMIF($B179:$B$211,LEFT($C178,LEN($C178)-6),L179:L$211)</f>
        <v>28.591329999999992</v>
      </c>
      <c r="M178" s="125">
        <f>SUMIF($B179:$B$211,LEFT($C178,LEN($C178)-6),M179:M$211)</f>
        <v>26.394450000000006</v>
      </c>
      <c r="N178" s="125">
        <f>SUMIF($B179:$B$211,LEFT($C178,LEN($C178)-6),N179:N$211)</f>
        <v>22.623079999999998</v>
      </c>
      <c r="O178" s="125">
        <f>SUMIF($B179:$B$211,LEFT($C178,LEN($C178)-6),O179:O$211)</f>
        <v>16.818999999999999</v>
      </c>
      <c r="P178" s="125">
        <f>SUMIF($B179:$B$211,LEFT($C178,LEN($C178)-6),P179:P$211)</f>
        <v>13.209</v>
      </c>
      <c r="Q178" s="125">
        <f>SUMIF($B179:$B$211,LEFT($C178,LEN($C178)-6),Q179:Q$211)</f>
        <v>12.717999999999993</v>
      </c>
      <c r="R178" s="125">
        <f>SUMIF($B179:$B$211,LEFT($C178,LEN($C178)-6),R179:R$211)</f>
        <v>13.174050752815775</v>
      </c>
      <c r="S178" s="125">
        <f>SUMIF($B179:$B$211,LEFT($C178,LEN($C178)-6),S179:S$211)</f>
        <v>12.551963661434966</v>
      </c>
      <c r="T178" s="125">
        <f>SUMIF($B179:$B$211,LEFT($C178,LEN($C178)-6),T179:T$211)</f>
        <v>11.971682425204957</v>
      </c>
      <c r="U178" s="125">
        <f>SUMIF($B179:$B$211,LEFT($C178,LEN($C178)-6),U179:U$211)</f>
        <v>11.493556913665097</v>
      </c>
      <c r="V178" s="125">
        <f>SUMIF($B179:$B$211,LEFT($C178,LEN($C178)-6),V179:V$211)</f>
        <v>11.211339108102782</v>
      </c>
      <c r="W178" s="125">
        <f>SUMIF($B179:$B$211,LEFT($C178,LEN($C178)-6),W179:W$211)</f>
        <v>11.045300973092115</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0.86540000000000006</v>
      </c>
      <c r="E182" s="127">
        <v>1.9460900000000001</v>
      </c>
      <c r="F182" s="127">
        <v>0.64466999999999997</v>
      </c>
      <c r="G182" s="127">
        <v>0.55413000000000001</v>
      </c>
      <c r="H182" s="127">
        <v>2.9218119999999996</v>
      </c>
      <c r="I182" s="127">
        <v>0.23368500000000003</v>
      </c>
      <c r="J182" s="127">
        <v>0.16299999999999998</v>
      </c>
      <c r="K182" s="127">
        <v>1.5494999999999999</v>
      </c>
      <c r="L182" s="127">
        <v>4.729000000000001</v>
      </c>
      <c r="M182" s="127">
        <v>0.18570000000000003</v>
      </c>
      <c r="N182" s="127">
        <v>0.39681000000000005</v>
      </c>
      <c r="O182" s="127">
        <v>0.19799999999999998</v>
      </c>
      <c r="P182" s="127">
        <v>0.15600000000000003</v>
      </c>
      <c r="Q182" s="127">
        <v>4.3000000000000003E-2</v>
      </c>
      <c r="R182" s="127">
        <v>0.15557857895808397</v>
      </c>
      <c r="S182" s="127">
        <v>0.14823205908495321</v>
      </c>
      <c r="T182" s="127">
        <v>0.14137924427327436</v>
      </c>
      <c r="U182" s="127">
        <v>0.13573283459680646</v>
      </c>
      <c r="V182" s="127">
        <v>0.13239999142124262</v>
      </c>
      <c r="W182" s="127">
        <v>0.13043916877204426</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8.1550000000000008E-3</v>
      </c>
      <c r="I186" s="127">
        <v>1.013E-3</v>
      </c>
      <c r="J186" s="127">
        <v>1.3006E-2</v>
      </c>
      <c r="K186" s="127">
        <v>4.28E-3</v>
      </c>
      <c r="L186" s="127">
        <v>1.7999999999999998E-4</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12.180996000000002</v>
      </c>
      <c r="E188" s="127">
        <v>11.027183999999998</v>
      </c>
      <c r="F188" s="127">
        <v>8.2084299999999999</v>
      </c>
      <c r="G188" s="127">
        <v>9.3386700000000005</v>
      </c>
      <c r="H188" s="127">
        <v>11.486820999999997</v>
      </c>
      <c r="I188" s="127">
        <v>12.254788000000001</v>
      </c>
      <c r="J188" s="127">
        <v>17.893790000000003</v>
      </c>
      <c r="K188" s="127">
        <v>23.432797000000001</v>
      </c>
      <c r="L188" s="127">
        <v>23.862149999999993</v>
      </c>
      <c r="M188" s="127">
        <v>26.208750000000006</v>
      </c>
      <c r="N188" s="127">
        <v>22.22627</v>
      </c>
      <c r="O188" s="127">
        <v>16.620999999999999</v>
      </c>
      <c r="P188" s="127">
        <v>13.052999999999999</v>
      </c>
      <c r="Q188" s="127">
        <v>12.674999999999994</v>
      </c>
      <c r="R188" s="127">
        <v>13.018472173857692</v>
      </c>
      <c r="S188" s="127">
        <v>12.403731602350012</v>
      </c>
      <c r="T188" s="127">
        <v>11.830303180931683</v>
      </c>
      <c r="U188" s="127">
        <v>11.357824079068291</v>
      </c>
      <c r="V188" s="127">
        <v>11.078939116681539</v>
      </c>
      <c r="W188" s="127">
        <v>10.91486180432007</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386.31153700000004</v>
      </c>
      <c r="E190" s="125">
        <f>SUMIF($B191:$B$211,LEFT($C190,LEN($C190)-6),E191:E$211)</f>
        <v>286.57371499999999</v>
      </c>
      <c r="F190" s="125">
        <f>SUMIF($B191:$B$211,LEFT($C190,LEN($C190)-6),F191:F$211)</f>
        <v>242.43260599999999</v>
      </c>
      <c r="G190" s="125">
        <f>SUMIF($B191:$B$211,LEFT($C190,LEN($C190)-6),G191:G$211)</f>
        <v>224.16342499999999</v>
      </c>
      <c r="H190" s="125">
        <f>SUMIF($B191:$B$211,LEFT($C190,LEN($C190)-6),H191:H$211)</f>
        <v>203.65127799999999</v>
      </c>
      <c r="I190" s="125">
        <f>SUMIF($B191:$B$211,LEFT($C190,LEN($C190)-6),I191:I$211)</f>
        <v>230.77037299999998</v>
      </c>
      <c r="J190" s="125">
        <f>SUMIF($B191:$B$211,LEFT($C190,LEN($C190)-6),J191:J$211)</f>
        <v>252.159954</v>
      </c>
      <c r="K190" s="125">
        <f>SUMIF($B191:$B$211,LEFT($C190,LEN($C190)-6),K191:K$211)</f>
        <v>197.055283</v>
      </c>
      <c r="L190" s="125">
        <f>SUMIF($B191:$B$211,LEFT($C190,LEN($C190)-6),L191:L$211)</f>
        <v>215.18526</v>
      </c>
      <c r="M190" s="125">
        <f>SUMIF($B191:$B$211,LEFT($C190,LEN($C190)-6),M191:M$211)</f>
        <v>161.79101999999997</v>
      </c>
      <c r="N190" s="125">
        <f>SUMIF($B191:$B$211,LEFT($C190,LEN($C190)-6),N191:N$211)</f>
        <v>151.93232</v>
      </c>
      <c r="O190" s="125">
        <f>SUMIF($B191:$B$211,LEFT($C190,LEN($C190)-6),O191:O$211)</f>
        <v>166.41799999999998</v>
      </c>
      <c r="P190" s="125">
        <f>SUMIF($B191:$B$211,LEFT($C190,LEN($C190)-6),P191:P$211)</f>
        <v>190.29900000000001</v>
      </c>
      <c r="Q190" s="125">
        <f>SUMIF($B191:$B$211,LEFT($C190,LEN($C190)-6),Q191:Q$211)</f>
        <v>188.976</v>
      </c>
      <c r="R190" s="125">
        <f>SUMIF($B191:$B$211,LEFT($C190,LEN($C190)-6),R191:R$211)</f>
        <v>150.59865244894235</v>
      </c>
      <c r="S190" s="125">
        <f>SUMIF($B191:$B$211,LEFT($C190,LEN($C190)-6),S191:S$211)</f>
        <v>143.82457816320229</v>
      </c>
      <c r="T190" s="125">
        <f>SUMIF($B191:$B$211,LEFT($C190,LEN($C190)-6),T191:T$211)</f>
        <v>137.5057391207171</v>
      </c>
      <c r="U190" s="125">
        <f>SUMIF($B191:$B$211,LEFT($C190,LEN($C190)-6),U191:U$211)</f>
        <v>132.29930134383065</v>
      </c>
      <c r="V190" s="125">
        <f>SUMIF($B191:$B$211,LEFT($C190,LEN($C190)-6),V191:V$211)</f>
        <v>127.44044118171787</v>
      </c>
      <c r="W190" s="125">
        <f>SUMIF($B191:$B$211,LEFT($C190,LEN($C190)-6),W191:W$211)</f>
        <v>125.63240710351279</v>
      </c>
    </row>
    <row r="191" spans="1:23" s="88" customFormat="1" x14ac:dyDescent="0.3">
      <c r="A191" s="126" t="s">
        <v>240</v>
      </c>
      <c r="B191" s="126" t="s">
        <v>518</v>
      </c>
      <c r="C191" s="126" t="s">
        <v>291</v>
      </c>
      <c r="D191" s="127">
        <v>383.05439900000005</v>
      </c>
      <c r="E191" s="127">
        <v>283.08558400000004</v>
      </c>
      <c r="F191" s="127">
        <v>241.37884499999998</v>
      </c>
      <c r="G191" s="127">
        <v>223.57846599999999</v>
      </c>
      <c r="H191" s="127">
        <v>203.04376099999999</v>
      </c>
      <c r="I191" s="127">
        <v>230.37459299999998</v>
      </c>
      <c r="J191" s="127">
        <v>251.747544</v>
      </c>
      <c r="K191" s="127">
        <v>195.88089200000002</v>
      </c>
      <c r="L191" s="127">
        <v>214.69942</v>
      </c>
      <c r="M191" s="127">
        <v>161.21196999999998</v>
      </c>
      <c r="N191" s="127">
        <v>151.42850999999999</v>
      </c>
      <c r="O191" s="127">
        <v>165.93699999999998</v>
      </c>
      <c r="P191" s="127">
        <v>190.215</v>
      </c>
      <c r="Q191" s="127">
        <v>188.90100000000001</v>
      </c>
      <c r="R191" s="127">
        <v>150.37762448352672</v>
      </c>
      <c r="S191" s="127">
        <v>143.61398727949367</v>
      </c>
      <c r="T191" s="127">
        <v>137.30488391993691</v>
      </c>
      <c r="U191" s="127">
        <v>132.10646790575746</v>
      </c>
      <c r="V191" s="127">
        <v>127.25234265992351</v>
      </c>
      <c r="W191" s="127">
        <v>125.44709429067396</v>
      </c>
    </row>
    <row r="192" spans="1:23" s="88" customFormat="1" x14ac:dyDescent="0.3">
      <c r="A192" s="126" t="s">
        <v>240</v>
      </c>
      <c r="B192" s="126" t="s">
        <v>518</v>
      </c>
      <c r="C192" s="126" t="s">
        <v>276</v>
      </c>
      <c r="D192" s="127">
        <v>0.58568399999999998</v>
      </c>
      <c r="E192" s="127">
        <v>1.6012109999999999</v>
      </c>
      <c r="F192" s="127">
        <v>0.47642899999999999</v>
      </c>
      <c r="G192" s="127">
        <v>0.48909999999999998</v>
      </c>
      <c r="H192" s="127">
        <v>0.54520200000000008</v>
      </c>
      <c r="I192" s="127">
        <v>0.35499599999999998</v>
      </c>
      <c r="J192" s="127">
        <v>0.364817</v>
      </c>
      <c r="K192" s="127">
        <v>0.32580799999999999</v>
      </c>
      <c r="L192" s="127">
        <v>0.43462000000000001</v>
      </c>
      <c r="M192" s="127">
        <v>0.42443000000000003</v>
      </c>
      <c r="N192" s="127">
        <v>0.40288999999999997</v>
      </c>
      <c r="O192" s="127">
        <v>0.48100000000000004</v>
      </c>
      <c r="P192" s="127">
        <v>8.4000000000000005E-2</v>
      </c>
      <c r="Q192" s="127">
        <v>7.5000000000000011E-2</v>
      </c>
      <c r="R192" s="127">
        <v>0.20148052096632924</v>
      </c>
      <c r="S192" s="127">
        <v>0.19196648207202449</v>
      </c>
      <c r="T192" s="127">
        <v>0.18309181110131956</v>
      </c>
      <c r="U192" s="127">
        <v>0.17577948333214394</v>
      </c>
      <c r="V192" s="127">
        <v>0.17146331729046418</v>
      </c>
      <c r="W192" s="127">
        <v>0.16892397304700307</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2.6714539999999998</v>
      </c>
      <c r="E195" s="127">
        <v>1.8869200000000002</v>
      </c>
      <c r="F195" s="127">
        <v>0.57733199999999996</v>
      </c>
      <c r="G195" s="127">
        <v>9.5859E-2</v>
      </c>
      <c r="H195" s="127">
        <v>6.2314999999999995E-2</v>
      </c>
      <c r="I195" s="127">
        <v>4.0784000000000001E-2</v>
      </c>
      <c r="J195" s="127">
        <v>4.7593000000000003E-2</v>
      </c>
      <c r="K195" s="127">
        <v>0.84858300000000009</v>
      </c>
      <c r="L195" s="127">
        <v>5.1220000000000009E-2</v>
      </c>
      <c r="M195" s="127">
        <v>0.15462000000000001</v>
      </c>
      <c r="N195" s="127">
        <v>0.10092</v>
      </c>
      <c r="O195" s="127">
        <v>0</v>
      </c>
      <c r="P195" s="127">
        <v>0</v>
      </c>
      <c r="Q195" s="127">
        <v>0</v>
      </c>
      <c r="R195" s="127">
        <v>1.9547444449297981E-2</v>
      </c>
      <c r="S195" s="127">
        <v>1.8624401636608598E-2</v>
      </c>
      <c r="T195" s="127">
        <v>1.7763389678858883E-2</v>
      </c>
      <c r="U195" s="127">
        <v>1.7053954741042206E-2</v>
      </c>
      <c r="V195" s="127">
        <v>1.66352045039025E-2</v>
      </c>
      <c r="W195" s="127">
        <v>1.6388839791826957E-2</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0.23244000000000001</v>
      </c>
      <c r="E197" s="123">
        <f>SUMIF($A199:$A$211,LEFT($C197,LEN($C197)-6),E199:E$211)</f>
        <v>0.77535200000000004</v>
      </c>
      <c r="F197" s="123">
        <f>SUMIF($A199:$A$211,LEFT($C197,LEN($C197)-6),F199:F$211)</f>
        <v>2.3848999999999999E-2</v>
      </c>
      <c r="G197" s="123">
        <f>SUMIF($A199:$A$211,LEFT($C197,LEN($C197)-6),G199:G$211)</f>
        <v>3.3125000000000002E-2</v>
      </c>
      <c r="H197" s="123">
        <f>SUMIF($A199:$A$211,LEFT($C197,LEN($C197)-6),H199:H$211)</f>
        <v>7.2320000000000014E-3</v>
      </c>
      <c r="I197" s="123">
        <f>SUMIF($A199:$A$211,LEFT($C197,LEN($C197)-6),I199:I$211)</f>
        <v>2.0209999999999999E-2</v>
      </c>
      <c r="J197" s="123">
        <f>SUMIF($A199:$A$211,LEFT($C197,LEN($C197)-6),J199:J$211)</f>
        <v>5.5019000000000005E-2</v>
      </c>
      <c r="K197" s="123">
        <f>SUMIF($A199:$A$211,LEFT($C197,LEN($C197)-6),K199:K$211)</f>
        <v>6.9069999999999993E-2</v>
      </c>
      <c r="L197" s="123">
        <f>SUMIF($A199:$A$211,LEFT($C197,LEN($C197)-6),L199:L$211)</f>
        <v>3.1539999999999999E-2</v>
      </c>
      <c r="M197" s="123">
        <f>SUMIF($A199:$A$211,LEFT($C197,LEN($C197)-6),M199:M$211)</f>
        <v>0.10598</v>
      </c>
      <c r="N197" s="123">
        <f>SUMIF($A199:$A$211,LEFT($C197,LEN($C197)-6),N199:N$211)</f>
        <v>8.158E-2</v>
      </c>
      <c r="O197" s="123">
        <f>SUMIF($A199:$A$211,LEFT($C197,LEN($C197)-6),O199:O$211)</f>
        <v>2.0000000000000004E-2</v>
      </c>
      <c r="P197" s="123">
        <f>SUMIF($A199:$A$211,LEFT($C197,LEN($C197)-6),P199:P$211)</f>
        <v>3.3000000000000002E-2</v>
      </c>
      <c r="Q197" s="123">
        <f>SUMIF($A199:$A$211,LEFT($C197,LEN($C197)-6),Q199:Q$211)</f>
        <v>2.5000000000000005E-2</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0.23244000000000001</v>
      </c>
      <c r="E198" s="125">
        <f>SUMIF($B199:$B$211,LEFT($C198,LEN($C198)-6),E199:E$211)</f>
        <v>0.77535200000000004</v>
      </c>
      <c r="F198" s="125">
        <f>SUMIF($B199:$B$211,LEFT($C198,LEN($C198)-6),F199:F$211)</f>
        <v>2.3848999999999999E-2</v>
      </c>
      <c r="G198" s="125">
        <f>SUMIF($B199:$B$211,LEFT($C198,LEN($C198)-6),G199:G$211)</f>
        <v>3.3125000000000002E-2</v>
      </c>
      <c r="H198" s="125">
        <f>SUMIF($B199:$B$211,LEFT($C198,LEN($C198)-6),H199:H$211)</f>
        <v>7.2320000000000014E-3</v>
      </c>
      <c r="I198" s="125">
        <f>SUMIF($B199:$B$211,LEFT($C198,LEN($C198)-6),I199:I$211)</f>
        <v>2.0209999999999999E-2</v>
      </c>
      <c r="J198" s="125">
        <f>SUMIF($B199:$B$211,LEFT($C198,LEN($C198)-6),J199:J$211)</f>
        <v>5.5019000000000005E-2</v>
      </c>
      <c r="K198" s="125">
        <f>SUMIF($B199:$B$211,LEFT($C198,LEN($C198)-6),K199:K$211)</f>
        <v>6.9069999999999993E-2</v>
      </c>
      <c r="L198" s="125">
        <f>SUMIF($B199:$B$211,LEFT($C198,LEN($C198)-6),L199:L$211)</f>
        <v>3.1539999999999999E-2</v>
      </c>
      <c r="M198" s="125">
        <f>SUMIF($B199:$B$211,LEFT($C198,LEN($C198)-6),M199:M$211)</f>
        <v>0.10598</v>
      </c>
      <c r="N198" s="125">
        <f>SUMIF($B199:$B$211,LEFT($C198,LEN($C198)-6),N199:N$211)</f>
        <v>8.158E-2</v>
      </c>
      <c r="O198" s="125">
        <f>SUMIF($B199:$B$211,LEFT($C198,LEN($C198)-6),O199:O$211)</f>
        <v>2.0000000000000004E-2</v>
      </c>
      <c r="P198" s="125">
        <f>SUMIF($B199:$B$211,LEFT($C198,LEN($C198)-6),P199:P$211)</f>
        <v>3.3000000000000002E-2</v>
      </c>
      <c r="Q198" s="125">
        <f>SUMIF($B199:$B$211,LEFT($C198,LEN($C198)-6),Q199:Q$211)</f>
        <v>2.5000000000000005E-2</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0.23244000000000001</v>
      </c>
      <c r="E199" s="127">
        <v>0.77535200000000004</v>
      </c>
      <c r="F199" s="127">
        <v>2.3848999999999999E-2</v>
      </c>
      <c r="G199" s="127">
        <v>3.3125000000000002E-2</v>
      </c>
      <c r="H199" s="127">
        <v>7.2320000000000014E-3</v>
      </c>
      <c r="I199" s="127">
        <v>2.0209999999999999E-2</v>
      </c>
      <c r="J199" s="127">
        <v>5.5019000000000005E-2</v>
      </c>
      <c r="K199" s="127">
        <v>6.9069999999999993E-2</v>
      </c>
      <c r="L199" s="127">
        <v>3.1539999999999999E-2</v>
      </c>
      <c r="M199" s="127">
        <v>0.10598</v>
      </c>
      <c r="N199" s="127">
        <v>8.158E-2</v>
      </c>
      <c r="O199" s="127">
        <v>2.0000000000000004E-2</v>
      </c>
      <c r="P199" s="127">
        <v>3.3000000000000002E-2</v>
      </c>
      <c r="Q199" s="127">
        <v>2.5000000000000005E-2</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3.2496999999999998E-2</v>
      </c>
      <c r="E209" s="123">
        <f>SUMIF($A211:$A$211,LEFT($C209,LEN($C209)-6),E211:E$211)</f>
        <v>0.84521800000000002</v>
      </c>
      <c r="F209" s="123">
        <f>SUMIF($A211:$A$211,LEFT($C209,LEN($C209)-6),F211:F$211)</f>
        <v>2.8000000000000004E-2</v>
      </c>
      <c r="G209" s="123">
        <f>SUMIF($A211:$A$211,LEFT($C209,LEN($C209)-6),G211:G$211)</f>
        <v>0</v>
      </c>
      <c r="H209" s="123">
        <f>SUMIF($A211:$A$211,LEFT($C209,LEN($C209)-6),H211:H$211)</f>
        <v>2.9009999999999999E-3</v>
      </c>
      <c r="I209" s="123">
        <f>SUMIF($A211:$A$211,LEFT($C209,LEN($C209)-6),I211:I$211)</f>
        <v>4.1320000000000003E-3</v>
      </c>
      <c r="J209" s="123">
        <f>SUMIF($A211:$A$211,LEFT($C209,LEN($C209)-6),J211:J$211)</f>
        <v>0.46428399999999997</v>
      </c>
      <c r="K209" s="123">
        <f>SUMIF($A211:$A$211,LEFT($C209,LEN($C209)-6),K211:K$211)</f>
        <v>8.7600000000000004E-3</v>
      </c>
      <c r="L209" s="123">
        <f>SUMIF($A211:$A$211,LEFT($C209,LEN($C209)-6),L211:L$211)</f>
        <v>3.5520000000000003E-2</v>
      </c>
      <c r="M209" s="123">
        <f>SUMIF($A211:$A$211,LEFT($C209,LEN($C209)-6),M211:M$211)</f>
        <v>2.0800000000000003E-3</v>
      </c>
      <c r="N209" s="123">
        <f>SUMIF($A211:$A$211,LEFT($C209,LEN($C209)-6),N211:N$211)</f>
        <v>5.45E-3</v>
      </c>
      <c r="O209" s="123">
        <f>SUMIF($A211:$A$211,LEFT($C209,LEN($C209)-6),O211:O$211)</f>
        <v>0.48299999999999993</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3.2496999999999998E-2</v>
      </c>
      <c r="E210" s="125">
        <f>SUMIF($B211:$B$211,LEFT($C210,LEN($C210)-6),E211:E$211)</f>
        <v>0.84521800000000002</v>
      </c>
      <c r="F210" s="125">
        <f>SUMIF($B211:$B$211,LEFT($C210,LEN($C210)-6),F211:F$211)</f>
        <v>2.8000000000000004E-2</v>
      </c>
      <c r="G210" s="125">
        <f>SUMIF($B211:$B$211,LEFT($C210,LEN($C210)-6),G211:G$211)</f>
        <v>0</v>
      </c>
      <c r="H210" s="125">
        <f>SUMIF($B211:$B$211,LEFT($C210,LEN($C210)-6),H211:H$211)</f>
        <v>2.9009999999999999E-3</v>
      </c>
      <c r="I210" s="125">
        <f>SUMIF($B211:$B$211,LEFT($C210,LEN($C210)-6),I211:I$211)</f>
        <v>4.1320000000000003E-3</v>
      </c>
      <c r="J210" s="125">
        <f>SUMIF($B211:$B$211,LEFT($C210,LEN($C210)-6),J211:J$211)</f>
        <v>0.46428399999999997</v>
      </c>
      <c r="K210" s="125">
        <f>SUMIF($B211:$B$211,LEFT($C210,LEN($C210)-6),K211:K$211)</f>
        <v>8.7600000000000004E-3</v>
      </c>
      <c r="L210" s="125">
        <f>SUMIF($B211:$B$211,LEFT($C210,LEN($C210)-6),L211:L$211)</f>
        <v>3.5520000000000003E-2</v>
      </c>
      <c r="M210" s="125">
        <f>SUMIF($B211:$B$211,LEFT($C210,LEN($C210)-6),M211:M$211)</f>
        <v>2.0800000000000003E-3</v>
      </c>
      <c r="N210" s="125">
        <f>SUMIF($B211:$B$211,LEFT($C210,LEN($C210)-6),N211:N$211)</f>
        <v>5.45E-3</v>
      </c>
      <c r="O210" s="125">
        <f>SUMIF($B211:$B$211,LEFT($C210,LEN($C210)-6),O211:O$211)</f>
        <v>0.48299999999999993</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3.2496999999999998E-2</v>
      </c>
      <c r="E211" s="127">
        <v>0.84521800000000002</v>
      </c>
      <c r="F211" s="127">
        <v>2.8000000000000004E-2</v>
      </c>
      <c r="G211" s="127">
        <v>0</v>
      </c>
      <c r="H211" s="127">
        <v>2.9009999999999999E-3</v>
      </c>
      <c r="I211" s="127">
        <v>4.1320000000000003E-3</v>
      </c>
      <c r="J211" s="127">
        <v>0.46428399999999997</v>
      </c>
      <c r="K211" s="127">
        <v>8.7600000000000004E-3</v>
      </c>
      <c r="L211" s="127">
        <v>3.5520000000000003E-2</v>
      </c>
      <c r="M211" s="127">
        <v>2.0800000000000003E-3</v>
      </c>
      <c r="N211" s="127">
        <v>5.45E-3</v>
      </c>
      <c r="O211" s="127">
        <v>0.48299999999999993</v>
      </c>
      <c r="P211" s="127">
        <v>0</v>
      </c>
      <c r="Q211" s="127">
        <v>0</v>
      </c>
      <c r="R211" s="127">
        <v>0</v>
      </c>
      <c r="S211" s="127">
        <v>0</v>
      </c>
      <c r="T211" s="127">
        <v>0</v>
      </c>
      <c r="U211" s="127">
        <v>0</v>
      </c>
      <c r="V211" s="127">
        <v>0</v>
      </c>
      <c r="W211" s="127">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ADE6B-789E-458B-8D0E-14AD10FDA25A}">
  <dimension ref="A1:AI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34" width="9.75" style="43" customWidth="1"/>
    <col min="35" max="35" width="9.75" style="137" customWidth="1"/>
    <col min="36" max="16384" width="7" style="43"/>
  </cols>
  <sheetData>
    <row r="1" spans="1:35" ht="20" x14ac:dyDescent="0.4">
      <c r="A1" s="134" t="s">
        <v>1049</v>
      </c>
      <c r="B1" s="42"/>
      <c r="C1" s="133"/>
    </row>
    <row r="2" spans="1:35" ht="20" x14ac:dyDescent="0.4">
      <c r="A2" s="44" t="s">
        <v>619</v>
      </c>
      <c r="B2" s="45"/>
      <c r="C2" s="45"/>
    </row>
    <row r="3" spans="1:35" s="139" customFormat="1" x14ac:dyDescent="0.3">
      <c r="A3" s="44">
        <v>2021</v>
      </c>
      <c r="B3" s="136"/>
      <c r="D3" s="141" t="s">
        <v>229</v>
      </c>
      <c r="E3" s="141" t="s">
        <v>523</v>
      </c>
      <c r="F3" s="141" t="s">
        <v>145</v>
      </c>
      <c r="G3" s="141" t="s">
        <v>232</v>
      </c>
      <c r="H3" s="141" t="s">
        <v>210</v>
      </c>
      <c r="I3" s="141" t="s">
        <v>291</v>
      </c>
      <c r="J3" s="141" t="s">
        <v>165</v>
      </c>
      <c r="K3" s="141" t="s">
        <v>197</v>
      </c>
      <c r="L3" s="141" t="s">
        <v>151</v>
      </c>
      <c r="M3" s="141" t="s">
        <v>248</v>
      </c>
      <c r="N3" s="141" t="s">
        <v>258</v>
      </c>
      <c r="O3" s="141" t="s">
        <v>241</v>
      </c>
      <c r="P3" s="141" t="s">
        <v>276</v>
      </c>
      <c r="Q3" s="141" t="s">
        <v>184</v>
      </c>
      <c r="R3" s="141" t="s">
        <v>225</v>
      </c>
      <c r="S3" s="141" t="s">
        <v>200</v>
      </c>
      <c r="T3" s="141" t="s">
        <v>155</v>
      </c>
      <c r="U3" s="141" t="s">
        <v>267</v>
      </c>
      <c r="V3" s="141" t="s">
        <v>170</v>
      </c>
      <c r="W3" s="141" t="s">
        <v>187</v>
      </c>
      <c r="X3" s="141" t="s">
        <v>495</v>
      </c>
      <c r="Y3" s="141" t="s">
        <v>177</v>
      </c>
      <c r="Z3" s="141" t="s">
        <v>285</v>
      </c>
      <c r="AA3" s="141" t="s">
        <v>159</v>
      </c>
      <c r="AB3" s="141" t="s">
        <v>516</v>
      </c>
      <c r="AC3" s="141" t="s">
        <v>206</v>
      </c>
      <c r="AD3" s="141" t="s">
        <v>245</v>
      </c>
      <c r="AE3" s="141" t="s">
        <v>213</v>
      </c>
      <c r="AF3" s="141" t="s">
        <v>237</v>
      </c>
      <c r="AG3" s="141" t="s">
        <v>370</v>
      </c>
      <c r="AH3" s="141" t="s">
        <v>534</v>
      </c>
      <c r="AI3" s="140" t="s">
        <v>783</v>
      </c>
    </row>
    <row r="4" spans="1:35" x14ac:dyDescent="0.3">
      <c r="A4" s="47" t="s">
        <v>100</v>
      </c>
      <c r="B4" s="47" t="s">
        <v>100</v>
      </c>
      <c r="C4" s="47" t="s">
        <v>100</v>
      </c>
      <c r="D4" s="48">
        <v>0</v>
      </c>
      <c r="E4" s="48">
        <v>2.0000000000000004E-2</v>
      </c>
      <c r="F4" s="48">
        <v>62.542000000000002</v>
      </c>
      <c r="G4" s="48">
        <v>1.5619999999999998</v>
      </c>
      <c r="H4" s="48">
        <v>27.298999999999999</v>
      </c>
      <c r="I4" s="48">
        <v>165.93699999999998</v>
      </c>
      <c r="J4" s="48">
        <v>8.5699999999999985</v>
      </c>
      <c r="K4" s="48">
        <v>0</v>
      </c>
      <c r="L4" s="48">
        <v>10.262</v>
      </c>
      <c r="M4" s="48">
        <v>0.152</v>
      </c>
      <c r="N4" s="48">
        <v>0.19799999999999998</v>
      </c>
      <c r="O4" s="48">
        <v>0</v>
      </c>
      <c r="P4" s="48">
        <v>0.48099999999999998</v>
      </c>
      <c r="Q4" s="48">
        <v>20.992000000000001</v>
      </c>
      <c r="R4" s="48">
        <v>1.7850000000000001</v>
      </c>
      <c r="S4" s="48">
        <v>0</v>
      </c>
      <c r="T4" s="48">
        <v>0</v>
      </c>
      <c r="U4" s="48">
        <v>0</v>
      </c>
      <c r="V4" s="48">
        <v>4.4309999999999992</v>
      </c>
      <c r="W4" s="48">
        <v>68.728000000000009</v>
      </c>
      <c r="X4" s="48">
        <v>0</v>
      </c>
      <c r="Y4" s="48">
        <v>2.8599999999999994</v>
      </c>
      <c r="Z4" s="48">
        <v>0</v>
      </c>
      <c r="AA4" s="48">
        <v>0</v>
      </c>
      <c r="AB4" s="48">
        <v>16.620999999999999</v>
      </c>
      <c r="AC4" s="48">
        <v>35.893000000000001</v>
      </c>
      <c r="AD4" s="48">
        <v>0.94700000000000006</v>
      </c>
      <c r="AE4" s="48">
        <v>4.4619999999999997</v>
      </c>
      <c r="AF4" s="48">
        <v>0</v>
      </c>
      <c r="AG4" s="48">
        <v>0.02</v>
      </c>
      <c r="AH4" s="48">
        <v>0.48299999999999998</v>
      </c>
      <c r="AI4" s="48">
        <v>434.245</v>
      </c>
    </row>
    <row r="5" spans="1:35" x14ac:dyDescent="0.3">
      <c r="A5" s="49" t="s">
        <v>349</v>
      </c>
      <c r="B5" s="49" t="s">
        <v>349</v>
      </c>
      <c r="C5" s="49" t="s">
        <v>349</v>
      </c>
      <c r="D5" s="50">
        <v>0</v>
      </c>
      <c r="E5" s="50">
        <v>0</v>
      </c>
      <c r="F5" s="50">
        <v>31.924000000000007</v>
      </c>
      <c r="G5" s="50">
        <v>0</v>
      </c>
      <c r="H5" s="50">
        <v>0</v>
      </c>
      <c r="I5" s="50">
        <v>10.952</v>
      </c>
      <c r="J5" s="50">
        <v>7.1040000000000001</v>
      </c>
      <c r="K5" s="50">
        <v>0</v>
      </c>
      <c r="L5" s="50">
        <v>6.4480000000000004</v>
      </c>
      <c r="M5" s="50">
        <v>0</v>
      </c>
      <c r="N5" s="50">
        <v>0</v>
      </c>
      <c r="O5" s="50">
        <v>0</v>
      </c>
      <c r="P5" s="50">
        <v>0</v>
      </c>
      <c r="Q5" s="50">
        <v>12.330000000000004</v>
      </c>
      <c r="R5" s="50">
        <v>0</v>
      </c>
      <c r="S5" s="50">
        <v>0</v>
      </c>
      <c r="T5" s="50">
        <v>0</v>
      </c>
      <c r="U5" s="50">
        <v>0</v>
      </c>
      <c r="V5" s="50">
        <v>2.4769999999999994</v>
      </c>
      <c r="W5" s="50">
        <v>5.7139999999999986</v>
      </c>
      <c r="X5" s="50">
        <v>0</v>
      </c>
      <c r="Y5" s="50">
        <v>2.8599999999999994</v>
      </c>
      <c r="Z5" s="50">
        <v>0</v>
      </c>
      <c r="AA5" s="50">
        <v>0</v>
      </c>
      <c r="AB5" s="50">
        <v>0.57200000000000006</v>
      </c>
      <c r="AC5" s="50">
        <v>5.4740000000000002</v>
      </c>
      <c r="AD5" s="50">
        <v>1E-3</v>
      </c>
      <c r="AE5" s="50">
        <v>0.6409999999999999</v>
      </c>
      <c r="AF5" s="50">
        <v>0</v>
      </c>
      <c r="AG5" s="50">
        <v>0.02</v>
      </c>
      <c r="AH5" s="50">
        <v>0.16999999999999998</v>
      </c>
      <c r="AI5" s="50">
        <v>86.686999999999983</v>
      </c>
    </row>
    <row r="6" spans="1:35" x14ac:dyDescent="0.3">
      <c r="A6" s="51" t="s">
        <v>350</v>
      </c>
      <c r="B6" s="51" t="s">
        <v>350</v>
      </c>
      <c r="C6" s="51" t="s">
        <v>350</v>
      </c>
      <c r="D6" s="52">
        <v>0</v>
      </c>
      <c r="E6" s="52">
        <v>0</v>
      </c>
      <c r="F6" s="52">
        <v>26.588000000000001</v>
      </c>
      <c r="G6" s="52">
        <v>0</v>
      </c>
      <c r="H6" s="52">
        <v>0</v>
      </c>
      <c r="I6" s="52">
        <v>8.038000000000002</v>
      </c>
      <c r="J6" s="52">
        <v>6.089999999999999</v>
      </c>
      <c r="K6" s="52">
        <v>0</v>
      </c>
      <c r="L6" s="52">
        <v>5.7060000000000004</v>
      </c>
      <c r="M6" s="52">
        <v>0</v>
      </c>
      <c r="N6" s="52">
        <v>0</v>
      </c>
      <c r="O6" s="52">
        <v>0</v>
      </c>
      <c r="P6" s="52">
        <v>0</v>
      </c>
      <c r="Q6" s="52">
        <v>0</v>
      </c>
      <c r="R6" s="52">
        <v>0</v>
      </c>
      <c r="S6" s="52">
        <v>0</v>
      </c>
      <c r="T6" s="52">
        <v>0</v>
      </c>
      <c r="U6" s="52">
        <v>0</v>
      </c>
      <c r="V6" s="52">
        <v>1.347</v>
      </c>
      <c r="W6" s="52">
        <v>2.9399999999999995</v>
      </c>
      <c r="X6" s="52">
        <v>0</v>
      </c>
      <c r="Y6" s="52">
        <v>2.2669999999999995</v>
      </c>
      <c r="Z6" s="52">
        <v>0</v>
      </c>
      <c r="AA6" s="52">
        <v>0</v>
      </c>
      <c r="AB6" s="52">
        <v>0.53500000000000003</v>
      </c>
      <c r="AC6" s="52">
        <v>5.3840000000000003</v>
      </c>
      <c r="AD6" s="52">
        <v>0</v>
      </c>
      <c r="AE6" s="52">
        <v>0.6409999999999999</v>
      </c>
      <c r="AF6" s="52">
        <v>0</v>
      </c>
      <c r="AG6" s="52">
        <v>0.02</v>
      </c>
      <c r="AH6" s="52">
        <v>0</v>
      </c>
      <c r="AI6" s="52">
        <v>59.556000000000004</v>
      </c>
    </row>
    <row r="7" spans="1:35" x14ac:dyDescent="0.3">
      <c r="A7" s="3" t="s">
        <v>144</v>
      </c>
      <c r="B7" s="3" t="s">
        <v>351</v>
      </c>
      <c r="C7" s="3" t="s">
        <v>352</v>
      </c>
      <c r="D7" s="53">
        <v>0</v>
      </c>
      <c r="E7" s="53">
        <v>0</v>
      </c>
      <c r="F7" s="53">
        <v>0.22099999999999997</v>
      </c>
      <c r="G7" s="53">
        <v>0</v>
      </c>
      <c r="H7" s="53">
        <v>0</v>
      </c>
      <c r="I7" s="53">
        <v>6.9000000000000006E-2</v>
      </c>
      <c r="J7" s="53">
        <v>0.61899999999999999</v>
      </c>
      <c r="K7" s="53">
        <v>0</v>
      </c>
      <c r="L7" s="53">
        <v>1.3319999999999999</v>
      </c>
      <c r="M7" s="53">
        <v>0</v>
      </c>
      <c r="N7" s="53">
        <v>0</v>
      </c>
      <c r="O7" s="53">
        <v>0</v>
      </c>
      <c r="P7" s="53">
        <v>0</v>
      </c>
      <c r="Q7" s="53">
        <v>0</v>
      </c>
      <c r="R7" s="53">
        <v>0</v>
      </c>
      <c r="S7" s="53">
        <v>0</v>
      </c>
      <c r="T7" s="53">
        <v>0</v>
      </c>
      <c r="U7" s="53">
        <v>0</v>
      </c>
      <c r="V7" s="53">
        <v>0</v>
      </c>
      <c r="W7" s="53">
        <v>0</v>
      </c>
      <c r="X7" s="53">
        <v>0</v>
      </c>
      <c r="Y7" s="53">
        <v>2.5000000000000001E-2</v>
      </c>
      <c r="Z7" s="53">
        <v>0</v>
      </c>
      <c r="AA7" s="53">
        <v>0</v>
      </c>
      <c r="AB7" s="53">
        <v>0</v>
      </c>
      <c r="AC7" s="53">
        <v>0</v>
      </c>
      <c r="AD7" s="53">
        <v>0</v>
      </c>
      <c r="AE7" s="53">
        <v>0</v>
      </c>
      <c r="AF7" s="53">
        <v>0</v>
      </c>
      <c r="AG7" s="53">
        <v>0</v>
      </c>
      <c r="AH7" s="53">
        <v>0</v>
      </c>
      <c r="AI7" s="138">
        <v>2.2659999999999996</v>
      </c>
    </row>
    <row r="8" spans="1:35" x14ac:dyDescent="0.3">
      <c r="A8" s="3" t="s">
        <v>144</v>
      </c>
      <c r="B8" s="3" t="s">
        <v>351</v>
      </c>
      <c r="C8" s="3" t="s">
        <v>145</v>
      </c>
      <c r="D8" s="53">
        <v>0</v>
      </c>
      <c r="E8" s="53">
        <v>0</v>
      </c>
      <c r="F8" s="53">
        <v>2.7E-2</v>
      </c>
      <c r="G8" s="53">
        <v>0</v>
      </c>
      <c r="H8" s="53">
        <v>0</v>
      </c>
      <c r="I8" s="53">
        <v>0.79900000000000004</v>
      </c>
      <c r="J8" s="53">
        <v>8.1000000000000003E-2</v>
      </c>
      <c r="K8" s="53">
        <v>0</v>
      </c>
      <c r="L8" s="53">
        <v>5.6000000000000001E-2</v>
      </c>
      <c r="M8" s="53">
        <v>0</v>
      </c>
      <c r="N8" s="53">
        <v>0</v>
      </c>
      <c r="O8" s="53">
        <v>0</v>
      </c>
      <c r="P8" s="53">
        <v>0</v>
      </c>
      <c r="Q8" s="53">
        <v>0</v>
      </c>
      <c r="R8" s="53">
        <v>0</v>
      </c>
      <c r="S8" s="53">
        <v>0</v>
      </c>
      <c r="T8" s="53">
        <v>0</v>
      </c>
      <c r="U8" s="53">
        <v>0</v>
      </c>
      <c r="V8" s="53">
        <v>0.05</v>
      </c>
      <c r="W8" s="53">
        <v>0.20899999999999996</v>
      </c>
      <c r="X8" s="53">
        <v>0</v>
      </c>
      <c r="Y8" s="53">
        <v>5.1999999999999998E-2</v>
      </c>
      <c r="Z8" s="53">
        <v>0</v>
      </c>
      <c r="AA8" s="53">
        <v>0</v>
      </c>
      <c r="AB8" s="53">
        <v>0</v>
      </c>
      <c r="AC8" s="53">
        <v>6.5000000000000002E-2</v>
      </c>
      <c r="AD8" s="53">
        <v>0</v>
      </c>
      <c r="AE8" s="53">
        <v>0</v>
      </c>
      <c r="AF8" s="53">
        <v>0</v>
      </c>
      <c r="AG8" s="53">
        <v>0</v>
      </c>
      <c r="AH8" s="53">
        <v>0</v>
      </c>
      <c r="AI8" s="138">
        <v>1.339</v>
      </c>
    </row>
    <row r="9" spans="1:35" x14ac:dyDescent="0.3">
      <c r="A9" s="3" t="s">
        <v>144</v>
      </c>
      <c r="B9" s="3" t="s">
        <v>351</v>
      </c>
      <c r="C9" s="3" t="s">
        <v>353</v>
      </c>
      <c r="D9" s="53">
        <v>0</v>
      </c>
      <c r="E9" s="53">
        <v>0</v>
      </c>
      <c r="F9" s="53">
        <v>0.02</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138">
        <v>0.02</v>
      </c>
    </row>
    <row r="10" spans="1:35" x14ac:dyDescent="0.3">
      <c r="A10" s="3" t="s">
        <v>144</v>
      </c>
      <c r="B10" s="3" t="s">
        <v>351</v>
      </c>
      <c r="C10" s="3" t="s">
        <v>354</v>
      </c>
      <c r="D10" s="53">
        <v>0</v>
      </c>
      <c r="E10" s="53">
        <v>0</v>
      </c>
      <c r="F10" s="53">
        <v>6.6000000000000003E-2</v>
      </c>
      <c r="G10" s="53">
        <v>0</v>
      </c>
      <c r="H10" s="53">
        <v>0</v>
      </c>
      <c r="I10" s="53">
        <v>0.08</v>
      </c>
      <c r="J10" s="53">
        <v>2.4E-2</v>
      </c>
      <c r="K10" s="53">
        <v>0</v>
      </c>
      <c r="L10" s="53">
        <v>0.66</v>
      </c>
      <c r="M10" s="53">
        <v>0</v>
      </c>
      <c r="N10" s="53">
        <v>0</v>
      </c>
      <c r="O10" s="53">
        <v>0</v>
      </c>
      <c r="P10" s="53">
        <v>0</v>
      </c>
      <c r="Q10" s="53">
        <v>0</v>
      </c>
      <c r="R10" s="53">
        <v>0</v>
      </c>
      <c r="S10" s="53">
        <v>0</v>
      </c>
      <c r="T10" s="53">
        <v>0</v>
      </c>
      <c r="U10" s="53">
        <v>0</v>
      </c>
      <c r="V10" s="53">
        <v>5.7000000000000002E-2</v>
      </c>
      <c r="W10" s="53">
        <v>6.3E-2</v>
      </c>
      <c r="X10" s="53">
        <v>0</v>
      </c>
      <c r="Y10" s="53">
        <v>0</v>
      </c>
      <c r="Z10" s="53">
        <v>0</v>
      </c>
      <c r="AA10" s="53">
        <v>0</v>
      </c>
      <c r="AB10" s="53">
        <v>0.02</v>
      </c>
      <c r="AC10" s="53">
        <v>0</v>
      </c>
      <c r="AD10" s="53">
        <v>0</v>
      </c>
      <c r="AE10" s="53">
        <v>0</v>
      </c>
      <c r="AF10" s="53">
        <v>0</v>
      </c>
      <c r="AG10" s="53">
        <v>0</v>
      </c>
      <c r="AH10" s="53">
        <v>0</v>
      </c>
      <c r="AI10" s="138">
        <v>0.9700000000000002</v>
      </c>
    </row>
    <row r="11" spans="1:35" x14ac:dyDescent="0.3">
      <c r="A11" s="3" t="s">
        <v>144</v>
      </c>
      <c r="B11" s="3" t="s">
        <v>351</v>
      </c>
      <c r="C11" s="3" t="s">
        <v>355</v>
      </c>
      <c r="D11" s="53">
        <v>0</v>
      </c>
      <c r="E11" s="53">
        <v>0</v>
      </c>
      <c r="F11" s="53">
        <v>3.3000000000000002E-2</v>
      </c>
      <c r="G11" s="53">
        <v>0</v>
      </c>
      <c r="H11" s="53">
        <v>0</v>
      </c>
      <c r="I11" s="53">
        <v>0</v>
      </c>
      <c r="J11" s="53">
        <v>0</v>
      </c>
      <c r="K11" s="53">
        <v>0</v>
      </c>
      <c r="L11" s="53">
        <v>0</v>
      </c>
      <c r="M11" s="53">
        <v>0</v>
      </c>
      <c r="N11" s="53">
        <v>0</v>
      </c>
      <c r="O11" s="53">
        <v>0</v>
      </c>
      <c r="P11" s="53">
        <v>0</v>
      </c>
      <c r="Q11" s="53">
        <v>0</v>
      </c>
      <c r="R11" s="53">
        <v>0</v>
      </c>
      <c r="S11" s="53">
        <v>0</v>
      </c>
      <c r="T11" s="53">
        <v>0</v>
      </c>
      <c r="U11" s="53">
        <v>0</v>
      </c>
      <c r="V11" s="53">
        <v>8.6999999999999994E-2</v>
      </c>
      <c r="W11" s="53">
        <v>0</v>
      </c>
      <c r="X11" s="53">
        <v>0</v>
      </c>
      <c r="Y11" s="53">
        <v>0</v>
      </c>
      <c r="Z11" s="53">
        <v>0</v>
      </c>
      <c r="AA11" s="53">
        <v>0</v>
      </c>
      <c r="AB11" s="53">
        <v>0</v>
      </c>
      <c r="AC11" s="53">
        <v>0</v>
      </c>
      <c r="AD11" s="53">
        <v>0</v>
      </c>
      <c r="AE11" s="53">
        <v>0</v>
      </c>
      <c r="AF11" s="53">
        <v>0</v>
      </c>
      <c r="AG11" s="53">
        <v>0</v>
      </c>
      <c r="AH11" s="53">
        <v>0</v>
      </c>
      <c r="AI11" s="138">
        <v>0.12</v>
      </c>
    </row>
    <row r="12" spans="1:35" x14ac:dyDescent="0.3">
      <c r="A12" s="3" t="s">
        <v>144</v>
      </c>
      <c r="B12" s="3" t="s">
        <v>351</v>
      </c>
      <c r="C12" s="3" t="s">
        <v>356</v>
      </c>
      <c r="D12" s="53">
        <v>0</v>
      </c>
      <c r="E12" s="53">
        <v>0</v>
      </c>
      <c r="F12" s="53">
        <v>5.274</v>
      </c>
      <c r="G12" s="53">
        <v>0</v>
      </c>
      <c r="H12" s="53">
        <v>0</v>
      </c>
      <c r="I12" s="53">
        <v>0</v>
      </c>
      <c r="J12" s="53">
        <v>0</v>
      </c>
      <c r="K12" s="53">
        <v>0</v>
      </c>
      <c r="L12" s="53">
        <v>0.42200000000000004</v>
      </c>
      <c r="M12" s="53">
        <v>0</v>
      </c>
      <c r="N12" s="53">
        <v>0</v>
      </c>
      <c r="O12" s="53">
        <v>0</v>
      </c>
      <c r="P12" s="53">
        <v>0</v>
      </c>
      <c r="Q12" s="53">
        <v>0</v>
      </c>
      <c r="R12" s="53">
        <v>0</v>
      </c>
      <c r="S12" s="53">
        <v>0</v>
      </c>
      <c r="T12" s="53">
        <v>0</v>
      </c>
      <c r="U12" s="53">
        <v>0</v>
      </c>
      <c r="V12" s="53">
        <v>0</v>
      </c>
      <c r="W12" s="53">
        <v>0.112</v>
      </c>
      <c r="X12" s="53">
        <v>0</v>
      </c>
      <c r="Y12" s="53">
        <v>0</v>
      </c>
      <c r="Z12" s="53">
        <v>0</v>
      </c>
      <c r="AA12" s="53">
        <v>0</v>
      </c>
      <c r="AB12" s="53">
        <v>0</v>
      </c>
      <c r="AC12" s="53">
        <v>0</v>
      </c>
      <c r="AD12" s="53">
        <v>0</v>
      </c>
      <c r="AE12" s="53">
        <v>0</v>
      </c>
      <c r="AF12" s="53">
        <v>0</v>
      </c>
      <c r="AG12" s="53">
        <v>0</v>
      </c>
      <c r="AH12" s="53">
        <v>0</v>
      </c>
      <c r="AI12" s="138">
        <v>5.8079999999999998</v>
      </c>
    </row>
    <row r="13" spans="1:35" x14ac:dyDescent="0.3">
      <c r="A13" s="3" t="s">
        <v>144</v>
      </c>
      <c r="B13" s="3" t="s">
        <v>351</v>
      </c>
      <c r="C13" s="3" t="s">
        <v>151</v>
      </c>
      <c r="D13" s="53">
        <v>0</v>
      </c>
      <c r="E13" s="53">
        <v>0</v>
      </c>
      <c r="F13" s="53">
        <v>5.5989999999999993</v>
      </c>
      <c r="G13" s="53">
        <v>0</v>
      </c>
      <c r="H13" s="53">
        <v>0</v>
      </c>
      <c r="I13" s="53">
        <v>9.2999999999999999E-2</v>
      </c>
      <c r="J13" s="53">
        <v>3.669</v>
      </c>
      <c r="K13" s="53">
        <v>0</v>
      </c>
      <c r="L13" s="53">
        <v>0</v>
      </c>
      <c r="M13" s="53">
        <v>0</v>
      </c>
      <c r="N13" s="53">
        <v>0</v>
      </c>
      <c r="O13" s="53">
        <v>0</v>
      </c>
      <c r="P13" s="53">
        <v>0</v>
      </c>
      <c r="Q13" s="53">
        <v>0</v>
      </c>
      <c r="R13" s="53">
        <v>0</v>
      </c>
      <c r="S13" s="53">
        <v>0</v>
      </c>
      <c r="T13" s="53">
        <v>0</v>
      </c>
      <c r="U13" s="53">
        <v>0</v>
      </c>
      <c r="V13" s="53">
        <v>0.44400000000000001</v>
      </c>
      <c r="W13" s="53">
        <v>0</v>
      </c>
      <c r="X13" s="53">
        <v>0</v>
      </c>
      <c r="Y13" s="53">
        <v>0.56900000000000006</v>
      </c>
      <c r="Z13" s="53">
        <v>0</v>
      </c>
      <c r="AA13" s="53">
        <v>0</v>
      </c>
      <c r="AB13" s="53">
        <v>0</v>
      </c>
      <c r="AC13" s="53">
        <v>0.86599999999999999</v>
      </c>
      <c r="AD13" s="53">
        <v>0</v>
      </c>
      <c r="AE13" s="53">
        <v>0.183</v>
      </c>
      <c r="AF13" s="53">
        <v>0</v>
      </c>
      <c r="AG13" s="53">
        <v>0</v>
      </c>
      <c r="AH13" s="53">
        <v>0</v>
      </c>
      <c r="AI13" s="138">
        <v>11.423</v>
      </c>
    </row>
    <row r="14" spans="1:35" x14ac:dyDescent="0.3">
      <c r="A14" s="3" t="s">
        <v>144</v>
      </c>
      <c r="B14" s="3" t="s">
        <v>351</v>
      </c>
      <c r="C14" s="3" t="s">
        <v>357</v>
      </c>
      <c r="D14" s="53">
        <v>0</v>
      </c>
      <c r="E14" s="53">
        <v>0</v>
      </c>
      <c r="F14" s="53">
        <v>0.10100000000000001</v>
      </c>
      <c r="G14" s="53">
        <v>0</v>
      </c>
      <c r="H14" s="53">
        <v>0</v>
      </c>
      <c r="I14" s="53">
        <v>0.09</v>
      </c>
      <c r="J14" s="53">
        <v>0</v>
      </c>
      <c r="K14" s="53">
        <v>0</v>
      </c>
      <c r="L14" s="53">
        <v>0</v>
      </c>
      <c r="M14" s="53">
        <v>0</v>
      </c>
      <c r="N14" s="53">
        <v>0</v>
      </c>
      <c r="O14" s="53">
        <v>0</v>
      </c>
      <c r="P14" s="53">
        <v>0</v>
      </c>
      <c r="Q14" s="53">
        <v>0</v>
      </c>
      <c r="R14" s="53">
        <v>0</v>
      </c>
      <c r="S14" s="53">
        <v>0</v>
      </c>
      <c r="T14" s="53">
        <v>0</v>
      </c>
      <c r="U14" s="53">
        <v>0</v>
      </c>
      <c r="V14" s="53">
        <v>3.7000000000000005E-2</v>
      </c>
      <c r="W14" s="53">
        <v>0</v>
      </c>
      <c r="X14" s="53">
        <v>0</v>
      </c>
      <c r="Y14" s="53">
        <v>0.188</v>
      </c>
      <c r="Z14" s="53">
        <v>0</v>
      </c>
      <c r="AA14" s="53">
        <v>0</v>
      </c>
      <c r="AB14" s="53">
        <v>0</v>
      </c>
      <c r="AC14" s="53">
        <v>0.10899999999999999</v>
      </c>
      <c r="AD14" s="53">
        <v>0</v>
      </c>
      <c r="AE14" s="53">
        <v>0</v>
      </c>
      <c r="AF14" s="53">
        <v>0</v>
      </c>
      <c r="AG14" s="53">
        <v>0.02</v>
      </c>
      <c r="AH14" s="53">
        <v>0</v>
      </c>
      <c r="AI14" s="138">
        <v>0.54500000000000004</v>
      </c>
    </row>
    <row r="15" spans="1:35" x14ac:dyDescent="0.3">
      <c r="A15" s="3" t="s">
        <v>144</v>
      </c>
      <c r="B15" s="3" t="s">
        <v>351</v>
      </c>
      <c r="C15" s="3" t="s">
        <v>358</v>
      </c>
      <c r="D15" s="53">
        <v>0</v>
      </c>
      <c r="E15" s="53">
        <v>0</v>
      </c>
      <c r="F15" s="53">
        <v>0.38300000000000001</v>
      </c>
      <c r="G15" s="53">
        <v>0</v>
      </c>
      <c r="H15" s="53">
        <v>0</v>
      </c>
      <c r="I15" s="53">
        <v>1.0069999999999999</v>
      </c>
      <c r="J15" s="53">
        <v>8.7999999999999995E-2</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138">
        <v>1.478</v>
      </c>
    </row>
    <row r="16" spans="1:35" x14ac:dyDescent="0.3">
      <c r="A16" s="3" t="s">
        <v>144</v>
      </c>
      <c r="B16" s="3" t="s">
        <v>351</v>
      </c>
      <c r="C16" s="3" t="s">
        <v>359</v>
      </c>
      <c r="D16" s="53">
        <v>0</v>
      </c>
      <c r="E16" s="53">
        <v>0</v>
      </c>
      <c r="F16" s="53">
        <v>4.9999999999999996E-2</v>
      </c>
      <c r="G16" s="53">
        <v>0</v>
      </c>
      <c r="H16" s="53">
        <v>0</v>
      </c>
      <c r="I16" s="53">
        <v>0</v>
      </c>
      <c r="J16" s="53">
        <v>0</v>
      </c>
      <c r="K16" s="53">
        <v>0</v>
      </c>
      <c r="L16" s="53">
        <v>0</v>
      </c>
      <c r="M16" s="53">
        <v>0</v>
      </c>
      <c r="N16" s="53">
        <v>0</v>
      </c>
      <c r="O16" s="53">
        <v>0</v>
      </c>
      <c r="P16" s="53">
        <v>0</v>
      </c>
      <c r="Q16" s="53">
        <v>0</v>
      </c>
      <c r="R16" s="53">
        <v>0</v>
      </c>
      <c r="S16" s="53">
        <v>0</v>
      </c>
      <c r="T16" s="53">
        <v>0</v>
      </c>
      <c r="U16" s="53">
        <v>0</v>
      </c>
      <c r="V16" s="53">
        <v>0</v>
      </c>
      <c r="W16" s="53">
        <v>0.151</v>
      </c>
      <c r="X16" s="53">
        <v>0</v>
      </c>
      <c r="Y16" s="53">
        <v>0</v>
      </c>
      <c r="Z16" s="53">
        <v>0</v>
      </c>
      <c r="AA16" s="53">
        <v>0</v>
      </c>
      <c r="AB16" s="53">
        <v>0</v>
      </c>
      <c r="AC16" s="53">
        <v>0</v>
      </c>
      <c r="AD16" s="53">
        <v>0</v>
      </c>
      <c r="AE16" s="53">
        <v>0</v>
      </c>
      <c r="AF16" s="53">
        <v>0</v>
      </c>
      <c r="AG16" s="53">
        <v>0</v>
      </c>
      <c r="AH16" s="53">
        <v>0</v>
      </c>
      <c r="AI16" s="138">
        <v>0.20099999999999998</v>
      </c>
    </row>
    <row r="17" spans="1:35" x14ac:dyDescent="0.3">
      <c r="A17" s="3" t="s">
        <v>144</v>
      </c>
      <c r="B17" s="3" t="s">
        <v>351</v>
      </c>
      <c r="C17" s="3" t="s">
        <v>360</v>
      </c>
      <c r="D17" s="53">
        <v>0</v>
      </c>
      <c r="E17" s="53">
        <v>0</v>
      </c>
      <c r="F17" s="53">
        <v>1.6220000000000001</v>
      </c>
      <c r="G17" s="53">
        <v>0</v>
      </c>
      <c r="H17" s="53">
        <v>0</v>
      </c>
      <c r="I17" s="53">
        <v>0.30600000000000005</v>
      </c>
      <c r="J17" s="53">
        <v>1.0129999999999999</v>
      </c>
      <c r="K17" s="53">
        <v>0</v>
      </c>
      <c r="L17" s="53">
        <v>0.39599999999999996</v>
      </c>
      <c r="M17" s="53">
        <v>0</v>
      </c>
      <c r="N17" s="53">
        <v>0</v>
      </c>
      <c r="O17" s="53">
        <v>0</v>
      </c>
      <c r="P17" s="53">
        <v>0</v>
      </c>
      <c r="Q17" s="53">
        <v>0</v>
      </c>
      <c r="R17" s="53">
        <v>0</v>
      </c>
      <c r="S17" s="53">
        <v>0</v>
      </c>
      <c r="T17" s="53">
        <v>0</v>
      </c>
      <c r="U17" s="53">
        <v>0</v>
      </c>
      <c r="V17" s="53">
        <v>0.23</v>
      </c>
      <c r="W17" s="53">
        <v>1.3599999999999999</v>
      </c>
      <c r="X17" s="53">
        <v>0</v>
      </c>
      <c r="Y17" s="53">
        <v>0.92599999999999982</v>
      </c>
      <c r="Z17" s="53">
        <v>0</v>
      </c>
      <c r="AA17" s="53">
        <v>0</v>
      </c>
      <c r="AB17" s="53">
        <v>0</v>
      </c>
      <c r="AC17" s="53">
        <v>1.6320000000000001</v>
      </c>
      <c r="AD17" s="53">
        <v>0</v>
      </c>
      <c r="AE17" s="53">
        <v>0</v>
      </c>
      <c r="AF17" s="53">
        <v>0</v>
      </c>
      <c r="AG17" s="53">
        <v>0</v>
      </c>
      <c r="AH17" s="53">
        <v>0</v>
      </c>
      <c r="AI17" s="138">
        <v>7.4849999999999994</v>
      </c>
    </row>
    <row r="18" spans="1:35"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138">
        <v>0</v>
      </c>
    </row>
    <row r="19" spans="1:35" x14ac:dyDescent="0.3">
      <c r="A19" s="3" t="s">
        <v>144</v>
      </c>
      <c r="B19" s="3" t="s">
        <v>351</v>
      </c>
      <c r="C19" s="3" t="s">
        <v>155</v>
      </c>
      <c r="D19" s="53">
        <v>0</v>
      </c>
      <c r="E19" s="53">
        <v>0</v>
      </c>
      <c r="F19" s="53">
        <v>4.402000000000001</v>
      </c>
      <c r="G19" s="53">
        <v>0</v>
      </c>
      <c r="H19" s="53">
        <v>0</v>
      </c>
      <c r="I19" s="53">
        <v>1.2120000000000002</v>
      </c>
      <c r="J19" s="53">
        <v>3.1E-2</v>
      </c>
      <c r="K19" s="53">
        <v>0</v>
      </c>
      <c r="L19" s="53">
        <v>1.7109999999999999</v>
      </c>
      <c r="M19" s="53">
        <v>0</v>
      </c>
      <c r="N19" s="53">
        <v>0</v>
      </c>
      <c r="O19" s="53">
        <v>0</v>
      </c>
      <c r="P19" s="53">
        <v>0</v>
      </c>
      <c r="Q19" s="53">
        <v>0</v>
      </c>
      <c r="R19" s="53">
        <v>0</v>
      </c>
      <c r="S19" s="53">
        <v>0</v>
      </c>
      <c r="T19" s="53">
        <v>0</v>
      </c>
      <c r="U19" s="53">
        <v>0</v>
      </c>
      <c r="V19" s="53">
        <v>7.5999999999999998E-2</v>
      </c>
      <c r="W19" s="53">
        <v>0</v>
      </c>
      <c r="X19" s="53">
        <v>0</v>
      </c>
      <c r="Y19" s="53">
        <v>1.0999999999999999E-2</v>
      </c>
      <c r="Z19" s="53">
        <v>0</v>
      </c>
      <c r="AA19" s="53">
        <v>0</v>
      </c>
      <c r="AB19" s="53">
        <v>0.108</v>
      </c>
      <c r="AC19" s="53">
        <v>1.7230000000000001</v>
      </c>
      <c r="AD19" s="53">
        <v>0</v>
      </c>
      <c r="AE19" s="53">
        <v>0</v>
      </c>
      <c r="AF19" s="53">
        <v>0</v>
      </c>
      <c r="AG19" s="53">
        <v>0</v>
      </c>
      <c r="AH19" s="53">
        <v>0</v>
      </c>
      <c r="AI19" s="138">
        <v>9.2739999999999991</v>
      </c>
    </row>
    <row r="20" spans="1:35"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138">
        <v>0</v>
      </c>
    </row>
    <row r="21" spans="1:35" x14ac:dyDescent="0.3">
      <c r="A21" s="3" t="s">
        <v>144</v>
      </c>
      <c r="B21" s="3" t="s">
        <v>351</v>
      </c>
      <c r="C21" s="3" t="s">
        <v>363</v>
      </c>
      <c r="D21" s="53">
        <v>0</v>
      </c>
      <c r="E21" s="53">
        <v>0</v>
      </c>
      <c r="F21" s="53">
        <v>0</v>
      </c>
      <c r="G21" s="53">
        <v>0</v>
      </c>
      <c r="H21" s="53">
        <v>0</v>
      </c>
      <c r="I21" s="53">
        <v>0.12100000000000001</v>
      </c>
      <c r="J21" s="53">
        <v>0</v>
      </c>
      <c r="K21" s="53">
        <v>0</v>
      </c>
      <c r="L21" s="53">
        <v>0</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2.1000000000000001E-2</v>
      </c>
      <c r="AD21" s="53">
        <v>0</v>
      </c>
      <c r="AE21" s="53">
        <v>0</v>
      </c>
      <c r="AF21" s="53">
        <v>0</v>
      </c>
      <c r="AG21" s="53">
        <v>0</v>
      </c>
      <c r="AH21" s="53">
        <v>0</v>
      </c>
      <c r="AI21" s="138">
        <v>0.14200000000000002</v>
      </c>
    </row>
    <row r="22" spans="1:35" x14ac:dyDescent="0.3">
      <c r="A22" s="3" t="s">
        <v>144</v>
      </c>
      <c r="B22" s="3" t="s">
        <v>351</v>
      </c>
      <c r="C22" s="3" t="s">
        <v>159</v>
      </c>
      <c r="D22" s="53">
        <v>0</v>
      </c>
      <c r="E22" s="53">
        <v>0</v>
      </c>
      <c r="F22" s="53">
        <v>4.2250000000000005</v>
      </c>
      <c r="G22" s="53">
        <v>0</v>
      </c>
      <c r="H22" s="53">
        <v>0</v>
      </c>
      <c r="I22" s="53">
        <v>3.0060000000000007</v>
      </c>
      <c r="J22" s="53">
        <v>0.52900000000000003</v>
      </c>
      <c r="K22" s="53">
        <v>0</v>
      </c>
      <c r="L22" s="53">
        <v>0.5089999999999999</v>
      </c>
      <c r="M22" s="53">
        <v>0</v>
      </c>
      <c r="N22" s="53">
        <v>0</v>
      </c>
      <c r="O22" s="53">
        <v>0</v>
      </c>
      <c r="P22" s="53">
        <v>0</v>
      </c>
      <c r="Q22" s="53">
        <v>0</v>
      </c>
      <c r="R22" s="53">
        <v>0</v>
      </c>
      <c r="S22" s="53">
        <v>0</v>
      </c>
      <c r="T22" s="53">
        <v>0</v>
      </c>
      <c r="U22" s="53">
        <v>0</v>
      </c>
      <c r="V22" s="53">
        <v>0.36600000000000005</v>
      </c>
      <c r="W22" s="53">
        <v>0.77300000000000002</v>
      </c>
      <c r="X22" s="53">
        <v>0</v>
      </c>
      <c r="Y22" s="53">
        <v>0.14599999999999999</v>
      </c>
      <c r="Z22" s="53">
        <v>0</v>
      </c>
      <c r="AA22" s="53">
        <v>0</v>
      </c>
      <c r="AB22" s="53">
        <v>9.6000000000000002E-2</v>
      </c>
      <c r="AC22" s="53">
        <v>0.872</v>
      </c>
      <c r="AD22" s="53">
        <v>0</v>
      </c>
      <c r="AE22" s="53">
        <v>0</v>
      </c>
      <c r="AF22" s="53">
        <v>0</v>
      </c>
      <c r="AG22" s="53">
        <v>0</v>
      </c>
      <c r="AH22" s="53">
        <v>0</v>
      </c>
      <c r="AI22" s="138">
        <v>10.522000000000002</v>
      </c>
    </row>
    <row r="23" spans="1:35" x14ac:dyDescent="0.3">
      <c r="A23" s="3" t="s">
        <v>144</v>
      </c>
      <c r="B23" s="3" t="s">
        <v>351</v>
      </c>
      <c r="C23" s="3" t="s">
        <v>364</v>
      </c>
      <c r="D23" s="53">
        <v>0</v>
      </c>
      <c r="E23" s="53">
        <v>0</v>
      </c>
      <c r="F23" s="53">
        <v>0.10400000000000001</v>
      </c>
      <c r="G23" s="53">
        <v>0</v>
      </c>
      <c r="H23" s="53">
        <v>0</v>
      </c>
      <c r="I23" s="53">
        <v>0</v>
      </c>
      <c r="J23" s="53">
        <v>0</v>
      </c>
      <c r="K23" s="53">
        <v>0</v>
      </c>
      <c r="L23" s="53">
        <v>0.34300000000000008</v>
      </c>
      <c r="M23" s="53">
        <v>0</v>
      </c>
      <c r="N23" s="53">
        <v>0</v>
      </c>
      <c r="O23" s="53">
        <v>0</v>
      </c>
      <c r="P23" s="53">
        <v>0</v>
      </c>
      <c r="Q23" s="53">
        <v>0</v>
      </c>
      <c r="R23" s="53">
        <v>0</v>
      </c>
      <c r="S23" s="53">
        <v>0</v>
      </c>
      <c r="T23" s="53">
        <v>0</v>
      </c>
      <c r="U23" s="53">
        <v>0</v>
      </c>
      <c r="V23" s="53">
        <v>0</v>
      </c>
      <c r="W23" s="53">
        <v>0</v>
      </c>
      <c r="X23" s="53">
        <v>0</v>
      </c>
      <c r="Y23" s="53">
        <v>0.01</v>
      </c>
      <c r="Z23" s="53">
        <v>0</v>
      </c>
      <c r="AA23" s="53">
        <v>0</v>
      </c>
      <c r="AB23" s="53">
        <v>0</v>
      </c>
      <c r="AC23" s="53">
        <v>0</v>
      </c>
      <c r="AD23" s="53">
        <v>0</v>
      </c>
      <c r="AE23" s="53">
        <v>0</v>
      </c>
      <c r="AF23" s="53">
        <v>0</v>
      </c>
      <c r="AG23" s="53">
        <v>0</v>
      </c>
      <c r="AH23" s="53">
        <v>0</v>
      </c>
      <c r="AI23" s="138">
        <v>0.45700000000000007</v>
      </c>
    </row>
    <row r="24" spans="1:35" x14ac:dyDescent="0.3">
      <c r="A24" s="3" t="s">
        <v>144</v>
      </c>
      <c r="B24" s="3" t="s">
        <v>351</v>
      </c>
      <c r="C24" s="3" t="s">
        <v>365</v>
      </c>
      <c r="D24" s="53">
        <v>0</v>
      </c>
      <c r="E24" s="53">
        <v>0</v>
      </c>
      <c r="F24" s="53">
        <v>0.10100000000000001</v>
      </c>
      <c r="G24" s="53">
        <v>0</v>
      </c>
      <c r="H24" s="53">
        <v>0</v>
      </c>
      <c r="I24" s="53">
        <v>0</v>
      </c>
      <c r="J24" s="53">
        <v>3.6000000000000004E-2</v>
      </c>
      <c r="K24" s="53">
        <v>0</v>
      </c>
      <c r="L24" s="53">
        <v>9.2999999999999999E-2</v>
      </c>
      <c r="M24" s="53">
        <v>0</v>
      </c>
      <c r="N24" s="53">
        <v>0</v>
      </c>
      <c r="O24" s="53">
        <v>0</v>
      </c>
      <c r="P24" s="53">
        <v>0</v>
      </c>
      <c r="Q24" s="53">
        <v>0</v>
      </c>
      <c r="R24" s="53">
        <v>0</v>
      </c>
      <c r="S24" s="53">
        <v>0</v>
      </c>
      <c r="T24" s="53">
        <v>0</v>
      </c>
      <c r="U24" s="53">
        <v>0</v>
      </c>
      <c r="V24" s="53">
        <v>0</v>
      </c>
      <c r="W24" s="53">
        <v>0</v>
      </c>
      <c r="X24" s="53">
        <v>0</v>
      </c>
      <c r="Y24" s="53">
        <v>0.17000000000000004</v>
      </c>
      <c r="Z24" s="53">
        <v>0</v>
      </c>
      <c r="AA24" s="53">
        <v>0</v>
      </c>
      <c r="AB24" s="53">
        <v>0</v>
      </c>
      <c r="AC24" s="53">
        <v>0</v>
      </c>
      <c r="AD24" s="53">
        <v>0</v>
      </c>
      <c r="AE24" s="53">
        <v>0</v>
      </c>
      <c r="AF24" s="53">
        <v>0</v>
      </c>
      <c r="AG24" s="53">
        <v>0</v>
      </c>
      <c r="AH24" s="53">
        <v>0</v>
      </c>
      <c r="AI24" s="138">
        <v>0.4</v>
      </c>
    </row>
    <row r="25" spans="1:35" x14ac:dyDescent="0.3">
      <c r="A25" s="3" t="s">
        <v>144</v>
      </c>
      <c r="B25" s="3" t="s">
        <v>351</v>
      </c>
      <c r="C25" s="3" t="s">
        <v>162</v>
      </c>
      <c r="D25" s="53">
        <v>0</v>
      </c>
      <c r="E25" s="53">
        <v>0</v>
      </c>
      <c r="F25" s="53">
        <v>4.3599999999999994</v>
      </c>
      <c r="G25" s="53">
        <v>0</v>
      </c>
      <c r="H25" s="53">
        <v>0</v>
      </c>
      <c r="I25" s="53">
        <v>1.2550000000000001</v>
      </c>
      <c r="J25" s="53">
        <v>0</v>
      </c>
      <c r="K25" s="53">
        <v>0</v>
      </c>
      <c r="L25" s="53">
        <v>0.184</v>
      </c>
      <c r="M25" s="53">
        <v>0</v>
      </c>
      <c r="N25" s="53">
        <v>0</v>
      </c>
      <c r="O25" s="53">
        <v>0</v>
      </c>
      <c r="P25" s="53">
        <v>0</v>
      </c>
      <c r="Q25" s="53">
        <v>0</v>
      </c>
      <c r="R25" s="53">
        <v>0</v>
      </c>
      <c r="S25" s="53">
        <v>0</v>
      </c>
      <c r="T25" s="53">
        <v>0</v>
      </c>
      <c r="U25" s="53">
        <v>0</v>
      </c>
      <c r="V25" s="53">
        <v>0</v>
      </c>
      <c r="W25" s="53">
        <v>0.27200000000000002</v>
      </c>
      <c r="X25" s="53">
        <v>0</v>
      </c>
      <c r="Y25" s="53">
        <v>0.17</v>
      </c>
      <c r="Z25" s="53">
        <v>0</v>
      </c>
      <c r="AA25" s="53">
        <v>0</v>
      </c>
      <c r="AB25" s="53">
        <v>0.31100000000000005</v>
      </c>
      <c r="AC25" s="53">
        <v>9.6000000000000002E-2</v>
      </c>
      <c r="AD25" s="53">
        <v>0</v>
      </c>
      <c r="AE25" s="53">
        <v>0.45799999999999991</v>
      </c>
      <c r="AF25" s="53">
        <v>0</v>
      </c>
      <c r="AG25" s="53">
        <v>0</v>
      </c>
      <c r="AH25" s="53">
        <v>0</v>
      </c>
      <c r="AI25" s="138">
        <v>7.1059999999999999</v>
      </c>
    </row>
    <row r="26" spans="1:35" x14ac:dyDescent="0.3">
      <c r="A26" s="51" t="s">
        <v>366</v>
      </c>
      <c r="B26" s="51" t="s">
        <v>366</v>
      </c>
      <c r="C26" s="51" t="s">
        <v>366</v>
      </c>
      <c r="D26" s="52">
        <v>0</v>
      </c>
      <c r="E26" s="52">
        <v>0</v>
      </c>
      <c r="F26" s="52">
        <v>4.8949999999999996</v>
      </c>
      <c r="G26" s="52">
        <v>0</v>
      </c>
      <c r="H26" s="52">
        <v>0</v>
      </c>
      <c r="I26" s="52">
        <v>2.2820000000000005</v>
      </c>
      <c r="J26" s="52">
        <v>0.94100000000000006</v>
      </c>
      <c r="K26" s="52">
        <v>0</v>
      </c>
      <c r="L26" s="52">
        <v>0.46499999999999997</v>
      </c>
      <c r="M26" s="52">
        <v>0</v>
      </c>
      <c r="N26" s="52">
        <v>0</v>
      </c>
      <c r="O26" s="52">
        <v>0</v>
      </c>
      <c r="P26" s="52">
        <v>0</v>
      </c>
      <c r="Q26" s="52">
        <v>1.8559999999999999</v>
      </c>
      <c r="R26" s="52">
        <v>0</v>
      </c>
      <c r="S26" s="52">
        <v>0</v>
      </c>
      <c r="T26" s="52">
        <v>0</v>
      </c>
      <c r="U26" s="52">
        <v>0</v>
      </c>
      <c r="V26" s="52">
        <v>1.1299999999999999</v>
      </c>
      <c r="W26" s="52">
        <v>1.8440000000000001</v>
      </c>
      <c r="X26" s="52">
        <v>0</v>
      </c>
      <c r="Y26" s="52">
        <v>0.59299999999999997</v>
      </c>
      <c r="Z26" s="52">
        <v>0</v>
      </c>
      <c r="AA26" s="52">
        <v>0</v>
      </c>
      <c r="AB26" s="52">
        <v>1.7999999999999999E-2</v>
      </c>
      <c r="AC26" s="52">
        <v>0</v>
      </c>
      <c r="AD26" s="52">
        <v>1E-3</v>
      </c>
      <c r="AE26" s="52">
        <v>0</v>
      </c>
      <c r="AF26" s="52">
        <v>0</v>
      </c>
      <c r="AG26" s="52">
        <v>0</v>
      </c>
      <c r="AH26" s="52">
        <v>0</v>
      </c>
      <c r="AI26" s="52">
        <v>14.025000000000002</v>
      </c>
    </row>
    <row r="27" spans="1:35"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138">
        <v>0</v>
      </c>
    </row>
    <row r="28" spans="1:35"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138">
        <v>0</v>
      </c>
    </row>
    <row r="29" spans="1:35" x14ac:dyDescent="0.3">
      <c r="A29" s="3" t="s">
        <v>144</v>
      </c>
      <c r="B29" s="3" t="s">
        <v>367</v>
      </c>
      <c r="C29" s="3" t="s">
        <v>370</v>
      </c>
      <c r="D29" s="53">
        <v>0</v>
      </c>
      <c r="E29" s="53">
        <v>0</v>
      </c>
      <c r="F29" s="53">
        <v>0.17799999999999999</v>
      </c>
      <c r="G29" s="53">
        <v>0</v>
      </c>
      <c r="H29" s="53">
        <v>0</v>
      </c>
      <c r="I29" s="53">
        <v>3.5999999999999997E-2</v>
      </c>
      <c r="J29" s="53">
        <v>0.11800000000000001</v>
      </c>
      <c r="K29" s="53">
        <v>0</v>
      </c>
      <c r="L29" s="53">
        <v>0</v>
      </c>
      <c r="M29" s="53">
        <v>0</v>
      </c>
      <c r="N29" s="53">
        <v>0</v>
      </c>
      <c r="O29" s="53">
        <v>0</v>
      </c>
      <c r="P29" s="53">
        <v>0</v>
      </c>
      <c r="Q29" s="53">
        <v>0</v>
      </c>
      <c r="R29" s="53">
        <v>0</v>
      </c>
      <c r="S29" s="53">
        <v>0</v>
      </c>
      <c r="T29" s="53">
        <v>0</v>
      </c>
      <c r="U29" s="53">
        <v>0</v>
      </c>
      <c r="V29" s="53">
        <v>6.5000000000000002E-2</v>
      </c>
      <c r="W29" s="53">
        <v>4.8000000000000001E-2</v>
      </c>
      <c r="X29" s="53">
        <v>0</v>
      </c>
      <c r="Y29" s="53">
        <v>0</v>
      </c>
      <c r="Z29" s="53">
        <v>0</v>
      </c>
      <c r="AA29" s="53">
        <v>0</v>
      </c>
      <c r="AB29" s="53">
        <v>1.7999999999999999E-2</v>
      </c>
      <c r="AC29" s="53">
        <v>0</v>
      </c>
      <c r="AD29" s="53">
        <v>0</v>
      </c>
      <c r="AE29" s="53">
        <v>0</v>
      </c>
      <c r="AF29" s="53">
        <v>0</v>
      </c>
      <c r="AG29" s="53">
        <v>0</v>
      </c>
      <c r="AH29" s="53">
        <v>0</v>
      </c>
      <c r="AI29" s="138">
        <v>0.46300000000000002</v>
      </c>
    </row>
    <row r="30" spans="1:35"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0.21899999999999997</v>
      </c>
      <c r="Z30" s="53">
        <v>0</v>
      </c>
      <c r="AA30" s="53">
        <v>0</v>
      </c>
      <c r="AB30" s="53">
        <v>0</v>
      </c>
      <c r="AC30" s="53">
        <v>0</v>
      </c>
      <c r="AD30" s="53">
        <v>0</v>
      </c>
      <c r="AE30" s="53">
        <v>0</v>
      </c>
      <c r="AF30" s="53">
        <v>0</v>
      </c>
      <c r="AG30" s="53">
        <v>0</v>
      </c>
      <c r="AH30" s="53">
        <v>0</v>
      </c>
      <c r="AI30" s="138">
        <v>0.21899999999999997</v>
      </c>
    </row>
    <row r="31" spans="1:35" x14ac:dyDescent="0.3">
      <c r="A31" s="3" t="s">
        <v>144</v>
      </c>
      <c r="B31" s="3" t="s">
        <v>367</v>
      </c>
      <c r="C31" s="3" t="s">
        <v>165</v>
      </c>
      <c r="D31" s="53">
        <v>0</v>
      </c>
      <c r="E31" s="53">
        <v>0</v>
      </c>
      <c r="F31" s="53">
        <v>0.7330000000000001</v>
      </c>
      <c r="G31" s="53">
        <v>0</v>
      </c>
      <c r="H31" s="53">
        <v>0</v>
      </c>
      <c r="I31" s="53">
        <v>0</v>
      </c>
      <c r="J31" s="53">
        <v>0</v>
      </c>
      <c r="K31" s="53">
        <v>0</v>
      </c>
      <c r="L31" s="53">
        <v>0.20199999999999999</v>
      </c>
      <c r="M31" s="53">
        <v>0</v>
      </c>
      <c r="N31" s="53">
        <v>0</v>
      </c>
      <c r="O31" s="53">
        <v>0</v>
      </c>
      <c r="P31" s="53">
        <v>0</v>
      </c>
      <c r="Q31" s="53">
        <v>1.3019999999999998</v>
      </c>
      <c r="R31" s="53">
        <v>0</v>
      </c>
      <c r="S31" s="53">
        <v>0</v>
      </c>
      <c r="T31" s="53">
        <v>0</v>
      </c>
      <c r="U31" s="53">
        <v>0</v>
      </c>
      <c r="V31" s="53">
        <v>0</v>
      </c>
      <c r="W31" s="53">
        <v>1.282</v>
      </c>
      <c r="X31" s="53">
        <v>0</v>
      </c>
      <c r="Y31" s="53">
        <v>0</v>
      </c>
      <c r="Z31" s="53">
        <v>0</v>
      </c>
      <c r="AA31" s="53">
        <v>0</v>
      </c>
      <c r="AB31" s="53">
        <v>0</v>
      </c>
      <c r="AC31" s="53">
        <v>0</v>
      </c>
      <c r="AD31" s="53">
        <v>0</v>
      </c>
      <c r="AE31" s="53">
        <v>0</v>
      </c>
      <c r="AF31" s="53">
        <v>0</v>
      </c>
      <c r="AG31" s="53">
        <v>0</v>
      </c>
      <c r="AH31" s="53">
        <v>0</v>
      </c>
      <c r="AI31" s="138">
        <v>3.5190000000000001</v>
      </c>
    </row>
    <row r="32" spans="1:35"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138">
        <v>0</v>
      </c>
    </row>
    <row r="33" spans="1:35" x14ac:dyDescent="0.3">
      <c r="A33" s="3" t="s">
        <v>144</v>
      </c>
      <c r="B33" s="3" t="s">
        <v>367</v>
      </c>
      <c r="C33" s="3" t="s">
        <v>373</v>
      </c>
      <c r="D33" s="53">
        <v>0</v>
      </c>
      <c r="E33" s="53">
        <v>0</v>
      </c>
      <c r="F33" s="53">
        <v>0</v>
      </c>
      <c r="G33" s="53">
        <v>0</v>
      </c>
      <c r="H33" s="53">
        <v>0</v>
      </c>
      <c r="I33" s="53">
        <v>4.0000000000000001E-3</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1E-3</v>
      </c>
      <c r="AE33" s="53">
        <v>0</v>
      </c>
      <c r="AF33" s="53">
        <v>0</v>
      </c>
      <c r="AG33" s="53">
        <v>0</v>
      </c>
      <c r="AH33" s="53">
        <v>0</v>
      </c>
      <c r="AI33" s="138">
        <v>5.0000000000000001E-3</v>
      </c>
    </row>
    <row r="34" spans="1:35" x14ac:dyDescent="0.3">
      <c r="A34" s="3" t="s">
        <v>144</v>
      </c>
      <c r="B34" s="3" t="s">
        <v>367</v>
      </c>
      <c r="C34" s="3" t="s">
        <v>167</v>
      </c>
      <c r="D34" s="53">
        <v>0</v>
      </c>
      <c r="E34" s="53">
        <v>0</v>
      </c>
      <c r="F34" s="53">
        <v>0.82899999999999996</v>
      </c>
      <c r="G34" s="53">
        <v>0</v>
      </c>
      <c r="H34" s="53">
        <v>0</v>
      </c>
      <c r="I34" s="53">
        <v>0</v>
      </c>
      <c r="J34" s="53">
        <v>0</v>
      </c>
      <c r="K34" s="53">
        <v>0</v>
      </c>
      <c r="L34" s="53">
        <v>2.3E-2</v>
      </c>
      <c r="M34" s="53">
        <v>0</v>
      </c>
      <c r="N34" s="53">
        <v>0</v>
      </c>
      <c r="O34" s="53">
        <v>0</v>
      </c>
      <c r="P34" s="53">
        <v>0</v>
      </c>
      <c r="Q34" s="53">
        <v>0</v>
      </c>
      <c r="R34" s="53">
        <v>0</v>
      </c>
      <c r="S34" s="53">
        <v>0</v>
      </c>
      <c r="T34" s="53">
        <v>0</v>
      </c>
      <c r="U34" s="53">
        <v>0</v>
      </c>
      <c r="V34" s="53">
        <v>0.43999999999999995</v>
      </c>
      <c r="W34" s="53">
        <v>0</v>
      </c>
      <c r="X34" s="53">
        <v>0</v>
      </c>
      <c r="Y34" s="53">
        <v>4.4999999999999998E-2</v>
      </c>
      <c r="Z34" s="53">
        <v>0</v>
      </c>
      <c r="AA34" s="53">
        <v>0</v>
      </c>
      <c r="AB34" s="53">
        <v>0</v>
      </c>
      <c r="AC34" s="53">
        <v>0</v>
      </c>
      <c r="AD34" s="53">
        <v>0</v>
      </c>
      <c r="AE34" s="53">
        <v>0</v>
      </c>
      <c r="AF34" s="53">
        <v>0</v>
      </c>
      <c r="AG34" s="53">
        <v>0</v>
      </c>
      <c r="AH34" s="53">
        <v>0</v>
      </c>
      <c r="AI34" s="138">
        <v>1.3369999999999997</v>
      </c>
    </row>
    <row r="35" spans="1:35" x14ac:dyDescent="0.3">
      <c r="A35" s="3" t="s">
        <v>144</v>
      </c>
      <c r="B35" s="3" t="s">
        <v>367</v>
      </c>
      <c r="C35" s="3" t="s">
        <v>374</v>
      </c>
      <c r="D35" s="53">
        <v>0</v>
      </c>
      <c r="E35" s="53">
        <v>0</v>
      </c>
      <c r="F35" s="53">
        <v>0.14800000000000002</v>
      </c>
      <c r="G35" s="53">
        <v>0</v>
      </c>
      <c r="H35" s="53">
        <v>0</v>
      </c>
      <c r="I35" s="53">
        <v>0.02</v>
      </c>
      <c r="J35" s="53">
        <v>0</v>
      </c>
      <c r="K35" s="53">
        <v>0</v>
      </c>
      <c r="L35" s="53">
        <v>0</v>
      </c>
      <c r="M35" s="53">
        <v>0</v>
      </c>
      <c r="N35" s="53">
        <v>0</v>
      </c>
      <c r="O35" s="53">
        <v>0</v>
      </c>
      <c r="P35" s="53">
        <v>0</v>
      </c>
      <c r="Q35" s="53">
        <v>0.23</v>
      </c>
      <c r="R35" s="53">
        <v>0</v>
      </c>
      <c r="S35" s="53">
        <v>0</v>
      </c>
      <c r="T35" s="53">
        <v>0</v>
      </c>
      <c r="U35" s="53">
        <v>0</v>
      </c>
      <c r="V35" s="53">
        <v>0</v>
      </c>
      <c r="W35" s="53">
        <v>0.245</v>
      </c>
      <c r="X35" s="53">
        <v>0</v>
      </c>
      <c r="Y35" s="53">
        <v>0</v>
      </c>
      <c r="Z35" s="53">
        <v>0</v>
      </c>
      <c r="AA35" s="53">
        <v>0</v>
      </c>
      <c r="AB35" s="53">
        <v>0</v>
      </c>
      <c r="AC35" s="53">
        <v>0</v>
      </c>
      <c r="AD35" s="53">
        <v>0</v>
      </c>
      <c r="AE35" s="53">
        <v>0</v>
      </c>
      <c r="AF35" s="53">
        <v>0</v>
      </c>
      <c r="AG35" s="53">
        <v>0</v>
      </c>
      <c r="AH35" s="53">
        <v>0</v>
      </c>
      <c r="AI35" s="138">
        <v>0.64300000000000002</v>
      </c>
    </row>
    <row r="36" spans="1:35" x14ac:dyDescent="0.3">
      <c r="A36" s="3" t="s">
        <v>144</v>
      </c>
      <c r="B36" s="3" t="s">
        <v>367</v>
      </c>
      <c r="C36" s="3" t="s">
        <v>375</v>
      </c>
      <c r="D36" s="53">
        <v>0</v>
      </c>
      <c r="E36" s="53">
        <v>0</v>
      </c>
      <c r="F36" s="53">
        <v>1.2E-2</v>
      </c>
      <c r="G36" s="53">
        <v>0</v>
      </c>
      <c r="H36" s="53">
        <v>0</v>
      </c>
      <c r="I36" s="53">
        <v>0</v>
      </c>
      <c r="J36" s="53">
        <v>0</v>
      </c>
      <c r="K36" s="53">
        <v>0</v>
      </c>
      <c r="L36" s="53">
        <v>0</v>
      </c>
      <c r="M36" s="53">
        <v>0</v>
      </c>
      <c r="N36" s="53">
        <v>0</v>
      </c>
      <c r="O36" s="53">
        <v>0</v>
      </c>
      <c r="P36" s="53">
        <v>0</v>
      </c>
      <c r="Q36" s="53">
        <v>0</v>
      </c>
      <c r="R36" s="53">
        <v>0</v>
      </c>
      <c r="S36" s="53">
        <v>0</v>
      </c>
      <c r="T36" s="53">
        <v>0</v>
      </c>
      <c r="U36" s="53">
        <v>0</v>
      </c>
      <c r="V36" s="53">
        <v>3.6000000000000004E-2</v>
      </c>
      <c r="W36" s="53">
        <v>2.1000000000000001E-2</v>
      </c>
      <c r="X36" s="53">
        <v>0</v>
      </c>
      <c r="Y36" s="53">
        <v>0</v>
      </c>
      <c r="Z36" s="53">
        <v>0</v>
      </c>
      <c r="AA36" s="53">
        <v>0</v>
      </c>
      <c r="AB36" s="53">
        <v>0</v>
      </c>
      <c r="AC36" s="53">
        <v>0</v>
      </c>
      <c r="AD36" s="53">
        <v>0</v>
      </c>
      <c r="AE36" s="53">
        <v>0</v>
      </c>
      <c r="AF36" s="53">
        <v>0</v>
      </c>
      <c r="AG36" s="53">
        <v>0</v>
      </c>
      <c r="AH36" s="53">
        <v>0</v>
      </c>
      <c r="AI36" s="138">
        <v>6.9000000000000006E-2</v>
      </c>
    </row>
    <row r="37" spans="1:35" x14ac:dyDescent="0.3">
      <c r="A37" s="3" t="s">
        <v>144</v>
      </c>
      <c r="B37" s="3" t="s">
        <v>367</v>
      </c>
      <c r="C37" s="3" t="s">
        <v>376</v>
      </c>
      <c r="D37" s="53">
        <v>0</v>
      </c>
      <c r="E37" s="53">
        <v>0</v>
      </c>
      <c r="F37" s="53">
        <v>3.6000000000000004E-2</v>
      </c>
      <c r="G37" s="53">
        <v>0</v>
      </c>
      <c r="H37" s="53">
        <v>0</v>
      </c>
      <c r="I37" s="53">
        <v>2.4E-2</v>
      </c>
      <c r="J37" s="53">
        <v>0</v>
      </c>
      <c r="K37" s="53">
        <v>0</v>
      </c>
      <c r="L37" s="53">
        <v>0</v>
      </c>
      <c r="M37" s="53">
        <v>0</v>
      </c>
      <c r="N37" s="53">
        <v>0</v>
      </c>
      <c r="O37" s="53">
        <v>0</v>
      </c>
      <c r="P37" s="53">
        <v>0</v>
      </c>
      <c r="Q37" s="53">
        <v>0</v>
      </c>
      <c r="R37" s="53">
        <v>0</v>
      </c>
      <c r="S37" s="53">
        <v>0</v>
      </c>
      <c r="T37" s="53">
        <v>0</v>
      </c>
      <c r="U37" s="53">
        <v>0</v>
      </c>
      <c r="V37" s="53">
        <v>4.0000000000000001E-3</v>
      </c>
      <c r="W37" s="53">
        <v>0</v>
      </c>
      <c r="X37" s="53">
        <v>0</v>
      </c>
      <c r="Y37" s="53">
        <v>0</v>
      </c>
      <c r="Z37" s="53">
        <v>0</v>
      </c>
      <c r="AA37" s="53">
        <v>0</v>
      </c>
      <c r="AB37" s="53">
        <v>0</v>
      </c>
      <c r="AC37" s="53">
        <v>0</v>
      </c>
      <c r="AD37" s="53">
        <v>0</v>
      </c>
      <c r="AE37" s="53">
        <v>0</v>
      </c>
      <c r="AF37" s="53">
        <v>0</v>
      </c>
      <c r="AG37" s="53">
        <v>0</v>
      </c>
      <c r="AH37" s="53">
        <v>0</v>
      </c>
      <c r="AI37" s="138">
        <v>6.4000000000000001E-2</v>
      </c>
    </row>
    <row r="38" spans="1:35"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138">
        <v>0</v>
      </c>
    </row>
    <row r="39" spans="1:35"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138">
        <v>0</v>
      </c>
    </row>
    <row r="40" spans="1:35" x14ac:dyDescent="0.3">
      <c r="A40" s="3" t="s">
        <v>144</v>
      </c>
      <c r="B40" s="3" t="s">
        <v>367</v>
      </c>
      <c r="C40" s="3" t="s">
        <v>170</v>
      </c>
      <c r="D40" s="53">
        <v>0</v>
      </c>
      <c r="E40" s="53">
        <v>0</v>
      </c>
      <c r="F40" s="53">
        <v>1.6459999999999999</v>
      </c>
      <c r="G40" s="53">
        <v>0</v>
      </c>
      <c r="H40" s="53">
        <v>0</v>
      </c>
      <c r="I40" s="53">
        <v>1.5340000000000003</v>
      </c>
      <c r="J40" s="53">
        <v>0.34700000000000003</v>
      </c>
      <c r="K40" s="53">
        <v>0</v>
      </c>
      <c r="L40" s="53">
        <v>0.22600000000000001</v>
      </c>
      <c r="M40" s="53">
        <v>0</v>
      </c>
      <c r="N40" s="53">
        <v>0</v>
      </c>
      <c r="O40" s="53">
        <v>0</v>
      </c>
      <c r="P40" s="53">
        <v>0</v>
      </c>
      <c r="Q40" s="53">
        <v>0</v>
      </c>
      <c r="R40" s="53">
        <v>0</v>
      </c>
      <c r="S40" s="53">
        <v>0</v>
      </c>
      <c r="T40" s="53">
        <v>0</v>
      </c>
      <c r="U40" s="53">
        <v>0</v>
      </c>
      <c r="V40" s="53">
        <v>0</v>
      </c>
      <c r="W40" s="53">
        <v>5.2000000000000005E-2</v>
      </c>
      <c r="X40" s="53">
        <v>0</v>
      </c>
      <c r="Y40" s="53">
        <v>0.128</v>
      </c>
      <c r="Z40" s="53">
        <v>0</v>
      </c>
      <c r="AA40" s="53">
        <v>0</v>
      </c>
      <c r="AB40" s="53">
        <v>0</v>
      </c>
      <c r="AC40" s="53">
        <v>0</v>
      </c>
      <c r="AD40" s="53">
        <v>0</v>
      </c>
      <c r="AE40" s="53">
        <v>0</v>
      </c>
      <c r="AF40" s="53">
        <v>0</v>
      </c>
      <c r="AG40" s="53">
        <v>0</v>
      </c>
      <c r="AH40" s="53">
        <v>0</v>
      </c>
      <c r="AI40" s="138">
        <v>3.9330000000000003</v>
      </c>
    </row>
    <row r="41" spans="1:35" x14ac:dyDescent="0.3">
      <c r="A41" s="3" t="s">
        <v>144</v>
      </c>
      <c r="B41" s="3" t="s">
        <v>367</v>
      </c>
      <c r="C41" s="3" t="s">
        <v>379</v>
      </c>
      <c r="D41" s="53">
        <v>0</v>
      </c>
      <c r="E41" s="53">
        <v>0</v>
      </c>
      <c r="F41" s="53">
        <v>0.16899999999999998</v>
      </c>
      <c r="G41" s="53">
        <v>0</v>
      </c>
      <c r="H41" s="53">
        <v>0</v>
      </c>
      <c r="I41" s="53">
        <v>0.158</v>
      </c>
      <c r="J41" s="53">
        <v>0.22800000000000001</v>
      </c>
      <c r="K41" s="53">
        <v>0</v>
      </c>
      <c r="L41" s="53">
        <v>1.4E-2</v>
      </c>
      <c r="M41" s="53">
        <v>0</v>
      </c>
      <c r="N41" s="53">
        <v>0</v>
      </c>
      <c r="O41" s="53">
        <v>0</v>
      </c>
      <c r="P41" s="53">
        <v>0</v>
      </c>
      <c r="Q41" s="53">
        <v>0</v>
      </c>
      <c r="R41" s="53">
        <v>0</v>
      </c>
      <c r="S41" s="53">
        <v>0</v>
      </c>
      <c r="T41" s="53">
        <v>0</v>
      </c>
      <c r="U41" s="53">
        <v>0</v>
      </c>
      <c r="V41" s="53">
        <v>1.7000000000000001E-2</v>
      </c>
      <c r="W41" s="53">
        <v>0</v>
      </c>
      <c r="X41" s="53">
        <v>0</v>
      </c>
      <c r="Y41" s="53">
        <v>2.3E-2</v>
      </c>
      <c r="Z41" s="53">
        <v>0</v>
      </c>
      <c r="AA41" s="53">
        <v>0</v>
      </c>
      <c r="AB41" s="53">
        <v>0</v>
      </c>
      <c r="AC41" s="53">
        <v>0</v>
      </c>
      <c r="AD41" s="53">
        <v>0</v>
      </c>
      <c r="AE41" s="53">
        <v>0</v>
      </c>
      <c r="AF41" s="53">
        <v>0</v>
      </c>
      <c r="AG41" s="53">
        <v>0</v>
      </c>
      <c r="AH41" s="53">
        <v>0</v>
      </c>
      <c r="AI41" s="138">
        <v>0.60899999999999999</v>
      </c>
    </row>
    <row r="42" spans="1:35" x14ac:dyDescent="0.3">
      <c r="A42" s="3" t="s">
        <v>144</v>
      </c>
      <c r="B42" s="3" t="s">
        <v>367</v>
      </c>
      <c r="C42" s="3" t="s">
        <v>173</v>
      </c>
      <c r="D42" s="53">
        <v>0</v>
      </c>
      <c r="E42" s="53">
        <v>0</v>
      </c>
      <c r="F42" s="53">
        <v>6.6000000000000003E-2</v>
      </c>
      <c r="G42" s="53">
        <v>0</v>
      </c>
      <c r="H42" s="53">
        <v>0</v>
      </c>
      <c r="I42" s="53">
        <v>4.3999999999999997E-2</v>
      </c>
      <c r="J42" s="53">
        <v>0</v>
      </c>
      <c r="K42" s="53">
        <v>0</v>
      </c>
      <c r="L42" s="53">
        <v>0</v>
      </c>
      <c r="M42" s="53">
        <v>0</v>
      </c>
      <c r="N42" s="53">
        <v>0</v>
      </c>
      <c r="O42" s="53">
        <v>0</v>
      </c>
      <c r="P42" s="53">
        <v>0</v>
      </c>
      <c r="Q42" s="53">
        <v>0</v>
      </c>
      <c r="R42" s="53">
        <v>0</v>
      </c>
      <c r="S42" s="53">
        <v>0</v>
      </c>
      <c r="T42" s="53">
        <v>0</v>
      </c>
      <c r="U42" s="53">
        <v>0</v>
      </c>
      <c r="V42" s="53">
        <v>0.12699999999999997</v>
      </c>
      <c r="W42" s="53">
        <v>0</v>
      </c>
      <c r="X42" s="53">
        <v>0</v>
      </c>
      <c r="Y42" s="53">
        <v>8.8999999999999996E-2</v>
      </c>
      <c r="Z42" s="53">
        <v>0</v>
      </c>
      <c r="AA42" s="53">
        <v>0</v>
      </c>
      <c r="AB42" s="53">
        <v>0</v>
      </c>
      <c r="AC42" s="53">
        <v>0</v>
      </c>
      <c r="AD42" s="53">
        <v>0</v>
      </c>
      <c r="AE42" s="53">
        <v>0</v>
      </c>
      <c r="AF42" s="53">
        <v>0</v>
      </c>
      <c r="AG42" s="53">
        <v>0</v>
      </c>
      <c r="AH42" s="53">
        <v>0</v>
      </c>
      <c r="AI42" s="138">
        <v>0.32599999999999996</v>
      </c>
    </row>
    <row r="43" spans="1:35" x14ac:dyDescent="0.3">
      <c r="A43" s="3" t="s">
        <v>144</v>
      </c>
      <c r="B43" s="3" t="s">
        <v>367</v>
      </c>
      <c r="C43" s="3" t="s">
        <v>380</v>
      </c>
      <c r="D43" s="53">
        <v>0</v>
      </c>
      <c r="E43" s="53">
        <v>0</v>
      </c>
      <c r="F43" s="53">
        <v>0.62000000000000011</v>
      </c>
      <c r="G43" s="53">
        <v>0</v>
      </c>
      <c r="H43" s="53">
        <v>0</v>
      </c>
      <c r="I43" s="53">
        <v>0</v>
      </c>
      <c r="J43" s="53">
        <v>0.114</v>
      </c>
      <c r="K43" s="53">
        <v>0</v>
      </c>
      <c r="L43" s="53">
        <v>0</v>
      </c>
      <c r="M43" s="53">
        <v>0</v>
      </c>
      <c r="N43" s="53">
        <v>0</v>
      </c>
      <c r="O43" s="53">
        <v>0</v>
      </c>
      <c r="P43" s="53">
        <v>0</v>
      </c>
      <c r="Q43" s="53">
        <v>0</v>
      </c>
      <c r="R43" s="53">
        <v>0</v>
      </c>
      <c r="S43" s="53">
        <v>0</v>
      </c>
      <c r="T43" s="53">
        <v>0</v>
      </c>
      <c r="U43" s="53">
        <v>0</v>
      </c>
      <c r="V43" s="53">
        <v>0</v>
      </c>
      <c r="W43" s="53">
        <v>0</v>
      </c>
      <c r="X43" s="53">
        <v>0</v>
      </c>
      <c r="Y43" s="53">
        <v>0</v>
      </c>
      <c r="Z43" s="53">
        <v>0</v>
      </c>
      <c r="AA43" s="53">
        <v>0</v>
      </c>
      <c r="AB43" s="53">
        <v>0</v>
      </c>
      <c r="AC43" s="53">
        <v>0</v>
      </c>
      <c r="AD43" s="53">
        <v>0</v>
      </c>
      <c r="AE43" s="53">
        <v>0</v>
      </c>
      <c r="AF43" s="53">
        <v>0</v>
      </c>
      <c r="AG43" s="53">
        <v>0</v>
      </c>
      <c r="AH43" s="53">
        <v>0</v>
      </c>
      <c r="AI43" s="138">
        <v>0.7340000000000001</v>
      </c>
    </row>
    <row r="44" spans="1:35" x14ac:dyDescent="0.3">
      <c r="A44" s="3" t="s">
        <v>144</v>
      </c>
      <c r="B44" s="3" t="s">
        <v>367</v>
      </c>
      <c r="C44" s="3" t="s">
        <v>177</v>
      </c>
      <c r="D44" s="53">
        <v>0</v>
      </c>
      <c r="E44" s="53">
        <v>0</v>
      </c>
      <c r="F44" s="53">
        <v>5.3999999999999992E-2</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138">
        <v>5.3999999999999992E-2</v>
      </c>
    </row>
    <row r="45" spans="1:35" x14ac:dyDescent="0.3">
      <c r="A45" s="3" t="s">
        <v>144</v>
      </c>
      <c r="B45" s="3" t="s">
        <v>367</v>
      </c>
      <c r="C45" s="3" t="s">
        <v>180</v>
      </c>
      <c r="D45" s="53">
        <v>0</v>
      </c>
      <c r="E45" s="53">
        <v>0</v>
      </c>
      <c r="F45" s="53">
        <v>0.40400000000000003</v>
      </c>
      <c r="G45" s="53">
        <v>0</v>
      </c>
      <c r="H45" s="53">
        <v>0</v>
      </c>
      <c r="I45" s="53">
        <v>0.46200000000000008</v>
      </c>
      <c r="J45" s="53">
        <v>0.13399999999999998</v>
      </c>
      <c r="K45" s="53">
        <v>0</v>
      </c>
      <c r="L45" s="53">
        <v>0</v>
      </c>
      <c r="M45" s="53">
        <v>0</v>
      </c>
      <c r="N45" s="53">
        <v>0</v>
      </c>
      <c r="O45" s="53">
        <v>0</v>
      </c>
      <c r="P45" s="53">
        <v>0</v>
      </c>
      <c r="Q45" s="53">
        <v>0.32400000000000001</v>
      </c>
      <c r="R45" s="53">
        <v>0</v>
      </c>
      <c r="S45" s="53">
        <v>0</v>
      </c>
      <c r="T45" s="53">
        <v>0</v>
      </c>
      <c r="U45" s="53">
        <v>0</v>
      </c>
      <c r="V45" s="53">
        <v>0.44099999999999995</v>
      </c>
      <c r="W45" s="53">
        <v>0.19600000000000001</v>
      </c>
      <c r="X45" s="53">
        <v>0</v>
      </c>
      <c r="Y45" s="53">
        <v>8.900000000000001E-2</v>
      </c>
      <c r="Z45" s="53">
        <v>0</v>
      </c>
      <c r="AA45" s="53">
        <v>0</v>
      </c>
      <c r="AB45" s="53">
        <v>0</v>
      </c>
      <c r="AC45" s="53">
        <v>0</v>
      </c>
      <c r="AD45" s="53">
        <v>0</v>
      </c>
      <c r="AE45" s="53">
        <v>0</v>
      </c>
      <c r="AF45" s="53">
        <v>0</v>
      </c>
      <c r="AG45" s="53">
        <v>0</v>
      </c>
      <c r="AH45" s="53">
        <v>0</v>
      </c>
      <c r="AI45" s="138">
        <v>2.0500000000000003</v>
      </c>
    </row>
    <row r="46" spans="1:35"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13.106000000000005</v>
      </c>
    </row>
    <row r="47" spans="1:35"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138">
        <v>0</v>
      </c>
    </row>
    <row r="48" spans="1:35"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0.12300000000000001</v>
      </c>
      <c r="R48" s="53">
        <v>0</v>
      </c>
      <c r="S48" s="53">
        <v>0</v>
      </c>
      <c r="T48" s="53">
        <v>0</v>
      </c>
      <c r="U48" s="53">
        <v>0</v>
      </c>
      <c r="V48" s="53">
        <v>0</v>
      </c>
      <c r="W48" s="53">
        <v>0</v>
      </c>
      <c r="X48" s="53">
        <v>0</v>
      </c>
      <c r="Y48" s="53">
        <v>0</v>
      </c>
      <c r="Z48" s="53">
        <v>0</v>
      </c>
      <c r="AA48" s="53">
        <v>0</v>
      </c>
      <c r="AB48" s="53">
        <v>0</v>
      </c>
      <c r="AC48" s="53">
        <v>0.09</v>
      </c>
      <c r="AD48" s="53">
        <v>0</v>
      </c>
      <c r="AE48" s="53">
        <v>0</v>
      </c>
      <c r="AF48" s="53">
        <v>0</v>
      </c>
      <c r="AG48" s="53">
        <v>0</v>
      </c>
      <c r="AH48" s="53">
        <v>0</v>
      </c>
      <c r="AI48" s="138">
        <v>0.21300000000000002</v>
      </c>
    </row>
    <row r="49" spans="1:35" x14ac:dyDescent="0.3">
      <c r="A49" s="3" t="s">
        <v>144</v>
      </c>
      <c r="B49" s="3" t="s">
        <v>382</v>
      </c>
      <c r="C49" s="3" t="s">
        <v>385</v>
      </c>
      <c r="D49" s="53">
        <v>0</v>
      </c>
      <c r="E49" s="53">
        <v>0</v>
      </c>
      <c r="F49" s="53">
        <v>0</v>
      </c>
      <c r="G49" s="53">
        <v>0</v>
      </c>
      <c r="H49" s="53">
        <v>0</v>
      </c>
      <c r="I49" s="53">
        <v>1.7999999999999999E-2</v>
      </c>
      <c r="J49" s="53">
        <v>0</v>
      </c>
      <c r="K49" s="53">
        <v>0</v>
      </c>
      <c r="L49" s="53">
        <v>0</v>
      </c>
      <c r="M49" s="53">
        <v>0</v>
      </c>
      <c r="N49" s="53">
        <v>0</v>
      </c>
      <c r="O49" s="53">
        <v>0</v>
      </c>
      <c r="P49" s="53">
        <v>0</v>
      </c>
      <c r="Q49" s="53">
        <v>0.12000000000000001</v>
      </c>
      <c r="R49" s="53">
        <v>0</v>
      </c>
      <c r="S49" s="53">
        <v>0</v>
      </c>
      <c r="T49" s="53">
        <v>0</v>
      </c>
      <c r="U49" s="53">
        <v>0</v>
      </c>
      <c r="V49" s="53">
        <v>0</v>
      </c>
      <c r="W49" s="53">
        <v>0.92999999999999994</v>
      </c>
      <c r="X49" s="53">
        <v>0</v>
      </c>
      <c r="Y49" s="53">
        <v>0</v>
      </c>
      <c r="Z49" s="53">
        <v>0</v>
      </c>
      <c r="AA49" s="53">
        <v>0</v>
      </c>
      <c r="AB49" s="53">
        <v>0</v>
      </c>
      <c r="AC49" s="53">
        <v>0</v>
      </c>
      <c r="AD49" s="53">
        <v>0</v>
      </c>
      <c r="AE49" s="53">
        <v>0</v>
      </c>
      <c r="AF49" s="53">
        <v>0</v>
      </c>
      <c r="AG49" s="53">
        <v>0</v>
      </c>
      <c r="AH49" s="53">
        <v>0</v>
      </c>
      <c r="AI49" s="138">
        <v>1.0680000000000001</v>
      </c>
    </row>
    <row r="50" spans="1:35"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138">
        <v>0</v>
      </c>
    </row>
    <row r="51" spans="1:35" x14ac:dyDescent="0.3">
      <c r="A51" s="3" t="s">
        <v>144</v>
      </c>
      <c r="B51" s="3" t="s">
        <v>382</v>
      </c>
      <c r="C51" s="3" t="s">
        <v>386</v>
      </c>
      <c r="D51" s="53">
        <v>0</v>
      </c>
      <c r="E51" s="53">
        <v>0</v>
      </c>
      <c r="F51" s="53">
        <v>0</v>
      </c>
      <c r="G51" s="53">
        <v>0</v>
      </c>
      <c r="H51" s="53">
        <v>0</v>
      </c>
      <c r="I51" s="53">
        <v>0.02</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138">
        <v>0.02</v>
      </c>
    </row>
    <row r="52" spans="1:35" x14ac:dyDescent="0.3">
      <c r="A52" s="3" t="s">
        <v>144</v>
      </c>
      <c r="B52" s="3" t="s">
        <v>382</v>
      </c>
      <c r="C52" s="3" t="s">
        <v>187</v>
      </c>
      <c r="D52" s="53">
        <v>0</v>
      </c>
      <c r="E52" s="53">
        <v>0</v>
      </c>
      <c r="F52" s="53">
        <v>0.41100000000000003</v>
      </c>
      <c r="G52" s="53">
        <v>0</v>
      </c>
      <c r="H52" s="53">
        <v>0</v>
      </c>
      <c r="I52" s="53">
        <v>0.52600000000000013</v>
      </c>
      <c r="J52" s="53">
        <v>7.2999999999999995E-2</v>
      </c>
      <c r="K52" s="53">
        <v>0</v>
      </c>
      <c r="L52" s="53">
        <v>0.27700000000000002</v>
      </c>
      <c r="M52" s="53">
        <v>0</v>
      </c>
      <c r="N52" s="53">
        <v>0</v>
      </c>
      <c r="O52" s="53">
        <v>0</v>
      </c>
      <c r="P52" s="53">
        <v>0</v>
      </c>
      <c r="Q52" s="53">
        <v>8.8470000000000031</v>
      </c>
      <c r="R52" s="53">
        <v>0</v>
      </c>
      <c r="S52" s="53">
        <v>0</v>
      </c>
      <c r="T52" s="53">
        <v>0</v>
      </c>
      <c r="U52" s="53">
        <v>0</v>
      </c>
      <c r="V52" s="53">
        <v>0</v>
      </c>
      <c r="W52" s="53">
        <v>0</v>
      </c>
      <c r="X52" s="53">
        <v>0</v>
      </c>
      <c r="Y52" s="53">
        <v>0</v>
      </c>
      <c r="Z52" s="53">
        <v>0</v>
      </c>
      <c r="AA52" s="53">
        <v>0</v>
      </c>
      <c r="AB52" s="53">
        <v>1.9E-2</v>
      </c>
      <c r="AC52" s="53">
        <v>0</v>
      </c>
      <c r="AD52" s="53">
        <v>0</v>
      </c>
      <c r="AE52" s="53">
        <v>0</v>
      </c>
      <c r="AF52" s="53">
        <v>0</v>
      </c>
      <c r="AG52" s="53">
        <v>0</v>
      </c>
      <c r="AH52" s="53">
        <v>0</v>
      </c>
      <c r="AI52" s="138">
        <v>10.153000000000004</v>
      </c>
    </row>
    <row r="53" spans="1:35"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138">
        <v>0</v>
      </c>
    </row>
    <row r="54" spans="1:35"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138">
        <v>0</v>
      </c>
    </row>
    <row r="55" spans="1:35" x14ac:dyDescent="0.3">
      <c r="A55" s="3" t="s">
        <v>144</v>
      </c>
      <c r="B55" s="3" t="s">
        <v>382</v>
      </c>
      <c r="C55" s="3" t="s">
        <v>389</v>
      </c>
      <c r="D55" s="53">
        <v>0</v>
      </c>
      <c r="E55" s="53">
        <v>0</v>
      </c>
      <c r="F55" s="53">
        <v>0.03</v>
      </c>
      <c r="G55" s="53">
        <v>0</v>
      </c>
      <c r="H55" s="53">
        <v>0</v>
      </c>
      <c r="I55" s="53">
        <v>6.8000000000000005E-2</v>
      </c>
      <c r="J55" s="53">
        <v>0</v>
      </c>
      <c r="K55" s="53">
        <v>0</v>
      </c>
      <c r="L55" s="53">
        <v>0</v>
      </c>
      <c r="M55" s="53">
        <v>0</v>
      </c>
      <c r="N55" s="53">
        <v>0</v>
      </c>
      <c r="O55" s="53">
        <v>0</v>
      </c>
      <c r="P55" s="53">
        <v>0</v>
      </c>
      <c r="Q55" s="53">
        <v>1.3840000000000003</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0.16999999999999998</v>
      </c>
      <c r="AI55" s="138">
        <v>1.6520000000000004</v>
      </c>
    </row>
    <row r="56" spans="1:35" x14ac:dyDescent="0.3">
      <c r="A56" s="49" t="s">
        <v>390</v>
      </c>
      <c r="B56" s="49" t="s">
        <v>390</v>
      </c>
      <c r="C56" s="49" t="s">
        <v>390</v>
      </c>
      <c r="D56" s="50">
        <v>0</v>
      </c>
      <c r="E56" s="50">
        <v>0</v>
      </c>
      <c r="F56" s="50">
        <v>2.6280000000000001</v>
      </c>
      <c r="G56" s="50">
        <v>0</v>
      </c>
      <c r="H56" s="50">
        <v>0</v>
      </c>
      <c r="I56" s="50">
        <v>16.306999999999999</v>
      </c>
      <c r="J56" s="50">
        <v>2.9000000000000001E-2</v>
      </c>
      <c r="K56" s="50">
        <v>0</v>
      </c>
      <c r="L56" s="50">
        <v>0.3590000000000001</v>
      </c>
      <c r="M56" s="50">
        <v>9.6000000000000002E-2</v>
      </c>
      <c r="N56" s="50">
        <v>0</v>
      </c>
      <c r="O56" s="50">
        <v>0</v>
      </c>
      <c r="P56" s="50">
        <v>0.11</v>
      </c>
      <c r="Q56" s="50">
        <v>1.0109999999999999</v>
      </c>
      <c r="R56" s="50">
        <v>0</v>
      </c>
      <c r="S56" s="50">
        <v>0</v>
      </c>
      <c r="T56" s="50">
        <v>0</v>
      </c>
      <c r="U56" s="50">
        <v>0</v>
      </c>
      <c r="V56" s="50">
        <v>0</v>
      </c>
      <c r="W56" s="50">
        <v>10.031999999999998</v>
      </c>
      <c r="X56" s="50">
        <v>0</v>
      </c>
      <c r="Y56" s="50">
        <v>0</v>
      </c>
      <c r="Z56" s="50">
        <v>0</v>
      </c>
      <c r="AA56" s="50">
        <v>0</v>
      </c>
      <c r="AB56" s="50">
        <v>6.0000000000000005E-2</v>
      </c>
      <c r="AC56" s="50">
        <v>19.169999999999998</v>
      </c>
      <c r="AD56" s="50">
        <v>0.33300000000000002</v>
      </c>
      <c r="AE56" s="50">
        <v>4.9000000000000002E-2</v>
      </c>
      <c r="AF56" s="50">
        <v>0</v>
      </c>
      <c r="AG56" s="50">
        <v>0</v>
      </c>
      <c r="AH56" s="50">
        <v>0</v>
      </c>
      <c r="AI56" s="50">
        <v>50.183999999999997</v>
      </c>
    </row>
    <row r="57" spans="1:35" x14ac:dyDescent="0.3">
      <c r="A57" s="51" t="s">
        <v>391</v>
      </c>
      <c r="B57" s="51" t="s">
        <v>391</v>
      </c>
      <c r="C57" s="51" t="s">
        <v>391</v>
      </c>
      <c r="D57" s="52">
        <v>0</v>
      </c>
      <c r="E57" s="52">
        <v>0</v>
      </c>
      <c r="F57" s="52">
        <v>2.448</v>
      </c>
      <c r="G57" s="52">
        <v>0</v>
      </c>
      <c r="H57" s="52">
        <v>0</v>
      </c>
      <c r="I57" s="52">
        <v>0.96700000000000008</v>
      </c>
      <c r="J57" s="52">
        <v>0</v>
      </c>
      <c r="K57" s="52">
        <v>0</v>
      </c>
      <c r="L57" s="52">
        <v>0.03</v>
      </c>
      <c r="M57" s="52">
        <v>0</v>
      </c>
      <c r="N57" s="52">
        <v>0</v>
      </c>
      <c r="O57" s="52">
        <v>0</v>
      </c>
      <c r="P57" s="52">
        <v>0.11</v>
      </c>
      <c r="Q57" s="52">
        <v>1.0109999999999999</v>
      </c>
      <c r="R57" s="52">
        <v>0</v>
      </c>
      <c r="S57" s="52">
        <v>0</v>
      </c>
      <c r="T57" s="52">
        <v>0</v>
      </c>
      <c r="U57" s="52">
        <v>0</v>
      </c>
      <c r="V57" s="52">
        <v>0</v>
      </c>
      <c r="W57" s="52">
        <v>7.1289999999999996</v>
      </c>
      <c r="X57" s="52">
        <v>0</v>
      </c>
      <c r="Y57" s="52">
        <v>0</v>
      </c>
      <c r="Z57" s="52">
        <v>0</v>
      </c>
      <c r="AA57" s="52">
        <v>0</v>
      </c>
      <c r="AB57" s="52">
        <v>0</v>
      </c>
      <c r="AC57" s="52">
        <v>15.609</v>
      </c>
      <c r="AD57" s="52">
        <v>0</v>
      </c>
      <c r="AE57" s="52">
        <v>0</v>
      </c>
      <c r="AF57" s="52">
        <v>0</v>
      </c>
      <c r="AG57" s="52">
        <v>0</v>
      </c>
      <c r="AH57" s="52">
        <v>0</v>
      </c>
      <c r="AI57" s="52">
        <v>27.304000000000002</v>
      </c>
    </row>
    <row r="58" spans="1:35"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138">
        <v>0</v>
      </c>
    </row>
    <row r="59" spans="1:35" x14ac:dyDescent="0.3">
      <c r="A59" s="3" t="s">
        <v>196</v>
      </c>
      <c r="B59" s="3" t="s">
        <v>392</v>
      </c>
      <c r="C59" s="3" t="s">
        <v>197</v>
      </c>
      <c r="D59" s="53">
        <v>0</v>
      </c>
      <c r="E59" s="53">
        <v>0</v>
      </c>
      <c r="F59" s="53">
        <v>0.29100000000000004</v>
      </c>
      <c r="G59" s="53">
        <v>0</v>
      </c>
      <c r="H59" s="53">
        <v>0</v>
      </c>
      <c r="I59" s="53">
        <v>0.96700000000000008</v>
      </c>
      <c r="J59" s="53">
        <v>0</v>
      </c>
      <c r="K59" s="53">
        <v>0</v>
      </c>
      <c r="L59" s="53">
        <v>0</v>
      </c>
      <c r="M59" s="53">
        <v>0</v>
      </c>
      <c r="N59" s="53">
        <v>0</v>
      </c>
      <c r="O59" s="53">
        <v>0</v>
      </c>
      <c r="P59" s="53">
        <v>0.11</v>
      </c>
      <c r="Q59" s="53">
        <v>1.0109999999999999</v>
      </c>
      <c r="R59" s="53">
        <v>0</v>
      </c>
      <c r="S59" s="53">
        <v>0</v>
      </c>
      <c r="T59" s="53">
        <v>0</v>
      </c>
      <c r="U59" s="53">
        <v>0</v>
      </c>
      <c r="V59" s="53">
        <v>0</v>
      </c>
      <c r="W59" s="53">
        <v>6.7539999999999996</v>
      </c>
      <c r="X59" s="53">
        <v>0</v>
      </c>
      <c r="Y59" s="53">
        <v>0</v>
      </c>
      <c r="Z59" s="53">
        <v>0</v>
      </c>
      <c r="AA59" s="53">
        <v>0</v>
      </c>
      <c r="AB59" s="53">
        <v>0</v>
      </c>
      <c r="AC59" s="53">
        <v>7.9640000000000004</v>
      </c>
      <c r="AD59" s="53">
        <v>0</v>
      </c>
      <c r="AE59" s="53">
        <v>0</v>
      </c>
      <c r="AF59" s="53">
        <v>0</v>
      </c>
      <c r="AG59" s="53">
        <v>0</v>
      </c>
      <c r="AH59" s="53">
        <v>0</v>
      </c>
      <c r="AI59" s="138">
        <v>17.097000000000001</v>
      </c>
    </row>
    <row r="60" spans="1:35"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138">
        <v>0</v>
      </c>
    </row>
    <row r="61" spans="1:35" x14ac:dyDescent="0.3">
      <c r="A61" s="3" t="s">
        <v>196</v>
      </c>
      <c r="B61" s="3" t="s">
        <v>392</v>
      </c>
      <c r="C61" s="3" t="s">
        <v>200</v>
      </c>
      <c r="D61" s="53">
        <v>0</v>
      </c>
      <c r="E61" s="53">
        <v>0</v>
      </c>
      <c r="F61" s="53">
        <v>2.157</v>
      </c>
      <c r="G61" s="53">
        <v>0</v>
      </c>
      <c r="H61" s="53">
        <v>0</v>
      </c>
      <c r="I61" s="53">
        <v>0</v>
      </c>
      <c r="J61" s="53">
        <v>0</v>
      </c>
      <c r="K61" s="53">
        <v>0</v>
      </c>
      <c r="L61" s="53">
        <v>0.03</v>
      </c>
      <c r="M61" s="53">
        <v>0</v>
      </c>
      <c r="N61" s="53">
        <v>0</v>
      </c>
      <c r="O61" s="53">
        <v>0</v>
      </c>
      <c r="P61" s="53">
        <v>0</v>
      </c>
      <c r="Q61" s="53">
        <v>0</v>
      </c>
      <c r="R61" s="53">
        <v>0</v>
      </c>
      <c r="S61" s="53">
        <v>0</v>
      </c>
      <c r="T61" s="53">
        <v>0</v>
      </c>
      <c r="U61" s="53">
        <v>0</v>
      </c>
      <c r="V61" s="53">
        <v>0</v>
      </c>
      <c r="W61" s="53">
        <v>0.375</v>
      </c>
      <c r="X61" s="53">
        <v>0</v>
      </c>
      <c r="Y61" s="53">
        <v>0</v>
      </c>
      <c r="Z61" s="53">
        <v>0</v>
      </c>
      <c r="AA61" s="53">
        <v>0</v>
      </c>
      <c r="AB61" s="53">
        <v>0</v>
      </c>
      <c r="AC61" s="53">
        <v>7.6449999999999996</v>
      </c>
      <c r="AD61" s="53">
        <v>0</v>
      </c>
      <c r="AE61" s="53">
        <v>0</v>
      </c>
      <c r="AF61" s="53">
        <v>0</v>
      </c>
      <c r="AG61" s="53">
        <v>0</v>
      </c>
      <c r="AH61" s="53">
        <v>0</v>
      </c>
      <c r="AI61" s="138">
        <v>10.206999999999999</v>
      </c>
    </row>
    <row r="62" spans="1:35"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138">
        <v>0</v>
      </c>
    </row>
    <row r="63" spans="1:35"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138">
        <v>0</v>
      </c>
    </row>
    <row r="64" spans="1:35" x14ac:dyDescent="0.3">
      <c r="A64" s="51" t="s">
        <v>396</v>
      </c>
      <c r="B64" s="51" t="s">
        <v>396</v>
      </c>
      <c r="C64" s="51" t="s">
        <v>396</v>
      </c>
      <c r="D64" s="52">
        <v>0</v>
      </c>
      <c r="E64" s="52">
        <v>0</v>
      </c>
      <c r="F64" s="52">
        <v>0</v>
      </c>
      <c r="G64" s="52">
        <v>0</v>
      </c>
      <c r="H64" s="52">
        <v>0</v>
      </c>
      <c r="I64" s="52">
        <v>7.4219999999999997</v>
      </c>
      <c r="J64" s="52">
        <v>0</v>
      </c>
      <c r="K64" s="52">
        <v>0</v>
      </c>
      <c r="L64" s="52">
        <v>0</v>
      </c>
      <c r="M64" s="52">
        <v>0</v>
      </c>
      <c r="N64" s="52">
        <v>0</v>
      </c>
      <c r="O64" s="52">
        <v>0</v>
      </c>
      <c r="P64" s="52">
        <v>0</v>
      </c>
      <c r="Q64" s="52">
        <v>0</v>
      </c>
      <c r="R64" s="52">
        <v>0</v>
      </c>
      <c r="S64" s="52">
        <v>0</v>
      </c>
      <c r="T64" s="52">
        <v>0</v>
      </c>
      <c r="U64" s="52">
        <v>0</v>
      </c>
      <c r="V64" s="52">
        <v>0</v>
      </c>
      <c r="W64" s="52">
        <v>0.38400000000000001</v>
      </c>
      <c r="X64" s="52">
        <v>0</v>
      </c>
      <c r="Y64" s="52">
        <v>0</v>
      </c>
      <c r="Z64" s="52">
        <v>0</v>
      </c>
      <c r="AA64" s="52">
        <v>0</v>
      </c>
      <c r="AB64" s="52">
        <v>0</v>
      </c>
      <c r="AC64" s="52">
        <v>0</v>
      </c>
      <c r="AD64" s="52">
        <v>0</v>
      </c>
      <c r="AE64" s="52">
        <v>0</v>
      </c>
      <c r="AF64" s="52">
        <v>0</v>
      </c>
      <c r="AG64" s="52">
        <v>0</v>
      </c>
      <c r="AH64" s="52">
        <v>0</v>
      </c>
      <c r="AI64" s="52">
        <v>7.806</v>
      </c>
    </row>
    <row r="65" spans="1:35"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138">
        <v>0</v>
      </c>
    </row>
    <row r="66" spans="1:35"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138">
        <v>0</v>
      </c>
    </row>
    <row r="67" spans="1:35"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138">
        <v>0</v>
      </c>
    </row>
    <row r="68" spans="1:35"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138">
        <v>0</v>
      </c>
    </row>
    <row r="69" spans="1:35" x14ac:dyDescent="0.3">
      <c r="A69" s="3" t="s">
        <v>196</v>
      </c>
      <c r="B69" s="3" t="s">
        <v>397</v>
      </c>
      <c r="C69" s="3" t="s">
        <v>402</v>
      </c>
      <c r="D69" s="53">
        <v>0</v>
      </c>
      <c r="E69" s="53">
        <v>0</v>
      </c>
      <c r="F69" s="53">
        <v>0</v>
      </c>
      <c r="G69" s="53">
        <v>0</v>
      </c>
      <c r="H69" s="53">
        <v>0</v>
      </c>
      <c r="I69" s="53">
        <v>0.66900000000000015</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138">
        <v>0.66900000000000015</v>
      </c>
    </row>
    <row r="70" spans="1:35" x14ac:dyDescent="0.3">
      <c r="A70" s="3" t="s">
        <v>196</v>
      </c>
      <c r="B70" s="3" t="s">
        <v>397</v>
      </c>
      <c r="C70" s="3" t="s">
        <v>403</v>
      </c>
      <c r="D70" s="53">
        <v>0</v>
      </c>
      <c r="E70" s="53">
        <v>0</v>
      </c>
      <c r="F70" s="53">
        <v>0</v>
      </c>
      <c r="G70" s="53">
        <v>0</v>
      </c>
      <c r="H70" s="53">
        <v>0</v>
      </c>
      <c r="I70" s="53">
        <v>0.53600000000000003</v>
      </c>
      <c r="J70" s="53">
        <v>0</v>
      </c>
      <c r="K70" s="53">
        <v>0</v>
      </c>
      <c r="L70" s="53">
        <v>0</v>
      </c>
      <c r="M70" s="53">
        <v>0</v>
      </c>
      <c r="N70" s="53">
        <v>0</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v>
      </c>
      <c r="AF70" s="53">
        <v>0</v>
      </c>
      <c r="AG70" s="53">
        <v>0</v>
      </c>
      <c r="AH70" s="53">
        <v>0</v>
      </c>
      <c r="AI70" s="138">
        <v>0.53600000000000003</v>
      </c>
    </row>
    <row r="71" spans="1:35" x14ac:dyDescent="0.3">
      <c r="A71" s="3" t="s">
        <v>196</v>
      </c>
      <c r="B71" s="3" t="s">
        <v>397</v>
      </c>
      <c r="C71" s="3" t="s">
        <v>404</v>
      </c>
      <c r="D71" s="53">
        <v>0</v>
      </c>
      <c r="E71" s="53">
        <v>0</v>
      </c>
      <c r="F71" s="53">
        <v>0</v>
      </c>
      <c r="G71" s="53">
        <v>0</v>
      </c>
      <c r="H71" s="53">
        <v>0</v>
      </c>
      <c r="I71" s="53">
        <v>0.379</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138">
        <v>0.379</v>
      </c>
    </row>
    <row r="72" spans="1:35"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138">
        <v>0</v>
      </c>
    </row>
    <row r="73" spans="1:35"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138">
        <v>0</v>
      </c>
    </row>
    <row r="74" spans="1:35"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0</v>
      </c>
      <c r="AF74" s="53">
        <v>0</v>
      </c>
      <c r="AG74" s="53">
        <v>0</v>
      </c>
      <c r="AH74" s="53">
        <v>0</v>
      </c>
      <c r="AI74" s="138">
        <v>0</v>
      </c>
    </row>
    <row r="75" spans="1:35"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138">
        <v>0</v>
      </c>
    </row>
    <row r="76" spans="1:35"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138">
        <v>0</v>
      </c>
    </row>
    <row r="77" spans="1:35"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138">
        <v>0</v>
      </c>
    </row>
    <row r="78" spans="1:35"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138">
        <v>0</v>
      </c>
    </row>
    <row r="79" spans="1:35" x14ac:dyDescent="0.3">
      <c r="A79" s="3" t="s">
        <v>196</v>
      </c>
      <c r="B79" s="3" t="s">
        <v>397</v>
      </c>
      <c r="C79" s="3" t="s">
        <v>412</v>
      </c>
      <c r="D79" s="53">
        <v>0</v>
      </c>
      <c r="E79" s="53">
        <v>0</v>
      </c>
      <c r="F79" s="53">
        <v>0</v>
      </c>
      <c r="G79" s="53">
        <v>0</v>
      </c>
      <c r="H79" s="53">
        <v>0</v>
      </c>
      <c r="I79" s="53">
        <v>4.9930000000000003</v>
      </c>
      <c r="J79" s="53">
        <v>0</v>
      </c>
      <c r="K79" s="53">
        <v>0</v>
      </c>
      <c r="L79" s="53">
        <v>0</v>
      </c>
      <c r="M79" s="53">
        <v>0</v>
      </c>
      <c r="N79" s="53">
        <v>0</v>
      </c>
      <c r="O79" s="53">
        <v>0</v>
      </c>
      <c r="P79" s="53">
        <v>0</v>
      </c>
      <c r="Q79" s="53">
        <v>0</v>
      </c>
      <c r="R79" s="53">
        <v>0</v>
      </c>
      <c r="S79" s="53">
        <v>0</v>
      </c>
      <c r="T79" s="53">
        <v>0</v>
      </c>
      <c r="U79" s="53">
        <v>0</v>
      </c>
      <c r="V79" s="53">
        <v>0</v>
      </c>
      <c r="W79" s="53">
        <v>0.38400000000000001</v>
      </c>
      <c r="X79" s="53">
        <v>0</v>
      </c>
      <c r="Y79" s="53">
        <v>0</v>
      </c>
      <c r="Z79" s="53">
        <v>0</v>
      </c>
      <c r="AA79" s="53">
        <v>0</v>
      </c>
      <c r="AB79" s="53">
        <v>0</v>
      </c>
      <c r="AC79" s="53">
        <v>0</v>
      </c>
      <c r="AD79" s="53">
        <v>0</v>
      </c>
      <c r="AE79" s="53">
        <v>0</v>
      </c>
      <c r="AF79" s="53">
        <v>0</v>
      </c>
      <c r="AG79" s="53">
        <v>0</v>
      </c>
      <c r="AH79" s="53">
        <v>0</v>
      </c>
      <c r="AI79" s="138">
        <v>5.3770000000000007</v>
      </c>
    </row>
    <row r="80" spans="1:35"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138">
        <v>0</v>
      </c>
    </row>
    <row r="81" spans="1:35"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138">
        <v>0</v>
      </c>
    </row>
    <row r="82" spans="1:35" x14ac:dyDescent="0.3">
      <c r="A82" s="3" t="s">
        <v>196</v>
      </c>
      <c r="B82" s="3" t="s">
        <v>397</v>
      </c>
      <c r="C82" s="3" t="s">
        <v>415</v>
      </c>
      <c r="D82" s="53">
        <v>0</v>
      </c>
      <c r="E82" s="53">
        <v>0</v>
      </c>
      <c r="F82" s="53">
        <v>0</v>
      </c>
      <c r="G82" s="53">
        <v>0</v>
      </c>
      <c r="H82" s="53">
        <v>0</v>
      </c>
      <c r="I82" s="53">
        <v>0.84499999999999997</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v>
      </c>
      <c r="AF82" s="53">
        <v>0</v>
      </c>
      <c r="AG82" s="53">
        <v>0</v>
      </c>
      <c r="AH82" s="53">
        <v>0</v>
      </c>
      <c r="AI82" s="138">
        <v>0.84499999999999997</v>
      </c>
    </row>
    <row r="83" spans="1:35" x14ac:dyDescent="0.3">
      <c r="A83" s="51" t="s">
        <v>416</v>
      </c>
      <c r="B83" s="51" t="s">
        <v>416</v>
      </c>
      <c r="C83" s="51" t="s">
        <v>416</v>
      </c>
      <c r="D83" s="52">
        <v>0</v>
      </c>
      <c r="E83" s="52">
        <v>0</v>
      </c>
      <c r="F83" s="52">
        <v>0</v>
      </c>
      <c r="G83" s="52">
        <v>0</v>
      </c>
      <c r="H83" s="52">
        <v>0</v>
      </c>
      <c r="I83" s="52">
        <v>2.41</v>
      </c>
      <c r="J83" s="52">
        <v>0</v>
      </c>
      <c r="K83" s="52">
        <v>0</v>
      </c>
      <c r="L83" s="52">
        <v>0</v>
      </c>
      <c r="M83" s="52">
        <v>0</v>
      </c>
      <c r="N83" s="52">
        <v>0</v>
      </c>
      <c r="O83" s="52">
        <v>0</v>
      </c>
      <c r="P83" s="52">
        <v>0</v>
      </c>
      <c r="Q83" s="52">
        <v>0</v>
      </c>
      <c r="R83" s="52">
        <v>0</v>
      </c>
      <c r="S83" s="52">
        <v>0</v>
      </c>
      <c r="T83" s="52">
        <v>0</v>
      </c>
      <c r="U83" s="52">
        <v>0</v>
      </c>
      <c r="V83" s="52">
        <v>0</v>
      </c>
      <c r="W83" s="52">
        <v>1.4730000000000001</v>
      </c>
      <c r="X83" s="52">
        <v>0</v>
      </c>
      <c r="Y83" s="52">
        <v>0</v>
      </c>
      <c r="Z83" s="52">
        <v>0</v>
      </c>
      <c r="AA83" s="52">
        <v>0</v>
      </c>
      <c r="AB83" s="52">
        <v>2.4E-2</v>
      </c>
      <c r="AC83" s="52">
        <v>2.5300000000000002</v>
      </c>
      <c r="AD83" s="52">
        <v>0.33300000000000002</v>
      </c>
      <c r="AE83" s="52">
        <v>0</v>
      </c>
      <c r="AF83" s="52">
        <v>0</v>
      </c>
      <c r="AG83" s="52">
        <v>0</v>
      </c>
      <c r="AH83" s="52">
        <v>0</v>
      </c>
      <c r="AI83" s="52">
        <v>6.7700000000000005</v>
      </c>
    </row>
    <row r="84" spans="1:35"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138">
        <v>0</v>
      </c>
    </row>
    <row r="85" spans="1:35"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138">
        <v>0</v>
      </c>
    </row>
    <row r="86" spans="1:35"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138">
        <v>0</v>
      </c>
    </row>
    <row r="87" spans="1:35" x14ac:dyDescent="0.3">
      <c r="A87" s="3" t="s">
        <v>196</v>
      </c>
      <c r="B87" s="3" t="s">
        <v>417</v>
      </c>
      <c r="C87" s="3" t="s">
        <v>421</v>
      </c>
      <c r="D87" s="53">
        <v>0</v>
      </c>
      <c r="E87" s="53">
        <v>0</v>
      </c>
      <c r="F87" s="53">
        <v>0</v>
      </c>
      <c r="G87" s="53">
        <v>0</v>
      </c>
      <c r="H87" s="53">
        <v>0</v>
      </c>
      <c r="I87" s="53">
        <v>0.50600000000000001</v>
      </c>
      <c r="J87" s="53">
        <v>0</v>
      </c>
      <c r="K87" s="53">
        <v>0</v>
      </c>
      <c r="L87" s="53">
        <v>0</v>
      </c>
      <c r="M87" s="53">
        <v>0</v>
      </c>
      <c r="N87" s="53">
        <v>0</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v>
      </c>
      <c r="AH87" s="53">
        <v>0</v>
      </c>
      <c r="AI87" s="138">
        <v>0.50600000000000001</v>
      </c>
    </row>
    <row r="88" spans="1:35"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138">
        <v>0</v>
      </c>
    </row>
    <row r="89" spans="1:35" x14ac:dyDescent="0.3">
      <c r="A89" s="3" t="s">
        <v>196</v>
      </c>
      <c r="B89" s="3" t="s">
        <v>417</v>
      </c>
      <c r="C89" s="3" t="s">
        <v>423</v>
      </c>
      <c r="D89" s="53">
        <v>0</v>
      </c>
      <c r="E89" s="53">
        <v>0</v>
      </c>
      <c r="F89" s="53">
        <v>0</v>
      </c>
      <c r="G89" s="53">
        <v>0</v>
      </c>
      <c r="H89" s="53">
        <v>0</v>
      </c>
      <c r="I89" s="53">
        <v>0.21300000000000002</v>
      </c>
      <c r="J89" s="53">
        <v>0</v>
      </c>
      <c r="K89" s="53">
        <v>0</v>
      </c>
      <c r="L89" s="53">
        <v>0</v>
      </c>
      <c r="M89" s="53">
        <v>0</v>
      </c>
      <c r="N89" s="53">
        <v>0</v>
      </c>
      <c r="O89" s="53">
        <v>0</v>
      </c>
      <c r="P89" s="53">
        <v>0</v>
      </c>
      <c r="Q89" s="53">
        <v>0</v>
      </c>
      <c r="R89" s="53">
        <v>0</v>
      </c>
      <c r="S89" s="53">
        <v>0</v>
      </c>
      <c r="T89" s="53">
        <v>0</v>
      </c>
      <c r="U89" s="53">
        <v>0</v>
      </c>
      <c r="V89" s="53">
        <v>0</v>
      </c>
      <c r="W89" s="53">
        <v>1.1600000000000001</v>
      </c>
      <c r="X89" s="53">
        <v>0</v>
      </c>
      <c r="Y89" s="53">
        <v>0</v>
      </c>
      <c r="Z89" s="53">
        <v>0</v>
      </c>
      <c r="AA89" s="53">
        <v>0</v>
      </c>
      <c r="AB89" s="53">
        <v>0</v>
      </c>
      <c r="AC89" s="53">
        <v>0</v>
      </c>
      <c r="AD89" s="53">
        <v>0</v>
      </c>
      <c r="AE89" s="53">
        <v>0</v>
      </c>
      <c r="AF89" s="53">
        <v>0</v>
      </c>
      <c r="AG89" s="53">
        <v>0</v>
      </c>
      <c r="AH89" s="53">
        <v>0</v>
      </c>
      <c r="AI89" s="138">
        <v>1.3730000000000002</v>
      </c>
    </row>
    <row r="90" spans="1:35"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138">
        <v>0</v>
      </c>
    </row>
    <row r="91" spans="1:35"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138">
        <v>0</v>
      </c>
    </row>
    <row r="92" spans="1:35"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138">
        <v>0</v>
      </c>
    </row>
    <row r="93" spans="1:35"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138">
        <v>0</v>
      </c>
    </row>
    <row r="94" spans="1:35"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138">
        <v>0</v>
      </c>
    </row>
    <row r="95" spans="1:35"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138">
        <v>0</v>
      </c>
    </row>
    <row r="96" spans="1:35" x14ac:dyDescent="0.3">
      <c r="A96" s="3" t="s">
        <v>196</v>
      </c>
      <c r="B96" s="3" t="s">
        <v>417</v>
      </c>
      <c r="C96" s="3" t="s">
        <v>430</v>
      </c>
      <c r="D96" s="53">
        <v>0</v>
      </c>
      <c r="E96" s="53">
        <v>0</v>
      </c>
      <c r="F96" s="53">
        <v>0</v>
      </c>
      <c r="G96" s="53">
        <v>0</v>
      </c>
      <c r="H96" s="53">
        <v>0</v>
      </c>
      <c r="I96" s="53">
        <v>1.6910000000000001</v>
      </c>
      <c r="J96" s="53">
        <v>0</v>
      </c>
      <c r="K96" s="53">
        <v>0</v>
      </c>
      <c r="L96" s="53">
        <v>0</v>
      </c>
      <c r="M96" s="53">
        <v>0</v>
      </c>
      <c r="N96" s="53">
        <v>0</v>
      </c>
      <c r="O96" s="53">
        <v>0</v>
      </c>
      <c r="P96" s="53">
        <v>0</v>
      </c>
      <c r="Q96" s="53">
        <v>0</v>
      </c>
      <c r="R96" s="53">
        <v>0</v>
      </c>
      <c r="S96" s="53">
        <v>0</v>
      </c>
      <c r="T96" s="53">
        <v>0</v>
      </c>
      <c r="U96" s="53">
        <v>0</v>
      </c>
      <c r="V96" s="53">
        <v>0</v>
      </c>
      <c r="W96" s="53">
        <v>0.14500000000000002</v>
      </c>
      <c r="X96" s="53">
        <v>0</v>
      </c>
      <c r="Y96" s="53">
        <v>0</v>
      </c>
      <c r="Z96" s="53">
        <v>0</v>
      </c>
      <c r="AA96" s="53">
        <v>0</v>
      </c>
      <c r="AB96" s="53">
        <v>0</v>
      </c>
      <c r="AC96" s="53">
        <v>0</v>
      </c>
      <c r="AD96" s="53">
        <v>0</v>
      </c>
      <c r="AE96" s="53">
        <v>0</v>
      </c>
      <c r="AF96" s="53">
        <v>0</v>
      </c>
      <c r="AG96" s="53">
        <v>0</v>
      </c>
      <c r="AH96" s="53">
        <v>0</v>
      </c>
      <c r="AI96" s="138">
        <v>1.8360000000000001</v>
      </c>
    </row>
    <row r="97" spans="1:35"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53">
        <v>0</v>
      </c>
      <c r="W97" s="53">
        <v>0.16799999999999998</v>
      </c>
      <c r="X97" s="53">
        <v>0</v>
      </c>
      <c r="Y97" s="53">
        <v>0</v>
      </c>
      <c r="Z97" s="53">
        <v>0</v>
      </c>
      <c r="AA97" s="53">
        <v>0</v>
      </c>
      <c r="AB97" s="53">
        <v>0</v>
      </c>
      <c r="AC97" s="53">
        <v>2.5300000000000002</v>
      </c>
      <c r="AD97" s="53">
        <v>0.33300000000000002</v>
      </c>
      <c r="AE97" s="53">
        <v>0</v>
      </c>
      <c r="AF97" s="53">
        <v>0</v>
      </c>
      <c r="AG97" s="53">
        <v>0</v>
      </c>
      <c r="AH97" s="53">
        <v>0</v>
      </c>
      <c r="AI97" s="138">
        <v>3.0310000000000006</v>
      </c>
    </row>
    <row r="98" spans="1:35"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138">
        <v>0</v>
      </c>
    </row>
    <row r="99" spans="1:35"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2.4E-2</v>
      </c>
      <c r="AC99" s="53">
        <v>0</v>
      </c>
      <c r="AD99" s="53">
        <v>0</v>
      </c>
      <c r="AE99" s="53">
        <v>0</v>
      </c>
      <c r="AF99" s="53">
        <v>0</v>
      </c>
      <c r="AG99" s="53">
        <v>0</v>
      </c>
      <c r="AH99" s="53">
        <v>0</v>
      </c>
      <c r="AI99" s="138">
        <v>2.4E-2</v>
      </c>
    </row>
    <row r="100" spans="1:35" x14ac:dyDescent="0.3">
      <c r="A100" s="51" t="s">
        <v>434</v>
      </c>
      <c r="B100" s="51" t="s">
        <v>434</v>
      </c>
      <c r="C100" s="51" t="s">
        <v>434</v>
      </c>
      <c r="D100" s="52">
        <v>0</v>
      </c>
      <c r="E100" s="52">
        <v>0</v>
      </c>
      <c r="F100" s="52">
        <v>4.8000000000000001E-2</v>
      </c>
      <c r="G100" s="52">
        <v>0</v>
      </c>
      <c r="H100" s="52">
        <v>0</v>
      </c>
      <c r="I100" s="52">
        <v>1.054</v>
      </c>
      <c r="J100" s="52">
        <v>0</v>
      </c>
      <c r="K100" s="52">
        <v>0</v>
      </c>
      <c r="L100" s="52">
        <v>0</v>
      </c>
      <c r="M100" s="52">
        <v>9.6000000000000002E-2</v>
      </c>
      <c r="N100" s="52">
        <v>0</v>
      </c>
      <c r="O100" s="52">
        <v>0</v>
      </c>
      <c r="P100" s="52">
        <v>0</v>
      </c>
      <c r="Q100" s="52">
        <v>0</v>
      </c>
      <c r="R100" s="52">
        <v>0</v>
      </c>
      <c r="S100" s="52">
        <v>0</v>
      </c>
      <c r="T100" s="52">
        <v>0</v>
      </c>
      <c r="U100" s="52">
        <v>0</v>
      </c>
      <c r="V100" s="52">
        <v>0</v>
      </c>
      <c r="W100" s="52">
        <v>1.046</v>
      </c>
      <c r="X100" s="52">
        <v>0</v>
      </c>
      <c r="Y100" s="52">
        <v>0</v>
      </c>
      <c r="Z100" s="52">
        <v>0</v>
      </c>
      <c r="AA100" s="52">
        <v>0</v>
      </c>
      <c r="AB100" s="52">
        <v>0</v>
      </c>
      <c r="AC100" s="52">
        <v>1.0309999999999999</v>
      </c>
      <c r="AD100" s="52">
        <v>0</v>
      </c>
      <c r="AE100" s="52">
        <v>0</v>
      </c>
      <c r="AF100" s="52">
        <v>0</v>
      </c>
      <c r="AG100" s="52">
        <v>0</v>
      </c>
      <c r="AH100" s="52">
        <v>0</v>
      </c>
      <c r="AI100" s="52">
        <v>3.2749999999999999</v>
      </c>
    </row>
    <row r="101" spans="1:35" x14ac:dyDescent="0.3">
      <c r="A101" s="3" t="s">
        <v>196</v>
      </c>
      <c r="B101" s="3" t="s">
        <v>435</v>
      </c>
      <c r="C101" s="3" t="s">
        <v>436</v>
      </c>
      <c r="D101" s="53">
        <v>0</v>
      </c>
      <c r="E101" s="53">
        <v>0</v>
      </c>
      <c r="F101" s="53">
        <v>4.8000000000000001E-2</v>
      </c>
      <c r="G101" s="53">
        <v>0</v>
      </c>
      <c r="H101" s="53">
        <v>0</v>
      </c>
      <c r="I101" s="53">
        <v>0.52700000000000002</v>
      </c>
      <c r="J101" s="53">
        <v>0</v>
      </c>
      <c r="K101" s="53">
        <v>0</v>
      </c>
      <c r="L101" s="53">
        <v>0</v>
      </c>
      <c r="M101" s="53">
        <v>0</v>
      </c>
      <c r="N101" s="53">
        <v>0</v>
      </c>
      <c r="O101" s="53">
        <v>0</v>
      </c>
      <c r="P101" s="53">
        <v>0</v>
      </c>
      <c r="Q101" s="53">
        <v>0</v>
      </c>
      <c r="R101" s="53">
        <v>0</v>
      </c>
      <c r="S101" s="53">
        <v>0</v>
      </c>
      <c r="T101" s="53">
        <v>0</v>
      </c>
      <c r="U101" s="53">
        <v>0</v>
      </c>
      <c r="V101" s="53">
        <v>0</v>
      </c>
      <c r="W101" s="53">
        <v>0.85399999999999998</v>
      </c>
      <c r="X101" s="53">
        <v>0</v>
      </c>
      <c r="Y101" s="53">
        <v>0</v>
      </c>
      <c r="Z101" s="53">
        <v>0</v>
      </c>
      <c r="AA101" s="53">
        <v>0</v>
      </c>
      <c r="AB101" s="53">
        <v>0</v>
      </c>
      <c r="AC101" s="53">
        <v>1.0309999999999999</v>
      </c>
      <c r="AD101" s="53">
        <v>0</v>
      </c>
      <c r="AE101" s="53">
        <v>0</v>
      </c>
      <c r="AF101" s="53">
        <v>0</v>
      </c>
      <c r="AG101" s="53">
        <v>0</v>
      </c>
      <c r="AH101" s="53">
        <v>0</v>
      </c>
      <c r="AI101" s="138">
        <v>2.46</v>
      </c>
    </row>
    <row r="102" spans="1:35"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138">
        <v>0</v>
      </c>
    </row>
    <row r="103" spans="1:35"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138">
        <v>0</v>
      </c>
    </row>
    <row r="104" spans="1:35"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138">
        <v>0</v>
      </c>
    </row>
    <row r="105" spans="1:35"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138">
        <v>0</v>
      </c>
    </row>
    <row r="106" spans="1:35" x14ac:dyDescent="0.3">
      <c r="A106" s="3" t="s">
        <v>196</v>
      </c>
      <c r="B106" s="3" t="s">
        <v>435</v>
      </c>
      <c r="C106" s="3" t="s">
        <v>441</v>
      </c>
      <c r="D106" s="53">
        <v>0</v>
      </c>
      <c r="E106" s="53">
        <v>0</v>
      </c>
      <c r="F106" s="53">
        <v>0</v>
      </c>
      <c r="G106" s="53">
        <v>0</v>
      </c>
      <c r="H106" s="53">
        <v>0</v>
      </c>
      <c r="I106" s="53">
        <v>0.52700000000000002</v>
      </c>
      <c r="J106" s="53">
        <v>0</v>
      </c>
      <c r="K106" s="53">
        <v>0</v>
      </c>
      <c r="L106" s="53">
        <v>0</v>
      </c>
      <c r="M106" s="53">
        <v>9.6000000000000002E-2</v>
      </c>
      <c r="N106" s="53">
        <v>0</v>
      </c>
      <c r="O106" s="53">
        <v>0</v>
      </c>
      <c r="P106" s="53">
        <v>0</v>
      </c>
      <c r="Q106" s="53">
        <v>0</v>
      </c>
      <c r="R106" s="53">
        <v>0</v>
      </c>
      <c r="S106" s="53">
        <v>0</v>
      </c>
      <c r="T106" s="53">
        <v>0</v>
      </c>
      <c r="U106" s="53">
        <v>0</v>
      </c>
      <c r="V106" s="53">
        <v>0</v>
      </c>
      <c r="W106" s="53">
        <v>0.192</v>
      </c>
      <c r="X106" s="53">
        <v>0</v>
      </c>
      <c r="Y106" s="53">
        <v>0</v>
      </c>
      <c r="Z106" s="53">
        <v>0</v>
      </c>
      <c r="AA106" s="53">
        <v>0</v>
      </c>
      <c r="AB106" s="53">
        <v>0</v>
      </c>
      <c r="AC106" s="53">
        <v>0</v>
      </c>
      <c r="AD106" s="53">
        <v>0</v>
      </c>
      <c r="AE106" s="53">
        <v>0</v>
      </c>
      <c r="AF106" s="53">
        <v>0</v>
      </c>
      <c r="AG106" s="53">
        <v>0</v>
      </c>
      <c r="AH106" s="53">
        <v>0</v>
      </c>
      <c r="AI106" s="138">
        <v>0.81499999999999995</v>
      </c>
    </row>
    <row r="107" spans="1:35"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138">
        <v>0</v>
      </c>
    </row>
    <row r="108" spans="1:35"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138">
        <v>0</v>
      </c>
    </row>
    <row r="109" spans="1:35"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138">
        <v>0</v>
      </c>
    </row>
    <row r="110" spans="1:35" x14ac:dyDescent="0.3">
      <c r="A110" s="51" t="s">
        <v>445</v>
      </c>
      <c r="B110" s="51" t="s">
        <v>445</v>
      </c>
      <c r="C110" s="51" t="s">
        <v>445</v>
      </c>
      <c r="D110" s="52">
        <v>0</v>
      </c>
      <c r="E110" s="52">
        <v>0</v>
      </c>
      <c r="F110" s="52">
        <v>0.13200000000000001</v>
      </c>
      <c r="G110" s="52">
        <v>0</v>
      </c>
      <c r="H110" s="52">
        <v>0</v>
      </c>
      <c r="I110" s="52">
        <v>4.4539999999999997</v>
      </c>
      <c r="J110" s="52">
        <v>2.9000000000000001E-2</v>
      </c>
      <c r="K110" s="52">
        <v>0</v>
      </c>
      <c r="L110" s="52">
        <v>0.32900000000000007</v>
      </c>
      <c r="M110" s="52">
        <v>0</v>
      </c>
      <c r="N110" s="52">
        <v>0</v>
      </c>
      <c r="O110" s="52">
        <v>0</v>
      </c>
      <c r="P110" s="52">
        <v>0</v>
      </c>
      <c r="Q110" s="52">
        <v>0</v>
      </c>
      <c r="R110" s="52">
        <v>0</v>
      </c>
      <c r="S110" s="52">
        <v>0</v>
      </c>
      <c r="T110" s="52">
        <v>0</v>
      </c>
      <c r="U110" s="52">
        <v>0</v>
      </c>
      <c r="V110" s="52">
        <v>0</v>
      </c>
      <c r="W110" s="52">
        <v>0</v>
      </c>
      <c r="X110" s="52">
        <v>0</v>
      </c>
      <c r="Y110" s="52">
        <v>0</v>
      </c>
      <c r="Z110" s="52">
        <v>0</v>
      </c>
      <c r="AA110" s="52">
        <v>0</v>
      </c>
      <c r="AB110" s="52">
        <v>3.6000000000000004E-2</v>
      </c>
      <c r="AC110" s="52">
        <v>0</v>
      </c>
      <c r="AD110" s="52">
        <v>0</v>
      </c>
      <c r="AE110" s="52">
        <v>4.9000000000000002E-2</v>
      </c>
      <c r="AF110" s="52">
        <v>0</v>
      </c>
      <c r="AG110" s="52">
        <v>0</v>
      </c>
      <c r="AH110" s="52">
        <v>0</v>
      </c>
      <c r="AI110" s="52">
        <v>5.028999999999999</v>
      </c>
    </row>
    <row r="111" spans="1:35"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138">
        <v>0</v>
      </c>
    </row>
    <row r="112" spans="1:35"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138">
        <v>0</v>
      </c>
    </row>
    <row r="113" spans="1:35"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138">
        <v>0</v>
      </c>
    </row>
    <row r="114" spans="1:35" x14ac:dyDescent="0.3">
      <c r="A114" s="3" t="s">
        <v>196</v>
      </c>
      <c r="B114" s="3" t="s">
        <v>446</v>
      </c>
      <c r="C114" s="3" t="s">
        <v>450</v>
      </c>
      <c r="D114" s="53">
        <v>0</v>
      </c>
      <c r="E114" s="53">
        <v>0</v>
      </c>
      <c r="F114" s="53">
        <v>0.13200000000000001</v>
      </c>
      <c r="G114" s="53">
        <v>0</v>
      </c>
      <c r="H114" s="53">
        <v>0</v>
      </c>
      <c r="I114" s="53">
        <v>4.4539999999999997</v>
      </c>
      <c r="J114" s="53">
        <v>2.9000000000000001E-2</v>
      </c>
      <c r="K114" s="53">
        <v>0</v>
      </c>
      <c r="L114" s="53">
        <v>0.32900000000000007</v>
      </c>
      <c r="M114" s="53">
        <v>0</v>
      </c>
      <c r="N114" s="53">
        <v>0</v>
      </c>
      <c r="O114" s="53">
        <v>0</v>
      </c>
      <c r="P114" s="53">
        <v>0</v>
      </c>
      <c r="Q114" s="53">
        <v>0</v>
      </c>
      <c r="R114" s="53">
        <v>0</v>
      </c>
      <c r="S114" s="53">
        <v>0</v>
      </c>
      <c r="T114" s="53">
        <v>0</v>
      </c>
      <c r="U114" s="53">
        <v>0</v>
      </c>
      <c r="V114" s="53">
        <v>0</v>
      </c>
      <c r="W114" s="53">
        <v>0</v>
      </c>
      <c r="X114" s="53">
        <v>0</v>
      </c>
      <c r="Y114" s="53">
        <v>0</v>
      </c>
      <c r="Z114" s="53">
        <v>0</v>
      </c>
      <c r="AA114" s="53">
        <v>0</v>
      </c>
      <c r="AB114" s="53">
        <v>3.6000000000000004E-2</v>
      </c>
      <c r="AC114" s="53">
        <v>0</v>
      </c>
      <c r="AD114" s="53">
        <v>0</v>
      </c>
      <c r="AE114" s="53">
        <v>4.9000000000000002E-2</v>
      </c>
      <c r="AF114" s="53">
        <v>0</v>
      </c>
      <c r="AG114" s="53">
        <v>0</v>
      </c>
      <c r="AH114" s="53">
        <v>0</v>
      </c>
      <c r="AI114" s="138">
        <v>5.028999999999999</v>
      </c>
    </row>
    <row r="115" spans="1:35"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138">
        <v>0</v>
      </c>
    </row>
    <row r="116" spans="1:35" x14ac:dyDescent="0.3">
      <c r="A116" s="49" t="s">
        <v>452</v>
      </c>
      <c r="B116" s="49" t="s">
        <v>452</v>
      </c>
      <c r="C116" s="49" t="s">
        <v>452</v>
      </c>
      <c r="D116" s="50">
        <v>0</v>
      </c>
      <c r="E116" s="50">
        <v>0</v>
      </c>
      <c r="F116" s="50">
        <v>12.467000000000001</v>
      </c>
      <c r="G116" s="50">
        <v>0</v>
      </c>
      <c r="H116" s="50">
        <v>24.178000000000001</v>
      </c>
      <c r="I116" s="50">
        <v>5.1169999999999991</v>
      </c>
      <c r="J116" s="50">
        <v>1.0630000000000002</v>
      </c>
      <c r="K116" s="50">
        <v>0</v>
      </c>
      <c r="L116" s="50">
        <v>0.87800000000000022</v>
      </c>
      <c r="M116" s="50">
        <v>0</v>
      </c>
      <c r="N116" s="50">
        <v>0</v>
      </c>
      <c r="O116" s="50">
        <v>0</v>
      </c>
      <c r="P116" s="50">
        <v>0</v>
      </c>
      <c r="Q116" s="50">
        <v>0.54900000000000004</v>
      </c>
      <c r="R116" s="50">
        <v>1.1100000000000001</v>
      </c>
      <c r="S116" s="50">
        <v>0</v>
      </c>
      <c r="T116" s="50">
        <v>0</v>
      </c>
      <c r="U116" s="50">
        <v>0</v>
      </c>
      <c r="V116" s="50">
        <v>1.9539999999999997</v>
      </c>
      <c r="W116" s="50">
        <v>0.94700000000000006</v>
      </c>
      <c r="X116" s="50">
        <v>0</v>
      </c>
      <c r="Y116" s="50">
        <v>0</v>
      </c>
      <c r="Z116" s="50">
        <v>0</v>
      </c>
      <c r="AA116" s="50">
        <v>0</v>
      </c>
      <c r="AB116" s="50">
        <v>5.0309999999999988</v>
      </c>
      <c r="AC116" s="50">
        <v>3.052999999999999</v>
      </c>
      <c r="AD116" s="50">
        <v>0</v>
      </c>
      <c r="AE116" s="50">
        <v>0.57299999999999995</v>
      </c>
      <c r="AF116" s="50">
        <v>0</v>
      </c>
      <c r="AG116" s="50">
        <v>0</v>
      </c>
      <c r="AH116" s="50">
        <v>0</v>
      </c>
      <c r="AI116" s="50">
        <v>56.919999999999987</v>
      </c>
    </row>
    <row r="117" spans="1:35" x14ac:dyDescent="0.3">
      <c r="A117" s="51" t="s">
        <v>452</v>
      </c>
      <c r="B117" s="51" t="s">
        <v>452</v>
      </c>
      <c r="C117" s="51" t="s">
        <v>452</v>
      </c>
      <c r="D117" s="52">
        <v>0</v>
      </c>
      <c r="E117" s="52">
        <v>0</v>
      </c>
      <c r="F117" s="52">
        <v>12.467000000000001</v>
      </c>
      <c r="G117" s="52">
        <v>0</v>
      </c>
      <c r="H117" s="52">
        <v>24.178000000000001</v>
      </c>
      <c r="I117" s="52">
        <v>5.1169999999999991</v>
      </c>
      <c r="J117" s="52">
        <v>1.0630000000000002</v>
      </c>
      <c r="K117" s="52">
        <v>0</v>
      </c>
      <c r="L117" s="52">
        <v>0.87800000000000022</v>
      </c>
      <c r="M117" s="52">
        <v>0</v>
      </c>
      <c r="N117" s="52">
        <v>0</v>
      </c>
      <c r="O117" s="52">
        <v>0</v>
      </c>
      <c r="P117" s="52">
        <v>0</v>
      </c>
      <c r="Q117" s="52">
        <v>0.54900000000000004</v>
      </c>
      <c r="R117" s="52">
        <v>1.1100000000000001</v>
      </c>
      <c r="S117" s="52">
        <v>0</v>
      </c>
      <c r="T117" s="52">
        <v>0</v>
      </c>
      <c r="U117" s="52">
        <v>0</v>
      </c>
      <c r="V117" s="52">
        <v>1.9539999999999997</v>
      </c>
      <c r="W117" s="52">
        <v>0.94700000000000006</v>
      </c>
      <c r="X117" s="52">
        <v>0</v>
      </c>
      <c r="Y117" s="52">
        <v>0</v>
      </c>
      <c r="Z117" s="52">
        <v>0</v>
      </c>
      <c r="AA117" s="52">
        <v>0</v>
      </c>
      <c r="AB117" s="52">
        <v>5.0309999999999988</v>
      </c>
      <c r="AC117" s="52">
        <v>3.052999999999999</v>
      </c>
      <c r="AD117" s="52">
        <v>0</v>
      </c>
      <c r="AE117" s="52">
        <v>0.57299999999999995</v>
      </c>
      <c r="AF117" s="52">
        <v>0</v>
      </c>
      <c r="AG117" s="52">
        <v>0</v>
      </c>
      <c r="AH117" s="52">
        <v>0</v>
      </c>
      <c r="AI117" s="52">
        <v>56.919999999999987</v>
      </c>
    </row>
    <row r="118" spans="1:35" x14ac:dyDescent="0.3">
      <c r="A118" s="3" t="s">
        <v>209</v>
      </c>
      <c r="B118" s="3" t="s">
        <v>209</v>
      </c>
      <c r="C118" s="3" t="s">
        <v>210</v>
      </c>
      <c r="D118" s="53">
        <v>0</v>
      </c>
      <c r="E118" s="53">
        <v>0</v>
      </c>
      <c r="F118" s="53">
        <v>0.109</v>
      </c>
      <c r="G118" s="53">
        <v>0</v>
      </c>
      <c r="H118" s="53">
        <v>7.1999999999999995E-2</v>
      </c>
      <c r="I118" s="53">
        <v>1.4810000000000001</v>
      </c>
      <c r="J118" s="53">
        <v>0.35600000000000004</v>
      </c>
      <c r="K118" s="53">
        <v>0</v>
      </c>
      <c r="L118" s="53">
        <v>0.13900000000000001</v>
      </c>
      <c r="M118" s="53">
        <v>0</v>
      </c>
      <c r="N118" s="53">
        <v>0</v>
      </c>
      <c r="O118" s="53">
        <v>0</v>
      </c>
      <c r="P118" s="53">
        <v>0</v>
      </c>
      <c r="Q118" s="53">
        <v>0</v>
      </c>
      <c r="R118" s="53">
        <v>0.13400000000000001</v>
      </c>
      <c r="S118" s="53">
        <v>0</v>
      </c>
      <c r="T118" s="53">
        <v>0</v>
      </c>
      <c r="U118" s="53">
        <v>0</v>
      </c>
      <c r="V118" s="53">
        <v>0.35300000000000004</v>
      </c>
      <c r="W118" s="53">
        <v>0</v>
      </c>
      <c r="X118" s="53">
        <v>0</v>
      </c>
      <c r="Y118" s="53">
        <v>0</v>
      </c>
      <c r="Z118" s="53">
        <v>0</v>
      </c>
      <c r="AA118" s="53">
        <v>0</v>
      </c>
      <c r="AB118" s="53">
        <v>0.11800000000000001</v>
      </c>
      <c r="AC118" s="53">
        <v>0</v>
      </c>
      <c r="AD118" s="53">
        <v>0</v>
      </c>
      <c r="AE118" s="53">
        <v>0.57299999999999995</v>
      </c>
      <c r="AF118" s="53">
        <v>0</v>
      </c>
      <c r="AG118" s="53">
        <v>0</v>
      </c>
      <c r="AH118" s="53">
        <v>0</v>
      </c>
      <c r="AI118" s="138">
        <v>3.335</v>
      </c>
    </row>
    <row r="119" spans="1:35" x14ac:dyDescent="0.3">
      <c r="A119" s="3" t="s">
        <v>209</v>
      </c>
      <c r="B119" s="3" t="s">
        <v>209</v>
      </c>
      <c r="C119" s="3" t="s">
        <v>213</v>
      </c>
      <c r="D119" s="53">
        <v>0</v>
      </c>
      <c r="E119" s="53">
        <v>0</v>
      </c>
      <c r="F119" s="53">
        <v>12.358000000000001</v>
      </c>
      <c r="G119" s="53">
        <v>0</v>
      </c>
      <c r="H119" s="53">
        <v>24.106000000000002</v>
      </c>
      <c r="I119" s="53">
        <v>3.6359999999999988</v>
      </c>
      <c r="J119" s="53">
        <v>0.70700000000000007</v>
      </c>
      <c r="K119" s="53">
        <v>0</v>
      </c>
      <c r="L119" s="53">
        <v>0.73900000000000021</v>
      </c>
      <c r="M119" s="53">
        <v>0</v>
      </c>
      <c r="N119" s="53">
        <v>0</v>
      </c>
      <c r="O119" s="53">
        <v>0</v>
      </c>
      <c r="P119" s="53">
        <v>0</v>
      </c>
      <c r="Q119" s="53">
        <v>0.54900000000000004</v>
      </c>
      <c r="R119" s="53">
        <v>0.97600000000000009</v>
      </c>
      <c r="S119" s="53">
        <v>0</v>
      </c>
      <c r="T119" s="53">
        <v>0</v>
      </c>
      <c r="U119" s="53">
        <v>0</v>
      </c>
      <c r="V119" s="53">
        <v>1.6009999999999998</v>
      </c>
      <c r="W119" s="53">
        <v>0.94700000000000006</v>
      </c>
      <c r="X119" s="53">
        <v>0</v>
      </c>
      <c r="Y119" s="53">
        <v>0</v>
      </c>
      <c r="Z119" s="53">
        <v>0</v>
      </c>
      <c r="AA119" s="53">
        <v>0</v>
      </c>
      <c r="AB119" s="53">
        <v>4.9129999999999985</v>
      </c>
      <c r="AC119" s="53">
        <v>3.052999999999999</v>
      </c>
      <c r="AD119" s="53">
        <v>0</v>
      </c>
      <c r="AE119" s="53">
        <v>0</v>
      </c>
      <c r="AF119" s="53">
        <v>0</v>
      </c>
      <c r="AG119" s="53">
        <v>0</v>
      </c>
      <c r="AH119" s="53">
        <v>0</v>
      </c>
      <c r="AI119" s="138">
        <v>53.584999999999987</v>
      </c>
    </row>
    <row r="120" spans="1:35" x14ac:dyDescent="0.3">
      <c r="A120" s="49" t="s">
        <v>453</v>
      </c>
      <c r="B120" s="49" t="s">
        <v>453</v>
      </c>
      <c r="C120" s="49" t="s">
        <v>453</v>
      </c>
      <c r="D120" s="50">
        <v>0</v>
      </c>
      <c r="E120" s="50">
        <v>0</v>
      </c>
      <c r="F120" s="50">
        <v>8.1469999999999985</v>
      </c>
      <c r="G120" s="50">
        <v>1.5619999999999998</v>
      </c>
      <c r="H120" s="50">
        <v>1.7470000000000001</v>
      </c>
      <c r="I120" s="50">
        <v>36.070999999999998</v>
      </c>
      <c r="J120" s="50">
        <v>0.17100000000000004</v>
      </c>
      <c r="K120" s="50">
        <v>0</v>
      </c>
      <c r="L120" s="50">
        <v>0.9840000000000001</v>
      </c>
      <c r="M120" s="50">
        <v>2E-3</v>
      </c>
      <c r="N120" s="50">
        <v>0</v>
      </c>
      <c r="O120" s="50">
        <v>0</v>
      </c>
      <c r="P120" s="50">
        <v>0</v>
      </c>
      <c r="Q120" s="50">
        <v>6.9069999999999983</v>
      </c>
      <c r="R120" s="50">
        <v>0.67499999999999993</v>
      </c>
      <c r="S120" s="50">
        <v>0</v>
      </c>
      <c r="T120" s="50">
        <v>0</v>
      </c>
      <c r="U120" s="50">
        <v>0</v>
      </c>
      <c r="V120" s="50">
        <v>0</v>
      </c>
      <c r="W120" s="50">
        <v>14.015999999999998</v>
      </c>
      <c r="X120" s="50">
        <v>0</v>
      </c>
      <c r="Y120" s="50">
        <v>0</v>
      </c>
      <c r="Z120" s="50">
        <v>0</v>
      </c>
      <c r="AA120" s="50">
        <v>0</v>
      </c>
      <c r="AB120" s="50">
        <v>9.2999999999999999E-2</v>
      </c>
      <c r="AC120" s="50">
        <v>9.4E-2</v>
      </c>
      <c r="AD120" s="50">
        <v>0</v>
      </c>
      <c r="AE120" s="50">
        <v>1.036</v>
      </c>
      <c r="AF120" s="50">
        <v>0</v>
      </c>
      <c r="AG120" s="50">
        <v>0</v>
      </c>
      <c r="AH120" s="50">
        <v>0.313</v>
      </c>
      <c r="AI120" s="50">
        <v>71.818000000000012</v>
      </c>
    </row>
    <row r="121" spans="1:35" x14ac:dyDescent="0.3">
      <c r="A121" s="51" t="s">
        <v>454</v>
      </c>
      <c r="B121" s="51" t="s">
        <v>454</v>
      </c>
      <c r="C121" s="51" t="s">
        <v>454</v>
      </c>
      <c r="D121" s="52">
        <v>0</v>
      </c>
      <c r="E121" s="52">
        <v>0</v>
      </c>
      <c r="F121" s="52">
        <v>1.7999999999999999E-2</v>
      </c>
      <c r="G121" s="52">
        <v>0</v>
      </c>
      <c r="H121" s="52">
        <v>8.4000000000000005E-2</v>
      </c>
      <c r="I121" s="52">
        <v>1.4610000000000003</v>
      </c>
      <c r="J121" s="52">
        <v>0</v>
      </c>
      <c r="K121" s="52">
        <v>0</v>
      </c>
      <c r="L121" s="52">
        <v>0</v>
      </c>
      <c r="M121" s="52">
        <v>0</v>
      </c>
      <c r="N121" s="52">
        <v>0</v>
      </c>
      <c r="O121" s="52">
        <v>0</v>
      </c>
      <c r="P121" s="52">
        <v>0</v>
      </c>
      <c r="Q121" s="52">
        <v>3.4809999999999994</v>
      </c>
      <c r="R121" s="52">
        <v>0</v>
      </c>
      <c r="S121" s="52">
        <v>0</v>
      </c>
      <c r="T121" s="52">
        <v>0</v>
      </c>
      <c r="U121" s="52">
        <v>0</v>
      </c>
      <c r="V121" s="52">
        <v>0</v>
      </c>
      <c r="W121" s="52">
        <v>2.831</v>
      </c>
      <c r="X121" s="52">
        <v>0</v>
      </c>
      <c r="Y121" s="52">
        <v>0</v>
      </c>
      <c r="Z121" s="52">
        <v>0</v>
      </c>
      <c r="AA121" s="52">
        <v>0</v>
      </c>
      <c r="AB121" s="52">
        <v>0</v>
      </c>
      <c r="AC121" s="52">
        <v>4.3999999999999997E-2</v>
      </c>
      <c r="AD121" s="52">
        <v>0</v>
      </c>
      <c r="AE121" s="52">
        <v>0.24400000000000002</v>
      </c>
      <c r="AF121" s="52">
        <v>0</v>
      </c>
      <c r="AG121" s="52">
        <v>0</v>
      </c>
      <c r="AH121" s="52">
        <v>0</v>
      </c>
      <c r="AI121" s="52">
        <v>8.1630000000000003</v>
      </c>
    </row>
    <row r="122" spans="1:35"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138">
        <v>0</v>
      </c>
    </row>
    <row r="123" spans="1:35"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138">
        <v>0</v>
      </c>
    </row>
    <row r="124" spans="1:35" x14ac:dyDescent="0.3">
      <c r="A124" s="3" t="s">
        <v>224</v>
      </c>
      <c r="B124" s="3" t="s">
        <v>455</v>
      </c>
      <c r="C124" s="3" t="s">
        <v>458</v>
      </c>
      <c r="D124" s="53">
        <v>0</v>
      </c>
      <c r="E124" s="53">
        <v>0</v>
      </c>
      <c r="F124" s="53">
        <v>1.7999999999999999E-2</v>
      </c>
      <c r="G124" s="53">
        <v>0</v>
      </c>
      <c r="H124" s="53">
        <v>8.4000000000000005E-2</v>
      </c>
      <c r="I124" s="53">
        <v>1.4610000000000003</v>
      </c>
      <c r="J124" s="53">
        <v>0</v>
      </c>
      <c r="K124" s="53">
        <v>0</v>
      </c>
      <c r="L124" s="53">
        <v>0</v>
      </c>
      <c r="M124" s="53">
        <v>0</v>
      </c>
      <c r="N124" s="53">
        <v>0</v>
      </c>
      <c r="O124" s="53">
        <v>0</v>
      </c>
      <c r="P124" s="53">
        <v>0</v>
      </c>
      <c r="Q124" s="53">
        <v>3.4809999999999994</v>
      </c>
      <c r="R124" s="53">
        <v>0</v>
      </c>
      <c r="S124" s="53">
        <v>0</v>
      </c>
      <c r="T124" s="53">
        <v>0</v>
      </c>
      <c r="U124" s="53">
        <v>0</v>
      </c>
      <c r="V124" s="53">
        <v>0</v>
      </c>
      <c r="W124" s="53">
        <v>2.831</v>
      </c>
      <c r="X124" s="53">
        <v>0</v>
      </c>
      <c r="Y124" s="53">
        <v>0</v>
      </c>
      <c r="Z124" s="53">
        <v>0</v>
      </c>
      <c r="AA124" s="53">
        <v>0</v>
      </c>
      <c r="AB124" s="53">
        <v>0</v>
      </c>
      <c r="AC124" s="53">
        <v>4.3999999999999997E-2</v>
      </c>
      <c r="AD124" s="53">
        <v>0</v>
      </c>
      <c r="AE124" s="53">
        <v>0.24400000000000002</v>
      </c>
      <c r="AF124" s="53">
        <v>0</v>
      </c>
      <c r="AG124" s="53">
        <v>0</v>
      </c>
      <c r="AH124" s="53">
        <v>0</v>
      </c>
      <c r="AI124" s="138">
        <v>8.1630000000000003</v>
      </c>
    </row>
    <row r="125" spans="1:35"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138">
        <v>0</v>
      </c>
    </row>
    <row r="126" spans="1:35"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138">
        <v>0</v>
      </c>
    </row>
    <row r="127" spans="1:35"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138">
        <v>0</v>
      </c>
    </row>
    <row r="128" spans="1:35"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138">
        <v>0</v>
      </c>
    </row>
    <row r="129" spans="1:35"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138">
        <v>0</v>
      </c>
    </row>
    <row r="130" spans="1:35" x14ac:dyDescent="0.3">
      <c r="A130" s="51" t="s">
        <v>464</v>
      </c>
      <c r="B130" s="51" t="s">
        <v>464</v>
      </c>
      <c r="C130" s="51" t="s">
        <v>464</v>
      </c>
      <c r="D130" s="52">
        <v>0</v>
      </c>
      <c r="E130" s="52">
        <v>0</v>
      </c>
      <c r="F130" s="52">
        <v>3.1790000000000003</v>
      </c>
      <c r="G130" s="52">
        <v>0</v>
      </c>
      <c r="H130" s="52">
        <v>0.29000000000000004</v>
      </c>
      <c r="I130" s="52">
        <v>4.7929999999999993</v>
      </c>
      <c r="J130" s="52">
        <v>0</v>
      </c>
      <c r="K130" s="52">
        <v>0</v>
      </c>
      <c r="L130" s="52">
        <v>0.29900000000000004</v>
      </c>
      <c r="M130" s="52">
        <v>0</v>
      </c>
      <c r="N130" s="52">
        <v>0</v>
      </c>
      <c r="O130" s="52">
        <v>0</v>
      </c>
      <c r="P130" s="52">
        <v>0</v>
      </c>
      <c r="Q130" s="52">
        <v>2.9000000000000001E-2</v>
      </c>
      <c r="R130" s="52">
        <v>3.4000000000000002E-2</v>
      </c>
      <c r="S130" s="52">
        <v>0</v>
      </c>
      <c r="T130" s="52">
        <v>0</v>
      </c>
      <c r="U130" s="52">
        <v>0</v>
      </c>
      <c r="V130" s="52">
        <v>0</v>
      </c>
      <c r="W130" s="52">
        <v>0.48100000000000004</v>
      </c>
      <c r="X130" s="52">
        <v>0</v>
      </c>
      <c r="Y130" s="52">
        <v>0</v>
      </c>
      <c r="Z130" s="52">
        <v>0</v>
      </c>
      <c r="AA130" s="52">
        <v>0</v>
      </c>
      <c r="AB130" s="52">
        <v>1.2E-2</v>
      </c>
      <c r="AC130" s="52">
        <v>0</v>
      </c>
      <c r="AD130" s="52">
        <v>0</v>
      </c>
      <c r="AE130" s="52">
        <v>0.58800000000000008</v>
      </c>
      <c r="AF130" s="52">
        <v>0</v>
      </c>
      <c r="AG130" s="52">
        <v>0</v>
      </c>
      <c r="AH130" s="52">
        <v>0.313</v>
      </c>
      <c r="AI130" s="52">
        <v>10.017999999999999</v>
      </c>
    </row>
    <row r="131" spans="1:35"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138">
        <v>0</v>
      </c>
    </row>
    <row r="132" spans="1:35" x14ac:dyDescent="0.3">
      <c r="A132" s="3" t="s">
        <v>224</v>
      </c>
      <c r="B132" s="3" t="s">
        <v>465</v>
      </c>
      <c r="C132" s="3" t="s">
        <v>467</v>
      </c>
      <c r="D132" s="53">
        <v>0</v>
      </c>
      <c r="E132" s="53">
        <v>0</v>
      </c>
      <c r="F132" s="53">
        <v>1.2420000000000002</v>
      </c>
      <c r="G132" s="53">
        <v>0</v>
      </c>
      <c r="H132" s="53">
        <v>7.3000000000000009E-2</v>
      </c>
      <c r="I132" s="53">
        <v>0.34399999999999997</v>
      </c>
      <c r="J132" s="53">
        <v>0</v>
      </c>
      <c r="K132" s="53">
        <v>0</v>
      </c>
      <c r="L132" s="53">
        <v>0</v>
      </c>
      <c r="M132" s="53">
        <v>0</v>
      </c>
      <c r="N132" s="53">
        <v>0</v>
      </c>
      <c r="O132" s="53">
        <v>0</v>
      </c>
      <c r="P132" s="53">
        <v>0</v>
      </c>
      <c r="Q132" s="53">
        <v>0</v>
      </c>
      <c r="R132" s="53">
        <v>0</v>
      </c>
      <c r="S132" s="53">
        <v>0</v>
      </c>
      <c r="T132" s="53">
        <v>0</v>
      </c>
      <c r="U132" s="53">
        <v>0</v>
      </c>
      <c r="V132" s="53">
        <v>0</v>
      </c>
      <c r="W132" s="53">
        <v>0</v>
      </c>
      <c r="X132" s="53">
        <v>0</v>
      </c>
      <c r="Y132" s="53">
        <v>0</v>
      </c>
      <c r="Z132" s="53">
        <v>0</v>
      </c>
      <c r="AA132" s="53">
        <v>0</v>
      </c>
      <c r="AB132" s="53">
        <v>0</v>
      </c>
      <c r="AC132" s="53">
        <v>0</v>
      </c>
      <c r="AD132" s="53">
        <v>0</v>
      </c>
      <c r="AE132" s="53">
        <v>1.7000000000000001E-2</v>
      </c>
      <c r="AF132" s="53">
        <v>0</v>
      </c>
      <c r="AG132" s="53">
        <v>0</v>
      </c>
      <c r="AH132" s="53">
        <v>0</v>
      </c>
      <c r="AI132" s="138">
        <v>1.6760000000000002</v>
      </c>
    </row>
    <row r="133" spans="1:35" x14ac:dyDescent="0.3">
      <c r="A133" s="3" t="s">
        <v>224</v>
      </c>
      <c r="B133" s="3" t="s">
        <v>465</v>
      </c>
      <c r="C133" s="3" t="s">
        <v>468</v>
      </c>
      <c r="D133" s="53">
        <v>0</v>
      </c>
      <c r="E133" s="53">
        <v>0</v>
      </c>
      <c r="F133" s="53">
        <v>6.0999999999999999E-2</v>
      </c>
      <c r="G133" s="53">
        <v>0</v>
      </c>
      <c r="H133" s="53">
        <v>0</v>
      </c>
      <c r="I133" s="53">
        <v>0.11799999999999999</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v>
      </c>
      <c r="AH133" s="53">
        <v>0</v>
      </c>
      <c r="AI133" s="138">
        <v>0.17899999999999999</v>
      </c>
    </row>
    <row r="134" spans="1:35" x14ac:dyDescent="0.3">
      <c r="A134" s="3" t="s">
        <v>224</v>
      </c>
      <c r="B134" s="3" t="s">
        <v>465</v>
      </c>
      <c r="C134" s="3" t="s">
        <v>469</v>
      </c>
      <c r="D134" s="53">
        <v>0</v>
      </c>
      <c r="E134" s="53">
        <v>0</v>
      </c>
      <c r="F134" s="53">
        <v>0</v>
      </c>
      <c r="G134" s="53">
        <v>0</v>
      </c>
      <c r="H134" s="53">
        <v>0</v>
      </c>
      <c r="I134" s="53">
        <v>0.71199999999999997</v>
      </c>
      <c r="J134" s="53">
        <v>0</v>
      </c>
      <c r="K134" s="53">
        <v>0</v>
      </c>
      <c r="L134" s="53">
        <v>8.8000000000000009E-2</v>
      </c>
      <c r="M134" s="53">
        <v>0</v>
      </c>
      <c r="N134" s="53">
        <v>0</v>
      </c>
      <c r="O134" s="53">
        <v>0</v>
      </c>
      <c r="P134" s="53">
        <v>0</v>
      </c>
      <c r="Q134" s="53">
        <v>0</v>
      </c>
      <c r="R134" s="53">
        <v>3.4000000000000002E-2</v>
      </c>
      <c r="S134" s="53">
        <v>0</v>
      </c>
      <c r="T134" s="53">
        <v>0</v>
      </c>
      <c r="U134" s="53">
        <v>0</v>
      </c>
      <c r="V134" s="53">
        <v>0</v>
      </c>
      <c r="W134" s="53">
        <v>0</v>
      </c>
      <c r="X134" s="53">
        <v>0</v>
      </c>
      <c r="Y134" s="53">
        <v>0</v>
      </c>
      <c r="Z134" s="53">
        <v>0</v>
      </c>
      <c r="AA134" s="53">
        <v>0</v>
      </c>
      <c r="AB134" s="53">
        <v>0</v>
      </c>
      <c r="AC134" s="53">
        <v>0</v>
      </c>
      <c r="AD134" s="53">
        <v>0</v>
      </c>
      <c r="AE134" s="53">
        <v>1.2999999999999999E-2</v>
      </c>
      <c r="AF134" s="53">
        <v>0</v>
      </c>
      <c r="AG134" s="53">
        <v>0</v>
      </c>
      <c r="AH134" s="53">
        <v>0</v>
      </c>
      <c r="AI134" s="138">
        <v>0.84699999999999998</v>
      </c>
    </row>
    <row r="135" spans="1:35" x14ac:dyDescent="0.3">
      <c r="A135" s="3" t="s">
        <v>224</v>
      </c>
      <c r="B135" s="3" t="s">
        <v>465</v>
      </c>
      <c r="C135" s="3" t="s">
        <v>470</v>
      </c>
      <c r="D135" s="53">
        <v>0</v>
      </c>
      <c r="E135" s="53">
        <v>0</v>
      </c>
      <c r="F135" s="53">
        <v>0</v>
      </c>
      <c r="G135" s="53">
        <v>0</v>
      </c>
      <c r="H135" s="53">
        <v>0</v>
      </c>
      <c r="I135" s="53">
        <v>0.29100000000000004</v>
      </c>
      <c r="J135" s="53">
        <v>0</v>
      </c>
      <c r="K135" s="53">
        <v>0</v>
      </c>
      <c r="L135" s="53">
        <v>0.14000000000000001</v>
      </c>
      <c r="M135" s="53">
        <v>0</v>
      </c>
      <c r="N135" s="53">
        <v>0</v>
      </c>
      <c r="O135" s="53">
        <v>0</v>
      </c>
      <c r="P135" s="53">
        <v>0</v>
      </c>
      <c r="Q135" s="53">
        <v>2.9000000000000001E-2</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138">
        <v>0.46000000000000008</v>
      </c>
    </row>
    <row r="136" spans="1:35" x14ac:dyDescent="0.3">
      <c r="A136" s="3" t="s">
        <v>224</v>
      </c>
      <c r="B136" s="3" t="s">
        <v>465</v>
      </c>
      <c r="C136" s="3" t="s">
        <v>225</v>
      </c>
      <c r="D136" s="53">
        <v>0</v>
      </c>
      <c r="E136" s="53">
        <v>0</v>
      </c>
      <c r="F136" s="53">
        <v>1.8760000000000003</v>
      </c>
      <c r="G136" s="53">
        <v>0</v>
      </c>
      <c r="H136" s="53">
        <v>0.19599999999999998</v>
      </c>
      <c r="I136" s="53">
        <v>3.2319999999999998</v>
      </c>
      <c r="J136" s="53">
        <v>0</v>
      </c>
      <c r="K136" s="53">
        <v>0</v>
      </c>
      <c r="L136" s="53">
        <v>0.05</v>
      </c>
      <c r="M136" s="53">
        <v>0</v>
      </c>
      <c r="N136" s="53">
        <v>0</v>
      </c>
      <c r="O136" s="53">
        <v>0</v>
      </c>
      <c r="P136" s="53">
        <v>0</v>
      </c>
      <c r="Q136" s="53">
        <v>0</v>
      </c>
      <c r="R136" s="53">
        <v>0</v>
      </c>
      <c r="S136" s="53">
        <v>0</v>
      </c>
      <c r="T136" s="53">
        <v>0</v>
      </c>
      <c r="U136" s="53">
        <v>0</v>
      </c>
      <c r="V136" s="53">
        <v>0</v>
      </c>
      <c r="W136" s="53">
        <v>2.5000000000000001E-2</v>
      </c>
      <c r="X136" s="53">
        <v>0</v>
      </c>
      <c r="Y136" s="53">
        <v>0</v>
      </c>
      <c r="Z136" s="53">
        <v>0</v>
      </c>
      <c r="AA136" s="53">
        <v>0</v>
      </c>
      <c r="AB136" s="53">
        <v>1.2E-2</v>
      </c>
      <c r="AC136" s="53">
        <v>0</v>
      </c>
      <c r="AD136" s="53">
        <v>0</v>
      </c>
      <c r="AE136" s="53">
        <v>0.55800000000000005</v>
      </c>
      <c r="AF136" s="53">
        <v>0</v>
      </c>
      <c r="AG136" s="53">
        <v>0</v>
      </c>
      <c r="AH136" s="53">
        <v>7.3999999999999996E-2</v>
      </c>
      <c r="AI136" s="138">
        <v>6.0229999999999997</v>
      </c>
    </row>
    <row r="137" spans="1:35" x14ac:dyDescent="0.3">
      <c r="A137" s="3" t="s">
        <v>224</v>
      </c>
      <c r="B137" s="3" t="s">
        <v>465</v>
      </c>
      <c r="C137" s="3" t="s">
        <v>471</v>
      </c>
      <c r="D137" s="53">
        <v>0</v>
      </c>
      <c r="E137" s="53">
        <v>0</v>
      </c>
      <c r="F137" s="53">
        <v>0</v>
      </c>
      <c r="G137" s="53">
        <v>0</v>
      </c>
      <c r="H137" s="53">
        <v>0</v>
      </c>
      <c r="I137" s="53">
        <v>5.3999999999999999E-2</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138">
        <v>5.3999999999999999E-2</v>
      </c>
    </row>
    <row r="138" spans="1:35" x14ac:dyDescent="0.3">
      <c r="A138" s="3" t="s">
        <v>224</v>
      </c>
      <c r="B138" s="3" t="s">
        <v>465</v>
      </c>
      <c r="C138" s="3" t="s">
        <v>472</v>
      </c>
      <c r="D138" s="53">
        <v>0</v>
      </c>
      <c r="E138" s="53">
        <v>0</v>
      </c>
      <c r="F138" s="53">
        <v>0</v>
      </c>
      <c r="G138" s="53">
        <v>0</v>
      </c>
      <c r="H138" s="53">
        <v>2.1000000000000001E-2</v>
      </c>
      <c r="I138" s="53">
        <v>4.2000000000000003E-2</v>
      </c>
      <c r="J138" s="53">
        <v>0</v>
      </c>
      <c r="K138" s="53">
        <v>0</v>
      </c>
      <c r="L138" s="53">
        <v>2.1000000000000001E-2</v>
      </c>
      <c r="M138" s="53">
        <v>0</v>
      </c>
      <c r="N138" s="53">
        <v>0</v>
      </c>
      <c r="O138" s="53">
        <v>0</v>
      </c>
      <c r="P138" s="53">
        <v>0</v>
      </c>
      <c r="Q138" s="53">
        <v>0</v>
      </c>
      <c r="R138" s="53">
        <v>0</v>
      </c>
      <c r="S138" s="53">
        <v>0</v>
      </c>
      <c r="T138" s="53">
        <v>0</v>
      </c>
      <c r="U138" s="53">
        <v>0</v>
      </c>
      <c r="V138" s="53">
        <v>0</v>
      </c>
      <c r="W138" s="53">
        <v>0.45600000000000002</v>
      </c>
      <c r="X138" s="53">
        <v>0</v>
      </c>
      <c r="Y138" s="53">
        <v>0</v>
      </c>
      <c r="Z138" s="53">
        <v>0</v>
      </c>
      <c r="AA138" s="53">
        <v>0</v>
      </c>
      <c r="AB138" s="53">
        <v>0</v>
      </c>
      <c r="AC138" s="53">
        <v>0</v>
      </c>
      <c r="AD138" s="53">
        <v>0</v>
      </c>
      <c r="AE138" s="53">
        <v>0</v>
      </c>
      <c r="AF138" s="53">
        <v>0</v>
      </c>
      <c r="AG138" s="53">
        <v>0</v>
      </c>
      <c r="AH138" s="53">
        <v>0.23900000000000002</v>
      </c>
      <c r="AI138" s="138">
        <v>0.77900000000000003</v>
      </c>
    </row>
    <row r="139" spans="1:35" x14ac:dyDescent="0.3">
      <c r="A139" s="51" t="s">
        <v>473</v>
      </c>
      <c r="B139" s="51" t="s">
        <v>473</v>
      </c>
      <c r="C139" s="51" t="s">
        <v>473</v>
      </c>
      <c r="D139" s="52">
        <v>0</v>
      </c>
      <c r="E139" s="52">
        <v>0</v>
      </c>
      <c r="F139" s="52">
        <v>4.9499999999999975</v>
      </c>
      <c r="G139" s="52">
        <v>1.5619999999999998</v>
      </c>
      <c r="H139" s="52">
        <v>1.3730000000000002</v>
      </c>
      <c r="I139" s="52">
        <v>29.817</v>
      </c>
      <c r="J139" s="52">
        <v>0.17100000000000004</v>
      </c>
      <c r="K139" s="52">
        <v>0</v>
      </c>
      <c r="L139" s="52">
        <v>0.68500000000000005</v>
      </c>
      <c r="M139" s="52">
        <v>2E-3</v>
      </c>
      <c r="N139" s="52">
        <v>0</v>
      </c>
      <c r="O139" s="52">
        <v>0</v>
      </c>
      <c r="P139" s="52">
        <v>0</v>
      </c>
      <c r="Q139" s="52">
        <v>3.3970000000000002</v>
      </c>
      <c r="R139" s="52">
        <v>0.64100000000000001</v>
      </c>
      <c r="S139" s="52">
        <v>0</v>
      </c>
      <c r="T139" s="52">
        <v>0</v>
      </c>
      <c r="U139" s="52">
        <v>0</v>
      </c>
      <c r="V139" s="52">
        <v>0</v>
      </c>
      <c r="W139" s="52">
        <v>10.703999999999999</v>
      </c>
      <c r="X139" s="52">
        <v>0</v>
      </c>
      <c r="Y139" s="52">
        <v>0</v>
      </c>
      <c r="Z139" s="52">
        <v>0</v>
      </c>
      <c r="AA139" s="52">
        <v>0</v>
      </c>
      <c r="AB139" s="52">
        <v>8.1000000000000003E-2</v>
      </c>
      <c r="AC139" s="52">
        <v>0.05</v>
      </c>
      <c r="AD139" s="52">
        <v>0</v>
      </c>
      <c r="AE139" s="52">
        <v>0.20399999999999996</v>
      </c>
      <c r="AF139" s="52">
        <v>0</v>
      </c>
      <c r="AG139" s="52">
        <v>0</v>
      </c>
      <c r="AH139" s="52">
        <v>0</v>
      </c>
      <c r="AI139" s="52">
        <v>53.637</v>
      </c>
    </row>
    <row r="140" spans="1:35" x14ac:dyDescent="0.3">
      <c r="A140" s="3" t="s">
        <v>224</v>
      </c>
      <c r="B140" s="3" t="s">
        <v>474</v>
      </c>
      <c r="C140" s="3" t="s">
        <v>229</v>
      </c>
      <c r="D140" s="53">
        <v>0</v>
      </c>
      <c r="E140" s="53">
        <v>0</v>
      </c>
      <c r="F140" s="53">
        <v>0.18899999999999997</v>
      </c>
      <c r="G140" s="53">
        <v>0.436</v>
      </c>
      <c r="H140" s="53">
        <v>4.8000000000000001E-2</v>
      </c>
      <c r="I140" s="53">
        <v>4.2190000000000003</v>
      </c>
      <c r="J140" s="53">
        <v>0</v>
      </c>
      <c r="K140" s="53">
        <v>0</v>
      </c>
      <c r="L140" s="53">
        <v>3.7000000000000005E-2</v>
      </c>
      <c r="M140" s="53">
        <v>0</v>
      </c>
      <c r="N140" s="53">
        <v>0</v>
      </c>
      <c r="O140" s="53">
        <v>0</v>
      </c>
      <c r="P140" s="53">
        <v>0</v>
      </c>
      <c r="Q140" s="53">
        <v>1.5460000000000003</v>
      </c>
      <c r="R140" s="53">
        <v>0</v>
      </c>
      <c r="S140" s="53">
        <v>0</v>
      </c>
      <c r="T140" s="53">
        <v>0</v>
      </c>
      <c r="U140" s="53">
        <v>0</v>
      </c>
      <c r="V140" s="53">
        <v>0</v>
      </c>
      <c r="W140" s="53">
        <v>0.47499999999999998</v>
      </c>
      <c r="X140" s="53">
        <v>0</v>
      </c>
      <c r="Y140" s="53">
        <v>0</v>
      </c>
      <c r="Z140" s="53">
        <v>0</v>
      </c>
      <c r="AA140" s="53">
        <v>0</v>
      </c>
      <c r="AB140" s="53">
        <v>0</v>
      </c>
      <c r="AC140" s="53">
        <v>0</v>
      </c>
      <c r="AD140" s="53">
        <v>0</v>
      </c>
      <c r="AE140" s="53">
        <v>9.8000000000000004E-2</v>
      </c>
      <c r="AF140" s="53">
        <v>0</v>
      </c>
      <c r="AG140" s="53">
        <v>0</v>
      </c>
      <c r="AH140" s="53">
        <v>0</v>
      </c>
      <c r="AI140" s="138">
        <v>7.048</v>
      </c>
    </row>
    <row r="141" spans="1:35" x14ac:dyDescent="0.3">
      <c r="A141" s="3" t="s">
        <v>224</v>
      </c>
      <c r="B141" s="3" t="s">
        <v>474</v>
      </c>
      <c r="C141" s="3" t="s">
        <v>475</v>
      </c>
      <c r="D141" s="53">
        <v>0</v>
      </c>
      <c r="E141" s="53">
        <v>0</v>
      </c>
      <c r="F141" s="53">
        <v>0</v>
      </c>
      <c r="G141" s="53">
        <v>1.0149999999999999</v>
      </c>
      <c r="H141" s="53">
        <v>0</v>
      </c>
      <c r="I141" s="53">
        <v>0.11399999999999999</v>
      </c>
      <c r="J141" s="53">
        <v>0</v>
      </c>
      <c r="K141" s="53">
        <v>0</v>
      </c>
      <c r="L141" s="53">
        <v>0</v>
      </c>
      <c r="M141" s="53">
        <v>0</v>
      </c>
      <c r="N141" s="53">
        <v>0</v>
      </c>
      <c r="O141" s="53">
        <v>0</v>
      </c>
      <c r="P141" s="53">
        <v>0</v>
      </c>
      <c r="Q141" s="53">
        <v>0</v>
      </c>
      <c r="R141" s="53">
        <v>4.2999999999999997E-2</v>
      </c>
      <c r="S141" s="53">
        <v>0</v>
      </c>
      <c r="T141" s="53">
        <v>0</v>
      </c>
      <c r="U141" s="53">
        <v>0</v>
      </c>
      <c r="V141" s="53">
        <v>0</v>
      </c>
      <c r="W141" s="53">
        <v>0</v>
      </c>
      <c r="X141" s="53">
        <v>0</v>
      </c>
      <c r="Y141" s="53">
        <v>0</v>
      </c>
      <c r="Z141" s="53">
        <v>0</v>
      </c>
      <c r="AA141" s="53">
        <v>0</v>
      </c>
      <c r="AB141" s="53">
        <v>0</v>
      </c>
      <c r="AC141" s="53">
        <v>0</v>
      </c>
      <c r="AD141" s="53">
        <v>0</v>
      </c>
      <c r="AE141" s="53">
        <v>0</v>
      </c>
      <c r="AF141" s="53">
        <v>0</v>
      </c>
      <c r="AG141" s="53">
        <v>0</v>
      </c>
      <c r="AH141" s="53">
        <v>0</v>
      </c>
      <c r="AI141" s="138">
        <v>1.1719999999999999</v>
      </c>
    </row>
    <row r="142" spans="1:35" x14ac:dyDescent="0.3">
      <c r="A142" s="3" t="s">
        <v>224</v>
      </c>
      <c r="B142" s="3" t="s">
        <v>474</v>
      </c>
      <c r="C142" s="3" t="s">
        <v>232</v>
      </c>
      <c r="D142" s="53">
        <v>0</v>
      </c>
      <c r="E142" s="53">
        <v>0</v>
      </c>
      <c r="F142" s="53">
        <v>2.9139999999999984</v>
      </c>
      <c r="G142" s="53">
        <v>0</v>
      </c>
      <c r="H142" s="53">
        <v>0</v>
      </c>
      <c r="I142" s="53">
        <v>13.261000000000001</v>
      </c>
      <c r="J142" s="53">
        <v>0</v>
      </c>
      <c r="K142" s="53">
        <v>0</v>
      </c>
      <c r="L142" s="53">
        <v>0.01</v>
      </c>
      <c r="M142" s="53">
        <v>2E-3</v>
      </c>
      <c r="N142" s="53">
        <v>0</v>
      </c>
      <c r="O142" s="53">
        <v>0</v>
      </c>
      <c r="P142" s="53">
        <v>0</v>
      </c>
      <c r="Q142" s="53">
        <v>1.129</v>
      </c>
      <c r="R142" s="53">
        <v>0.45999999999999996</v>
      </c>
      <c r="S142" s="53">
        <v>0</v>
      </c>
      <c r="T142" s="53">
        <v>0</v>
      </c>
      <c r="U142" s="53">
        <v>0</v>
      </c>
      <c r="V142" s="53">
        <v>0</v>
      </c>
      <c r="W142" s="53">
        <v>0.74000000000000021</v>
      </c>
      <c r="X142" s="53">
        <v>0</v>
      </c>
      <c r="Y142" s="53">
        <v>0</v>
      </c>
      <c r="Z142" s="53">
        <v>0</v>
      </c>
      <c r="AA142" s="53">
        <v>0</v>
      </c>
      <c r="AB142" s="53">
        <v>0</v>
      </c>
      <c r="AC142" s="53">
        <v>0</v>
      </c>
      <c r="AD142" s="53">
        <v>0</v>
      </c>
      <c r="AE142" s="53">
        <v>2.4E-2</v>
      </c>
      <c r="AF142" s="53">
        <v>0</v>
      </c>
      <c r="AG142" s="53">
        <v>0</v>
      </c>
      <c r="AH142" s="53">
        <v>0</v>
      </c>
      <c r="AI142" s="138">
        <v>18.540000000000006</v>
      </c>
    </row>
    <row r="143" spans="1:35" x14ac:dyDescent="0.3">
      <c r="A143" s="3" t="s">
        <v>224</v>
      </c>
      <c r="B143" s="3" t="s">
        <v>474</v>
      </c>
      <c r="C143" s="3" t="s">
        <v>476</v>
      </c>
      <c r="D143" s="53">
        <v>0</v>
      </c>
      <c r="E143" s="53">
        <v>0</v>
      </c>
      <c r="F143" s="53">
        <v>0.124</v>
      </c>
      <c r="G143" s="53">
        <v>7.0000000000000007E-2</v>
      </c>
      <c r="H143" s="53">
        <v>0.29000000000000004</v>
      </c>
      <c r="I143" s="53">
        <v>2.8579999999999992</v>
      </c>
      <c r="J143" s="53">
        <v>0</v>
      </c>
      <c r="K143" s="53">
        <v>0</v>
      </c>
      <c r="L143" s="53">
        <v>0.36799999999999999</v>
      </c>
      <c r="M143" s="53">
        <v>0</v>
      </c>
      <c r="N143" s="53">
        <v>0</v>
      </c>
      <c r="O143" s="53">
        <v>0</v>
      </c>
      <c r="P143" s="53">
        <v>0</v>
      </c>
      <c r="Q143" s="53">
        <v>0</v>
      </c>
      <c r="R143" s="53">
        <v>0.02</v>
      </c>
      <c r="S143" s="53">
        <v>0</v>
      </c>
      <c r="T143" s="53">
        <v>0</v>
      </c>
      <c r="U143" s="53">
        <v>0</v>
      </c>
      <c r="V143" s="53">
        <v>0</v>
      </c>
      <c r="W143" s="53">
        <v>0</v>
      </c>
      <c r="X143" s="53">
        <v>0</v>
      </c>
      <c r="Y143" s="53">
        <v>0</v>
      </c>
      <c r="Z143" s="53">
        <v>0</v>
      </c>
      <c r="AA143" s="53">
        <v>0</v>
      </c>
      <c r="AB143" s="53">
        <v>0</v>
      </c>
      <c r="AC143" s="53">
        <v>0</v>
      </c>
      <c r="AD143" s="53">
        <v>0</v>
      </c>
      <c r="AE143" s="53">
        <v>4.4999999999999998E-2</v>
      </c>
      <c r="AF143" s="53">
        <v>0</v>
      </c>
      <c r="AG143" s="53">
        <v>0</v>
      </c>
      <c r="AH143" s="53">
        <v>0</v>
      </c>
      <c r="AI143" s="138">
        <v>3.774999999999999</v>
      </c>
    </row>
    <row r="144" spans="1:35" x14ac:dyDescent="0.3">
      <c r="A144" s="3" t="s">
        <v>224</v>
      </c>
      <c r="B144" s="3" t="s">
        <v>474</v>
      </c>
      <c r="C144" s="3" t="s">
        <v>234</v>
      </c>
      <c r="D144" s="53">
        <v>0</v>
      </c>
      <c r="E144" s="53">
        <v>0</v>
      </c>
      <c r="F144" s="53">
        <v>1.2919999999999998</v>
      </c>
      <c r="G144" s="53">
        <v>0</v>
      </c>
      <c r="H144" s="53">
        <v>0.81400000000000006</v>
      </c>
      <c r="I144" s="53">
        <v>3.1930000000000005</v>
      </c>
      <c r="J144" s="53">
        <v>0.15700000000000003</v>
      </c>
      <c r="K144" s="53">
        <v>0</v>
      </c>
      <c r="L144" s="53">
        <v>0.27</v>
      </c>
      <c r="M144" s="53">
        <v>0</v>
      </c>
      <c r="N144" s="53">
        <v>0</v>
      </c>
      <c r="O144" s="53">
        <v>0</v>
      </c>
      <c r="P144" s="53">
        <v>0</v>
      </c>
      <c r="Q144" s="53">
        <v>0.20200000000000001</v>
      </c>
      <c r="R144" s="53">
        <v>0</v>
      </c>
      <c r="S144" s="53">
        <v>0</v>
      </c>
      <c r="T144" s="53">
        <v>0</v>
      </c>
      <c r="U144" s="53">
        <v>0</v>
      </c>
      <c r="V144" s="53">
        <v>0</v>
      </c>
      <c r="W144" s="53">
        <v>0.47500000000000003</v>
      </c>
      <c r="X144" s="53">
        <v>0</v>
      </c>
      <c r="Y144" s="53">
        <v>0</v>
      </c>
      <c r="Z144" s="53">
        <v>0</v>
      </c>
      <c r="AA144" s="53">
        <v>0</v>
      </c>
      <c r="AB144" s="53">
        <v>4.0000000000000001E-3</v>
      </c>
      <c r="AC144" s="53">
        <v>0</v>
      </c>
      <c r="AD144" s="53">
        <v>0</v>
      </c>
      <c r="AE144" s="53">
        <v>3.0000000000000001E-3</v>
      </c>
      <c r="AF144" s="53">
        <v>0</v>
      </c>
      <c r="AG144" s="53">
        <v>0</v>
      </c>
      <c r="AH144" s="53">
        <v>0</v>
      </c>
      <c r="AI144" s="138">
        <v>6.41</v>
      </c>
    </row>
    <row r="145" spans="1:35" x14ac:dyDescent="0.3">
      <c r="A145" s="3" t="s">
        <v>224</v>
      </c>
      <c r="B145" s="3" t="s">
        <v>474</v>
      </c>
      <c r="C145" s="3" t="s">
        <v>477</v>
      </c>
      <c r="D145" s="53">
        <v>0</v>
      </c>
      <c r="E145" s="53">
        <v>0</v>
      </c>
      <c r="F145" s="53">
        <v>0.252</v>
      </c>
      <c r="G145" s="53">
        <v>0</v>
      </c>
      <c r="H145" s="53">
        <v>0.20499999999999999</v>
      </c>
      <c r="I145" s="53">
        <v>0.14800000000000002</v>
      </c>
      <c r="J145" s="53">
        <v>0</v>
      </c>
      <c r="K145" s="53">
        <v>0</v>
      </c>
      <c r="L145" s="53">
        <v>0</v>
      </c>
      <c r="M145" s="53">
        <v>0</v>
      </c>
      <c r="N145" s="53">
        <v>0</v>
      </c>
      <c r="O145" s="53">
        <v>0</v>
      </c>
      <c r="P145" s="53">
        <v>0</v>
      </c>
      <c r="Q145" s="53">
        <v>0.28900000000000003</v>
      </c>
      <c r="R145" s="53">
        <v>0</v>
      </c>
      <c r="S145" s="53">
        <v>0</v>
      </c>
      <c r="T145" s="53">
        <v>0</v>
      </c>
      <c r="U145" s="53">
        <v>0</v>
      </c>
      <c r="V145" s="53">
        <v>0</v>
      </c>
      <c r="W145" s="53">
        <v>0.33300000000000002</v>
      </c>
      <c r="X145" s="53">
        <v>0</v>
      </c>
      <c r="Y145" s="53">
        <v>0</v>
      </c>
      <c r="Z145" s="53">
        <v>0</v>
      </c>
      <c r="AA145" s="53">
        <v>0</v>
      </c>
      <c r="AB145" s="53">
        <v>0</v>
      </c>
      <c r="AC145" s="53">
        <v>0</v>
      </c>
      <c r="AD145" s="53">
        <v>0</v>
      </c>
      <c r="AE145" s="53">
        <v>0</v>
      </c>
      <c r="AF145" s="53">
        <v>0</v>
      </c>
      <c r="AG145" s="53">
        <v>0</v>
      </c>
      <c r="AH145" s="53">
        <v>0</v>
      </c>
      <c r="AI145" s="138">
        <v>1.2270000000000001</v>
      </c>
    </row>
    <row r="146" spans="1:35"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138">
        <v>0</v>
      </c>
    </row>
    <row r="147" spans="1:35" x14ac:dyDescent="0.3">
      <c r="A147" s="3" t="s">
        <v>224</v>
      </c>
      <c r="B147" s="3" t="s">
        <v>474</v>
      </c>
      <c r="C147" s="3" t="s">
        <v>479</v>
      </c>
      <c r="D147" s="53">
        <v>0</v>
      </c>
      <c r="E147" s="53">
        <v>0</v>
      </c>
      <c r="F147" s="53">
        <v>0</v>
      </c>
      <c r="G147" s="53">
        <v>0</v>
      </c>
      <c r="H147" s="53">
        <v>0</v>
      </c>
      <c r="I147" s="53">
        <v>8.1000000000000003E-2</v>
      </c>
      <c r="J147" s="53">
        <v>0</v>
      </c>
      <c r="K147" s="53">
        <v>0</v>
      </c>
      <c r="L147" s="53">
        <v>0</v>
      </c>
      <c r="M147" s="53">
        <v>0</v>
      </c>
      <c r="N147" s="53">
        <v>0</v>
      </c>
      <c r="O147" s="53">
        <v>0</v>
      </c>
      <c r="P147" s="53">
        <v>0</v>
      </c>
      <c r="Q147" s="53">
        <v>0</v>
      </c>
      <c r="R147" s="53">
        <v>0</v>
      </c>
      <c r="S147" s="53">
        <v>0</v>
      </c>
      <c r="T147" s="53">
        <v>0</v>
      </c>
      <c r="U147" s="53">
        <v>0</v>
      </c>
      <c r="V147" s="53">
        <v>0</v>
      </c>
      <c r="W147" s="53">
        <v>7.2000000000000008E-2</v>
      </c>
      <c r="X147" s="53">
        <v>0</v>
      </c>
      <c r="Y147" s="53">
        <v>0</v>
      </c>
      <c r="Z147" s="53">
        <v>0</v>
      </c>
      <c r="AA147" s="53">
        <v>0</v>
      </c>
      <c r="AB147" s="53">
        <v>0</v>
      </c>
      <c r="AC147" s="53">
        <v>0.05</v>
      </c>
      <c r="AD147" s="53">
        <v>0</v>
      </c>
      <c r="AE147" s="53">
        <v>1.7999999999999999E-2</v>
      </c>
      <c r="AF147" s="53">
        <v>0</v>
      </c>
      <c r="AG147" s="53">
        <v>0</v>
      </c>
      <c r="AH147" s="53">
        <v>0</v>
      </c>
      <c r="AI147" s="138">
        <v>0.221</v>
      </c>
    </row>
    <row r="148" spans="1:35" x14ac:dyDescent="0.3">
      <c r="A148" s="3" t="s">
        <v>224</v>
      </c>
      <c r="B148" s="3" t="s">
        <v>474</v>
      </c>
      <c r="C148" s="3" t="s">
        <v>480</v>
      </c>
      <c r="D148" s="53">
        <v>0</v>
      </c>
      <c r="E148" s="53">
        <v>0</v>
      </c>
      <c r="F148" s="53">
        <v>0.1</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0</v>
      </c>
      <c r="Y148" s="53">
        <v>0</v>
      </c>
      <c r="Z148" s="53">
        <v>0</v>
      </c>
      <c r="AA148" s="53">
        <v>0</v>
      </c>
      <c r="AB148" s="53">
        <v>0</v>
      </c>
      <c r="AC148" s="53">
        <v>0</v>
      </c>
      <c r="AD148" s="53">
        <v>0</v>
      </c>
      <c r="AE148" s="53">
        <v>0</v>
      </c>
      <c r="AF148" s="53">
        <v>0</v>
      </c>
      <c r="AG148" s="53">
        <v>0</v>
      </c>
      <c r="AH148" s="53">
        <v>0</v>
      </c>
      <c r="AI148" s="138">
        <v>0.1</v>
      </c>
    </row>
    <row r="149" spans="1:35" x14ac:dyDescent="0.3">
      <c r="A149" s="3" t="s">
        <v>224</v>
      </c>
      <c r="B149" s="3" t="s">
        <v>474</v>
      </c>
      <c r="C149" s="3" t="s">
        <v>481</v>
      </c>
      <c r="D149" s="53">
        <v>0</v>
      </c>
      <c r="E149" s="53">
        <v>0</v>
      </c>
      <c r="F149" s="53">
        <v>4.2000000000000003E-2</v>
      </c>
      <c r="G149" s="53">
        <v>0.02</v>
      </c>
      <c r="H149" s="53">
        <v>0</v>
      </c>
      <c r="I149" s="53">
        <v>5.3970000000000002</v>
      </c>
      <c r="J149" s="53">
        <v>1.4E-2</v>
      </c>
      <c r="K149" s="53">
        <v>0</v>
      </c>
      <c r="L149" s="53">
        <v>0</v>
      </c>
      <c r="M149" s="53">
        <v>0</v>
      </c>
      <c r="N149" s="53">
        <v>0</v>
      </c>
      <c r="O149" s="53">
        <v>0</v>
      </c>
      <c r="P149" s="53">
        <v>0</v>
      </c>
      <c r="Q149" s="53">
        <v>0.20300000000000001</v>
      </c>
      <c r="R149" s="53">
        <v>0.11800000000000001</v>
      </c>
      <c r="S149" s="53">
        <v>0</v>
      </c>
      <c r="T149" s="53">
        <v>0</v>
      </c>
      <c r="U149" s="53">
        <v>0</v>
      </c>
      <c r="V149" s="53">
        <v>0</v>
      </c>
      <c r="W149" s="53">
        <v>8.4079999999999977</v>
      </c>
      <c r="X149" s="53">
        <v>0</v>
      </c>
      <c r="Y149" s="53">
        <v>0</v>
      </c>
      <c r="Z149" s="53">
        <v>0</v>
      </c>
      <c r="AA149" s="53">
        <v>0</v>
      </c>
      <c r="AB149" s="53">
        <v>0</v>
      </c>
      <c r="AC149" s="53">
        <v>0</v>
      </c>
      <c r="AD149" s="53">
        <v>0</v>
      </c>
      <c r="AE149" s="53">
        <v>0</v>
      </c>
      <c r="AF149" s="53">
        <v>0</v>
      </c>
      <c r="AG149" s="53">
        <v>0</v>
      </c>
      <c r="AH149" s="53">
        <v>0</v>
      </c>
      <c r="AI149" s="138">
        <v>14.201999999999998</v>
      </c>
    </row>
    <row r="150" spans="1:35"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138">
        <v>0</v>
      </c>
    </row>
    <row r="151" spans="1:35" x14ac:dyDescent="0.3">
      <c r="A151" s="3" t="s">
        <v>224</v>
      </c>
      <c r="B151" s="3" t="s">
        <v>474</v>
      </c>
      <c r="C151" s="3" t="s">
        <v>483</v>
      </c>
      <c r="D151" s="53">
        <v>0</v>
      </c>
      <c r="E151" s="53">
        <v>0</v>
      </c>
      <c r="F151" s="53">
        <v>1.7999999999999999E-2</v>
      </c>
      <c r="G151" s="53">
        <v>2.1000000000000001E-2</v>
      </c>
      <c r="H151" s="53">
        <v>0</v>
      </c>
      <c r="I151" s="53">
        <v>0.14599999999999999</v>
      </c>
      <c r="J151" s="53">
        <v>0</v>
      </c>
      <c r="K151" s="53">
        <v>0</v>
      </c>
      <c r="L151" s="53">
        <v>0</v>
      </c>
      <c r="M151" s="53">
        <v>0</v>
      </c>
      <c r="N151" s="53">
        <v>0</v>
      </c>
      <c r="O151" s="53">
        <v>0</v>
      </c>
      <c r="P151" s="53">
        <v>0</v>
      </c>
      <c r="Q151" s="53">
        <v>2.8000000000000001E-2</v>
      </c>
      <c r="R151" s="53">
        <v>0</v>
      </c>
      <c r="S151" s="53">
        <v>0</v>
      </c>
      <c r="T151" s="53">
        <v>0</v>
      </c>
      <c r="U151" s="53">
        <v>0</v>
      </c>
      <c r="V151" s="53">
        <v>0</v>
      </c>
      <c r="W151" s="53">
        <v>0.17499999999999999</v>
      </c>
      <c r="X151" s="53">
        <v>0</v>
      </c>
      <c r="Y151" s="53">
        <v>0</v>
      </c>
      <c r="Z151" s="53">
        <v>0</v>
      </c>
      <c r="AA151" s="53">
        <v>0</v>
      </c>
      <c r="AB151" s="53">
        <v>0</v>
      </c>
      <c r="AC151" s="53">
        <v>0</v>
      </c>
      <c r="AD151" s="53">
        <v>0</v>
      </c>
      <c r="AE151" s="53">
        <v>0</v>
      </c>
      <c r="AF151" s="53">
        <v>0</v>
      </c>
      <c r="AG151" s="53">
        <v>0</v>
      </c>
      <c r="AH151" s="53">
        <v>0</v>
      </c>
      <c r="AI151" s="138">
        <v>0.38800000000000001</v>
      </c>
    </row>
    <row r="152" spans="1:35" x14ac:dyDescent="0.3">
      <c r="A152" s="3" t="s">
        <v>224</v>
      </c>
      <c r="B152" s="3" t="s">
        <v>474</v>
      </c>
      <c r="C152" s="3" t="s">
        <v>237</v>
      </c>
      <c r="D152" s="53">
        <v>0</v>
      </c>
      <c r="E152" s="53">
        <v>0</v>
      </c>
      <c r="F152" s="53">
        <v>1.9E-2</v>
      </c>
      <c r="G152" s="53">
        <v>0</v>
      </c>
      <c r="H152" s="53">
        <v>1.6E-2</v>
      </c>
      <c r="I152" s="53">
        <v>0.40000000000000008</v>
      </c>
      <c r="J152" s="53">
        <v>0</v>
      </c>
      <c r="K152" s="53">
        <v>0</v>
      </c>
      <c r="L152" s="53">
        <v>0</v>
      </c>
      <c r="M152" s="53">
        <v>0</v>
      </c>
      <c r="N152" s="53">
        <v>0</v>
      </c>
      <c r="O152" s="53">
        <v>0</v>
      </c>
      <c r="P152" s="53">
        <v>0</v>
      </c>
      <c r="Q152" s="53">
        <v>0</v>
      </c>
      <c r="R152" s="53">
        <v>0</v>
      </c>
      <c r="S152" s="53">
        <v>0</v>
      </c>
      <c r="T152" s="53">
        <v>0</v>
      </c>
      <c r="U152" s="53">
        <v>0</v>
      </c>
      <c r="V152" s="53">
        <v>0</v>
      </c>
      <c r="W152" s="53">
        <v>2.5999999999999999E-2</v>
      </c>
      <c r="X152" s="53">
        <v>0</v>
      </c>
      <c r="Y152" s="53">
        <v>0</v>
      </c>
      <c r="Z152" s="53">
        <v>0</v>
      </c>
      <c r="AA152" s="53">
        <v>0</v>
      </c>
      <c r="AB152" s="53">
        <v>7.6999999999999999E-2</v>
      </c>
      <c r="AC152" s="53">
        <v>0</v>
      </c>
      <c r="AD152" s="53">
        <v>0</v>
      </c>
      <c r="AE152" s="53">
        <v>1.6E-2</v>
      </c>
      <c r="AF152" s="53">
        <v>0</v>
      </c>
      <c r="AG152" s="53">
        <v>0</v>
      </c>
      <c r="AH152" s="53">
        <v>0</v>
      </c>
      <c r="AI152" s="138">
        <v>0.55400000000000005</v>
      </c>
    </row>
    <row r="153" spans="1:35" x14ac:dyDescent="0.3">
      <c r="A153" s="49" t="s">
        <v>484</v>
      </c>
      <c r="B153" s="49" t="s">
        <v>484</v>
      </c>
      <c r="C153" s="49" t="s">
        <v>484</v>
      </c>
      <c r="D153" s="50">
        <v>0</v>
      </c>
      <c r="E153" s="50">
        <v>9.0000000000000011E-3</v>
      </c>
      <c r="F153" s="50">
        <v>6.8509999999999991</v>
      </c>
      <c r="G153" s="50">
        <v>0</v>
      </c>
      <c r="H153" s="50">
        <v>1.3740000000000001</v>
      </c>
      <c r="I153" s="50">
        <v>92.248999999999995</v>
      </c>
      <c r="J153" s="50">
        <v>0.20300000000000001</v>
      </c>
      <c r="K153" s="50">
        <v>0</v>
      </c>
      <c r="L153" s="50">
        <v>1.57</v>
      </c>
      <c r="M153" s="50">
        <v>5.3999999999999992E-2</v>
      </c>
      <c r="N153" s="50">
        <v>0</v>
      </c>
      <c r="O153" s="50">
        <v>0</v>
      </c>
      <c r="P153" s="50">
        <v>0.371</v>
      </c>
      <c r="Q153" s="50">
        <v>0.19500000000000001</v>
      </c>
      <c r="R153" s="50">
        <v>0</v>
      </c>
      <c r="S153" s="50">
        <v>0</v>
      </c>
      <c r="T153" s="50">
        <v>0</v>
      </c>
      <c r="U153" s="50">
        <v>0</v>
      </c>
      <c r="V153" s="50">
        <v>0</v>
      </c>
      <c r="W153" s="50">
        <v>38.019000000000005</v>
      </c>
      <c r="X153" s="50">
        <v>0</v>
      </c>
      <c r="Y153" s="50">
        <v>0</v>
      </c>
      <c r="Z153" s="50">
        <v>0</v>
      </c>
      <c r="AA153" s="50">
        <v>0</v>
      </c>
      <c r="AB153" s="50">
        <v>9.9919999999999991</v>
      </c>
      <c r="AC153" s="50">
        <v>8.1020000000000003</v>
      </c>
      <c r="AD153" s="50">
        <v>0.61299999999999999</v>
      </c>
      <c r="AE153" s="50">
        <v>0.65500000000000003</v>
      </c>
      <c r="AF153" s="50">
        <v>0</v>
      </c>
      <c r="AG153" s="50">
        <v>0</v>
      </c>
      <c r="AH153" s="50">
        <v>0</v>
      </c>
      <c r="AI153" s="50">
        <v>160.25700000000001</v>
      </c>
    </row>
    <row r="154" spans="1:35" x14ac:dyDescent="0.3">
      <c r="A154" s="51" t="s">
        <v>485</v>
      </c>
      <c r="B154" s="51" t="s">
        <v>485</v>
      </c>
      <c r="C154" s="51" t="s">
        <v>485</v>
      </c>
      <c r="D154" s="52">
        <v>0</v>
      </c>
      <c r="E154" s="52">
        <v>0</v>
      </c>
      <c r="F154" s="52">
        <v>1.274</v>
      </c>
      <c r="G154" s="52">
        <v>0</v>
      </c>
      <c r="H154" s="52">
        <v>0</v>
      </c>
      <c r="I154" s="52">
        <v>5.2149999999999999</v>
      </c>
      <c r="J154" s="52">
        <v>0</v>
      </c>
      <c r="K154" s="52">
        <v>0</v>
      </c>
      <c r="L154" s="52">
        <v>0.78200000000000003</v>
      </c>
      <c r="M154" s="52">
        <v>0</v>
      </c>
      <c r="N154" s="52">
        <v>0</v>
      </c>
      <c r="O154" s="52">
        <v>0</v>
      </c>
      <c r="P154" s="52">
        <v>0</v>
      </c>
      <c r="Q154" s="52">
        <v>0.19500000000000001</v>
      </c>
      <c r="R154" s="52">
        <v>0</v>
      </c>
      <c r="S154" s="52">
        <v>0</v>
      </c>
      <c r="T154" s="52">
        <v>0</v>
      </c>
      <c r="U154" s="52">
        <v>0</v>
      </c>
      <c r="V154" s="52">
        <v>0</v>
      </c>
      <c r="W154" s="52">
        <v>3.3670000000000004</v>
      </c>
      <c r="X154" s="52">
        <v>0</v>
      </c>
      <c r="Y154" s="52">
        <v>0</v>
      </c>
      <c r="Z154" s="52">
        <v>0</v>
      </c>
      <c r="AA154" s="52">
        <v>0</v>
      </c>
      <c r="AB154" s="52">
        <v>0.126</v>
      </c>
      <c r="AC154" s="52">
        <v>4.6159999999999997</v>
      </c>
      <c r="AD154" s="52">
        <v>0.40600000000000003</v>
      </c>
      <c r="AE154" s="52">
        <v>0</v>
      </c>
      <c r="AF154" s="52">
        <v>0</v>
      </c>
      <c r="AG154" s="52">
        <v>0</v>
      </c>
      <c r="AH154" s="52">
        <v>0</v>
      </c>
      <c r="AI154" s="52">
        <v>15.981000000000003</v>
      </c>
    </row>
    <row r="155" spans="1:35" x14ac:dyDescent="0.3">
      <c r="A155" s="3" t="s">
        <v>240</v>
      </c>
      <c r="B155" s="3" t="s">
        <v>486</v>
      </c>
      <c r="C155" s="3" t="s">
        <v>487</v>
      </c>
      <c r="D155" s="53">
        <v>0</v>
      </c>
      <c r="E155" s="53">
        <v>0</v>
      </c>
      <c r="F155" s="53">
        <v>0</v>
      </c>
      <c r="G155" s="53">
        <v>0</v>
      </c>
      <c r="H155" s="53">
        <v>0</v>
      </c>
      <c r="I155" s="53">
        <v>4.0000000000000001E-3</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138">
        <v>4.0000000000000001E-3</v>
      </c>
    </row>
    <row r="156" spans="1:35" x14ac:dyDescent="0.3">
      <c r="A156" s="3" t="s">
        <v>240</v>
      </c>
      <c r="B156" s="3" t="s">
        <v>486</v>
      </c>
      <c r="C156" s="3" t="s">
        <v>488</v>
      </c>
      <c r="D156" s="53">
        <v>0</v>
      </c>
      <c r="E156" s="53">
        <v>0</v>
      </c>
      <c r="F156" s="53">
        <v>0.128</v>
      </c>
      <c r="G156" s="53">
        <v>0</v>
      </c>
      <c r="H156" s="53">
        <v>0</v>
      </c>
      <c r="I156" s="53">
        <v>2.048</v>
      </c>
      <c r="J156" s="53">
        <v>0</v>
      </c>
      <c r="K156" s="53">
        <v>0</v>
      </c>
      <c r="L156" s="53">
        <v>0.41300000000000003</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0.105</v>
      </c>
      <c r="AC156" s="53">
        <v>0.12</v>
      </c>
      <c r="AD156" s="53">
        <v>0.40600000000000003</v>
      </c>
      <c r="AE156" s="53">
        <v>0</v>
      </c>
      <c r="AF156" s="53">
        <v>0</v>
      </c>
      <c r="AG156" s="53">
        <v>0</v>
      </c>
      <c r="AH156" s="53">
        <v>0</v>
      </c>
      <c r="AI156" s="138">
        <v>3.2200000000000006</v>
      </c>
    </row>
    <row r="157" spans="1:35"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138">
        <v>0</v>
      </c>
    </row>
    <row r="158" spans="1:35"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138">
        <v>0</v>
      </c>
    </row>
    <row r="159" spans="1:35" x14ac:dyDescent="0.3">
      <c r="A159" s="3" t="s">
        <v>240</v>
      </c>
      <c r="B159" s="3" t="s">
        <v>486</v>
      </c>
      <c r="C159" s="3" t="s">
        <v>490</v>
      </c>
      <c r="D159" s="53">
        <v>0</v>
      </c>
      <c r="E159" s="53">
        <v>0</v>
      </c>
      <c r="F159" s="53">
        <v>0.27300000000000002</v>
      </c>
      <c r="G159" s="53">
        <v>0</v>
      </c>
      <c r="H159" s="53">
        <v>0</v>
      </c>
      <c r="I159" s="53">
        <v>1.8590000000000004</v>
      </c>
      <c r="J159" s="53">
        <v>0</v>
      </c>
      <c r="K159" s="53">
        <v>0</v>
      </c>
      <c r="L159" s="53">
        <v>0</v>
      </c>
      <c r="M159" s="53">
        <v>0</v>
      </c>
      <c r="N159" s="53">
        <v>0</v>
      </c>
      <c r="O159" s="53">
        <v>0</v>
      </c>
      <c r="P159" s="53">
        <v>0</v>
      </c>
      <c r="Q159" s="53">
        <v>0.19500000000000001</v>
      </c>
      <c r="R159" s="53">
        <v>0</v>
      </c>
      <c r="S159" s="53">
        <v>0</v>
      </c>
      <c r="T159" s="53">
        <v>0</v>
      </c>
      <c r="U159" s="53">
        <v>0</v>
      </c>
      <c r="V159" s="53">
        <v>0</v>
      </c>
      <c r="W159" s="53">
        <v>0.93899999999999995</v>
      </c>
      <c r="X159" s="53">
        <v>0</v>
      </c>
      <c r="Y159" s="53">
        <v>0</v>
      </c>
      <c r="Z159" s="53">
        <v>0</v>
      </c>
      <c r="AA159" s="53">
        <v>0</v>
      </c>
      <c r="AB159" s="53">
        <v>0</v>
      </c>
      <c r="AC159" s="53">
        <v>1.7829999999999999</v>
      </c>
      <c r="AD159" s="53">
        <v>0</v>
      </c>
      <c r="AE159" s="53">
        <v>0</v>
      </c>
      <c r="AF159" s="53">
        <v>0</v>
      </c>
      <c r="AG159" s="53">
        <v>0</v>
      </c>
      <c r="AH159" s="53">
        <v>0</v>
      </c>
      <c r="AI159" s="138">
        <v>5.0490000000000004</v>
      </c>
    </row>
    <row r="160" spans="1:35" x14ac:dyDescent="0.3">
      <c r="A160" s="3" t="s">
        <v>240</v>
      </c>
      <c r="B160" s="3" t="s">
        <v>486</v>
      </c>
      <c r="C160" s="3" t="s">
        <v>491</v>
      </c>
      <c r="D160" s="53">
        <v>0</v>
      </c>
      <c r="E160" s="53">
        <v>0</v>
      </c>
      <c r="F160" s="53">
        <v>0</v>
      </c>
      <c r="G160" s="53">
        <v>0</v>
      </c>
      <c r="H160" s="53">
        <v>0</v>
      </c>
      <c r="I160" s="53">
        <v>2.5000000000000001E-2</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138">
        <v>2.5000000000000001E-2</v>
      </c>
    </row>
    <row r="161" spans="1:35"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138">
        <v>0</v>
      </c>
    </row>
    <row r="162" spans="1:35"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138">
        <v>0</v>
      </c>
    </row>
    <row r="163" spans="1:35"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53">
        <v>0</v>
      </c>
      <c r="W163" s="53">
        <v>0.64500000000000002</v>
      </c>
      <c r="X163" s="53">
        <v>0</v>
      </c>
      <c r="Y163" s="53">
        <v>0</v>
      </c>
      <c r="Z163" s="53">
        <v>0</v>
      </c>
      <c r="AA163" s="53">
        <v>0</v>
      </c>
      <c r="AB163" s="53">
        <v>0</v>
      </c>
      <c r="AC163" s="53">
        <v>0.44</v>
      </c>
      <c r="AD163" s="53">
        <v>0</v>
      </c>
      <c r="AE163" s="53">
        <v>0</v>
      </c>
      <c r="AF163" s="53">
        <v>0</v>
      </c>
      <c r="AG163" s="53">
        <v>0</v>
      </c>
      <c r="AH163" s="53">
        <v>0</v>
      </c>
      <c r="AI163" s="138">
        <v>1.085</v>
      </c>
    </row>
    <row r="164" spans="1:35" x14ac:dyDescent="0.3">
      <c r="A164" s="3" t="s">
        <v>240</v>
      </c>
      <c r="B164" s="3" t="s">
        <v>486</v>
      </c>
      <c r="C164" s="3" t="s">
        <v>495</v>
      </c>
      <c r="D164" s="53">
        <v>0</v>
      </c>
      <c r="E164" s="53">
        <v>0</v>
      </c>
      <c r="F164" s="53">
        <v>0.36399999999999999</v>
      </c>
      <c r="G164" s="53">
        <v>0</v>
      </c>
      <c r="H164" s="53">
        <v>0</v>
      </c>
      <c r="I164" s="53">
        <v>0.55599999999999994</v>
      </c>
      <c r="J164" s="53">
        <v>0</v>
      </c>
      <c r="K164" s="53">
        <v>0</v>
      </c>
      <c r="L164" s="53">
        <v>0.36900000000000005</v>
      </c>
      <c r="M164" s="53">
        <v>0</v>
      </c>
      <c r="N164" s="53">
        <v>0</v>
      </c>
      <c r="O164" s="53">
        <v>0</v>
      </c>
      <c r="P164" s="53">
        <v>0</v>
      </c>
      <c r="Q164" s="53">
        <v>0</v>
      </c>
      <c r="R164" s="53">
        <v>0</v>
      </c>
      <c r="S164" s="53">
        <v>0</v>
      </c>
      <c r="T164" s="53">
        <v>0</v>
      </c>
      <c r="U164" s="53">
        <v>0</v>
      </c>
      <c r="V164" s="53">
        <v>0</v>
      </c>
      <c r="W164" s="53">
        <v>7.400000000000001E-2</v>
      </c>
      <c r="X164" s="53">
        <v>0</v>
      </c>
      <c r="Y164" s="53">
        <v>0</v>
      </c>
      <c r="Z164" s="53">
        <v>0</v>
      </c>
      <c r="AA164" s="53">
        <v>0</v>
      </c>
      <c r="AB164" s="53">
        <v>2.0999999999999998E-2</v>
      </c>
      <c r="AC164" s="53">
        <v>0.312</v>
      </c>
      <c r="AD164" s="53">
        <v>0</v>
      </c>
      <c r="AE164" s="53">
        <v>0</v>
      </c>
      <c r="AF164" s="53">
        <v>0</v>
      </c>
      <c r="AG164" s="53">
        <v>0</v>
      </c>
      <c r="AH164" s="53">
        <v>0</v>
      </c>
      <c r="AI164" s="138">
        <v>1.696</v>
      </c>
    </row>
    <row r="165" spans="1:35"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138">
        <v>0</v>
      </c>
    </row>
    <row r="166" spans="1:35" x14ac:dyDescent="0.3">
      <c r="A166" s="3" t="s">
        <v>240</v>
      </c>
      <c r="B166" s="3" t="s">
        <v>486</v>
      </c>
      <c r="C166" s="3" t="s">
        <v>245</v>
      </c>
      <c r="D166" s="53">
        <v>0</v>
      </c>
      <c r="E166" s="53">
        <v>0</v>
      </c>
      <c r="F166" s="53">
        <v>0.50900000000000001</v>
      </c>
      <c r="G166" s="53">
        <v>0</v>
      </c>
      <c r="H166" s="53">
        <v>0</v>
      </c>
      <c r="I166" s="53">
        <v>0.72300000000000031</v>
      </c>
      <c r="J166" s="53">
        <v>0</v>
      </c>
      <c r="K166" s="53">
        <v>0</v>
      </c>
      <c r="L166" s="53">
        <v>0</v>
      </c>
      <c r="M166" s="53">
        <v>0</v>
      </c>
      <c r="N166" s="53">
        <v>0</v>
      </c>
      <c r="O166" s="53">
        <v>0</v>
      </c>
      <c r="P166" s="53">
        <v>0</v>
      </c>
      <c r="Q166" s="53">
        <v>0</v>
      </c>
      <c r="R166" s="53">
        <v>0</v>
      </c>
      <c r="S166" s="53">
        <v>0</v>
      </c>
      <c r="T166" s="53">
        <v>0</v>
      </c>
      <c r="U166" s="53">
        <v>0</v>
      </c>
      <c r="V166" s="53">
        <v>0</v>
      </c>
      <c r="W166" s="53">
        <v>1.7090000000000003</v>
      </c>
      <c r="X166" s="53">
        <v>0</v>
      </c>
      <c r="Y166" s="53">
        <v>0</v>
      </c>
      <c r="Z166" s="53">
        <v>0</v>
      </c>
      <c r="AA166" s="53">
        <v>0</v>
      </c>
      <c r="AB166" s="53">
        <v>0</v>
      </c>
      <c r="AC166" s="53">
        <v>1.9610000000000001</v>
      </c>
      <c r="AD166" s="53">
        <v>0</v>
      </c>
      <c r="AE166" s="53">
        <v>0</v>
      </c>
      <c r="AF166" s="53">
        <v>0</v>
      </c>
      <c r="AG166" s="53">
        <v>0</v>
      </c>
      <c r="AH166" s="53">
        <v>0</v>
      </c>
      <c r="AI166" s="138">
        <v>4.902000000000001</v>
      </c>
    </row>
    <row r="167" spans="1:35"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138">
        <v>0</v>
      </c>
    </row>
    <row r="168" spans="1:35"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138">
        <v>0</v>
      </c>
    </row>
    <row r="169" spans="1:35" x14ac:dyDescent="0.3">
      <c r="A169" s="51" t="s">
        <v>499</v>
      </c>
      <c r="B169" s="51" t="s">
        <v>499</v>
      </c>
      <c r="C169" s="51" t="s">
        <v>499</v>
      </c>
      <c r="D169" s="52">
        <v>0</v>
      </c>
      <c r="E169" s="52">
        <v>0</v>
      </c>
      <c r="F169" s="52">
        <v>2.5690000000000004</v>
      </c>
      <c r="G169" s="52">
        <v>0</v>
      </c>
      <c r="H169" s="52">
        <v>0</v>
      </c>
      <c r="I169" s="52">
        <v>15.687999999999999</v>
      </c>
      <c r="J169" s="52">
        <v>0</v>
      </c>
      <c r="K169" s="52">
        <v>0</v>
      </c>
      <c r="L169" s="52">
        <v>0.375</v>
      </c>
      <c r="M169" s="52">
        <v>0</v>
      </c>
      <c r="N169" s="52">
        <v>0</v>
      </c>
      <c r="O169" s="52">
        <v>0</v>
      </c>
      <c r="P169" s="52">
        <v>0</v>
      </c>
      <c r="Q169" s="52">
        <v>0</v>
      </c>
      <c r="R169" s="52">
        <v>0</v>
      </c>
      <c r="S169" s="52">
        <v>0</v>
      </c>
      <c r="T169" s="52">
        <v>0</v>
      </c>
      <c r="U169" s="52">
        <v>0</v>
      </c>
      <c r="V169" s="52">
        <v>0</v>
      </c>
      <c r="W169" s="52">
        <v>30.900000000000006</v>
      </c>
      <c r="X169" s="52">
        <v>0</v>
      </c>
      <c r="Y169" s="52">
        <v>0</v>
      </c>
      <c r="Z169" s="52">
        <v>0</v>
      </c>
      <c r="AA169" s="52">
        <v>0</v>
      </c>
      <c r="AB169" s="52">
        <v>3.7720000000000007</v>
      </c>
      <c r="AC169" s="52">
        <v>3.468</v>
      </c>
      <c r="AD169" s="52">
        <v>0.20699999999999999</v>
      </c>
      <c r="AE169" s="52">
        <v>0.28799999999999998</v>
      </c>
      <c r="AF169" s="52">
        <v>0</v>
      </c>
      <c r="AG169" s="52">
        <v>0</v>
      </c>
      <c r="AH169" s="52">
        <v>0</v>
      </c>
      <c r="AI169" s="52">
        <v>57.266999999999996</v>
      </c>
    </row>
    <row r="170" spans="1:35"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138">
        <v>0</v>
      </c>
    </row>
    <row r="171" spans="1:35"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138">
        <v>0</v>
      </c>
    </row>
    <row r="172" spans="1:35"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138">
        <v>0</v>
      </c>
    </row>
    <row r="173" spans="1:35" x14ac:dyDescent="0.3">
      <c r="A173" s="3" t="s">
        <v>240</v>
      </c>
      <c r="B173" s="3" t="s">
        <v>500</v>
      </c>
      <c r="C173" s="3" t="s">
        <v>248</v>
      </c>
      <c r="D173" s="53">
        <v>0</v>
      </c>
      <c r="E173" s="53">
        <v>0</v>
      </c>
      <c r="F173" s="53">
        <v>2.1480000000000006</v>
      </c>
      <c r="G173" s="53">
        <v>0</v>
      </c>
      <c r="H173" s="53">
        <v>0</v>
      </c>
      <c r="I173" s="53">
        <v>7.1779999999999982</v>
      </c>
      <c r="J173" s="53">
        <v>0</v>
      </c>
      <c r="K173" s="53">
        <v>0</v>
      </c>
      <c r="L173" s="53">
        <v>0.375</v>
      </c>
      <c r="M173" s="53">
        <v>0</v>
      </c>
      <c r="N173" s="53">
        <v>0</v>
      </c>
      <c r="O173" s="53">
        <v>0</v>
      </c>
      <c r="P173" s="53">
        <v>0</v>
      </c>
      <c r="Q173" s="53">
        <v>0</v>
      </c>
      <c r="R173" s="53">
        <v>0</v>
      </c>
      <c r="S173" s="53">
        <v>0</v>
      </c>
      <c r="T173" s="53">
        <v>0</v>
      </c>
      <c r="U173" s="53">
        <v>0</v>
      </c>
      <c r="V173" s="53">
        <v>0</v>
      </c>
      <c r="W173" s="53">
        <v>29.970000000000006</v>
      </c>
      <c r="X173" s="53">
        <v>0</v>
      </c>
      <c r="Y173" s="53">
        <v>0</v>
      </c>
      <c r="Z173" s="53">
        <v>0</v>
      </c>
      <c r="AA173" s="53">
        <v>0</v>
      </c>
      <c r="AB173" s="53">
        <v>3.7590000000000008</v>
      </c>
      <c r="AC173" s="53">
        <v>2.2080000000000002</v>
      </c>
      <c r="AD173" s="53">
        <v>0</v>
      </c>
      <c r="AE173" s="53">
        <v>0.28799999999999998</v>
      </c>
      <c r="AF173" s="53">
        <v>0</v>
      </c>
      <c r="AG173" s="53">
        <v>0</v>
      </c>
      <c r="AH173" s="53">
        <v>0</v>
      </c>
      <c r="AI173" s="138">
        <v>45.926000000000002</v>
      </c>
    </row>
    <row r="174" spans="1:35"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138">
        <v>0</v>
      </c>
    </row>
    <row r="175" spans="1:35"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138">
        <v>0</v>
      </c>
    </row>
    <row r="176" spans="1:35" x14ac:dyDescent="0.3">
      <c r="A176" s="3" t="s">
        <v>240</v>
      </c>
      <c r="B176" s="3" t="s">
        <v>500</v>
      </c>
      <c r="C176" s="3" t="s">
        <v>506</v>
      </c>
      <c r="D176" s="53">
        <v>0</v>
      </c>
      <c r="E176" s="53">
        <v>0</v>
      </c>
      <c r="F176" s="53">
        <v>0.42099999999999999</v>
      </c>
      <c r="G176" s="53">
        <v>0</v>
      </c>
      <c r="H176" s="53">
        <v>0</v>
      </c>
      <c r="I176" s="53">
        <v>8.1869999999999994</v>
      </c>
      <c r="J176" s="53">
        <v>0</v>
      </c>
      <c r="K176" s="53">
        <v>0</v>
      </c>
      <c r="L176" s="53">
        <v>0</v>
      </c>
      <c r="M176" s="53">
        <v>0</v>
      </c>
      <c r="N176" s="53">
        <v>0</v>
      </c>
      <c r="O176" s="53">
        <v>0</v>
      </c>
      <c r="P176" s="53">
        <v>0</v>
      </c>
      <c r="Q176" s="53">
        <v>0</v>
      </c>
      <c r="R176" s="53">
        <v>0</v>
      </c>
      <c r="S176" s="53">
        <v>0</v>
      </c>
      <c r="T176" s="53">
        <v>0</v>
      </c>
      <c r="U176" s="53">
        <v>0</v>
      </c>
      <c r="V176" s="53">
        <v>0</v>
      </c>
      <c r="W176" s="53">
        <v>0.93000000000000016</v>
      </c>
      <c r="X176" s="53">
        <v>0</v>
      </c>
      <c r="Y176" s="53">
        <v>0</v>
      </c>
      <c r="Z176" s="53">
        <v>0</v>
      </c>
      <c r="AA176" s="53">
        <v>0</v>
      </c>
      <c r="AB176" s="53">
        <v>0</v>
      </c>
      <c r="AC176" s="53">
        <v>1.26</v>
      </c>
      <c r="AD176" s="53">
        <v>0.20699999999999999</v>
      </c>
      <c r="AE176" s="53">
        <v>0</v>
      </c>
      <c r="AF176" s="53">
        <v>0</v>
      </c>
      <c r="AG176" s="53">
        <v>0</v>
      </c>
      <c r="AH176" s="53">
        <v>0</v>
      </c>
      <c r="AI176" s="138">
        <v>11.004999999999999</v>
      </c>
    </row>
    <row r="177" spans="1:35" x14ac:dyDescent="0.3">
      <c r="A177" s="3" t="s">
        <v>240</v>
      </c>
      <c r="B177" s="3" t="s">
        <v>500</v>
      </c>
      <c r="C177" s="3" t="s">
        <v>507</v>
      </c>
      <c r="D177" s="53">
        <v>0</v>
      </c>
      <c r="E177" s="53">
        <v>0</v>
      </c>
      <c r="F177" s="53">
        <v>0</v>
      </c>
      <c r="G177" s="53">
        <v>0</v>
      </c>
      <c r="H177" s="53">
        <v>0</v>
      </c>
      <c r="I177" s="53">
        <v>0.32300000000000006</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53">
        <v>0</v>
      </c>
      <c r="AB177" s="53">
        <v>1.2999999999999999E-2</v>
      </c>
      <c r="AC177" s="53">
        <v>0</v>
      </c>
      <c r="AD177" s="53">
        <v>0</v>
      </c>
      <c r="AE177" s="53">
        <v>0</v>
      </c>
      <c r="AF177" s="53">
        <v>0</v>
      </c>
      <c r="AG177" s="53">
        <v>0</v>
      </c>
      <c r="AH177" s="53">
        <v>0</v>
      </c>
      <c r="AI177" s="138">
        <v>0.33600000000000008</v>
      </c>
    </row>
    <row r="178" spans="1:35" x14ac:dyDescent="0.3">
      <c r="A178" s="51" t="s">
        <v>508</v>
      </c>
      <c r="B178" s="51" t="s">
        <v>508</v>
      </c>
      <c r="C178" s="51" t="s">
        <v>508</v>
      </c>
      <c r="D178" s="52">
        <v>0</v>
      </c>
      <c r="E178" s="52">
        <v>9.0000000000000011E-3</v>
      </c>
      <c r="F178" s="52">
        <v>1.452</v>
      </c>
      <c r="G178" s="52">
        <v>0</v>
      </c>
      <c r="H178" s="52">
        <v>0.19500000000000003</v>
      </c>
      <c r="I178" s="52">
        <v>59.513999999999996</v>
      </c>
      <c r="J178" s="52">
        <v>0.10300000000000001</v>
      </c>
      <c r="K178" s="52">
        <v>0</v>
      </c>
      <c r="L178" s="52">
        <v>7.0000000000000007E-2</v>
      </c>
      <c r="M178" s="52">
        <v>5.3999999999999992E-2</v>
      </c>
      <c r="N178" s="52">
        <v>0</v>
      </c>
      <c r="O178" s="52">
        <v>0</v>
      </c>
      <c r="P178" s="52">
        <v>2.3E-2</v>
      </c>
      <c r="Q178" s="52">
        <v>0</v>
      </c>
      <c r="R178" s="52">
        <v>0</v>
      </c>
      <c r="S178" s="52">
        <v>0</v>
      </c>
      <c r="T178" s="52">
        <v>0</v>
      </c>
      <c r="U178" s="52">
        <v>0</v>
      </c>
      <c r="V178" s="52">
        <v>0</v>
      </c>
      <c r="W178" s="52">
        <v>3.7519999999999998</v>
      </c>
      <c r="X178" s="52">
        <v>0</v>
      </c>
      <c r="Y178" s="52">
        <v>0</v>
      </c>
      <c r="Z178" s="52">
        <v>0</v>
      </c>
      <c r="AA178" s="52">
        <v>0</v>
      </c>
      <c r="AB178" s="52">
        <v>4.3209999999999997</v>
      </c>
      <c r="AC178" s="52">
        <v>0</v>
      </c>
      <c r="AD178" s="52">
        <v>0</v>
      </c>
      <c r="AE178" s="52">
        <v>0.29100000000000004</v>
      </c>
      <c r="AF178" s="52">
        <v>0</v>
      </c>
      <c r="AG178" s="52">
        <v>0</v>
      </c>
      <c r="AH178" s="52">
        <v>0</v>
      </c>
      <c r="AI178" s="52">
        <v>69.783999999999992</v>
      </c>
    </row>
    <row r="179" spans="1:35"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138">
        <v>0</v>
      </c>
    </row>
    <row r="180" spans="1:35" x14ac:dyDescent="0.3">
      <c r="A180" s="3" t="s">
        <v>240</v>
      </c>
      <c r="B180" s="3" t="s">
        <v>509</v>
      </c>
      <c r="C180" s="3" t="s">
        <v>511</v>
      </c>
      <c r="D180" s="53">
        <v>0</v>
      </c>
      <c r="E180" s="53">
        <v>0</v>
      </c>
      <c r="F180" s="53">
        <v>0</v>
      </c>
      <c r="G180" s="53">
        <v>0</v>
      </c>
      <c r="H180" s="53">
        <v>0</v>
      </c>
      <c r="I180" s="53">
        <v>0.23699999999999996</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138">
        <v>0.23699999999999996</v>
      </c>
    </row>
    <row r="181" spans="1:35"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138">
        <v>0</v>
      </c>
    </row>
    <row r="182" spans="1:35" x14ac:dyDescent="0.3">
      <c r="A182" s="3" t="s">
        <v>240</v>
      </c>
      <c r="B182" s="3" t="s">
        <v>509</v>
      </c>
      <c r="C182" s="3" t="s">
        <v>258</v>
      </c>
      <c r="D182" s="53">
        <v>0</v>
      </c>
      <c r="E182" s="53">
        <v>0</v>
      </c>
      <c r="F182" s="53">
        <v>0.20399999999999996</v>
      </c>
      <c r="G182" s="53">
        <v>0</v>
      </c>
      <c r="H182" s="53">
        <v>0</v>
      </c>
      <c r="I182" s="53">
        <v>26.119000000000003</v>
      </c>
      <c r="J182" s="53">
        <v>0</v>
      </c>
      <c r="K182" s="53">
        <v>0</v>
      </c>
      <c r="L182" s="53">
        <v>0</v>
      </c>
      <c r="M182" s="53">
        <v>0</v>
      </c>
      <c r="N182" s="53">
        <v>0</v>
      </c>
      <c r="O182" s="53">
        <v>0</v>
      </c>
      <c r="P182" s="53">
        <v>0</v>
      </c>
      <c r="Q182" s="53">
        <v>0</v>
      </c>
      <c r="R182" s="53">
        <v>0</v>
      </c>
      <c r="S182" s="53">
        <v>0</v>
      </c>
      <c r="T182" s="53">
        <v>0</v>
      </c>
      <c r="U182" s="53">
        <v>0</v>
      </c>
      <c r="V182" s="53">
        <v>0</v>
      </c>
      <c r="W182" s="53">
        <v>0</v>
      </c>
      <c r="X182" s="53">
        <v>0</v>
      </c>
      <c r="Y182" s="53">
        <v>0</v>
      </c>
      <c r="Z182" s="53">
        <v>0</v>
      </c>
      <c r="AA182" s="53">
        <v>0</v>
      </c>
      <c r="AB182" s="53">
        <v>2.2329999999999997</v>
      </c>
      <c r="AC182" s="53">
        <v>0</v>
      </c>
      <c r="AD182" s="53">
        <v>0</v>
      </c>
      <c r="AE182" s="53">
        <v>0</v>
      </c>
      <c r="AF182" s="53">
        <v>0</v>
      </c>
      <c r="AG182" s="53">
        <v>0</v>
      </c>
      <c r="AH182" s="53">
        <v>0</v>
      </c>
      <c r="AI182" s="138">
        <v>28.556000000000004</v>
      </c>
    </row>
    <row r="183" spans="1:35"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138">
        <v>0</v>
      </c>
    </row>
    <row r="184" spans="1:35" x14ac:dyDescent="0.3">
      <c r="A184" s="3" t="s">
        <v>240</v>
      </c>
      <c r="B184" s="3" t="s">
        <v>509</v>
      </c>
      <c r="C184" s="3" t="s">
        <v>261</v>
      </c>
      <c r="D184" s="53">
        <v>0</v>
      </c>
      <c r="E184" s="53">
        <v>0</v>
      </c>
      <c r="F184" s="53">
        <v>0</v>
      </c>
      <c r="G184" s="53">
        <v>0</v>
      </c>
      <c r="H184" s="53">
        <v>1.7999999999999999E-2</v>
      </c>
      <c r="I184" s="53">
        <v>4.3660000000000005</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0.58100000000000018</v>
      </c>
      <c r="AC184" s="53">
        <v>0</v>
      </c>
      <c r="AD184" s="53">
        <v>0</v>
      </c>
      <c r="AE184" s="53">
        <v>0.223</v>
      </c>
      <c r="AF184" s="53">
        <v>0</v>
      </c>
      <c r="AG184" s="53">
        <v>0</v>
      </c>
      <c r="AH184" s="53">
        <v>0</v>
      </c>
      <c r="AI184" s="138">
        <v>5.1880000000000006</v>
      </c>
    </row>
    <row r="185" spans="1:35" x14ac:dyDescent="0.3">
      <c r="A185" s="3" t="s">
        <v>240</v>
      </c>
      <c r="B185" s="3" t="s">
        <v>509</v>
      </c>
      <c r="C185" s="3" t="s">
        <v>514</v>
      </c>
      <c r="D185" s="53">
        <v>0</v>
      </c>
      <c r="E185" s="53">
        <v>0</v>
      </c>
      <c r="F185" s="53">
        <v>0</v>
      </c>
      <c r="G185" s="53">
        <v>0</v>
      </c>
      <c r="H185" s="53">
        <v>0</v>
      </c>
      <c r="I185" s="53">
        <v>3.3119999999999994</v>
      </c>
      <c r="J185" s="53">
        <v>0</v>
      </c>
      <c r="K185" s="53">
        <v>0</v>
      </c>
      <c r="L185" s="53">
        <v>0</v>
      </c>
      <c r="M185" s="53">
        <v>5.3999999999999992E-2</v>
      </c>
      <c r="N185" s="53">
        <v>0</v>
      </c>
      <c r="O185" s="53">
        <v>0</v>
      </c>
      <c r="P185" s="53">
        <v>0</v>
      </c>
      <c r="Q185" s="53">
        <v>0</v>
      </c>
      <c r="R185" s="53">
        <v>0</v>
      </c>
      <c r="S185" s="53">
        <v>0</v>
      </c>
      <c r="T185" s="53">
        <v>0</v>
      </c>
      <c r="U185" s="53">
        <v>0</v>
      </c>
      <c r="V185" s="53">
        <v>0</v>
      </c>
      <c r="W185" s="53">
        <v>0</v>
      </c>
      <c r="X185" s="53">
        <v>0</v>
      </c>
      <c r="Y185" s="53">
        <v>0</v>
      </c>
      <c r="Z185" s="53">
        <v>0</v>
      </c>
      <c r="AA185" s="53">
        <v>0</v>
      </c>
      <c r="AB185" s="53">
        <v>1.6E-2</v>
      </c>
      <c r="AC185" s="53">
        <v>0</v>
      </c>
      <c r="AD185" s="53">
        <v>0</v>
      </c>
      <c r="AE185" s="53">
        <v>0</v>
      </c>
      <c r="AF185" s="53">
        <v>0</v>
      </c>
      <c r="AG185" s="53">
        <v>0</v>
      </c>
      <c r="AH185" s="53">
        <v>0</v>
      </c>
      <c r="AI185" s="138">
        <v>3.3819999999999992</v>
      </c>
    </row>
    <row r="186" spans="1:35" x14ac:dyDescent="0.3">
      <c r="A186" s="3" t="s">
        <v>240</v>
      </c>
      <c r="B186" s="3" t="s">
        <v>509</v>
      </c>
      <c r="C186" s="3" t="s">
        <v>267</v>
      </c>
      <c r="D186" s="53">
        <v>0</v>
      </c>
      <c r="E186" s="53">
        <v>9.0000000000000011E-3</v>
      </c>
      <c r="F186" s="53">
        <v>0.25999999999999995</v>
      </c>
      <c r="G186" s="53">
        <v>0</v>
      </c>
      <c r="H186" s="53">
        <v>0</v>
      </c>
      <c r="I186" s="53">
        <v>8.7490000000000006</v>
      </c>
      <c r="J186" s="53">
        <v>0</v>
      </c>
      <c r="K186" s="53">
        <v>0</v>
      </c>
      <c r="L186" s="53">
        <v>0</v>
      </c>
      <c r="M186" s="53">
        <v>0</v>
      </c>
      <c r="N186" s="53">
        <v>0</v>
      </c>
      <c r="O186" s="53">
        <v>0</v>
      </c>
      <c r="P186" s="53">
        <v>0</v>
      </c>
      <c r="Q186" s="53">
        <v>0</v>
      </c>
      <c r="R186" s="53">
        <v>0</v>
      </c>
      <c r="S186" s="53">
        <v>0</v>
      </c>
      <c r="T186" s="53">
        <v>0</v>
      </c>
      <c r="U186" s="53">
        <v>0</v>
      </c>
      <c r="V186" s="53">
        <v>0</v>
      </c>
      <c r="W186" s="53">
        <v>3.7519999999999998</v>
      </c>
      <c r="X186" s="53">
        <v>0</v>
      </c>
      <c r="Y186" s="53">
        <v>0</v>
      </c>
      <c r="Z186" s="53">
        <v>0</v>
      </c>
      <c r="AA186" s="53">
        <v>0</v>
      </c>
      <c r="AB186" s="53">
        <v>0.17499999999999999</v>
      </c>
      <c r="AC186" s="53">
        <v>0</v>
      </c>
      <c r="AD186" s="53">
        <v>0</v>
      </c>
      <c r="AE186" s="53">
        <v>0</v>
      </c>
      <c r="AF186" s="53">
        <v>0</v>
      </c>
      <c r="AG186" s="53">
        <v>0</v>
      </c>
      <c r="AH186" s="53">
        <v>0</v>
      </c>
      <c r="AI186" s="138">
        <v>12.945</v>
      </c>
    </row>
    <row r="187" spans="1:35" x14ac:dyDescent="0.3">
      <c r="A187" s="3" t="s">
        <v>240</v>
      </c>
      <c r="B187" s="3" t="s">
        <v>509</v>
      </c>
      <c r="C187" s="3" t="s">
        <v>515</v>
      </c>
      <c r="D187" s="53">
        <v>0</v>
      </c>
      <c r="E187" s="53">
        <v>0</v>
      </c>
      <c r="F187" s="53">
        <v>0</v>
      </c>
      <c r="G187" s="53">
        <v>0</v>
      </c>
      <c r="H187" s="53">
        <v>0</v>
      </c>
      <c r="I187" s="53">
        <v>0.34200000000000008</v>
      </c>
      <c r="J187" s="53">
        <v>0</v>
      </c>
      <c r="K187" s="53">
        <v>0</v>
      </c>
      <c r="L187" s="53">
        <v>0</v>
      </c>
      <c r="M187" s="53">
        <v>0</v>
      </c>
      <c r="N187" s="53">
        <v>0</v>
      </c>
      <c r="O187" s="53">
        <v>0</v>
      </c>
      <c r="P187" s="53">
        <v>2.3E-2</v>
      </c>
      <c r="Q187" s="53">
        <v>0</v>
      </c>
      <c r="R187" s="53">
        <v>0</v>
      </c>
      <c r="S187" s="53">
        <v>0</v>
      </c>
      <c r="T187" s="53">
        <v>0</v>
      </c>
      <c r="U187" s="53">
        <v>0</v>
      </c>
      <c r="V187" s="53">
        <v>0</v>
      </c>
      <c r="W187" s="53">
        <v>0</v>
      </c>
      <c r="X187" s="53">
        <v>0</v>
      </c>
      <c r="Y187" s="53">
        <v>0</v>
      </c>
      <c r="Z187" s="53">
        <v>0</v>
      </c>
      <c r="AA187" s="53">
        <v>0</v>
      </c>
      <c r="AB187" s="53">
        <v>0.01</v>
      </c>
      <c r="AC187" s="53">
        <v>0</v>
      </c>
      <c r="AD187" s="53">
        <v>0</v>
      </c>
      <c r="AE187" s="53">
        <v>0</v>
      </c>
      <c r="AF187" s="53">
        <v>0</v>
      </c>
      <c r="AG187" s="53">
        <v>0</v>
      </c>
      <c r="AH187" s="53">
        <v>0</v>
      </c>
      <c r="AI187" s="138">
        <v>0.37500000000000011</v>
      </c>
    </row>
    <row r="188" spans="1:35" x14ac:dyDescent="0.3">
      <c r="A188" s="3" t="s">
        <v>240</v>
      </c>
      <c r="B188" s="3" t="s">
        <v>509</v>
      </c>
      <c r="C188" s="3" t="s">
        <v>516</v>
      </c>
      <c r="D188" s="53">
        <v>0</v>
      </c>
      <c r="E188" s="53">
        <v>0</v>
      </c>
      <c r="F188" s="53">
        <v>0.57700000000000007</v>
      </c>
      <c r="G188" s="53">
        <v>0</v>
      </c>
      <c r="H188" s="53">
        <v>0</v>
      </c>
      <c r="I188" s="53">
        <v>11.013999999999998</v>
      </c>
      <c r="J188" s="53">
        <v>0</v>
      </c>
      <c r="K188" s="53">
        <v>0</v>
      </c>
      <c r="L188" s="53">
        <v>0</v>
      </c>
      <c r="M188" s="53">
        <v>0</v>
      </c>
      <c r="N188" s="53">
        <v>0</v>
      </c>
      <c r="O188" s="53">
        <v>0</v>
      </c>
      <c r="P188" s="53">
        <v>0</v>
      </c>
      <c r="Q188" s="53">
        <v>0</v>
      </c>
      <c r="R188" s="53">
        <v>0</v>
      </c>
      <c r="S188" s="53">
        <v>0</v>
      </c>
      <c r="T188" s="53">
        <v>0</v>
      </c>
      <c r="U188" s="53">
        <v>0</v>
      </c>
      <c r="V188" s="53">
        <v>0</v>
      </c>
      <c r="W188" s="53">
        <v>0</v>
      </c>
      <c r="X188" s="53">
        <v>0</v>
      </c>
      <c r="Y188" s="53">
        <v>0</v>
      </c>
      <c r="Z188" s="53">
        <v>0</v>
      </c>
      <c r="AA188" s="53">
        <v>0</v>
      </c>
      <c r="AB188" s="53">
        <v>0</v>
      </c>
      <c r="AC188" s="53">
        <v>0</v>
      </c>
      <c r="AD188" s="53">
        <v>0</v>
      </c>
      <c r="AE188" s="53">
        <v>6.8000000000000005E-2</v>
      </c>
      <c r="AF188" s="53">
        <v>0</v>
      </c>
      <c r="AG188" s="53">
        <v>0</v>
      </c>
      <c r="AH188" s="53">
        <v>0</v>
      </c>
      <c r="AI188" s="138">
        <v>11.658999999999997</v>
      </c>
    </row>
    <row r="189" spans="1:35" x14ac:dyDescent="0.3">
      <c r="A189" s="3" t="s">
        <v>240</v>
      </c>
      <c r="B189" s="3" t="s">
        <v>509</v>
      </c>
      <c r="C189" s="3" t="s">
        <v>270</v>
      </c>
      <c r="D189" s="53">
        <v>0</v>
      </c>
      <c r="E189" s="53">
        <v>0</v>
      </c>
      <c r="F189" s="53">
        <v>0.41100000000000003</v>
      </c>
      <c r="G189" s="53">
        <v>0</v>
      </c>
      <c r="H189" s="53">
        <v>0.17700000000000005</v>
      </c>
      <c r="I189" s="53">
        <v>5.375</v>
      </c>
      <c r="J189" s="53">
        <v>0.10300000000000001</v>
      </c>
      <c r="K189" s="53">
        <v>0</v>
      </c>
      <c r="L189" s="53">
        <v>7.0000000000000007E-2</v>
      </c>
      <c r="M189" s="53">
        <v>0</v>
      </c>
      <c r="N189" s="53">
        <v>0</v>
      </c>
      <c r="O189" s="53">
        <v>0</v>
      </c>
      <c r="P189" s="53">
        <v>0</v>
      </c>
      <c r="Q189" s="53">
        <v>0</v>
      </c>
      <c r="R189" s="53">
        <v>0</v>
      </c>
      <c r="S189" s="53">
        <v>0</v>
      </c>
      <c r="T189" s="53">
        <v>0</v>
      </c>
      <c r="U189" s="53">
        <v>0</v>
      </c>
      <c r="V189" s="53">
        <v>0</v>
      </c>
      <c r="W189" s="53">
        <v>0</v>
      </c>
      <c r="X189" s="53">
        <v>0</v>
      </c>
      <c r="Y189" s="53">
        <v>0</v>
      </c>
      <c r="Z189" s="53">
        <v>0</v>
      </c>
      <c r="AA189" s="53">
        <v>0</v>
      </c>
      <c r="AB189" s="53">
        <v>1.306</v>
      </c>
      <c r="AC189" s="53">
        <v>0</v>
      </c>
      <c r="AD189" s="53">
        <v>0</v>
      </c>
      <c r="AE189" s="53">
        <v>0</v>
      </c>
      <c r="AF189" s="53">
        <v>0</v>
      </c>
      <c r="AG189" s="53">
        <v>0</v>
      </c>
      <c r="AH189" s="53">
        <v>0</v>
      </c>
      <c r="AI189" s="138">
        <v>7.4420000000000002</v>
      </c>
    </row>
    <row r="190" spans="1:35" x14ac:dyDescent="0.3">
      <c r="A190" s="51" t="s">
        <v>517</v>
      </c>
      <c r="B190" s="51" t="s">
        <v>517</v>
      </c>
      <c r="C190" s="51" t="s">
        <v>517</v>
      </c>
      <c r="D190" s="52">
        <v>0</v>
      </c>
      <c r="E190" s="52">
        <v>0</v>
      </c>
      <c r="F190" s="52">
        <v>1.5560000000000003</v>
      </c>
      <c r="G190" s="52">
        <v>0</v>
      </c>
      <c r="H190" s="52">
        <v>1.179</v>
      </c>
      <c r="I190" s="52">
        <v>11.831999999999997</v>
      </c>
      <c r="J190" s="52">
        <v>0.1</v>
      </c>
      <c r="K190" s="52">
        <v>0</v>
      </c>
      <c r="L190" s="52">
        <v>0.34299999999999997</v>
      </c>
      <c r="M190" s="52">
        <v>0</v>
      </c>
      <c r="N190" s="52">
        <v>0</v>
      </c>
      <c r="O190" s="52">
        <v>0</v>
      </c>
      <c r="P190" s="52">
        <v>0.34799999999999998</v>
      </c>
      <c r="Q190" s="52">
        <v>0</v>
      </c>
      <c r="R190" s="52">
        <v>0</v>
      </c>
      <c r="S190" s="52">
        <v>0</v>
      </c>
      <c r="T190" s="52">
        <v>0</v>
      </c>
      <c r="U190" s="52">
        <v>0</v>
      </c>
      <c r="V190" s="52">
        <v>0</v>
      </c>
      <c r="W190" s="52">
        <v>0</v>
      </c>
      <c r="X190" s="52">
        <v>0</v>
      </c>
      <c r="Y190" s="52">
        <v>0</v>
      </c>
      <c r="Z190" s="52">
        <v>0</v>
      </c>
      <c r="AA190" s="52">
        <v>0</v>
      </c>
      <c r="AB190" s="52">
        <v>1.7729999999999999</v>
      </c>
      <c r="AC190" s="52">
        <v>1.7999999999999999E-2</v>
      </c>
      <c r="AD190" s="52">
        <v>0</v>
      </c>
      <c r="AE190" s="52">
        <v>7.5999999999999998E-2</v>
      </c>
      <c r="AF190" s="52">
        <v>0</v>
      </c>
      <c r="AG190" s="52">
        <v>0</v>
      </c>
      <c r="AH190" s="52">
        <v>0</v>
      </c>
      <c r="AI190" s="52">
        <v>17.224999999999998</v>
      </c>
    </row>
    <row r="191" spans="1:35" x14ac:dyDescent="0.3">
      <c r="A191" s="3" t="s">
        <v>240</v>
      </c>
      <c r="B191" s="3" t="s">
        <v>518</v>
      </c>
      <c r="C191" s="3" t="s">
        <v>291</v>
      </c>
      <c r="D191" s="53">
        <v>0</v>
      </c>
      <c r="E191" s="53">
        <v>0</v>
      </c>
      <c r="F191" s="53">
        <v>1.1030000000000002</v>
      </c>
      <c r="G191" s="53">
        <v>0</v>
      </c>
      <c r="H191" s="53">
        <v>1.06</v>
      </c>
      <c r="I191" s="53">
        <v>0</v>
      </c>
      <c r="J191" s="53">
        <v>0</v>
      </c>
      <c r="K191" s="53">
        <v>0</v>
      </c>
      <c r="L191" s="53">
        <v>9.5000000000000001E-2</v>
      </c>
      <c r="M191" s="53">
        <v>0</v>
      </c>
      <c r="N191" s="53">
        <v>0</v>
      </c>
      <c r="O191" s="53">
        <v>0</v>
      </c>
      <c r="P191" s="53">
        <v>0</v>
      </c>
      <c r="Q191" s="53">
        <v>0</v>
      </c>
      <c r="R191" s="53">
        <v>0</v>
      </c>
      <c r="S191" s="53">
        <v>0</v>
      </c>
      <c r="T191" s="53">
        <v>0</v>
      </c>
      <c r="U191" s="53">
        <v>0</v>
      </c>
      <c r="V191" s="53">
        <v>0</v>
      </c>
      <c r="W191" s="53">
        <v>0</v>
      </c>
      <c r="X191" s="53">
        <v>0</v>
      </c>
      <c r="Y191" s="53">
        <v>0</v>
      </c>
      <c r="Z191" s="53">
        <v>0</v>
      </c>
      <c r="AA191" s="53">
        <v>0</v>
      </c>
      <c r="AB191" s="53">
        <v>0.44</v>
      </c>
      <c r="AC191" s="53">
        <v>0</v>
      </c>
      <c r="AD191" s="53">
        <v>0</v>
      </c>
      <c r="AE191" s="53">
        <v>2.5999999999999999E-2</v>
      </c>
      <c r="AF191" s="53">
        <v>0</v>
      </c>
      <c r="AG191" s="53">
        <v>0</v>
      </c>
      <c r="AH191" s="53">
        <v>0</v>
      </c>
      <c r="AI191" s="138">
        <v>2.7240000000000002</v>
      </c>
    </row>
    <row r="192" spans="1:35" x14ac:dyDescent="0.3">
      <c r="A192" s="3" t="s">
        <v>240</v>
      </c>
      <c r="B192" s="3" t="s">
        <v>518</v>
      </c>
      <c r="C192" s="3" t="s">
        <v>276</v>
      </c>
      <c r="D192" s="53">
        <v>0</v>
      </c>
      <c r="E192" s="53">
        <v>0</v>
      </c>
      <c r="F192" s="53">
        <v>0.14699999999999999</v>
      </c>
      <c r="G192" s="53">
        <v>0</v>
      </c>
      <c r="H192" s="53">
        <v>0.11900000000000001</v>
      </c>
      <c r="I192" s="53">
        <v>3.6119999999999997</v>
      </c>
      <c r="J192" s="53">
        <v>0.1</v>
      </c>
      <c r="K192" s="53">
        <v>0</v>
      </c>
      <c r="L192" s="53">
        <v>0.248</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0.94699999999999995</v>
      </c>
      <c r="AC192" s="53">
        <v>0</v>
      </c>
      <c r="AD192" s="53">
        <v>0</v>
      </c>
      <c r="AE192" s="53">
        <v>0.05</v>
      </c>
      <c r="AF192" s="53">
        <v>0</v>
      </c>
      <c r="AG192" s="53">
        <v>0</v>
      </c>
      <c r="AH192" s="53">
        <v>0</v>
      </c>
      <c r="AI192" s="138">
        <v>5.2229999999999999</v>
      </c>
    </row>
    <row r="193" spans="1:35"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138">
        <v>0</v>
      </c>
    </row>
    <row r="194" spans="1:35"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138">
        <v>0</v>
      </c>
    </row>
    <row r="195" spans="1:35" x14ac:dyDescent="0.3">
      <c r="A195" s="3" t="s">
        <v>240</v>
      </c>
      <c r="B195" s="3" t="s">
        <v>518</v>
      </c>
      <c r="C195" s="3" t="s">
        <v>285</v>
      </c>
      <c r="D195" s="53">
        <v>0</v>
      </c>
      <c r="E195" s="53">
        <v>0</v>
      </c>
      <c r="F195" s="53">
        <v>0.108</v>
      </c>
      <c r="G195" s="53">
        <v>0</v>
      </c>
      <c r="H195" s="53">
        <v>0</v>
      </c>
      <c r="I195" s="53">
        <v>5.3659999999999988</v>
      </c>
      <c r="J195" s="53">
        <v>0</v>
      </c>
      <c r="K195" s="53">
        <v>0</v>
      </c>
      <c r="L195" s="53">
        <v>0</v>
      </c>
      <c r="M195" s="53">
        <v>0</v>
      </c>
      <c r="N195" s="53">
        <v>0</v>
      </c>
      <c r="O195" s="53">
        <v>0</v>
      </c>
      <c r="P195" s="53">
        <v>0.20099999999999998</v>
      </c>
      <c r="Q195" s="53">
        <v>0</v>
      </c>
      <c r="R195" s="53">
        <v>0</v>
      </c>
      <c r="S195" s="53">
        <v>0</v>
      </c>
      <c r="T195" s="53">
        <v>0</v>
      </c>
      <c r="U195" s="53">
        <v>0</v>
      </c>
      <c r="V195" s="53">
        <v>0</v>
      </c>
      <c r="W195" s="53">
        <v>0</v>
      </c>
      <c r="X195" s="53">
        <v>0</v>
      </c>
      <c r="Y195" s="53">
        <v>0</v>
      </c>
      <c r="Z195" s="53">
        <v>0</v>
      </c>
      <c r="AA195" s="53">
        <v>0</v>
      </c>
      <c r="AB195" s="53">
        <v>0.22199999999999998</v>
      </c>
      <c r="AC195" s="53">
        <v>1.7999999999999999E-2</v>
      </c>
      <c r="AD195" s="53">
        <v>0</v>
      </c>
      <c r="AE195" s="53">
        <v>0</v>
      </c>
      <c r="AF195" s="53">
        <v>0</v>
      </c>
      <c r="AG195" s="53">
        <v>0</v>
      </c>
      <c r="AH195" s="53">
        <v>0</v>
      </c>
      <c r="AI195" s="138">
        <v>5.9149999999999983</v>
      </c>
    </row>
    <row r="196" spans="1:35" x14ac:dyDescent="0.3">
      <c r="A196" s="3" t="s">
        <v>240</v>
      </c>
      <c r="B196" s="3" t="s">
        <v>518</v>
      </c>
      <c r="C196" s="3" t="s">
        <v>288</v>
      </c>
      <c r="D196" s="53">
        <v>0</v>
      </c>
      <c r="E196" s="53">
        <v>0</v>
      </c>
      <c r="F196" s="53">
        <v>0.19799999999999995</v>
      </c>
      <c r="G196" s="53">
        <v>0</v>
      </c>
      <c r="H196" s="53">
        <v>0</v>
      </c>
      <c r="I196" s="53">
        <v>2.8539999999999996</v>
      </c>
      <c r="J196" s="53">
        <v>0</v>
      </c>
      <c r="K196" s="53">
        <v>0</v>
      </c>
      <c r="L196" s="53">
        <v>0</v>
      </c>
      <c r="M196" s="53">
        <v>0</v>
      </c>
      <c r="N196" s="53">
        <v>0</v>
      </c>
      <c r="O196" s="53">
        <v>0</v>
      </c>
      <c r="P196" s="53">
        <v>0.14699999999999999</v>
      </c>
      <c r="Q196" s="53">
        <v>0</v>
      </c>
      <c r="R196" s="53">
        <v>0</v>
      </c>
      <c r="S196" s="53">
        <v>0</v>
      </c>
      <c r="T196" s="53">
        <v>0</v>
      </c>
      <c r="U196" s="53">
        <v>0</v>
      </c>
      <c r="V196" s="53">
        <v>0</v>
      </c>
      <c r="W196" s="53">
        <v>0</v>
      </c>
      <c r="X196" s="53">
        <v>0</v>
      </c>
      <c r="Y196" s="53">
        <v>0</v>
      </c>
      <c r="Z196" s="53">
        <v>0</v>
      </c>
      <c r="AA196" s="53">
        <v>0</v>
      </c>
      <c r="AB196" s="53">
        <v>0.16400000000000001</v>
      </c>
      <c r="AC196" s="53">
        <v>0</v>
      </c>
      <c r="AD196" s="53">
        <v>0</v>
      </c>
      <c r="AE196" s="53">
        <v>0</v>
      </c>
      <c r="AF196" s="53">
        <v>0</v>
      </c>
      <c r="AG196" s="53">
        <v>0</v>
      </c>
      <c r="AH196" s="53">
        <v>0</v>
      </c>
      <c r="AI196" s="138">
        <v>3.3629999999999995</v>
      </c>
    </row>
    <row r="197" spans="1:35" x14ac:dyDescent="0.3">
      <c r="A197" s="49" t="s">
        <v>521</v>
      </c>
      <c r="B197" s="49" t="s">
        <v>521</v>
      </c>
      <c r="C197" s="49" t="s">
        <v>521</v>
      </c>
      <c r="D197" s="50">
        <v>0</v>
      </c>
      <c r="E197" s="50">
        <v>1.1000000000000001E-2</v>
      </c>
      <c r="F197" s="50">
        <v>0.52500000000000013</v>
      </c>
      <c r="G197" s="50">
        <v>0</v>
      </c>
      <c r="H197" s="50">
        <v>0</v>
      </c>
      <c r="I197" s="50">
        <v>5.2409999999999988</v>
      </c>
      <c r="J197" s="50">
        <v>0</v>
      </c>
      <c r="K197" s="50">
        <v>0</v>
      </c>
      <c r="L197" s="50">
        <v>2.3E-2</v>
      </c>
      <c r="M197" s="50">
        <v>0</v>
      </c>
      <c r="N197" s="50">
        <v>0.19799999999999998</v>
      </c>
      <c r="O197" s="50">
        <v>0</v>
      </c>
      <c r="P197" s="50">
        <v>0</v>
      </c>
      <c r="Q197" s="50">
        <v>0</v>
      </c>
      <c r="R197" s="50">
        <v>0</v>
      </c>
      <c r="S197" s="50">
        <v>0</v>
      </c>
      <c r="T197" s="50">
        <v>0</v>
      </c>
      <c r="U197" s="50">
        <v>0</v>
      </c>
      <c r="V197" s="50">
        <v>0</v>
      </c>
      <c r="W197" s="50">
        <v>0</v>
      </c>
      <c r="X197" s="50">
        <v>0</v>
      </c>
      <c r="Y197" s="50">
        <v>0</v>
      </c>
      <c r="Z197" s="50">
        <v>0</v>
      </c>
      <c r="AA197" s="50">
        <v>0</v>
      </c>
      <c r="AB197" s="50">
        <v>0.87300000000000011</v>
      </c>
      <c r="AC197" s="50">
        <v>0</v>
      </c>
      <c r="AD197" s="50">
        <v>0</v>
      </c>
      <c r="AE197" s="50">
        <v>1.508</v>
      </c>
      <c r="AF197" s="50">
        <v>0</v>
      </c>
      <c r="AG197" s="50">
        <v>0</v>
      </c>
      <c r="AH197" s="50">
        <v>0</v>
      </c>
      <c r="AI197" s="50">
        <v>8.3789999999999996</v>
      </c>
    </row>
    <row r="198" spans="1:35" x14ac:dyDescent="0.3">
      <c r="A198" s="51" t="s">
        <v>521</v>
      </c>
      <c r="B198" s="51" t="s">
        <v>521</v>
      </c>
      <c r="C198" s="51" t="s">
        <v>521</v>
      </c>
      <c r="D198" s="52">
        <v>0</v>
      </c>
      <c r="E198" s="52">
        <v>1.1000000000000001E-2</v>
      </c>
      <c r="F198" s="52">
        <v>0.52500000000000013</v>
      </c>
      <c r="G198" s="52">
        <v>0</v>
      </c>
      <c r="H198" s="52">
        <v>0</v>
      </c>
      <c r="I198" s="52">
        <v>5.2409999999999988</v>
      </c>
      <c r="J198" s="52">
        <v>0</v>
      </c>
      <c r="K198" s="52">
        <v>0</v>
      </c>
      <c r="L198" s="52">
        <v>2.3E-2</v>
      </c>
      <c r="M198" s="52">
        <v>0</v>
      </c>
      <c r="N198" s="52">
        <v>0.19799999999999998</v>
      </c>
      <c r="O198" s="52">
        <v>0</v>
      </c>
      <c r="P198" s="52">
        <v>0</v>
      </c>
      <c r="Q198" s="52">
        <v>0</v>
      </c>
      <c r="R198" s="52">
        <v>0</v>
      </c>
      <c r="S198" s="52">
        <v>0</v>
      </c>
      <c r="T198" s="52">
        <v>0</v>
      </c>
      <c r="U198" s="52">
        <v>0</v>
      </c>
      <c r="V198" s="52">
        <v>0</v>
      </c>
      <c r="W198" s="52">
        <v>0</v>
      </c>
      <c r="X198" s="52">
        <v>0</v>
      </c>
      <c r="Y198" s="52">
        <v>0</v>
      </c>
      <c r="Z198" s="52">
        <v>0</v>
      </c>
      <c r="AA198" s="52">
        <v>0</v>
      </c>
      <c r="AB198" s="52">
        <v>0.87300000000000011</v>
      </c>
      <c r="AC198" s="52">
        <v>0</v>
      </c>
      <c r="AD198" s="52">
        <v>0</v>
      </c>
      <c r="AE198" s="52">
        <v>1.508</v>
      </c>
      <c r="AF198" s="52">
        <v>0</v>
      </c>
      <c r="AG198" s="52">
        <v>0</v>
      </c>
      <c r="AH198" s="52">
        <v>0</v>
      </c>
      <c r="AI198" s="52">
        <v>8.3789999999999996</v>
      </c>
    </row>
    <row r="199" spans="1:35" x14ac:dyDescent="0.3">
      <c r="A199" s="3" t="s">
        <v>522</v>
      </c>
      <c r="B199" s="3" t="s">
        <v>522</v>
      </c>
      <c r="C199" s="3" t="s">
        <v>523</v>
      </c>
      <c r="D199" s="53">
        <v>0</v>
      </c>
      <c r="E199" s="53">
        <v>0</v>
      </c>
      <c r="F199" s="53">
        <v>0.52000000000000013</v>
      </c>
      <c r="G199" s="53">
        <v>0</v>
      </c>
      <c r="H199" s="53">
        <v>0</v>
      </c>
      <c r="I199" s="53">
        <v>4.5039999999999987</v>
      </c>
      <c r="J199" s="53">
        <v>0</v>
      </c>
      <c r="K199" s="53">
        <v>0</v>
      </c>
      <c r="L199" s="53">
        <v>0.02</v>
      </c>
      <c r="M199" s="53">
        <v>0</v>
      </c>
      <c r="N199" s="53">
        <v>0.19799999999999998</v>
      </c>
      <c r="O199" s="53">
        <v>0</v>
      </c>
      <c r="P199" s="53">
        <v>0</v>
      </c>
      <c r="Q199" s="53">
        <v>0</v>
      </c>
      <c r="R199" s="53">
        <v>0</v>
      </c>
      <c r="S199" s="53">
        <v>0</v>
      </c>
      <c r="T199" s="53">
        <v>0</v>
      </c>
      <c r="U199" s="53">
        <v>0</v>
      </c>
      <c r="V199" s="53">
        <v>0</v>
      </c>
      <c r="W199" s="53">
        <v>0</v>
      </c>
      <c r="X199" s="53">
        <v>0</v>
      </c>
      <c r="Y199" s="53">
        <v>0</v>
      </c>
      <c r="Z199" s="53">
        <v>0</v>
      </c>
      <c r="AA199" s="53">
        <v>0</v>
      </c>
      <c r="AB199" s="53">
        <v>0.38500000000000001</v>
      </c>
      <c r="AC199" s="53">
        <v>0</v>
      </c>
      <c r="AD199" s="53">
        <v>0</v>
      </c>
      <c r="AE199" s="53">
        <v>1.508</v>
      </c>
      <c r="AF199" s="53">
        <v>0</v>
      </c>
      <c r="AG199" s="53">
        <v>0</v>
      </c>
      <c r="AH199" s="53">
        <v>0</v>
      </c>
      <c r="AI199" s="138">
        <v>7.1349999999999989</v>
      </c>
    </row>
    <row r="200" spans="1:35"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138">
        <v>0</v>
      </c>
    </row>
    <row r="201" spans="1:35"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138">
        <v>0</v>
      </c>
    </row>
    <row r="202" spans="1:35"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138">
        <v>0</v>
      </c>
    </row>
    <row r="203" spans="1:35"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138">
        <v>0</v>
      </c>
    </row>
    <row r="204" spans="1:35" x14ac:dyDescent="0.3">
      <c r="A204" s="3" t="s">
        <v>522</v>
      </c>
      <c r="B204" s="3" t="s">
        <v>522</v>
      </c>
      <c r="C204" s="3" t="s">
        <v>528</v>
      </c>
      <c r="D204" s="53">
        <v>0</v>
      </c>
      <c r="E204" s="53">
        <v>1.1000000000000001E-2</v>
      </c>
      <c r="F204" s="53">
        <v>5.0000000000000001E-3</v>
      </c>
      <c r="G204" s="53">
        <v>0</v>
      </c>
      <c r="H204" s="53">
        <v>0</v>
      </c>
      <c r="I204" s="53">
        <v>0.73700000000000032</v>
      </c>
      <c r="J204" s="53">
        <v>0</v>
      </c>
      <c r="K204" s="53">
        <v>0</v>
      </c>
      <c r="L204" s="53">
        <v>3.0000000000000001E-3</v>
      </c>
      <c r="M204" s="53">
        <v>0</v>
      </c>
      <c r="N204" s="53">
        <v>0</v>
      </c>
      <c r="O204" s="53">
        <v>0</v>
      </c>
      <c r="P204" s="53">
        <v>0</v>
      </c>
      <c r="Q204" s="53">
        <v>0</v>
      </c>
      <c r="R204" s="53">
        <v>0</v>
      </c>
      <c r="S204" s="53">
        <v>0</v>
      </c>
      <c r="T204" s="53">
        <v>0</v>
      </c>
      <c r="U204" s="53">
        <v>0</v>
      </c>
      <c r="V204" s="53">
        <v>0</v>
      </c>
      <c r="W204" s="53">
        <v>0</v>
      </c>
      <c r="X204" s="53">
        <v>0</v>
      </c>
      <c r="Y204" s="53">
        <v>0</v>
      </c>
      <c r="Z204" s="53">
        <v>0</v>
      </c>
      <c r="AA204" s="53">
        <v>0</v>
      </c>
      <c r="AB204" s="53">
        <v>0.4880000000000001</v>
      </c>
      <c r="AC204" s="53">
        <v>0</v>
      </c>
      <c r="AD204" s="53">
        <v>0</v>
      </c>
      <c r="AE204" s="53">
        <v>0</v>
      </c>
      <c r="AF204" s="53">
        <v>0</v>
      </c>
      <c r="AG204" s="53">
        <v>0</v>
      </c>
      <c r="AH204" s="53">
        <v>0</v>
      </c>
      <c r="AI204" s="138">
        <v>1.2440000000000004</v>
      </c>
    </row>
    <row r="205" spans="1:35"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138">
        <v>0</v>
      </c>
    </row>
    <row r="206" spans="1:35"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138">
        <v>0</v>
      </c>
    </row>
    <row r="207" spans="1:35"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138">
        <v>0</v>
      </c>
    </row>
    <row r="208" spans="1:35"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138">
        <v>0</v>
      </c>
    </row>
    <row r="209" spans="1:35"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row>
    <row r="210" spans="1:35"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row>
    <row r="211" spans="1:35"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138">
        <v>0</v>
      </c>
    </row>
  </sheetData>
  <conditionalFormatting sqref="A4:AI6 A26:AI26">
    <cfRule type="cellIs" dxfId="25" priority="1" stopIfTrue="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9E0D4-9188-4D16-A2DE-606C85CADF95}">
  <dimension ref="A1:AI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34" width="9.75" style="43" customWidth="1"/>
    <col min="35" max="35" width="9.75" style="137" customWidth="1"/>
    <col min="36" max="16384" width="7" style="43"/>
  </cols>
  <sheetData>
    <row r="1" spans="1:35" ht="20" x14ac:dyDescent="0.4">
      <c r="A1" s="134" t="s">
        <v>1049</v>
      </c>
      <c r="B1" s="42"/>
      <c r="C1" s="133"/>
    </row>
    <row r="2" spans="1:35" ht="20" x14ac:dyDescent="0.4">
      <c r="A2" s="44" t="s">
        <v>619</v>
      </c>
      <c r="B2" s="45"/>
      <c r="C2" s="45"/>
    </row>
    <row r="3" spans="1:35" s="139" customFormat="1" x14ac:dyDescent="0.3">
      <c r="A3" s="44">
        <v>2022</v>
      </c>
      <c r="B3" s="136"/>
      <c r="D3" s="141" t="s">
        <v>229</v>
      </c>
      <c r="E3" s="141" t="s">
        <v>523</v>
      </c>
      <c r="F3" s="141" t="s">
        <v>145</v>
      </c>
      <c r="G3" s="141" t="s">
        <v>232</v>
      </c>
      <c r="H3" s="141" t="s">
        <v>210</v>
      </c>
      <c r="I3" s="141" t="s">
        <v>291</v>
      </c>
      <c r="J3" s="141" t="s">
        <v>165</v>
      </c>
      <c r="K3" s="141" t="s">
        <v>197</v>
      </c>
      <c r="L3" s="141" t="s">
        <v>151</v>
      </c>
      <c r="M3" s="141" t="s">
        <v>248</v>
      </c>
      <c r="N3" s="141" t="s">
        <v>258</v>
      </c>
      <c r="O3" s="141" t="s">
        <v>241</v>
      </c>
      <c r="P3" s="141" t="s">
        <v>276</v>
      </c>
      <c r="Q3" s="141" t="s">
        <v>184</v>
      </c>
      <c r="R3" s="141" t="s">
        <v>225</v>
      </c>
      <c r="S3" s="141" t="s">
        <v>200</v>
      </c>
      <c r="T3" s="141" t="s">
        <v>155</v>
      </c>
      <c r="U3" s="141" t="s">
        <v>267</v>
      </c>
      <c r="V3" s="141" t="s">
        <v>170</v>
      </c>
      <c r="W3" s="141" t="s">
        <v>187</v>
      </c>
      <c r="X3" s="141" t="s">
        <v>495</v>
      </c>
      <c r="Y3" s="141" t="s">
        <v>177</v>
      </c>
      <c r="Z3" s="141" t="s">
        <v>285</v>
      </c>
      <c r="AA3" s="141" t="s">
        <v>159</v>
      </c>
      <c r="AB3" s="141" t="s">
        <v>516</v>
      </c>
      <c r="AC3" s="141" t="s">
        <v>206</v>
      </c>
      <c r="AD3" s="141" t="s">
        <v>245</v>
      </c>
      <c r="AE3" s="141" t="s">
        <v>213</v>
      </c>
      <c r="AF3" s="141" t="s">
        <v>237</v>
      </c>
      <c r="AG3" s="141" t="s">
        <v>370</v>
      </c>
      <c r="AH3" s="141" t="s">
        <v>534</v>
      </c>
      <c r="AI3" s="140" t="s">
        <v>783</v>
      </c>
    </row>
    <row r="4" spans="1:35" x14ac:dyDescent="0.3">
      <c r="A4" s="47" t="s">
        <v>100</v>
      </c>
      <c r="B4" s="47" t="s">
        <v>100</v>
      </c>
      <c r="C4" s="47" t="s">
        <v>100</v>
      </c>
      <c r="D4" s="48">
        <v>0</v>
      </c>
      <c r="E4" s="48">
        <v>3.3000000000000002E-2</v>
      </c>
      <c r="F4" s="48">
        <v>52.111000000000004</v>
      </c>
      <c r="G4" s="48">
        <v>1.9100000000000001</v>
      </c>
      <c r="H4" s="48">
        <v>28.84</v>
      </c>
      <c r="I4" s="48">
        <v>190.215</v>
      </c>
      <c r="J4" s="48">
        <v>7.851</v>
      </c>
      <c r="K4" s="48">
        <v>0</v>
      </c>
      <c r="L4" s="48">
        <v>11.703000000000001</v>
      </c>
      <c r="M4" s="48">
        <v>0.24399999999999999</v>
      </c>
      <c r="N4" s="48">
        <v>0.15600000000000003</v>
      </c>
      <c r="O4" s="48">
        <v>0</v>
      </c>
      <c r="P4" s="48">
        <v>8.4000000000000005E-2</v>
      </c>
      <c r="Q4" s="48">
        <v>13.710999999999999</v>
      </c>
      <c r="R4" s="48">
        <v>1.3120000000000001</v>
      </c>
      <c r="S4" s="48">
        <v>0</v>
      </c>
      <c r="T4" s="48">
        <v>0</v>
      </c>
      <c r="U4" s="48">
        <v>0</v>
      </c>
      <c r="V4" s="48">
        <v>3.0549999999999997</v>
      </c>
      <c r="W4" s="48">
        <v>30.201999999999998</v>
      </c>
      <c r="X4" s="48">
        <v>0.13600000000000001</v>
      </c>
      <c r="Y4" s="48">
        <v>1.4080000000000004</v>
      </c>
      <c r="Z4" s="48">
        <v>0</v>
      </c>
      <c r="AA4" s="48">
        <v>0</v>
      </c>
      <c r="AB4" s="48">
        <v>13.052999999999999</v>
      </c>
      <c r="AC4" s="48">
        <v>27.917000000000002</v>
      </c>
      <c r="AD4" s="48">
        <v>0.18099999999999999</v>
      </c>
      <c r="AE4" s="48">
        <v>3.1780000000000004</v>
      </c>
      <c r="AF4" s="48">
        <v>0</v>
      </c>
      <c r="AG4" s="48">
        <v>2.5000000000000001E-2</v>
      </c>
      <c r="AH4" s="48">
        <v>0</v>
      </c>
      <c r="AI4" s="48">
        <v>387.32499999999999</v>
      </c>
    </row>
    <row r="5" spans="1:35" x14ac:dyDescent="0.3">
      <c r="A5" s="49" t="s">
        <v>349</v>
      </c>
      <c r="B5" s="49" t="s">
        <v>349</v>
      </c>
      <c r="C5" s="49" t="s">
        <v>349</v>
      </c>
      <c r="D5" s="50">
        <v>0</v>
      </c>
      <c r="E5" s="50">
        <v>0</v>
      </c>
      <c r="F5" s="50">
        <v>27.517000000000003</v>
      </c>
      <c r="G5" s="50">
        <v>0</v>
      </c>
      <c r="H5" s="50">
        <v>0</v>
      </c>
      <c r="I5" s="50">
        <v>17.783000000000001</v>
      </c>
      <c r="J5" s="50">
        <v>5.6339999999999995</v>
      </c>
      <c r="K5" s="50">
        <v>0</v>
      </c>
      <c r="L5" s="50">
        <v>8.1720000000000006</v>
      </c>
      <c r="M5" s="50">
        <v>0</v>
      </c>
      <c r="N5" s="50">
        <v>0</v>
      </c>
      <c r="O5" s="50">
        <v>0</v>
      </c>
      <c r="P5" s="50">
        <v>0</v>
      </c>
      <c r="Q5" s="50">
        <v>3.367</v>
      </c>
      <c r="R5" s="50">
        <v>2.3E-2</v>
      </c>
      <c r="S5" s="50">
        <v>0</v>
      </c>
      <c r="T5" s="50">
        <v>0</v>
      </c>
      <c r="U5" s="50">
        <v>0</v>
      </c>
      <c r="V5" s="50">
        <v>1.4350000000000001</v>
      </c>
      <c r="W5" s="50">
        <v>4.3010000000000002</v>
      </c>
      <c r="X5" s="50">
        <v>0.13600000000000001</v>
      </c>
      <c r="Y5" s="50">
        <v>1.4080000000000004</v>
      </c>
      <c r="Z5" s="50">
        <v>0</v>
      </c>
      <c r="AA5" s="50">
        <v>0</v>
      </c>
      <c r="AB5" s="50">
        <v>0.68900000000000006</v>
      </c>
      <c r="AC5" s="50">
        <v>5.2220000000000004</v>
      </c>
      <c r="AD5" s="50">
        <v>2E-3</v>
      </c>
      <c r="AE5" s="50">
        <v>0.61399999999999999</v>
      </c>
      <c r="AF5" s="50">
        <v>0</v>
      </c>
      <c r="AG5" s="50">
        <v>2.5000000000000001E-2</v>
      </c>
      <c r="AH5" s="50">
        <v>0</v>
      </c>
      <c r="AI5" s="50">
        <v>76.328000000000017</v>
      </c>
    </row>
    <row r="6" spans="1:35" x14ac:dyDescent="0.3">
      <c r="A6" s="51" t="s">
        <v>350</v>
      </c>
      <c r="B6" s="51" t="s">
        <v>350</v>
      </c>
      <c r="C6" s="51" t="s">
        <v>350</v>
      </c>
      <c r="D6" s="52">
        <v>0</v>
      </c>
      <c r="E6" s="52">
        <v>0</v>
      </c>
      <c r="F6" s="52">
        <v>21.306000000000004</v>
      </c>
      <c r="G6" s="52">
        <v>0</v>
      </c>
      <c r="H6" s="52">
        <v>0</v>
      </c>
      <c r="I6" s="52">
        <v>12.936</v>
      </c>
      <c r="J6" s="52">
        <v>5.0809999999999995</v>
      </c>
      <c r="K6" s="52">
        <v>0</v>
      </c>
      <c r="L6" s="52">
        <v>7.2899999999999991</v>
      </c>
      <c r="M6" s="52">
        <v>0</v>
      </c>
      <c r="N6" s="52">
        <v>0</v>
      </c>
      <c r="O6" s="52">
        <v>0</v>
      </c>
      <c r="P6" s="52">
        <v>0</v>
      </c>
      <c r="Q6" s="52">
        <v>0.23100000000000001</v>
      </c>
      <c r="R6" s="52">
        <v>2.3E-2</v>
      </c>
      <c r="S6" s="52">
        <v>0</v>
      </c>
      <c r="T6" s="52">
        <v>0</v>
      </c>
      <c r="U6" s="52">
        <v>0</v>
      </c>
      <c r="V6" s="52">
        <v>0.89400000000000002</v>
      </c>
      <c r="W6" s="52">
        <v>1.9319999999999999</v>
      </c>
      <c r="X6" s="52">
        <v>0</v>
      </c>
      <c r="Y6" s="52">
        <v>1.0910000000000002</v>
      </c>
      <c r="Z6" s="52">
        <v>0</v>
      </c>
      <c r="AA6" s="52">
        <v>0</v>
      </c>
      <c r="AB6" s="52">
        <v>0.63200000000000001</v>
      </c>
      <c r="AC6" s="52">
        <v>5.2220000000000004</v>
      </c>
      <c r="AD6" s="52">
        <v>0</v>
      </c>
      <c r="AE6" s="52">
        <v>0.61399999999999999</v>
      </c>
      <c r="AF6" s="52">
        <v>0</v>
      </c>
      <c r="AG6" s="52">
        <v>1.4999999999999999E-2</v>
      </c>
      <c r="AH6" s="52">
        <v>0</v>
      </c>
      <c r="AI6" s="52">
        <v>57.267000000000003</v>
      </c>
    </row>
    <row r="7" spans="1:35" x14ac:dyDescent="0.3">
      <c r="A7" s="3" t="s">
        <v>144</v>
      </c>
      <c r="B7" s="3" t="s">
        <v>351</v>
      </c>
      <c r="C7" s="3" t="s">
        <v>352</v>
      </c>
      <c r="D7" s="53">
        <v>0</v>
      </c>
      <c r="E7" s="53">
        <v>0</v>
      </c>
      <c r="F7" s="53">
        <v>0.29100000000000004</v>
      </c>
      <c r="G7" s="53">
        <v>0</v>
      </c>
      <c r="H7" s="53">
        <v>0</v>
      </c>
      <c r="I7" s="53">
        <v>9.5000000000000001E-2</v>
      </c>
      <c r="J7" s="53">
        <v>0.98599999999999999</v>
      </c>
      <c r="K7" s="53">
        <v>0</v>
      </c>
      <c r="L7" s="53">
        <v>1.403</v>
      </c>
      <c r="M7" s="53">
        <v>0</v>
      </c>
      <c r="N7" s="53">
        <v>0</v>
      </c>
      <c r="O7" s="53">
        <v>0</v>
      </c>
      <c r="P7" s="53">
        <v>0</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138">
        <v>2.7749999999999999</v>
      </c>
    </row>
    <row r="8" spans="1:35" x14ac:dyDescent="0.3">
      <c r="A8" s="3" t="s">
        <v>144</v>
      </c>
      <c r="B8" s="3" t="s">
        <v>351</v>
      </c>
      <c r="C8" s="3" t="s">
        <v>145</v>
      </c>
      <c r="D8" s="53">
        <v>0</v>
      </c>
      <c r="E8" s="53">
        <v>0</v>
      </c>
      <c r="F8" s="53">
        <v>0</v>
      </c>
      <c r="G8" s="53">
        <v>0</v>
      </c>
      <c r="H8" s="53">
        <v>0</v>
      </c>
      <c r="I8" s="53">
        <v>0.81600000000000006</v>
      </c>
      <c r="J8" s="53">
        <v>0.113</v>
      </c>
      <c r="K8" s="53">
        <v>0</v>
      </c>
      <c r="L8" s="53">
        <v>0.20599999999999999</v>
      </c>
      <c r="M8" s="53">
        <v>0</v>
      </c>
      <c r="N8" s="53">
        <v>0</v>
      </c>
      <c r="O8" s="53">
        <v>0</v>
      </c>
      <c r="P8" s="53">
        <v>0</v>
      </c>
      <c r="Q8" s="53">
        <v>1.9E-2</v>
      </c>
      <c r="R8" s="53">
        <v>0</v>
      </c>
      <c r="S8" s="53">
        <v>0</v>
      </c>
      <c r="T8" s="53">
        <v>0</v>
      </c>
      <c r="U8" s="53">
        <v>0</v>
      </c>
      <c r="V8" s="53">
        <v>0</v>
      </c>
      <c r="W8" s="53">
        <v>0.59300000000000008</v>
      </c>
      <c r="X8" s="53">
        <v>0</v>
      </c>
      <c r="Y8" s="53">
        <v>0</v>
      </c>
      <c r="Z8" s="53">
        <v>0</v>
      </c>
      <c r="AA8" s="53">
        <v>0</v>
      </c>
      <c r="AB8" s="53">
        <v>0</v>
      </c>
      <c r="AC8" s="53">
        <v>6.5000000000000002E-2</v>
      </c>
      <c r="AD8" s="53">
        <v>0</v>
      </c>
      <c r="AE8" s="53">
        <v>0</v>
      </c>
      <c r="AF8" s="53">
        <v>0</v>
      </c>
      <c r="AG8" s="53">
        <v>0</v>
      </c>
      <c r="AH8" s="53">
        <v>0</v>
      </c>
      <c r="AI8" s="138">
        <v>1.8119999999999998</v>
      </c>
    </row>
    <row r="9" spans="1:35" x14ac:dyDescent="0.3">
      <c r="A9" s="3" t="s">
        <v>144</v>
      </c>
      <c r="B9" s="3" t="s">
        <v>351</v>
      </c>
      <c r="C9" s="3" t="s">
        <v>353</v>
      </c>
      <c r="D9" s="53">
        <v>0</v>
      </c>
      <c r="E9" s="53">
        <v>0</v>
      </c>
      <c r="F9" s="53">
        <v>0.05</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138">
        <v>0.05</v>
      </c>
    </row>
    <row r="10" spans="1:35" x14ac:dyDescent="0.3">
      <c r="A10" s="3" t="s">
        <v>144</v>
      </c>
      <c r="B10" s="3" t="s">
        <v>351</v>
      </c>
      <c r="C10" s="3" t="s">
        <v>354</v>
      </c>
      <c r="D10" s="53">
        <v>0</v>
      </c>
      <c r="E10" s="53">
        <v>0</v>
      </c>
      <c r="F10" s="53">
        <v>0.21</v>
      </c>
      <c r="G10" s="53">
        <v>0</v>
      </c>
      <c r="H10" s="53">
        <v>0</v>
      </c>
      <c r="I10" s="53">
        <v>0</v>
      </c>
      <c r="J10" s="53">
        <v>0.45300000000000001</v>
      </c>
      <c r="K10" s="53">
        <v>0</v>
      </c>
      <c r="L10" s="53">
        <v>0.44800000000000006</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138">
        <v>1.1110000000000002</v>
      </c>
    </row>
    <row r="11" spans="1:35"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5.8000000000000003E-2</v>
      </c>
      <c r="W11" s="53">
        <v>0</v>
      </c>
      <c r="X11" s="53">
        <v>0</v>
      </c>
      <c r="Y11" s="53">
        <v>0</v>
      </c>
      <c r="Z11" s="53">
        <v>0</v>
      </c>
      <c r="AA11" s="53">
        <v>0</v>
      </c>
      <c r="AB11" s="53">
        <v>0</v>
      </c>
      <c r="AC11" s="53">
        <v>0</v>
      </c>
      <c r="AD11" s="53">
        <v>0</v>
      </c>
      <c r="AE11" s="53">
        <v>0</v>
      </c>
      <c r="AF11" s="53">
        <v>0</v>
      </c>
      <c r="AG11" s="53">
        <v>0</v>
      </c>
      <c r="AH11" s="53">
        <v>0</v>
      </c>
      <c r="AI11" s="138">
        <v>5.8000000000000003E-2</v>
      </c>
    </row>
    <row r="12" spans="1:35" x14ac:dyDescent="0.3">
      <c r="A12" s="3" t="s">
        <v>144</v>
      </c>
      <c r="B12" s="3" t="s">
        <v>351</v>
      </c>
      <c r="C12" s="3" t="s">
        <v>356</v>
      </c>
      <c r="D12" s="53">
        <v>0</v>
      </c>
      <c r="E12" s="53">
        <v>0</v>
      </c>
      <c r="F12" s="53">
        <v>4.0809999999999995</v>
      </c>
      <c r="G12" s="53">
        <v>0</v>
      </c>
      <c r="H12" s="53">
        <v>0</v>
      </c>
      <c r="I12" s="53">
        <v>0.104</v>
      </c>
      <c r="J12" s="53">
        <v>0.01</v>
      </c>
      <c r="K12" s="53">
        <v>0</v>
      </c>
      <c r="L12" s="53">
        <v>0.42700000000000005</v>
      </c>
      <c r="M12" s="53">
        <v>0</v>
      </c>
      <c r="N12" s="53">
        <v>0</v>
      </c>
      <c r="O12" s="53">
        <v>0</v>
      </c>
      <c r="P12" s="53">
        <v>0</v>
      </c>
      <c r="Q12" s="53">
        <v>0</v>
      </c>
      <c r="R12" s="53">
        <v>0</v>
      </c>
      <c r="S12" s="53">
        <v>0</v>
      </c>
      <c r="T12" s="53">
        <v>0</v>
      </c>
      <c r="U12" s="53">
        <v>0</v>
      </c>
      <c r="V12" s="53">
        <v>2.1999999999999999E-2</v>
      </c>
      <c r="W12" s="53">
        <v>1.6E-2</v>
      </c>
      <c r="X12" s="53">
        <v>0</v>
      </c>
      <c r="Y12" s="53">
        <v>0</v>
      </c>
      <c r="Z12" s="53">
        <v>0</v>
      </c>
      <c r="AA12" s="53">
        <v>0</v>
      </c>
      <c r="AB12" s="53">
        <v>0</v>
      </c>
      <c r="AC12" s="53">
        <v>3.7999999999999999E-2</v>
      </c>
      <c r="AD12" s="53">
        <v>0</v>
      </c>
      <c r="AE12" s="53">
        <v>0</v>
      </c>
      <c r="AF12" s="53">
        <v>0</v>
      </c>
      <c r="AG12" s="53">
        <v>0</v>
      </c>
      <c r="AH12" s="53">
        <v>0</v>
      </c>
      <c r="AI12" s="138">
        <v>4.6980000000000004</v>
      </c>
    </row>
    <row r="13" spans="1:35" x14ac:dyDescent="0.3">
      <c r="A13" s="3" t="s">
        <v>144</v>
      </c>
      <c r="B13" s="3" t="s">
        <v>351</v>
      </c>
      <c r="C13" s="3" t="s">
        <v>151</v>
      </c>
      <c r="D13" s="53">
        <v>0</v>
      </c>
      <c r="E13" s="53">
        <v>0</v>
      </c>
      <c r="F13" s="53">
        <v>3.7670000000000008</v>
      </c>
      <c r="G13" s="53">
        <v>0</v>
      </c>
      <c r="H13" s="53">
        <v>0</v>
      </c>
      <c r="I13" s="53">
        <v>0.79899999999999993</v>
      </c>
      <c r="J13" s="53">
        <v>2.9070000000000005</v>
      </c>
      <c r="K13" s="53">
        <v>0</v>
      </c>
      <c r="L13" s="53">
        <v>0</v>
      </c>
      <c r="M13" s="53">
        <v>0</v>
      </c>
      <c r="N13" s="53">
        <v>0</v>
      </c>
      <c r="O13" s="53">
        <v>0</v>
      </c>
      <c r="P13" s="53">
        <v>0</v>
      </c>
      <c r="Q13" s="53">
        <v>0</v>
      </c>
      <c r="R13" s="53">
        <v>0</v>
      </c>
      <c r="S13" s="53">
        <v>0</v>
      </c>
      <c r="T13" s="53">
        <v>0</v>
      </c>
      <c r="U13" s="53">
        <v>0</v>
      </c>
      <c r="V13" s="53">
        <v>0.21199999999999999</v>
      </c>
      <c r="W13" s="53">
        <v>0</v>
      </c>
      <c r="X13" s="53">
        <v>0</v>
      </c>
      <c r="Y13" s="53">
        <v>0.24400000000000005</v>
      </c>
      <c r="Z13" s="53">
        <v>0</v>
      </c>
      <c r="AA13" s="53">
        <v>0</v>
      </c>
      <c r="AB13" s="53">
        <v>6.4000000000000001E-2</v>
      </c>
      <c r="AC13" s="53">
        <v>0.46899999999999997</v>
      </c>
      <c r="AD13" s="53">
        <v>0</v>
      </c>
      <c r="AE13" s="53">
        <v>0.17400000000000002</v>
      </c>
      <c r="AF13" s="53">
        <v>0</v>
      </c>
      <c r="AG13" s="53">
        <v>0</v>
      </c>
      <c r="AH13" s="53">
        <v>0</v>
      </c>
      <c r="AI13" s="138">
        <v>8.6359999999999992</v>
      </c>
    </row>
    <row r="14" spans="1:35" x14ac:dyDescent="0.3">
      <c r="A14" s="3" t="s">
        <v>144</v>
      </c>
      <c r="B14" s="3" t="s">
        <v>351</v>
      </c>
      <c r="C14" s="3" t="s">
        <v>357</v>
      </c>
      <c r="D14" s="53">
        <v>0</v>
      </c>
      <c r="E14" s="53">
        <v>0</v>
      </c>
      <c r="F14" s="53">
        <v>0.161</v>
      </c>
      <c r="G14" s="53">
        <v>0</v>
      </c>
      <c r="H14" s="53">
        <v>0</v>
      </c>
      <c r="I14" s="53">
        <v>5.4999999999999993E-2</v>
      </c>
      <c r="J14" s="53">
        <v>0.01</v>
      </c>
      <c r="K14" s="53">
        <v>0</v>
      </c>
      <c r="L14" s="53">
        <v>0</v>
      </c>
      <c r="M14" s="53">
        <v>0</v>
      </c>
      <c r="N14" s="53">
        <v>0</v>
      </c>
      <c r="O14" s="53">
        <v>0</v>
      </c>
      <c r="P14" s="53">
        <v>0</v>
      </c>
      <c r="Q14" s="53">
        <v>0</v>
      </c>
      <c r="R14" s="53">
        <v>0</v>
      </c>
      <c r="S14" s="53">
        <v>0</v>
      </c>
      <c r="T14" s="53">
        <v>0</v>
      </c>
      <c r="U14" s="53">
        <v>0</v>
      </c>
      <c r="V14" s="53">
        <v>3.5000000000000003E-2</v>
      </c>
      <c r="W14" s="53">
        <v>0</v>
      </c>
      <c r="X14" s="53">
        <v>0</v>
      </c>
      <c r="Y14" s="53">
        <v>2.4E-2</v>
      </c>
      <c r="Z14" s="53">
        <v>0</v>
      </c>
      <c r="AA14" s="53">
        <v>0</v>
      </c>
      <c r="AB14" s="53">
        <v>0</v>
      </c>
      <c r="AC14" s="53">
        <v>0.16999999999999998</v>
      </c>
      <c r="AD14" s="53">
        <v>0</v>
      </c>
      <c r="AE14" s="53">
        <v>0</v>
      </c>
      <c r="AF14" s="53">
        <v>0</v>
      </c>
      <c r="AG14" s="53">
        <v>1.4999999999999999E-2</v>
      </c>
      <c r="AH14" s="53">
        <v>0</v>
      </c>
      <c r="AI14" s="138">
        <v>0.47000000000000003</v>
      </c>
    </row>
    <row r="15" spans="1:35" x14ac:dyDescent="0.3">
      <c r="A15" s="3" t="s">
        <v>144</v>
      </c>
      <c r="B15" s="3" t="s">
        <v>351</v>
      </c>
      <c r="C15" s="3" t="s">
        <v>358</v>
      </c>
      <c r="D15" s="53">
        <v>0</v>
      </c>
      <c r="E15" s="53">
        <v>0</v>
      </c>
      <c r="F15" s="53">
        <v>0.26</v>
      </c>
      <c r="G15" s="53">
        <v>0</v>
      </c>
      <c r="H15" s="53">
        <v>0</v>
      </c>
      <c r="I15" s="53">
        <v>1.0739999999999998</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138">
        <v>1.3339999999999999</v>
      </c>
    </row>
    <row r="16" spans="1:35" x14ac:dyDescent="0.3">
      <c r="A16" s="3" t="s">
        <v>144</v>
      </c>
      <c r="B16" s="3" t="s">
        <v>351</v>
      </c>
      <c r="C16" s="3" t="s">
        <v>359</v>
      </c>
      <c r="D16" s="53">
        <v>0</v>
      </c>
      <c r="E16" s="53">
        <v>0</v>
      </c>
      <c r="F16" s="53">
        <v>0.1</v>
      </c>
      <c r="G16" s="53">
        <v>0</v>
      </c>
      <c r="H16" s="53">
        <v>0</v>
      </c>
      <c r="I16" s="53">
        <v>0.04</v>
      </c>
      <c r="J16" s="53">
        <v>0</v>
      </c>
      <c r="K16" s="53">
        <v>0</v>
      </c>
      <c r="L16" s="53">
        <v>0</v>
      </c>
      <c r="M16" s="53">
        <v>0</v>
      </c>
      <c r="N16" s="53">
        <v>0</v>
      </c>
      <c r="O16" s="53">
        <v>0</v>
      </c>
      <c r="P16" s="53">
        <v>0</v>
      </c>
      <c r="Q16" s="53">
        <v>0</v>
      </c>
      <c r="R16" s="53">
        <v>0</v>
      </c>
      <c r="S16" s="53">
        <v>0</v>
      </c>
      <c r="T16" s="53">
        <v>0</v>
      </c>
      <c r="U16" s="53">
        <v>0</v>
      </c>
      <c r="V16" s="53">
        <v>0</v>
      </c>
      <c r="W16" s="53">
        <v>2.5000000000000001E-2</v>
      </c>
      <c r="X16" s="53">
        <v>0</v>
      </c>
      <c r="Y16" s="53">
        <v>0</v>
      </c>
      <c r="Z16" s="53">
        <v>0</v>
      </c>
      <c r="AA16" s="53">
        <v>0</v>
      </c>
      <c r="AB16" s="53">
        <v>0</v>
      </c>
      <c r="AC16" s="53">
        <v>0</v>
      </c>
      <c r="AD16" s="53">
        <v>0</v>
      </c>
      <c r="AE16" s="53">
        <v>0</v>
      </c>
      <c r="AF16" s="53">
        <v>0</v>
      </c>
      <c r="AG16" s="53">
        <v>0</v>
      </c>
      <c r="AH16" s="53">
        <v>0</v>
      </c>
      <c r="AI16" s="138">
        <v>0.16500000000000001</v>
      </c>
    </row>
    <row r="17" spans="1:35" x14ac:dyDescent="0.3">
      <c r="A17" s="3" t="s">
        <v>144</v>
      </c>
      <c r="B17" s="3" t="s">
        <v>351</v>
      </c>
      <c r="C17" s="3" t="s">
        <v>360</v>
      </c>
      <c r="D17" s="53">
        <v>0</v>
      </c>
      <c r="E17" s="53">
        <v>0</v>
      </c>
      <c r="F17" s="53">
        <v>1.6010000000000002</v>
      </c>
      <c r="G17" s="53">
        <v>0</v>
      </c>
      <c r="H17" s="53">
        <v>0</v>
      </c>
      <c r="I17" s="53">
        <v>0.90200000000000014</v>
      </c>
      <c r="J17" s="53">
        <v>0.37400000000000005</v>
      </c>
      <c r="K17" s="53">
        <v>0</v>
      </c>
      <c r="L17" s="53">
        <v>0.35200000000000004</v>
      </c>
      <c r="M17" s="53">
        <v>0</v>
      </c>
      <c r="N17" s="53">
        <v>0</v>
      </c>
      <c r="O17" s="53">
        <v>0</v>
      </c>
      <c r="P17" s="53">
        <v>0</v>
      </c>
      <c r="Q17" s="53">
        <v>0</v>
      </c>
      <c r="R17" s="53">
        <v>0</v>
      </c>
      <c r="S17" s="53">
        <v>0</v>
      </c>
      <c r="T17" s="53">
        <v>0</v>
      </c>
      <c r="U17" s="53">
        <v>0</v>
      </c>
      <c r="V17" s="53">
        <v>0.11799999999999998</v>
      </c>
      <c r="W17" s="53">
        <v>0.7719999999999998</v>
      </c>
      <c r="X17" s="53">
        <v>0</v>
      </c>
      <c r="Y17" s="53">
        <v>0.623</v>
      </c>
      <c r="Z17" s="53">
        <v>0</v>
      </c>
      <c r="AA17" s="53">
        <v>0</v>
      </c>
      <c r="AB17" s="53">
        <v>0</v>
      </c>
      <c r="AC17" s="53">
        <v>1.1760000000000002</v>
      </c>
      <c r="AD17" s="53">
        <v>0</v>
      </c>
      <c r="AE17" s="53">
        <v>0</v>
      </c>
      <c r="AF17" s="53">
        <v>0</v>
      </c>
      <c r="AG17" s="53">
        <v>0</v>
      </c>
      <c r="AH17" s="53">
        <v>0</v>
      </c>
      <c r="AI17" s="138">
        <v>5.9180000000000001</v>
      </c>
    </row>
    <row r="18" spans="1:35"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138">
        <v>0</v>
      </c>
    </row>
    <row r="19" spans="1:35" x14ac:dyDescent="0.3">
      <c r="A19" s="3" t="s">
        <v>144</v>
      </c>
      <c r="B19" s="3" t="s">
        <v>351</v>
      </c>
      <c r="C19" s="3" t="s">
        <v>155</v>
      </c>
      <c r="D19" s="53">
        <v>0</v>
      </c>
      <c r="E19" s="53">
        <v>0</v>
      </c>
      <c r="F19" s="53">
        <v>2.9530000000000003</v>
      </c>
      <c r="G19" s="53">
        <v>0</v>
      </c>
      <c r="H19" s="53">
        <v>0</v>
      </c>
      <c r="I19" s="53">
        <v>2.9259999999999997</v>
      </c>
      <c r="J19" s="53">
        <v>0</v>
      </c>
      <c r="K19" s="53">
        <v>0</v>
      </c>
      <c r="L19" s="53">
        <v>2.8379999999999996</v>
      </c>
      <c r="M19" s="53">
        <v>0</v>
      </c>
      <c r="N19" s="53">
        <v>0</v>
      </c>
      <c r="O19" s="53">
        <v>0</v>
      </c>
      <c r="P19" s="53">
        <v>0</v>
      </c>
      <c r="Q19" s="53">
        <v>0</v>
      </c>
      <c r="R19" s="53">
        <v>0</v>
      </c>
      <c r="S19" s="53">
        <v>0</v>
      </c>
      <c r="T19" s="53">
        <v>0</v>
      </c>
      <c r="U19" s="53">
        <v>0</v>
      </c>
      <c r="V19" s="53">
        <v>0.12</v>
      </c>
      <c r="W19" s="53">
        <v>0</v>
      </c>
      <c r="X19" s="53">
        <v>0</v>
      </c>
      <c r="Y19" s="53">
        <v>1.4999999999999999E-2</v>
      </c>
      <c r="Z19" s="53">
        <v>0</v>
      </c>
      <c r="AA19" s="53">
        <v>0</v>
      </c>
      <c r="AB19" s="53">
        <v>5.3999999999999992E-2</v>
      </c>
      <c r="AC19" s="53">
        <v>2.1389999999999998</v>
      </c>
      <c r="AD19" s="53">
        <v>0</v>
      </c>
      <c r="AE19" s="53">
        <v>0</v>
      </c>
      <c r="AF19" s="53">
        <v>0</v>
      </c>
      <c r="AG19" s="53">
        <v>0</v>
      </c>
      <c r="AH19" s="53">
        <v>0</v>
      </c>
      <c r="AI19" s="138">
        <v>11.044999999999998</v>
      </c>
    </row>
    <row r="20" spans="1:35"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138">
        <v>0</v>
      </c>
    </row>
    <row r="21" spans="1:35" x14ac:dyDescent="0.3">
      <c r="A21" s="3" t="s">
        <v>144</v>
      </c>
      <c r="B21" s="3" t="s">
        <v>351</v>
      </c>
      <c r="C21" s="3" t="s">
        <v>363</v>
      </c>
      <c r="D21" s="53">
        <v>0</v>
      </c>
      <c r="E21" s="53">
        <v>0</v>
      </c>
      <c r="F21" s="53">
        <v>0</v>
      </c>
      <c r="G21" s="53">
        <v>0</v>
      </c>
      <c r="H21" s="53">
        <v>0</v>
      </c>
      <c r="I21" s="53">
        <v>0.22999999999999998</v>
      </c>
      <c r="J21" s="53">
        <v>0</v>
      </c>
      <c r="K21" s="53">
        <v>0</v>
      </c>
      <c r="L21" s="53">
        <v>0.16699999999999998</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4.8000000000000001E-2</v>
      </c>
      <c r="AD21" s="53">
        <v>0</v>
      </c>
      <c r="AE21" s="53">
        <v>0</v>
      </c>
      <c r="AF21" s="53">
        <v>0</v>
      </c>
      <c r="AG21" s="53">
        <v>0</v>
      </c>
      <c r="AH21" s="53">
        <v>0</v>
      </c>
      <c r="AI21" s="138">
        <v>0.44499999999999995</v>
      </c>
    </row>
    <row r="22" spans="1:35" x14ac:dyDescent="0.3">
      <c r="A22" s="3" t="s">
        <v>144</v>
      </c>
      <c r="B22" s="3" t="s">
        <v>351</v>
      </c>
      <c r="C22" s="3" t="s">
        <v>159</v>
      </c>
      <c r="D22" s="53">
        <v>0</v>
      </c>
      <c r="E22" s="53">
        <v>0</v>
      </c>
      <c r="F22" s="53">
        <v>4.1700000000000008</v>
      </c>
      <c r="G22" s="53">
        <v>0</v>
      </c>
      <c r="H22" s="53">
        <v>0</v>
      </c>
      <c r="I22" s="53">
        <v>4.093</v>
      </c>
      <c r="J22" s="53">
        <v>0.16699999999999998</v>
      </c>
      <c r="K22" s="53">
        <v>0</v>
      </c>
      <c r="L22" s="53">
        <v>0.77900000000000003</v>
      </c>
      <c r="M22" s="53">
        <v>0</v>
      </c>
      <c r="N22" s="53">
        <v>0</v>
      </c>
      <c r="O22" s="53">
        <v>0</v>
      </c>
      <c r="P22" s="53">
        <v>0</v>
      </c>
      <c r="Q22" s="53">
        <v>0.21200000000000002</v>
      </c>
      <c r="R22" s="53">
        <v>2.3E-2</v>
      </c>
      <c r="S22" s="53">
        <v>0</v>
      </c>
      <c r="T22" s="53">
        <v>0</v>
      </c>
      <c r="U22" s="53">
        <v>0</v>
      </c>
      <c r="V22" s="53">
        <v>0.32900000000000007</v>
      </c>
      <c r="W22" s="53">
        <v>0.501</v>
      </c>
      <c r="X22" s="53">
        <v>0</v>
      </c>
      <c r="Y22" s="53">
        <v>1.4E-2</v>
      </c>
      <c r="Z22" s="53">
        <v>0</v>
      </c>
      <c r="AA22" s="53">
        <v>0</v>
      </c>
      <c r="AB22" s="53">
        <v>0.122</v>
      </c>
      <c r="AC22" s="53">
        <v>0.94799999999999995</v>
      </c>
      <c r="AD22" s="53">
        <v>0</v>
      </c>
      <c r="AE22" s="53">
        <v>0</v>
      </c>
      <c r="AF22" s="53">
        <v>0</v>
      </c>
      <c r="AG22" s="53">
        <v>0</v>
      </c>
      <c r="AH22" s="53">
        <v>0</v>
      </c>
      <c r="AI22" s="138">
        <v>11.358000000000001</v>
      </c>
    </row>
    <row r="23" spans="1:35" x14ac:dyDescent="0.3">
      <c r="A23" s="3" t="s">
        <v>144</v>
      </c>
      <c r="B23" s="3" t="s">
        <v>351</v>
      </c>
      <c r="C23" s="3" t="s">
        <v>364</v>
      </c>
      <c r="D23" s="53">
        <v>0</v>
      </c>
      <c r="E23" s="53">
        <v>0</v>
      </c>
      <c r="F23" s="53">
        <v>0.14800000000000002</v>
      </c>
      <c r="G23" s="53">
        <v>0</v>
      </c>
      <c r="H23" s="53">
        <v>0</v>
      </c>
      <c r="I23" s="53">
        <v>0</v>
      </c>
      <c r="J23" s="53">
        <v>0</v>
      </c>
      <c r="K23" s="53">
        <v>0</v>
      </c>
      <c r="L23" s="53">
        <v>0.23599999999999999</v>
      </c>
      <c r="M23" s="53">
        <v>0</v>
      </c>
      <c r="N23" s="53">
        <v>0</v>
      </c>
      <c r="O23" s="53">
        <v>0</v>
      </c>
      <c r="P23" s="53">
        <v>0</v>
      </c>
      <c r="Q23" s="53">
        <v>0</v>
      </c>
      <c r="R23" s="53">
        <v>0</v>
      </c>
      <c r="S23" s="53">
        <v>0</v>
      </c>
      <c r="T23" s="53">
        <v>0</v>
      </c>
      <c r="U23" s="53">
        <v>0</v>
      </c>
      <c r="V23" s="53">
        <v>0</v>
      </c>
      <c r="W23" s="53">
        <v>0</v>
      </c>
      <c r="X23" s="53">
        <v>0</v>
      </c>
      <c r="Y23" s="53">
        <v>0.01</v>
      </c>
      <c r="Z23" s="53">
        <v>0</v>
      </c>
      <c r="AA23" s="53">
        <v>0</v>
      </c>
      <c r="AB23" s="53">
        <v>0</v>
      </c>
      <c r="AC23" s="53">
        <v>0</v>
      </c>
      <c r="AD23" s="53">
        <v>0</v>
      </c>
      <c r="AE23" s="53">
        <v>0</v>
      </c>
      <c r="AF23" s="53">
        <v>0</v>
      </c>
      <c r="AG23" s="53">
        <v>0</v>
      </c>
      <c r="AH23" s="53">
        <v>0</v>
      </c>
      <c r="AI23" s="138">
        <v>0.39400000000000002</v>
      </c>
    </row>
    <row r="24" spans="1:35" x14ac:dyDescent="0.3">
      <c r="A24" s="3" t="s">
        <v>144</v>
      </c>
      <c r="B24" s="3" t="s">
        <v>351</v>
      </c>
      <c r="C24" s="3" t="s">
        <v>365</v>
      </c>
      <c r="D24" s="53">
        <v>0</v>
      </c>
      <c r="E24" s="53">
        <v>0</v>
      </c>
      <c r="F24" s="53">
        <v>0.14599999999999999</v>
      </c>
      <c r="G24" s="53">
        <v>0</v>
      </c>
      <c r="H24" s="53">
        <v>0</v>
      </c>
      <c r="I24" s="53">
        <v>0.01</v>
      </c>
      <c r="J24" s="53">
        <v>0.01</v>
      </c>
      <c r="K24" s="53">
        <v>0</v>
      </c>
      <c r="L24" s="53">
        <v>3.4000000000000002E-2</v>
      </c>
      <c r="M24" s="53">
        <v>0</v>
      </c>
      <c r="N24" s="53">
        <v>0</v>
      </c>
      <c r="O24" s="53">
        <v>0</v>
      </c>
      <c r="P24" s="53">
        <v>0</v>
      </c>
      <c r="Q24" s="53">
        <v>0</v>
      </c>
      <c r="R24" s="53">
        <v>0</v>
      </c>
      <c r="S24" s="53">
        <v>0</v>
      </c>
      <c r="T24" s="53">
        <v>0</v>
      </c>
      <c r="U24" s="53">
        <v>0</v>
      </c>
      <c r="V24" s="53">
        <v>0</v>
      </c>
      <c r="W24" s="53">
        <v>0</v>
      </c>
      <c r="X24" s="53">
        <v>0</v>
      </c>
      <c r="Y24" s="53">
        <v>4.0999999999999995E-2</v>
      </c>
      <c r="Z24" s="53">
        <v>0</v>
      </c>
      <c r="AA24" s="53">
        <v>0</v>
      </c>
      <c r="AB24" s="53">
        <v>0</v>
      </c>
      <c r="AC24" s="53">
        <v>0</v>
      </c>
      <c r="AD24" s="53">
        <v>0</v>
      </c>
      <c r="AE24" s="53">
        <v>1.0999999999999999E-2</v>
      </c>
      <c r="AF24" s="53">
        <v>0</v>
      </c>
      <c r="AG24" s="53">
        <v>0</v>
      </c>
      <c r="AH24" s="53">
        <v>0</v>
      </c>
      <c r="AI24" s="138">
        <v>0.252</v>
      </c>
    </row>
    <row r="25" spans="1:35" x14ac:dyDescent="0.3">
      <c r="A25" s="3" t="s">
        <v>144</v>
      </c>
      <c r="B25" s="3" t="s">
        <v>351</v>
      </c>
      <c r="C25" s="3" t="s">
        <v>162</v>
      </c>
      <c r="D25" s="53">
        <v>0</v>
      </c>
      <c r="E25" s="53">
        <v>0</v>
      </c>
      <c r="F25" s="53">
        <v>3.3680000000000003</v>
      </c>
      <c r="G25" s="53">
        <v>0</v>
      </c>
      <c r="H25" s="53">
        <v>0</v>
      </c>
      <c r="I25" s="53">
        <v>1.792</v>
      </c>
      <c r="J25" s="53">
        <v>5.1000000000000004E-2</v>
      </c>
      <c r="K25" s="53">
        <v>0</v>
      </c>
      <c r="L25" s="53">
        <v>0.40000000000000013</v>
      </c>
      <c r="M25" s="53">
        <v>0</v>
      </c>
      <c r="N25" s="53">
        <v>0</v>
      </c>
      <c r="O25" s="53">
        <v>0</v>
      </c>
      <c r="P25" s="53">
        <v>0</v>
      </c>
      <c r="Q25" s="53">
        <v>0</v>
      </c>
      <c r="R25" s="53">
        <v>0</v>
      </c>
      <c r="S25" s="53">
        <v>0</v>
      </c>
      <c r="T25" s="53">
        <v>0</v>
      </c>
      <c r="U25" s="53">
        <v>0</v>
      </c>
      <c r="V25" s="53">
        <v>0</v>
      </c>
      <c r="W25" s="53">
        <v>2.5000000000000001E-2</v>
      </c>
      <c r="X25" s="53">
        <v>0</v>
      </c>
      <c r="Y25" s="53">
        <v>0.12</v>
      </c>
      <c r="Z25" s="53">
        <v>0</v>
      </c>
      <c r="AA25" s="53">
        <v>0</v>
      </c>
      <c r="AB25" s="53">
        <v>0.39200000000000002</v>
      </c>
      <c r="AC25" s="53">
        <v>0.16899999999999998</v>
      </c>
      <c r="AD25" s="53">
        <v>0</v>
      </c>
      <c r="AE25" s="53">
        <v>0.42899999999999994</v>
      </c>
      <c r="AF25" s="53">
        <v>0</v>
      </c>
      <c r="AG25" s="53">
        <v>0</v>
      </c>
      <c r="AH25" s="53">
        <v>0</v>
      </c>
      <c r="AI25" s="138">
        <v>6.7460000000000013</v>
      </c>
    </row>
    <row r="26" spans="1:35" x14ac:dyDescent="0.3">
      <c r="A26" s="51" t="s">
        <v>366</v>
      </c>
      <c r="B26" s="51" t="s">
        <v>366</v>
      </c>
      <c r="C26" s="51" t="s">
        <v>366</v>
      </c>
      <c r="D26" s="52">
        <v>0</v>
      </c>
      <c r="E26" s="52">
        <v>0</v>
      </c>
      <c r="F26" s="52">
        <v>5.9220000000000006</v>
      </c>
      <c r="G26" s="52">
        <v>0</v>
      </c>
      <c r="H26" s="52">
        <v>0</v>
      </c>
      <c r="I26" s="52">
        <v>3.3010000000000002</v>
      </c>
      <c r="J26" s="52">
        <v>0.47799999999999998</v>
      </c>
      <c r="K26" s="52">
        <v>0</v>
      </c>
      <c r="L26" s="52">
        <v>0.84700000000000009</v>
      </c>
      <c r="M26" s="52">
        <v>0</v>
      </c>
      <c r="N26" s="52">
        <v>0</v>
      </c>
      <c r="O26" s="52">
        <v>0</v>
      </c>
      <c r="P26" s="52">
        <v>0</v>
      </c>
      <c r="Q26" s="52">
        <v>1.6659999999999999</v>
      </c>
      <c r="R26" s="52">
        <v>0</v>
      </c>
      <c r="S26" s="52">
        <v>0</v>
      </c>
      <c r="T26" s="52">
        <v>0</v>
      </c>
      <c r="U26" s="52">
        <v>0</v>
      </c>
      <c r="V26" s="52">
        <v>0.54100000000000004</v>
      </c>
      <c r="W26" s="52">
        <v>2.1039999999999996</v>
      </c>
      <c r="X26" s="52">
        <v>0</v>
      </c>
      <c r="Y26" s="52">
        <v>0.31699999999999995</v>
      </c>
      <c r="Z26" s="52">
        <v>0</v>
      </c>
      <c r="AA26" s="52">
        <v>0</v>
      </c>
      <c r="AB26" s="52">
        <v>5.7000000000000002E-2</v>
      </c>
      <c r="AC26" s="52">
        <v>0</v>
      </c>
      <c r="AD26" s="52">
        <v>2E-3</v>
      </c>
      <c r="AE26" s="52">
        <v>0</v>
      </c>
      <c r="AF26" s="52">
        <v>0</v>
      </c>
      <c r="AG26" s="52">
        <v>0.01</v>
      </c>
      <c r="AH26" s="52">
        <v>0</v>
      </c>
      <c r="AI26" s="52">
        <v>15.244999999999999</v>
      </c>
    </row>
    <row r="27" spans="1:35"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138">
        <v>0</v>
      </c>
    </row>
    <row r="28" spans="1:35"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138">
        <v>0</v>
      </c>
    </row>
    <row r="29" spans="1:35" x14ac:dyDescent="0.3">
      <c r="A29" s="3" t="s">
        <v>144</v>
      </c>
      <c r="B29" s="3" t="s">
        <v>367</v>
      </c>
      <c r="C29" s="3" t="s">
        <v>370</v>
      </c>
      <c r="D29" s="53">
        <v>0</v>
      </c>
      <c r="E29" s="53">
        <v>0</v>
      </c>
      <c r="F29" s="53">
        <v>0.27400000000000002</v>
      </c>
      <c r="G29" s="53">
        <v>0</v>
      </c>
      <c r="H29" s="53">
        <v>0</v>
      </c>
      <c r="I29" s="53">
        <v>0.18499999999999997</v>
      </c>
      <c r="J29" s="53">
        <v>0.02</v>
      </c>
      <c r="K29" s="53">
        <v>0</v>
      </c>
      <c r="L29" s="53">
        <v>0</v>
      </c>
      <c r="M29" s="53">
        <v>0</v>
      </c>
      <c r="N29" s="53">
        <v>0</v>
      </c>
      <c r="O29" s="53">
        <v>0</v>
      </c>
      <c r="P29" s="53">
        <v>0</v>
      </c>
      <c r="Q29" s="53">
        <v>0</v>
      </c>
      <c r="R29" s="53">
        <v>0</v>
      </c>
      <c r="S29" s="53">
        <v>0</v>
      </c>
      <c r="T29" s="53">
        <v>0</v>
      </c>
      <c r="U29" s="53">
        <v>0</v>
      </c>
      <c r="V29" s="53">
        <v>0.01</v>
      </c>
      <c r="W29" s="53">
        <v>8.2000000000000003E-2</v>
      </c>
      <c r="X29" s="53">
        <v>0</v>
      </c>
      <c r="Y29" s="53">
        <v>0</v>
      </c>
      <c r="Z29" s="53">
        <v>0</v>
      </c>
      <c r="AA29" s="53">
        <v>0</v>
      </c>
      <c r="AB29" s="53">
        <v>0</v>
      </c>
      <c r="AC29" s="53">
        <v>0</v>
      </c>
      <c r="AD29" s="53">
        <v>0</v>
      </c>
      <c r="AE29" s="53">
        <v>0</v>
      </c>
      <c r="AF29" s="53">
        <v>0</v>
      </c>
      <c r="AG29" s="53">
        <v>0</v>
      </c>
      <c r="AH29" s="53">
        <v>0</v>
      </c>
      <c r="AI29" s="138">
        <v>0.57099999999999995</v>
      </c>
    </row>
    <row r="30" spans="1:35" x14ac:dyDescent="0.3">
      <c r="A30" s="3" t="s">
        <v>144</v>
      </c>
      <c r="B30" s="3" t="s">
        <v>367</v>
      </c>
      <c r="C30" s="3" t="s">
        <v>371</v>
      </c>
      <c r="D30" s="53">
        <v>0</v>
      </c>
      <c r="E30" s="53">
        <v>0</v>
      </c>
      <c r="F30" s="53">
        <v>0</v>
      </c>
      <c r="G30" s="53">
        <v>0</v>
      </c>
      <c r="H30" s="53">
        <v>0</v>
      </c>
      <c r="I30" s="53">
        <v>0.01</v>
      </c>
      <c r="J30" s="53">
        <v>0</v>
      </c>
      <c r="K30" s="53">
        <v>0</v>
      </c>
      <c r="L30" s="53">
        <v>0</v>
      </c>
      <c r="M30" s="53">
        <v>0</v>
      </c>
      <c r="N30" s="53">
        <v>0</v>
      </c>
      <c r="O30" s="53">
        <v>0</v>
      </c>
      <c r="P30" s="53">
        <v>0</v>
      </c>
      <c r="Q30" s="53">
        <v>0</v>
      </c>
      <c r="R30" s="53">
        <v>0</v>
      </c>
      <c r="S30" s="53">
        <v>0</v>
      </c>
      <c r="T30" s="53">
        <v>0</v>
      </c>
      <c r="U30" s="53">
        <v>0</v>
      </c>
      <c r="V30" s="53">
        <v>0</v>
      </c>
      <c r="W30" s="53">
        <v>0</v>
      </c>
      <c r="X30" s="53">
        <v>0</v>
      </c>
      <c r="Y30" s="53">
        <v>0.19099999999999998</v>
      </c>
      <c r="Z30" s="53">
        <v>0</v>
      </c>
      <c r="AA30" s="53">
        <v>0</v>
      </c>
      <c r="AB30" s="53">
        <v>0</v>
      </c>
      <c r="AC30" s="53">
        <v>0</v>
      </c>
      <c r="AD30" s="53">
        <v>0</v>
      </c>
      <c r="AE30" s="53">
        <v>0</v>
      </c>
      <c r="AF30" s="53">
        <v>0</v>
      </c>
      <c r="AG30" s="53">
        <v>0</v>
      </c>
      <c r="AH30" s="53">
        <v>0</v>
      </c>
      <c r="AI30" s="138">
        <v>0.20099999999999998</v>
      </c>
    </row>
    <row r="31" spans="1:35" x14ac:dyDescent="0.3">
      <c r="A31" s="3" t="s">
        <v>144</v>
      </c>
      <c r="B31" s="3" t="s">
        <v>367</v>
      </c>
      <c r="C31" s="3" t="s">
        <v>165</v>
      </c>
      <c r="D31" s="53">
        <v>0</v>
      </c>
      <c r="E31" s="53">
        <v>0</v>
      </c>
      <c r="F31" s="53">
        <v>1.2350000000000001</v>
      </c>
      <c r="G31" s="53">
        <v>0</v>
      </c>
      <c r="H31" s="53">
        <v>0</v>
      </c>
      <c r="I31" s="53">
        <v>1.2E-2</v>
      </c>
      <c r="J31" s="53">
        <v>0</v>
      </c>
      <c r="K31" s="53">
        <v>0</v>
      </c>
      <c r="L31" s="53">
        <v>0.246</v>
      </c>
      <c r="M31" s="53">
        <v>0</v>
      </c>
      <c r="N31" s="53">
        <v>0</v>
      </c>
      <c r="O31" s="53">
        <v>0</v>
      </c>
      <c r="P31" s="53">
        <v>0</v>
      </c>
      <c r="Q31" s="53">
        <v>0.504</v>
      </c>
      <c r="R31" s="53">
        <v>0</v>
      </c>
      <c r="S31" s="53">
        <v>0</v>
      </c>
      <c r="T31" s="53">
        <v>0</v>
      </c>
      <c r="U31" s="53">
        <v>0</v>
      </c>
      <c r="V31" s="53">
        <v>3.2000000000000001E-2</v>
      </c>
      <c r="W31" s="53">
        <v>0.39100000000000001</v>
      </c>
      <c r="X31" s="53">
        <v>0</v>
      </c>
      <c r="Y31" s="53">
        <v>2.4E-2</v>
      </c>
      <c r="Z31" s="53">
        <v>0</v>
      </c>
      <c r="AA31" s="53">
        <v>0</v>
      </c>
      <c r="AB31" s="53">
        <v>0</v>
      </c>
      <c r="AC31" s="53">
        <v>0</v>
      </c>
      <c r="AD31" s="53">
        <v>0</v>
      </c>
      <c r="AE31" s="53">
        <v>0</v>
      </c>
      <c r="AF31" s="53">
        <v>0</v>
      </c>
      <c r="AG31" s="53">
        <v>0</v>
      </c>
      <c r="AH31" s="53">
        <v>0</v>
      </c>
      <c r="AI31" s="138">
        <v>2.444</v>
      </c>
    </row>
    <row r="32" spans="1:35"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138">
        <v>0</v>
      </c>
    </row>
    <row r="33" spans="1:35" x14ac:dyDescent="0.3">
      <c r="A33" s="3" t="s">
        <v>144</v>
      </c>
      <c r="B33" s="3" t="s">
        <v>367</v>
      </c>
      <c r="C33" s="3" t="s">
        <v>373</v>
      </c>
      <c r="D33" s="53">
        <v>0</v>
      </c>
      <c r="E33" s="53">
        <v>0</v>
      </c>
      <c r="F33" s="53">
        <v>0</v>
      </c>
      <c r="G33" s="53">
        <v>0</v>
      </c>
      <c r="H33" s="53">
        <v>0</v>
      </c>
      <c r="I33" s="53">
        <v>5.0000000000000001E-3</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2E-3</v>
      </c>
      <c r="AE33" s="53">
        <v>0</v>
      </c>
      <c r="AF33" s="53">
        <v>0</v>
      </c>
      <c r="AG33" s="53">
        <v>0</v>
      </c>
      <c r="AH33" s="53">
        <v>0</v>
      </c>
      <c r="AI33" s="138">
        <v>7.0000000000000001E-3</v>
      </c>
    </row>
    <row r="34" spans="1:35" x14ac:dyDescent="0.3">
      <c r="A34" s="3" t="s">
        <v>144</v>
      </c>
      <c r="B34" s="3" t="s">
        <v>367</v>
      </c>
      <c r="C34" s="3" t="s">
        <v>167</v>
      </c>
      <c r="D34" s="53">
        <v>0</v>
      </c>
      <c r="E34" s="53">
        <v>0</v>
      </c>
      <c r="F34" s="53">
        <v>0.7420000000000001</v>
      </c>
      <c r="G34" s="53">
        <v>0</v>
      </c>
      <c r="H34" s="53">
        <v>0</v>
      </c>
      <c r="I34" s="53">
        <v>0</v>
      </c>
      <c r="J34" s="53">
        <v>0</v>
      </c>
      <c r="K34" s="53">
        <v>0</v>
      </c>
      <c r="L34" s="53">
        <v>0</v>
      </c>
      <c r="M34" s="53">
        <v>0</v>
      </c>
      <c r="N34" s="53">
        <v>0</v>
      </c>
      <c r="O34" s="53">
        <v>0</v>
      </c>
      <c r="P34" s="53">
        <v>0</v>
      </c>
      <c r="Q34" s="53">
        <v>0</v>
      </c>
      <c r="R34" s="53">
        <v>0</v>
      </c>
      <c r="S34" s="53">
        <v>0</v>
      </c>
      <c r="T34" s="53">
        <v>0</v>
      </c>
      <c r="U34" s="53">
        <v>0</v>
      </c>
      <c r="V34" s="53">
        <v>0.09</v>
      </c>
      <c r="W34" s="53">
        <v>0</v>
      </c>
      <c r="X34" s="53">
        <v>0</v>
      </c>
      <c r="Y34" s="53">
        <v>2.4E-2</v>
      </c>
      <c r="Z34" s="53">
        <v>0</v>
      </c>
      <c r="AA34" s="53">
        <v>0</v>
      </c>
      <c r="AB34" s="53">
        <v>0</v>
      </c>
      <c r="AC34" s="53">
        <v>0</v>
      </c>
      <c r="AD34" s="53">
        <v>0</v>
      </c>
      <c r="AE34" s="53">
        <v>0</v>
      </c>
      <c r="AF34" s="53">
        <v>0</v>
      </c>
      <c r="AG34" s="53">
        <v>0</v>
      </c>
      <c r="AH34" s="53">
        <v>0</v>
      </c>
      <c r="AI34" s="138">
        <v>0.85600000000000009</v>
      </c>
    </row>
    <row r="35" spans="1:35" x14ac:dyDescent="0.3">
      <c r="A35" s="3" t="s">
        <v>144</v>
      </c>
      <c r="B35" s="3" t="s">
        <v>367</v>
      </c>
      <c r="C35" s="3" t="s">
        <v>374</v>
      </c>
      <c r="D35" s="53">
        <v>0</v>
      </c>
      <c r="E35" s="53">
        <v>0</v>
      </c>
      <c r="F35" s="53">
        <v>0.192</v>
      </c>
      <c r="G35" s="53">
        <v>0</v>
      </c>
      <c r="H35" s="53">
        <v>0</v>
      </c>
      <c r="I35" s="53">
        <v>2.5000000000000001E-2</v>
      </c>
      <c r="J35" s="53">
        <v>0</v>
      </c>
      <c r="K35" s="53">
        <v>0</v>
      </c>
      <c r="L35" s="53">
        <v>0</v>
      </c>
      <c r="M35" s="53">
        <v>0</v>
      </c>
      <c r="N35" s="53">
        <v>0</v>
      </c>
      <c r="O35" s="53">
        <v>0</v>
      </c>
      <c r="P35" s="53">
        <v>0</v>
      </c>
      <c r="Q35" s="53">
        <v>0.87599999999999989</v>
      </c>
      <c r="R35" s="53">
        <v>0</v>
      </c>
      <c r="S35" s="53">
        <v>0</v>
      </c>
      <c r="T35" s="53">
        <v>0</v>
      </c>
      <c r="U35" s="53">
        <v>0</v>
      </c>
      <c r="V35" s="53">
        <v>0</v>
      </c>
      <c r="W35" s="53">
        <v>1.4829999999999999</v>
      </c>
      <c r="X35" s="53">
        <v>0</v>
      </c>
      <c r="Y35" s="53">
        <v>0</v>
      </c>
      <c r="Z35" s="53">
        <v>0</v>
      </c>
      <c r="AA35" s="53">
        <v>0</v>
      </c>
      <c r="AB35" s="53">
        <v>0</v>
      </c>
      <c r="AC35" s="53">
        <v>0</v>
      </c>
      <c r="AD35" s="53">
        <v>0</v>
      </c>
      <c r="AE35" s="53">
        <v>0</v>
      </c>
      <c r="AF35" s="53">
        <v>0</v>
      </c>
      <c r="AG35" s="53">
        <v>0</v>
      </c>
      <c r="AH35" s="53">
        <v>0</v>
      </c>
      <c r="AI35" s="138">
        <v>2.5759999999999996</v>
      </c>
    </row>
    <row r="36" spans="1:35" x14ac:dyDescent="0.3">
      <c r="A36" s="3" t="s">
        <v>144</v>
      </c>
      <c r="B36" s="3" t="s">
        <v>367</v>
      </c>
      <c r="C36" s="3" t="s">
        <v>375</v>
      </c>
      <c r="D36" s="53">
        <v>0</v>
      </c>
      <c r="E36" s="53">
        <v>0</v>
      </c>
      <c r="F36" s="53">
        <v>1.6E-2</v>
      </c>
      <c r="G36" s="53">
        <v>0</v>
      </c>
      <c r="H36" s="53">
        <v>0</v>
      </c>
      <c r="I36" s="53">
        <v>0.01</v>
      </c>
      <c r="J36" s="53">
        <v>0.03</v>
      </c>
      <c r="K36" s="53">
        <v>0</v>
      </c>
      <c r="L36" s="53">
        <v>1.2E-2</v>
      </c>
      <c r="M36" s="53">
        <v>0</v>
      </c>
      <c r="N36" s="53">
        <v>0</v>
      </c>
      <c r="O36" s="53">
        <v>0</v>
      </c>
      <c r="P36" s="53">
        <v>0</v>
      </c>
      <c r="Q36" s="53">
        <v>0</v>
      </c>
      <c r="R36" s="53">
        <v>0</v>
      </c>
      <c r="S36" s="53">
        <v>0</v>
      </c>
      <c r="T36" s="53">
        <v>0</v>
      </c>
      <c r="U36" s="53">
        <v>0</v>
      </c>
      <c r="V36" s="53">
        <v>4.3999999999999997E-2</v>
      </c>
      <c r="W36" s="53">
        <v>0</v>
      </c>
      <c r="X36" s="53">
        <v>0</v>
      </c>
      <c r="Y36" s="53">
        <v>0</v>
      </c>
      <c r="Z36" s="53">
        <v>0</v>
      </c>
      <c r="AA36" s="53">
        <v>0</v>
      </c>
      <c r="AB36" s="53">
        <v>0</v>
      </c>
      <c r="AC36" s="53">
        <v>0</v>
      </c>
      <c r="AD36" s="53">
        <v>0</v>
      </c>
      <c r="AE36" s="53">
        <v>0</v>
      </c>
      <c r="AF36" s="53">
        <v>0</v>
      </c>
      <c r="AG36" s="53">
        <v>0</v>
      </c>
      <c r="AH36" s="53">
        <v>0</v>
      </c>
      <c r="AI36" s="138">
        <v>0.112</v>
      </c>
    </row>
    <row r="37" spans="1:35"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138">
        <v>0</v>
      </c>
    </row>
    <row r="38" spans="1:35"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138">
        <v>0</v>
      </c>
    </row>
    <row r="39" spans="1:35"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138">
        <v>0</v>
      </c>
    </row>
    <row r="40" spans="1:35" x14ac:dyDescent="0.3">
      <c r="A40" s="3" t="s">
        <v>144</v>
      </c>
      <c r="B40" s="3" t="s">
        <v>367</v>
      </c>
      <c r="C40" s="3" t="s">
        <v>170</v>
      </c>
      <c r="D40" s="53">
        <v>0</v>
      </c>
      <c r="E40" s="53">
        <v>0</v>
      </c>
      <c r="F40" s="53">
        <v>1.8390000000000002</v>
      </c>
      <c r="G40" s="53">
        <v>0</v>
      </c>
      <c r="H40" s="53">
        <v>0</v>
      </c>
      <c r="I40" s="53">
        <v>2.3040000000000003</v>
      </c>
      <c r="J40" s="53">
        <v>0.22699999999999998</v>
      </c>
      <c r="K40" s="53">
        <v>0</v>
      </c>
      <c r="L40" s="53">
        <v>0.56200000000000006</v>
      </c>
      <c r="M40" s="53">
        <v>0</v>
      </c>
      <c r="N40" s="53">
        <v>0</v>
      </c>
      <c r="O40" s="53">
        <v>0</v>
      </c>
      <c r="P40" s="53">
        <v>0</v>
      </c>
      <c r="Q40" s="53">
        <v>0</v>
      </c>
      <c r="R40" s="53">
        <v>0</v>
      </c>
      <c r="S40" s="53">
        <v>0</v>
      </c>
      <c r="T40" s="53">
        <v>0</v>
      </c>
      <c r="U40" s="53">
        <v>0</v>
      </c>
      <c r="V40" s="53">
        <v>0</v>
      </c>
      <c r="W40" s="53">
        <v>0.126</v>
      </c>
      <c r="X40" s="53">
        <v>0</v>
      </c>
      <c r="Y40" s="53">
        <v>3.6000000000000004E-2</v>
      </c>
      <c r="Z40" s="53">
        <v>0</v>
      </c>
      <c r="AA40" s="53">
        <v>0</v>
      </c>
      <c r="AB40" s="53">
        <v>2.6000000000000002E-2</v>
      </c>
      <c r="AC40" s="53">
        <v>0</v>
      </c>
      <c r="AD40" s="53">
        <v>0</v>
      </c>
      <c r="AE40" s="53">
        <v>0</v>
      </c>
      <c r="AF40" s="53">
        <v>0</v>
      </c>
      <c r="AG40" s="53">
        <v>0</v>
      </c>
      <c r="AH40" s="53">
        <v>0</v>
      </c>
      <c r="AI40" s="138">
        <v>5.120000000000001</v>
      </c>
    </row>
    <row r="41" spans="1:35" x14ac:dyDescent="0.3">
      <c r="A41" s="3" t="s">
        <v>144</v>
      </c>
      <c r="B41" s="3" t="s">
        <v>367</v>
      </c>
      <c r="C41" s="3" t="s">
        <v>379</v>
      </c>
      <c r="D41" s="53">
        <v>0</v>
      </c>
      <c r="E41" s="53">
        <v>0</v>
      </c>
      <c r="F41" s="53">
        <v>0.215</v>
      </c>
      <c r="G41" s="53">
        <v>0</v>
      </c>
      <c r="H41" s="53">
        <v>0</v>
      </c>
      <c r="I41" s="53">
        <v>0.33400000000000007</v>
      </c>
      <c r="J41" s="53">
        <v>5.5E-2</v>
      </c>
      <c r="K41" s="53">
        <v>0</v>
      </c>
      <c r="L41" s="53">
        <v>1.2E-2</v>
      </c>
      <c r="M41" s="53">
        <v>0</v>
      </c>
      <c r="N41" s="53">
        <v>0</v>
      </c>
      <c r="O41" s="53">
        <v>0</v>
      </c>
      <c r="P41" s="53">
        <v>0</v>
      </c>
      <c r="Q41" s="53">
        <v>0</v>
      </c>
      <c r="R41" s="53">
        <v>0</v>
      </c>
      <c r="S41" s="53">
        <v>0</v>
      </c>
      <c r="T41" s="53">
        <v>0</v>
      </c>
      <c r="U41" s="53">
        <v>0</v>
      </c>
      <c r="V41" s="53">
        <v>0</v>
      </c>
      <c r="W41" s="53">
        <v>0</v>
      </c>
      <c r="X41" s="53">
        <v>0</v>
      </c>
      <c r="Y41" s="53">
        <v>0</v>
      </c>
      <c r="Z41" s="53">
        <v>0</v>
      </c>
      <c r="AA41" s="53">
        <v>0</v>
      </c>
      <c r="AB41" s="53">
        <v>3.1E-2</v>
      </c>
      <c r="AC41" s="53">
        <v>0</v>
      </c>
      <c r="AD41" s="53">
        <v>0</v>
      </c>
      <c r="AE41" s="53">
        <v>0</v>
      </c>
      <c r="AF41" s="53">
        <v>0</v>
      </c>
      <c r="AG41" s="53">
        <v>0.01</v>
      </c>
      <c r="AH41" s="53">
        <v>0</v>
      </c>
      <c r="AI41" s="138">
        <v>0.65700000000000014</v>
      </c>
    </row>
    <row r="42" spans="1:35" x14ac:dyDescent="0.3">
      <c r="A42" s="3" t="s">
        <v>144</v>
      </c>
      <c r="B42" s="3" t="s">
        <v>367</v>
      </c>
      <c r="C42" s="3" t="s">
        <v>173</v>
      </c>
      <c r="D42" s="53">
        <v>0</v>
      </c>
      <c r="E42" s="53">
        <v>0</v>
      </c>
      <c r="F42" s="53">
        <v>6.7000000000000004E-2</v>
      </c>
      <c r="G42" s="53">
        <v>0</v>
      </c>
      <c r="H42" s="53">
        <v>0</v>
      </c>
      <c r="I42" s="53">
        <v>3.4000000000000002E-2</v>
      </c>
      <c r="J42" s="53">
        <v>0</v>
      </c>
      <c r="K42" s="53">
        <v>0</v>
      </c>
      <c r="L42" s="53">
        <v>0</v>
      </c>
      <c r="M42" s="53">
        <v>0</v>
      </c>
      <c r="N42" s="53">
        <v>0</v>
      </c>
      <c r="O42" s="53">
        <v>0</v>
      </c>
      <c r="P42" s="53">
        <v>0</v>
      </c>
      <c r="Q42" s="53">
        <v>0</v>
      </c>
      <c r="R42" s="53">
        <v>0</v>
      </c>
      <c r="S42" s="53">
        <v>0</v>
      </c>
      <c r="T42" s="53">
        <v>0</v>
      </c>
      <c r="U42" s="53">
        <v>0</v>
      </c>
      <c r="V42" s="53">
        <v>3.9E-2</v>
      </c>
      <c r="W42" s="53">
        <v>0</v>
      </c>
      <c r="X42" s="53">
        <v>0</v>
      </c>
      <c r="Y42" s="53">
        <v>1.2E-2</v>
      </c>
      <c r="Z42" s="53">
        <v>0</v>
      </c>
      <c r="AA42" s="53">
        <v>0</v>
      </c>
      <c r="AB42" s="53">
        <v>0</v>
      </c>
      <c r="AC42" s="53">
        <v>0</v>
      </c>
      <c r="AD42" s="53">
        <v>0</v>
      </c>
      <c r="AE42" s="53">
        <v>0</v>
      </c>
      <c r="AF42" s="53">
        <v>0</v>
      </c>
      <c r="AG42" s="53">
        <v>0</v>
      </c>
      <c r="AH42" s="53">
        <v>0</v>
      </c>
      <c r="AI42" s="138">
        <v>0.15200000000000002</v>
      </c>
    </row>
    <row r="43" spans="1:35" x14ac:dyDescent="0.3">
      <c r="A43" s="3" t="s">
        <v>144</v>
      </c>
      <c r="B43" s="3" t="s">
        <v>367</v>
      </c>
      <c r="C43" s="3" t="s">
        <v>380</v>
      </c>
      <c r="D43" s="53">
        <v>0</v>
      </c>
      <c r="E43" s="53">
        <v>0</v>
      </c>
      <c r="F43" s="53">
        <v>0.83599999999999985</v>
      </c>
      <c r="G43" s="53">
        <v>0</v>
      </c>
      <c r="H43" s="53">
        <v>0</v>
      </c>
      <c r="I43" s="53">
        <v>0</v>
      </c>
      <c r="J43" s="53">
        <v>0.126</v>
      </c>
      <c r="K43" s="53">
        <v>0</v>
      </c>
      <c r="L43" s="53">
        <v>1.4999999999999999E-2</v>
      </c>
      <c r="M43" s="53">
        <v>0</v>
      </c>
      <c r="N43" s="53">
        <v>0</v>
      </c>
      <c r="O43" s="53">
        <v>0</v>
      </c>
      <c r="P43" s="53">
        <v>0</v>
      </c>
      <c r="Q43" s="53">
        <v>0</v>
      </c>
      <c r="R43" s="53">
        <v>0</v>
      </c>
      <c r="S43" s="53">
        <v>0</v>
      </c>
      <c r="T43" s="53">
        <v>0</v>
      </c>
      <c r="U43" s="53">
        <v>0</v>
      </c>
      <c r="V43" s="53">
        <v>0</v>
      </c>
      <c r="W43" s="53">
        <v>0</v>
      </c>
      <c r="X43" s="53">
        <v>0</v>
      </c>
      <c r="Y43" s="53">
        <v>0</v>
      </c>
      <c r="Z43" s="53">
        <v>0</v>
      </c>
      <c r="AA43" s="53">
        <v>0</v>
      </c>
      <c r="AB43" s="53">
        <v>0</v>
      </c>
      <c r="AC43" s="53">
        <v>0</v>
      </c>
      <c r="AD43" s="53">
        <v>0</v>
      </c>
      <c r="AE43" s="53">
        <v>0</v>
      </c>
      <c r="AF43" s="53">
        <v>0</v>
      </c>
      <c r="AG43" s="53">
        <v>0</v>
      </c>
      <c r="AH43" s="53">
        <v>0</v>
      </c>
      <c r="AI43" s="138">
        <v>0.97699999999999987</v>
      </c>
    </row>
    <row r="44" spans="1:35" x14ac:dyDescent="0.3">
      <c r="A44" s="3" t="s">
        <v>144</v>
      </c>
      <c r="B44" s="3" t="s">
        <v>367</v>
      </c>
      <c r="C44" s="3" t="s">
        <v>177</v>
      </c>
      <c r="D44" s="53">
        <v>0</v>
      </c>
      <c r="E44" s="53">
        <v>0</v>
      </c>
      <c r="F44" s="53">
        <v>5.7999999999999996E-2</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138">
        <v>5.7999999999999996E-2</v>
      </c>
    </row>
    <row r="45" spans="1:35" x14ac:dyDescent="0.3">
      <c r="A45" s="3" t="s">
        <v>144</v>
      </c>
      <c r="B45" s="3" t="s">
        <v>367</v>
      </c>
      <c r="C45" s="3" t="s">
        <v>180</v>
      </c>
      <c r="D45" s="53">
        <v>0</v>
      </c>
      <c r="E45" s="53">
        <v>0</v>
      </c>
      <c r="F45" s="53">
        <v>0.44799999999999995</v>
      </c>
      <c r="G45" s="53">
        <v>0</v>
      </c>
      <c r="H45" s="53">
        <v>0</v>
      </c>
      <c r="I45" s="53">
        <v>0.38200000000000001</v>
      </c>
      <c r="J45" s="53">
        <v>0.02</v>
      </c>
      <c r="K45" s="53">
        <v>0</v>
      </c>
      <c r="L45" s="53">
        <v>0</v>
      </c>
      <c r="M45" s="53">
        <v>0</v>
      </c>
      <c r="N45" s="53">
        <v>0</v>
      </c>
      <c r="O45" s="53">
        <v>0</v>
      </c>
      <c r="P45" s="53">
        <v>0</v>
      </c>
      <c r="Q45" s="53">
        <v>0.28599999999999998</v>
      </c>
      <c r="R45" s="53">
        <v>0</v>
      </c>
      <c r="S45" s="53">
        <v>0</v>
      </c>
      <c r="T45" s="53">
        <v>0</v>
      </c>
      <c r="U45" s="53">
        <v>0</v>
      </c>
      <c r="V45" s="53">
        <v>0.32600000000000001</v>
      </c>
      <c r="W45" s="53">
        <v>2.1999999999999999E-2</v>
      </c>
      <c r="X45" s="53">
        <v>0</v>
      </c>
      <c r="Y45" s="53">
        <v>0.03</v>
      </c>
      <c r="Z45" s="53">
        <v>0</v>
      </c>
      <c r="AA45" s="53">
        <v>0</v>
      </c>
      <c r="AB45" s="53">
        <v>0</v>
      </c>
      <c r="AC45" s="53">
        <v>0</v>
      </c>
      <c r="AD45" s="53">
        <v>0</v>
      </c>
      <c r="AE45" s="53">
        <v>0</v>
      </c>
      <c r="AF45" s="53">
        <v>0</v>
      </c>
      <c r="AG45" s="53">
        <v>0</v>
      </c>
      <c r="AH45" s="53">
        <v>0</v>
      </c>
      <c r="AI45" s="138">
        <v>1.514</v>
      </c>
    </row>
    <row r="46" spans="1:35"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3.8159999999999998</v>
      </c>
    </row>
    <row r="47" spans="1:35"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138">
        <v>0</v>
      </c>
    </row>
    <row r="48" spans="1:35"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0.02</v>
      </c>
      <c r="X48" s="53">
        <v>0.13600000000000001</v>
      </c>
      <c r="Y48" s="53">
        <v>0</v>
      </c>
      <c r="Z48" s="53">
        <v>0</v>
      </c>
      <c r="AA48" s="53">
        <v>0</v>
      </c>
      <c r="AB48" s="53">
        <v>0</v>
      </c>
      <c r="AC48" s="53">
        <v>0</v>
      </c>
      <c r="AD48" s="53">
        <v>0</v>
      </c>
      <c r="AE48" s="53">
        <v>0</v>
      </c>
      <c r="AF48" s="53">
        <v>0</v>
      </c>
      <c r="AG48" s="53">
        <v>0</v>
      </c>
      <c r="AH48" s="53">
        <v>0</v>
      </c>
      <c r="AI48" s="138">
        <v>0.156</v>
      </c>
    </row>
    <row r="49" spans="1:35"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0.06</v>
      </c>
      <c r="R49" s="53">
        <v>0</v>
      </c>
      <c r="S49" s="53">
        <v>0</v>
      </c>
      <c r="T49" s="53">
        <v>0</v>
      </c>
      <c r="U49" s="53">
        <v>0</v>
      </c>
      <c r="V49" s="53">
        <v>0</v>
      </c>
      <c r="W49" s="53">
        <v>0.183</v>
      </c>
      <c r="X49" s="53">
        <v>0</v>
      </c>
      <c r="Y49" s="53">
        <v>0</v>
      </c>
      <c r="Z49" s="53">
        <v>0</v>
      </c>
      <c r="AA49" s="53">
        <v>0</v>
      </c>
      <c r="AB49" s="53">
        <v>0</v>
      </c>
      <c r="AC49" s="53">
        <v>0</v>
      </c>
      <c r="AD49" s="53">
        <v>0</v>
      </c>
      <c r="AE49" s="53">
        <v>0</v>
      </c>
      <c r="AF49" s="53">
        <v>0</v>
      </c>
      <c r="AG49" s="53">
        <v>0</v>
      </c>
      <c r="AH49" s="53">
        <v>0</v>
      </c>
      <c r="AI49" s="138">
        <v>0.24299999999999999</v>
      </c>
    </row>
    <row r="50" spans="1:35" x14ac:dyDescent="0.3">
      <c r="A50" s="3" t="s">
        <v>144</v>
      </c>
      <c r="B50" s="3" t="s">
        <v>382</v>
      </c>
      <c r="C50" s="3" t="s">
        <v>184</v>
      </c>
      <c r="D50" s="53">
        <v>0</v>
      </c>
      <c r="E50" s="53">
        <v>0</v>
      </c>
      <c r="F50" s="53">
        <v>0</v>
      </c>
      <c r="G50" s="53">
        <v>0</v>
      </c>
      <c r="H50" s="53">
        <v>0</v>
      </c>
      <c r="I50" s="53">
        <v>0.06</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138">
        <v>0.06</v>
      </c>
    </row>
    <row r="51" spans="1:35" x14ac:dyDescent="0.3">
      <c r="A51" s="3" t="s">
        <v>144</v>
      </c>
      <c r="B51" s="3" t="s">
        <v>382</v>
      </c>
      <c r="C51" s="3" t="s">
        <v>386</v>
      </c>
      <c r="D51" s="53">
        <v>0</v>
      </c>
      <c r="E51" s="53">
        <v>0</v>
      </c>
      <c r="F51" s="53">
        <v>0</v>
      </c>
      <c r="G51" s="53">
        <v>0</v>
      </c>
      <c r="H51" s="53">
        <v>0</v>
      </c>
      <c r="I51" s="53">
        <v>0.29499999999999998</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138">
        <v>0.29499999999999998</v>
      </c>
    </row>
    <row r="52" spans="1:35" x14ac:dyDescent="0.3">
      <c r="A52" s="3" t="s">
        <v>144</v>
      </c>
      <c r="B52" s="3" t="s">
        <v>382</v>
      </c>
      <c r="C52" s="3" t="s">
        <v>187</v>
      </c>
      <c r="D52" s="53">
        <v>0</v>
      </c>
      <c r="E52" s="53">
        <v>0</v>
      </c>
      <c r="F52" s="53">
        <v>0.28900000000000003</v>
      </c>
      <c r="G52" s="53">
        <v>0</v>
      </c>
      <c r="H52" s="53">
        <v>0</v>
      </c>
      <c r="I52" s="53">
        <v>1.06</v>
      </c>
      <c r="J52" s="53">
        <v>7.5000000000000011E-2</v>
      </c>
      <c r="K52" s="53">
        <v>0</v>
      </c>
      <c r="L52" s="53">
        <v>3.5000000000000003E-2</v>
      </c>
      <c r="M52" s="53">
        <v>0</v>
      </c>
      <c r="N52" s="53">
        <v>0</v>
      </c>
      <c r="O52" s="53">
        <v>0</v>
      </c>
      <c r="P52" s="53">
        <v>0</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138">
        <v>1.4590000000000001</v>
      </c>
    </row>
    <row r="53" spans="1:35"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138">
        <v>0</v>
      </c>
    </row>
    <row r="54" spans="1:35"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138">
        <v>0</v>
      </c>
    </row>
    <row r="55" spans="1:35" x14ac:dyDescent="0.3">
      <c r="A55" s="3" t="s">
        <v>144</v>
      </c>
      <c r="B55" s="3" t="s">
        <v>382</v>
      </c>
      <c r="C55" s="3" t="s">
        <v>389</v>
      </c>
      <c r="D55" s="53">
        <v>0</v>
      </c>
      <c r="E55" s="53">
        <v>0</v>
      </c>
      <c r="F55" s="53">
        <v>0</v>
      </c>
      <c r="G55" s="53">
        <v>0</v>
      </c>
      <c r="H55" s="53">
        <v>0</v>
      </c>
      <c r="I55" s="53">
        <v>0.13100000000000001</v>
      </c>
      <c r="J55" s="53">
        <v>0</v>
      </c>
      <c r="K55" s="53">
        <v>0</v>
      </c>
      <c r="L55" s="53">
        <v>0</v>
      </c>
      <c r="M55" s="53">
        <v>0</v>
      </c>
      <c r="N55" s="53">
        <v>0</v>
      </c>
      <c r="O55" s="53">
        <v>0</v>
      </c>
      <c r="P55" s="53">
        <v>0</v>
      </c>
      <c r="Q55" s="53">
        <v>1.41</v>
      </c>
      <c r="R55" s="53">
        <v>0</v>
      </c>
      <c r="S55" s="53">
        <v>0</v>
      </c>
      <c r="T55" s="53">
        <v>0</v>
      </c>
      <c r="U55" s="53">
        <v>0</v>
      </c>
      <c r="V55" s="53">
        <v>0</v>
      </c>
      <c r="W55" s="53">
        <v>6.2E-2</v>
      </c>
      <c r="X55" s="53">
        <v>0</v>
      </c>
      <c r="Y55" s="53">
        <v>0</v>
      </c>
      <c r="Z55" s="53">
        <v>0</v>
      </c>
      <c r="AA55" s="53">
        <v>0</v>
      </c>
      <c r="AB55" s="53">
        <v>0</v>
      </c>
      <c r="AC55" s="53">
        <v>0</v>
      </c>
      <c r="AD55" s="53">
        <v>0</v>
      </c>
      <c r="AE55" s="53">
        <v>0</v>
      </c>
      <c r="AF55" s="53">
        <v>0</v>
      </c>
      <c r="AG55" s="53">
        <v>0</v>
      </c>
      <c r="AH55" s="53">
        <v>0</v>
      </c>
      <c r="AI55" s="138">
        <v>1.603</v>
      </c>
    </row>
    <row r="56" spans="1:35" x14ac:dyDescent="0.3">
      <c r="A56" s="49" t="s">
        <v>390</v>
      </c>
      <c r="B56" s="49" t="s">
        <v>390</v>
      </c>
      <c r="C56" s="49" t="s">
        <v>390</v>
      </c>
      <c r="D56" s="50">
        <v>0</v>
      </c>
      <c r="E56" s="50">
        <v>0</v>
      </c>
      <c r="F56" s="50">
        <v>0.78399999999999992</v>
      </c>
      <c r="G56" s="50">
        <v>0</v>
      </c>
      <c r="H56" s="50">
        <v>0</v>
      </c>
      <c r="I56" s="50">
        <v>13.599000000000002</v>
      </c>
      <c r="J56" s="50">
        <v>2.5000000000000001E-2</v>
      </c>
      <c r="K56" s="50">
        <v>0</v>
      </c>
      <c r="L56" s="50">
        <v>0.39500000000000002</v>
      </c>
      <c r="M56" s="50">
        <v>0.184</v>
      </c>
      <c r="N56" s="50">
        <v>0</v>
      </c>
      <c r="O56" s="50">
        <v>0</v>
      </c>
      <c r="P56" s="50">
        <v>0</v>
      </c>
      <c r="Q56" s="50">
        <v>7.0439999999999996</v>
      </c>
      <c r="R56" s="50">
        <v>0</v>
      </c>
      <c r="S56" s="50">
        <v>0</v>
      </c>
      <c r="T56" s="50">
        <v>0</v>
      </c>
      <c r="U56" s="50">
        <v>0</v>
      </c>
      <c r="V56" s="50">
        <v>0</v>
      </c>
      <c r="W56" s="50">
        <v>2.2749999999999999</v>
      </c>
      <c r="X56" s="50">
        <v>0</v>
      </c>
      <c r="Y56" s="50">
        <v>0</v>
      </c>
      <c r="Z56" s="50">
        <v>0</v>
      </c>
      <c r="AA56" s="50">
        <v>0</v>
      </c>
      <c r="AB56" s="50">
        <v>4.4999999999999998E-2</v>
      </c>
      <c r="AC56" s="50">
        <v>7.9870000000000001</v>
      </c>
      <c r="AD56" s="50">
        <v>0</v>
      </c>
      <c r="AE56" s="50">
        <v>0</v>
      </c>
      <c r="AF56" s="50">
        <v>0</v>
      </c>
      <c r="AG56" s="50">
        <v>0</v>
      </c>
      <c r="AH56" s="50">
        <v>0</v>
      </c>
      <c r="AI56" s="50">
        <v>32.338000000000001</v>
      </c>
    </row>
    <row r="57" spans="1:35" x14ac:dyDescent="0.3">
      <c r="A57" s="51" t="s">
        <v>391</v>
      </c>
      <c r="B57" s="51" t="s">
        <v>391</v>
      </c>
      <c r="C57" s="51" t="s">
        <v>391</v>
      </c>
      <c r="D57" s="52">
        <v>0</v>
      </c>
      <c r="E57" s="52">
        <v>0</v>
      </c>
      <c r="F57" s="52">
        <v>0.62</v>
      </c>
      <c r="G57" s="52">
        <v>0</v>
      </c>
      <c r="H57" s="52">
        <v>0</v>
      </c>
      <c r="I57" s="52">
        <v>1.2930000000000001</v>
      </c>
      <c r="J57" s="52">
        <v>0</v>
      </c>
      <c r="K57" s="52">
        <v>0</v>
      </c>
      <c r="L57" s="52">
        <v>0.08</v>
      </c>
      <c r="M57" s="52">
        <v>0</v>
      </c>
      <c r="N57" s="52">
        <v>0</v>
      </c>
      <c r="O57" s="52">
        <v>0</v>
      </c>
      <c r="P57" s="52">
        <v>0</v>
      </c>
      <c r="Q57" s="52">
        <v>7.0439999999999996</v>
      </c>
      <c r="R57" s="52">
        <v>0</v>
      </c>
      <c r="S57" s="52">
        <v>0</v>
      </c>
      <c r="T57" s="52">
        <v>0</v>
      </c>
      <c r="U57" s="52">
        <v>0</v>
      </c>
      <c r="V57" s="52">
        <v>0</v>
      </c>
      <c r="W57" s="52">
        <v>1.6859999999999999</v>
      </c>
      <c r="X57" s="52">
        <v>0</v>
      </c>
      <c r="Y57" s="52">
        <v>0</v>
      </c>
      <c r="Z57" s="52">
        <v>0</v>
      </c>
      <c r="AA57" s="52">
        <v>0</v>
      </c>
      <c r="AB57" s="52">
        <v>0</v>
      </c>
      <c r="AC57" s="52">
        <v>7.4710000000000001</v>
      </c>
      <c r="AD57" s="52">
        <v>0</v>
      </c>
      <c r="AE57" s="52">
        <v>0</v>
      </c>
      <c r="AF57" s="52">
        <v>0</v>
      </c>
      <c r="AG57" s="52">
        <v>0</v>
      </c>
      <c r="AH57" s="52">
        <v>0</v>
      </c>
      <c r="AI57" s="52">
        <v>18.193999999999999</v>
      </c>
    </row>
    <row r="58" spans="1:35"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138">
        <v>0</v>
      </c>
    </row>
    <row r="59" spans="1:35" x14ac:dyDescent="0.3">
      <c r="A59" s="3" t="s">
        <v>196</v>
      </c>
      <c r="B59" s="3" t="s">
        <v>392</v>
      </c>
      <c r="C59" s="3" t="s">
        <v>197</v>
      </c>
      <c r="D59" s="53">
        <v>0</v>
      </c>
      <c r="E59" s="53">
        <v>0</v>
      </c>
      <c r="F59" s="53">
        <v>0.22499999999999998</v>
      </c>
      <c r="G59" s="53">
        <v>0</v>
      </c>
      <c r="H59" s="53">
        <v>0</v>
      </c>
      <c r="I59" s="53">
        <v>1.2510000000000001</v>
      </c>
      <c r="J59" s="53">
        <v>0</v>
      </c>
      <c r="K59" s="53">
        <v>0</v>
      </c>
      <c r="L59" s="53">
        <v>0.04</v>
      </c>
      <c r="M59" s="53">
        <v>0</v>
      </c>
      <c r="N59" s="53">
        <v>0</v>
      </c>
      <c r="O59" s="53">
        <v>0</v>
      </c>
      <c r="P59" s="53">
        <v>0</v>
      </c>
      <c r="Q59" s="53">
        <v>7.0439999999999996</v>
      </c>
      <c r="R59" s="53">
        <v>0</v>
      </c>
      <c r="S59" s="53">
        <v>0</v>
      </c>
      <c r="T59" s="53">
        <v>0</v>
      </c>
      <c r="U59" s="53">
        <v>0</v>
      </c>
      <c r="V59" s="53">
        <v>0</v>
      </c>
      <c r="W59" s="53">
        <v>1.51</v>
      </c>
      <c r="X59" s="53">
        <v>0</v>
      </c>
      <c r="Y59" s="53">
        <v>0</v>
      </c>
      <c r="Z59" s="53">
        <v>0</v>
      </c>
      <c r="AA59" s="53">
        <v>0</v>
      </c>
      <c r="AB59" s="53">
        <v>0</v>
      </c>
      <c r="AC59" s="53">
        <v>3.5779999999999998</v>
      </c>
      <c r="AD59" s="53">
        <v>0</v>
      </c>
      <c r="AE59" s="53">
        <v>0</v>
      </c>
      <c r="AF59" s="53">
        <v>0</v>
      </c>
      <c r="AG59" s="53">
        <v>0</v>
      </c>
      <c r="AH59" s="53">
        <v>0</v>
      </c>
      <c r="AI59" s="138">
        <v>13.647999999999998</v>
      </c>
    </row>
    <row r="60" spans="1:35"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138">
        <v>0</v>
      </c>
    </row>
    <row r="61" spans="1:35" x14ac:dyDescent="0.3">
      <c r="A61" s="3" t="s">
        <v>196</v>
      </c>
      <c r="B61" s="3" t="s">
        <v>392</v>
      </c>
      <c r="C61" s="3" t="s">
        <v>200</v>
      </c>
      <c r="D61" s="53">
        <v>0</v>
      </c>
      <c r="E61" s="53">
        <v>0</v>
      </c>
      <c r="F61" s="53">
        <v>0.39500000000000002</v>
      </c>
      <c r="G61" s="53">
        <v>0</v>
      </c>
      <c r="H61" s="53">
        <v>0</v>
      </c>
      <c r="I61" s="53">
        <v>4.1999999999999996E-2</v>
      </c>
      <c r="J61" s="53">
        <v>0</v>
      </c>
      <c r="K61" s="53">
        <v>0</v>
      </c>
      <c r="L61" s="53">
        <v>0.04</v>
      </c>
      <c r="M61" s="53">
        <v>0</v>
      </c>
      <c r="N61" s="53">
        <v>0</v>
      </c>
      <c r="O61" s="53">
        <v>0</v>
      </c>
      <c r="P61" s="53">
        <v>0</v>
      </c>
      <c r="Q61" s="53">
        <v>0</v>
      </c>
      <c r="R61" s="53">
        <v>0</v>
      </c>
      <c r="S61" s="53">
        <v>0</v>
      </c>
      <c r="T61" s="53">
        <v>0</v>
      </c>
      <c r="U61" s="53">
        <v>0</v>
      </c>
      <c r="V61" s="53">
        <v>0</v>
      </c>
      <c r="W61" s="53">
        <v>0.17599999999999999</v>
      </c>
      <c r="X61" s="53">
        <v>0</v>
      </c>
      <c r="Y61" s="53">
        <v>0</v>
      </c>
      <c r="Z61" s="53">
        <v>0</v>
      </c>
      <c r="AA61" s="53">
        <v>0</v>
      </c>
      <c r="AB61" s="53">
        <v>0</v>
      </c>
      <c r="AC61" s="53">
        <v>3.8930000000000002</v>
      </c>
      <c r="AD61" s="53">
        <v>0</v>
      </c>
      <c r="AE61" s="53">
        <v>0</v>
      </c>
      <c r="AF61" s="53">
        <v>0</v>
      </c>
      <c r="AG61" s="53">
        <v>0</v>
      </c>
      <c r="AH61" s="53">
        <v>0</v>
      </c>
      <c r="AI61" s="138">
        <v>4.5460000000000003</v>
      </c>
    </row>
    <row r="62" spans="1:35"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138">
        <v>0</v>
      </c>
    </row>
    <row r="63" spans="1:35"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138">
        <v>0</v>
      </c>
    </row>
    <row r="64" spans="1:35" x14ac:dyDescent="0.3">
      <c r="A64" s="51" t="s">
        <v>396</v>
      </c>
      <c r="B64" s="51" t="s">
        <v>396</v>
      </c>
      <c r="C64" s="51" t="s">
        <v>396</v>
      </c>
      <c r="D64" s="52">
        <v>0</v>
      </c>
      <c r="E64" s="52">
        <v>0</v>
      </c>
      <c r="F64" s="52">
        <v>0</v>
      </c>
      <c r="G64" s="52">
        <v>0</v>
      </c>
      <c r="H64" s="52">
        <v>0</v>
      </c>
      <c r="I64" s="52">
        <v>4.8570000000000002</v>
      </c>
      <c r="J64" s="52">
        <v>0</v>
      </c>
      <c r="K64" s="52">
        <v>0</v>
      </c>
      <c r="L64" s="52">
        <v>0</v>
      </c>
      <c r="M64" s="52">
        <v>0.159</v>
      </c>
      <c r="N64" s="52">
        <v>0</v>
      </c>
      <c r="O64" s="52">
        <v>0</v>
      </c>
      <c r="P64" s="52">
        <v>0</v>
      </c>
      <c r="Q64" s="52">
        <v>0</v>
      </c>
      <c r="R64" s="52">
        <v>0</v>
      </c>
      <c r="S64" s="52">
        <v>0</v>
      </c>
      <c r="T64" s="52">
        <v>0</v>
      </c>
      <c r="U64" s="52">
        <v>0</v>
      </c>
      <c r="V64" s="52">
        <v>0</v>
      </c>
      <c r="W64" s="52">
        <v>0.311</v>
      </c>
      <c r="X64" s="52">
        <v>0</v>
      </c>
      <c r="Y64" s="52">
        <v>0</v>
      </c>
      <c r="Z64" s="52">
        <v>0</v>
      </c>
      <c r="AA64" s="52">
        <v>0</v>
      </c>
      <c r="AB64" s="52">
        <v>0</v>
      </c>
      <c r="AC64" s="52">
        <v>0</v>
      </c>
      <c r="AD64" s="52">
        <v>0</v>
      </c>
      <c r="AE64" s="52">
        <v>0</v>
      </c>
      <c r="AF64" s="52">
        <v>0</v>
      </c>
      <c r="AG64" s="52">
        <v>0</v>
      </c>
      <c r="AH64" s="52">
        <v>0</v>
      </c>
      <c r="AI64" s="52">
        <v>5.327</v>
      </c>
    </row>
    <row r="65" spans="1:35"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138">
        <v>0</v>
      </c>
    </row>
    <row r="66" spans="1:35"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138">
        <v>0</v>
      </c>
    </row>
    <row r="67" spans="1:35"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138">
        <v>0</v>
      </c>
    </row>
    <row r="68" spans="1:35"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138">
        <v>0</v>
      </c>
    </row>
    <row r="69" spans="1:35" x14ac:dyDescent="0.3">
      <c r="A69" s="3" t="s">
        <v>196</v>
      </c>
      <c r="B69" s="3" t="s">
        <v>397</v>
      </c>
      <c r="C69" s="3" t="s">
        <v>402</v>
      </c>
      <c r="D69" s="53">
        <v>0</v>
      </c>
      <c r="E69" s="53">
        <v>0</v>
      </c>
      <c r="F69" s="53">
        <v>0</v>
      </c>
      <c r="G69" s="53">
        <v>0</v>
      </c>
      <c r="H69" s="53">
        <v>0</v>
      </c>
      <c r="I69" s="53">
        <v>0.41899999999999998</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138">
        <v>0.41899999999999998</v>
      </c>
    </row>
    <row r="70" spans="1:35" x14ac:dyDescent="0.3">
      <c r="A70" s="3" t="s">
        <v>196</v>
      </c>
      <c r="B70" s="3" t="s">
        <v>397</v>
      </c>
      <c r="C70" s="3" t="s">
        <v>403</v>
      </c>
      <c r="D70" s="53">
        <v>0</v>
      </c>
      <c r="E70" s="53">
        <v>0</v>
      </c>
      <c r="F70" s="53">
        <v>0</v>
      </c>
      <c r="G70" s="53">
        <v>0</v>
      </c>
      <c r="H70" s="53">
        <v>0</v>
      </c>
      <c r="I70" s="53">
        <v>0.65400000000000003</v>
      </c>
      <c r="J70" s="53">
        <v>0</v>
      </c>
      <c r="K70" s="53">
        <v>0</v>
      </c>
      <c r="L70" s="53">
        <v>0</v>
      </c>
      <c r="M70" s="53">
        <v>2.4E-2</v>
      </c>
      <c r="N70" s="53">
        <v>0</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v>
      </c>
      <c r="AF70" s="53">
        <v>0</v>
      </c>
      <c r="AG70" s="53">
        <v>0</v>
      </c>
      <c r="AH70" s="53">
        <v>0</v>
      </c>
      <c r="AI70" s="138">
        <v>0.67800000000000005</v>
      </c>
    </row>
    <row r="71" spans="1:35" x14ac:dyDescent="0.3">
      <c r="A71" s="3" t="s">
        <v>196</v>
      </c>
      <c r="B71" s="3" t="s">
        <v>397</v>
      </c>
      <c r="C71" s="3" t="s">
        <v>404</v>
      </c>
      <c r="D71" s="53">
        <v>0</v>
      </c>
      <c r="E71" s="53">
        <v>0</v>
      </c>
      <c r="F71" s="53">
        <v>0</v>
      </c>
      <c r="G71" s="53">
        <v>0</v>
      </c>
      <c r="H71" s="53">
        <v>0</v>
      </c>
      <c r="I71" s="53">
        <v>0.05</v>
      </c>
      <c r="J71" s="53">
        <v>0</v>
      </c>
      <c r="K71" s="53">
        <v>0</v>
      </c>
      <c r="L71" s="53">
        <v>0</v>
      </c>
      <c r="M71" s="53">
        <v>0</v>
      </c>
      <c r="N71" s="53">
        <v>0</v>
      </c>
      <c r="O71" s="53">
        <v>0</v>
      </c>
      <c r="P71" s="53">
        <v>0</v>
      </c>
      <c r="Q71" s="53">
        <v>0</v>
      </c>
      <c r="R71" s="53">
        <v>0</v>
      </c>
      <c r="S71" s="53">
        <v>0</v>
      </c>
      <c r="T71" s="53">
        <v>0</v>
      </c>
      <c r="U71" s="53">
        <v>0</v>
      </c>
      <c r="V71" s="53">
        <v>0</v>
      </c>
      <c r="W71" s="53">
        <v>2.4E-2</v>
      </c>
      <c r="X71" s="53">
        <v>0</v>
      </c>
      <c r="Y71" s="53">
        <v>0</v>
      </c>
      <c r="Z71" s="53">
        <v>0</v>
      </c>
      <c r="AA71" s="53">
        <v>0</v>
      </c>
      <c r="AB71" s="53">
        <v>0</v>
      </c>
      <c r="AC71" s="53">
        <v>0</v>
      </c>
      <c r="AD71" s="53">
        <v>0</v>
      </c>
      <c r="AE71" s="53">
        <v>0</v>
      </c>
      <c r="AF71" s="53">
        <v>0</v>
      </c>
      <c r="AG71" s="53">
        <v>0</v>
      </c>
      <c r="AH71" s="53">
        <v>0</v>
      </c>
      <c r="AI71" s="138">
        <v>7.400000000000001E-2</v>
      </c>
    </row>
    <row r="72" spans="1:35"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138">
        <v>0</v>
      </c>
    </row>
    <row r="73" spans="1:35"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138">
        <v>0</v>
      </c>
    </row>
    <row r="74" spans="1:35"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0</v>
      </c>
      <c r="AF74" s="53">
        <v>0</v>
      </c>
      <c r="AG74" s="53">
        <v>0</v>
      </c>
      <c r="AH74" s="53">
        <v>0</v>
      </c>
      <c r="AI74" s="138">
        <v>0</v>
      </c>
    </row>
    <row r="75" spans="1:35"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138">
        <v>0</v>
      </c>
    </row>
    <row r="76" spans="1:35"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138">
        <v>0</v>
      </c>
    </row>
    <row r="77" spans="1:35"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138">
        <v>0</v>
      </c>
    </row>
    <row r="78" spans="1:35"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138">
        <v>0</v>
      </c>
    </row>
    <row r="79" spans="1:35" x14ac:dyDescent="0.3">
      <c r="A79" s="3" t="s">
        <v>196</v>
      </c>
      <c r="B79" s="3" t="s">
        <v>397</v>
      </c>
      <c r="C79" s="3" t="s">
        <v>412</v>
      </c>
      <c r="D79" s="53">
        <v>0</v>
      </c>
      <c r="E79" s="53">
        <v>0</v>
      </c>
      <c r="F79" s="53">
        <v>0</v>
      </c>
      <c r="G79" s="53">
        <v>0</v>
      </c>
      <c r="H79" s="53">
        <v>0</v>
      </c>
      <c r="I79" s="53">
        <v>3.1790000000000003</v>
      </c>
      <c r="J79" s="53">
        <v>0</v>
      </c>
      <c r="K79" s="53">
        <v>0</v>
      </c>
      <c r="L79" s="53">
        <v>0</v>
      </c>
      <c r="M79" s="53">
        <v>0.13500000000000001</v>
      </c>
      <c r="N79" s="53">
        <v>0</v>
      </c>
      <c r="O79" s="53">
        <v>0</v>
      </c>
      <c r="P79" s="53">
        <v>0</v>
      </c>
      <c r="Q79" s="53">
        <v>0</v>
      </c>
      <c r="R79" s="53">
        <v>0</v>
      </c>
      <c r="S79" s="53">
        <v>0</v>
      </c>
      <c r="T79" s="53">
        <v>0</v>
      </c>
      <c r="U79" s="53">
        <v>0</v>
      </c>
      <c r="V79" s="53">
        <v>0</v>
      </c>
      <c r="W79" s="53">
        <v>0.28699999999999998</v>
      </c>
      <c r="X79" s="53">
        <v>0</v>
      </c>
      <c r="Y79" s="53">
        <v>0</v>
      </c>
      <c r="Z79" s="53">
        <v>0</v>
      </c>
      <c r="AA79" s="53">
        <v>0</v>
      </c>
      <c r="AB79" s="53">
        <v>0</v>
      </c>
      <c r="AC79" s="53">
        <v>0</v>
      </c>
      <c r="AD79" s="53">
        <v>0</v>
      </c>
      <c r="AE79" s="53">
        <v>0</v>
      </c>
      <c r="AF79" s="53">
        <v>0</v>
      </c>
      <c r="AG79" s="53">
        <v>0</v>
      </c>
      <c r="AH79" s="53">
        <v>0</v>
      </c>
      <c r="AI79" s="138">
        <v>3.601</v>
      </c>
    </row>
    <row r="80" spans="1:35"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138">
        <v>0</v>
      </c>
    </row>
    <row r="81" spans="1:35"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138">
        <v>0</v>
      </c>
    </row>
    <row r="82" spans="1:35" x14ac:dyDescent="0.3">
      <c r="A82" s="3" t="s">
        <v>196</v>
      </c>
      <c r="B82" s="3" t="s">
        <v>397</v>
      </c>
      <c r="C82" s="3" t="s">
        <v>415</v>
      </c>
      <c r="D82" s="53">
        <v>0</v>
      </c>
      <c r="E82" s="53">
        <v>0</v>
      </c>
      <c r="F82" s="53">
        <v>0</v>
      </c>
      <c r="G82" s="53">
        <v>0</v>
      </c>
      <c r="H82" s="53">
        <v>0</v>
      </c>
      <c r="I82" s="53">
        <v>0.55499999999999994</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v>
      </c>
      <c r="AF82" s="53">
        <v>0</v>
      </c>
      <c r="AG82" s="53">
        <v>0</v>
      </c>
      <c r="AH82" s="53">
        <v>0</v>
      </c>
      <c r="AI82" s="138">
        <v>0.55499999999999994</v>
      </c>
    </row>
    <row r="83" spans="1:35" x14ac:dyDescent="0.3">
      <c r="A83" s="51" t="s">
        <v>416</v>
      </c>
      <c r="B83" s="51" t="s">
        <v>416</v>
      </c>
      <c r="C83" s="51" t="s">
        <v>416</v>
      </c>
      <c r="D83" s="52">
        <v>0</v>
      </c>
      <c r="E83" s="52">
        <v>0</v>
      </c>
      <c r="F83" s="52">
        <v>0</v>
      </c>
      <c r="G83" s="52">
        <v>0</v>
      </c>
      <c r="H83" s="52">
        <v>0</v>
      </c>
      <c r="I83" s="52">
        <v>2.4279999999999999</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3.2000000000000001E-2</v>
      </c>
      <c r="AC83" s="52">
        <v>0</v>
      </c>
      <c r="AD83" s="52">
        <v>0</v>
      </c>
      <c r="AE83" s="52">
        <v>0</v>
      </c>
      <c r="AF83" s="52">
        <v>0</v>
      </c>
      <c r="AG83" s="52">
        <v>0</v>
      </c>
      <c r="AH83" s="52">
        <v>0</v>
      </c>
      <c r="AI83" s="52">
        <v>2.46</v>
      </c>
    </row>
    <row r="84" spans="1:35"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138">
        <v>0</v>
      </c>
    </row>
    <row r="85" spans="1:35" x14ac:dyDescent="0.3">
      <c r="A85" s="3" t="s">
        <v>196</v>
      </c>
      <c r="B85" s="3" t="s">
        <v>417</v>
      </c>
      <c r="C85" s="3" t="s">
        <v>419</v>
      </c>
      <c r="D85" s="53">
        <v>0</v>
      </c>
      <c r="E85" s="53">
        <v>0</v>
      </c>
      <c r="F85" s="53">
        <v>0</v>
      </c>
      <c r="G85" s="53">
        <v>0</v>
      </c>
      <c r="H85" s="53">
        <v>0</v>
      </c>
      <c r="I85" s="53">
        <v>2.5000000000000001E-2</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138">
        <v>2.5000000000000001E-2</v>
      </c>
    </row>
    <row r="86" spans="1:35"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138">
        <v>0</v>
      </c>
    </row>
    <row r="87" spans="1:35"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v>
      </c>
      <c r="AH87" s="53">
        <v>0</v>
      </c>
      <c r="AI87" s="138">
        <v>0</v>
      </c>
    </row>
    <row r="88" spans="1:35"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138">
        <v>0</v>
      </c>
    </row>
    <row r="89" spans="1:35" x14ac:dyDescent="0.3">
      <c r="A89" s="3" t="s">
        <v>196</v>
      </c>
      <c r="B89" s="3" t="s">
        <v>417</v>
      </c>
      <c r="C89" s="3" t="s">
        <v>423</v>
      </c>
      <c r="D89" s="53">
        <v>0</v>
      </c>
      <c r="E89" s="53">
        <v>0</v>
      </c>
      <c r="F89" s="53">
        <v>0</v>
      </c>
      <c r="G89" s="53">
        <v>0</v>
      </c>
      <c r="H89" s="53">
        <v>0</v>
      </c>
      <c r="I89" s="53">
        <v>2.0529999999999999</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0</v>
      </c>
      <c r="AH89" s="53">
        <v>0</v>
      </c>
      <c r="AI89" s="138">
        <v>2.0529999999999999</v>
      </c>
    </row>
    <row r="90" spans="1:35"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138">
        <v>0</v>
      </c>
    </row>
    <row r="91" spans="1:35"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138">
        <v>0</v>
      </c>
    </row>
    <row r="92" spans="1:35"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138">
        <v>0</v>
      </c>
    </row>
    <row r="93" spans="1:35"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138">
        <v>0</v>
      </c>
    </row>
    <row r="94" spans="1:35"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138">
        <v>0</v>
      </c>
    </row>
    <row r="95" spans="1:35"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138">
        <v>0</v>
      </c>
    </row>
    <row r="96" spans="1:35" x14ac:dyDescent="0.3">
      <c r="A96" s="3" t="s">
        <v>196</v>
      </c>
      <c r="B96" s="3" t="s">
        <v>417</v>
      </c>
      <c r="C96" s="3" t="s">
        <v>430</v>
      </c>
      <c r="D96" s="53">
        <v>0</v>
      </c>
      <c r="E96" s="53">
        <v>0</v>
      </c>
      <c r="F96" s="53">
        <v>0</v>
      </c>
      <c r="G96" s="53">
        <v>0</v>
      </c>
      <c r="H96" s="53">
        <v>0</v>
      </c>
      <c r="I96" s="53">
        <v>0.32700000000000001</v>
      </c>
      <c r="J96" s="53">
        <v>0</v>
      </c>
      <c r="K96" s="53">
        <v>0</v>
      </c>
      <c r="L96" s="53">
        <v>0</v>
      </c>
      <c r="M96" s="53">
        <v>0</v>
      </c>
      <c r="N96" s="53">
        <v>0</v>
      </c>
      <c r="O96" s="53">
        <v>0</v>
      </c>
      <c r="P96" s="53">
        <v>0</v>
      </c>
      <c r="Q96" s="53">
        <v>0</v>
      </c>
      <c r="R96" s="53">
        <v>0</v>
      </c>
      <c r="S96" s="53">
        <v>0</v>
      </c>
      <c r="T96" s="53">
        <v>0</v>
      </c>
      <c r="U96" s="53">
        <v>0</v>
      </c>
      <c r="V96" s="53">
        <v>0</v>
      </c>
      <c r="W96" s="53">
        <v>0</v>
      </c>
      <c r="X96" s="53">
        <v>0</v>
      </c>
      <c r="Y96" s="53">
        <v>0</v>
      </c>
      <c r="Z96" s="53">
        <v>0</v>
      </c>
      <c r="AA96" s="53">
        <v>0</v>
      </c>
      <c r="AB96" s="53">
        <v>0</v>
      </c>
      <c r="AC96" s="53">
        <v>0</v>
      </c>
      <c r="AD96" s="53">
        <v>0</v>
      </c>
      <c r="AE96" s="53">
        <v>0</v>
      </c>
      <c r="AF96" s="53">
        <v>0</v>
      </c>
      <c r="AG96" s="53">
        <v>0</v>
      </c>
      <c r="AH96" s="53">
        <v>0</v>
      </c>
      <c r="AI96" s="138">
        <v>0.32700000000000001</v>
      </c>
    </row>
    <row r="97" spans="1:35" x14ac:dyDescent="0.3">
      <c r="A97" s="3" t="s">
        <v>196</v>
      </c>
      <c r="B97" s="3" t="s">
        <v>417</v>
      </c>
      <c r="C97" s="3" t="s">
        <v>431</v>
      </c>
      <c r="D97" s="53">
        <v>0</v>
      </c>
      <c r="E97" s="53">
        <v>0</v>
      </c>
      <c r="F97" s="53">
        <v>0</v>
      </c>
      <c r="G97" s="53">
        <v>0</v>
      </c>
      <c r="H97" s="53">
        <v>0</v>
      </c>
      <c r="I97" s="53">
        <v>2.3E-2</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138">
        <v>2.3E-2</v>
      </c>
    </row>
    <row r="98" spans="1:35"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138">
        <v>0</v>
      </c>
    </row>
    <row r="99" spans="1:35"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3.2000000000000001E-2</v>
      </c>
      <c r="AC99" s="53">
        <v>0</v>
      </c>
      <c r="AD99" s="53">
        <v>0</v>
      </c>
      <c r="AE99" s="53">
        <v>0</v>
      </c>
      <c r="AF99" s="53">
        <v>0</v>
      </c>
      <c r="AG99" s="53">
        <v>0</v>
      </c>
      <c r="AH99" s="53">
        <v>0</v>
      </c>
      <c r="AI99" s="138">
        <v>3.2000000000000001E-2</v>
      </c>
    </row>
    <row r="100" spans="1:35" x14ac:dyDescent="0.3">
      <c r="A100" s="51" t="s">
        <v>434</v>
      </c>
      <c r="B100" s="51" t="s">
        <v>434</v>
      </c>
      <c r="C100" s="51" t="s">
        <v>434</v>
      </c>
      <c r="D100" s="52">
        <v>0</v>
      </c>
      <c r="E100" s="52">
        <v>0</v>
      </c>
      <c r="F100" s="52">
        <v>8.2000000000000003E-2</v>
      </c>
      <c r="G100" s="52">
        <v>0</v>
      </c>
      <c r="H100" s="52">
        <v>0</v>
      </c>
      <c r="I100" s="52">
        <v>1.4550000000000001</v>
      </c>
      <c r="J100" s="52">
        <v>0</v>
      </c>
      <c r="K100" s="52">
        <v>0</v>
      </c>
      <c r="L100" s="52">
        <v>0</v>
      </c>
      <c r="M100" s="52">
        <v>2.5000000000000001E-2</v>
      </c>
      <c r="N100" s="52">
        <v>0</v>
      </c>
      <c r="O100" s="52">
        <v>0</v>
      </c>
      <c r="P100" s="52">
        <v>0</v>
      </c>
      <c r="Q100" s="52">
        <v>0</v>
      </c>
      <c r="R100" s="52">
        <v>0</v>
      </c>
      <c r="S100" s="52">
        <v>0</v>
      </c>
      <c r="T100" s="52">
        <v>0</v>
      </c>
      <c r="U100" s="52">
        <v>0</v>
      </c>
      <c r="V100" s="52">
        <v>0</v>
      </c>
      <c r="W100" s="52">
        <v>7.8E-2</v>
      </c>
      <c r="X100" s="52">
        <v>0</v>
      </c>
      <c r="Y100" s="52">
        <v>0</v>
      </c>
      <c r="Z100" s="52">
        <v>0</v>
      </c>
      <c r="AA100" s="52">
        <v>0</v>
      </c>
      <c r="AB100" s="52">
        <v>0</v>
      </c>
      <c r="AC100" s="52">
        <v>0.51600000000000001</v>
      </c>
      <c r="AD100" s="52">
        <v>0</v>
      </c>
      <c r="AE100" s="52">
        <v>0</v>
      </c>
      <c r="AF100" s="52">
        <v>0</v>
      </c>
      <c r="AG100" s="52">
        <v>0</v>
      </c>
      <c r="AH100" s="52">
        <v>0</v>
      </c>
      <c r="AI100" s="52">
        <v>2.1560000000000001</v>
      </c>
    </row>
    <row r="101" spans="1:35" x14ac:dyDescent="0.3">
      <c r="A101" s="3" t="s">
        <v>196</v>
      </c>
      <c r="B101" s="3" t="s">
        <v>435</v>
      </c>
      <c r="C101" s="3" t="s">
        <v>436</v>
      </c>
      <c r="D101" s="53">
        <v>0</v>
      </c>
      <c r="E101" s="53">
        <v>0</v>
      </c>
      <c r="F101" s="53">
        <v>0</v>
      </c>
      <c r="G101" s="53">
        <v>0</v>
      </c>
      <c r="H101" s="53">
        <v>0</v>
      </c>
      <c r="I101" s="53">
        <v>1.1440000000000001</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0.51600000000000001</v>
      </c>
      <c r="AD101" s="53">
        <v>0</v>
      </c>
      <c r="AE101" s="53">
        <v>0</v>
      </c>
      <c r="AF101" s="53">
        <v>0</v>
      </c>
      <c r="AG101" s="53">
        <v>0</v>
      </c>
      <c r="AH101" s="53">
        <v>0</v>
      </c>
      <c r="AI101" s="138">
        <v>1.6600000000000001</v>
      </c>
    </row>
    <row r="102" spans="1:35"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138">
        <v>0</v>
      </c>
    </row>
    <row r="103" spans="1:35"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138">
        <v>0</v>
      </c>
    </row>
    <row r="104" spans="1:35"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138">
        <v>0</v>
      </c>
    </row>
    <row r="105" spans="1:35"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138">
        <v>0</v>
      </c>
    </row>
    <row r="106" spans="1:35" x14ac:dyDescent="0.3">
      <c r="A106" s="3" t="s">
        <v>196</v>
      </c>
      <c r="B106" s="3" t="s">
        <v>435</v>
      </c>
      <c r="C106" s="3" t="s">
        <v>441</v>
      </c>
      <c r="D106" s="53">
        <v>0</v>
      </c>
      <c r="E106" s="53">
        <v>0</v>
      </c>
      <c r="F106" s="53">
        <v>8.2000000000000003E-2</v>
      </c>
      <c r="G106" s="53">
        <v>0</v>
      </c>
      <c r="H106" s="53">
        <v>0</v>
      </c>
      <c r="I106" s="53">
        <v>0.311</v>
      </c>
      <c r="J106" s="53">
        <v>0</v>
      </c>
      <c r="K106" s="53">
        <v>0</v>
      </c>
      <c r="L106" s="53">
        <v>0</v>
      </c>
      <c r="M106" s="53">
        <v>2.5000000000000001E-2</v>
      </c>
      <c r="N106" s="53">
        <v>0</v>
      </c>
      <c r="O106" s="53">
        <v>0</v>
      </c>
      <c r="P106" s="53">
        <v>0</v>
      </c>
      <c r="Q106" s="53">
        <v>0</v>
      </c>
      <c r="R106" s="53">
        <v>0</v>
      </c>
      <c r="S106" s="53">
        <v>0</v>
      </c>
      <c r="T106" s="53">
        <v>0</v>
      </c>
      <c r="U106" s="53">
        <v>0</v>
      </c>
      <c r="V106" s="53">
        <v>0</v>
      </c>
      <c r="W106" s="53">
        <v>7.8E-2</v>
      </c>
      <c r="X106" s="53">
        <v>0</v>
      </c>
      <c r="Y106" s="53">
        <v>0</v>
      </c>
      <c r="Z106" s="53">
        <v>0</v>
      </c>
      <c r="AA106" s="53">
        <v>0</v>
      </c>
      <c r="AB106" s="53">
        <v>0</v>
      </c>
      <c r="AC106" s="53">
        <v>0</v>
      </c>
      <c r="AD106" s="53">
        <v>0</v>
      </c>
      <c r="AE106" s="53">
        <v>0</v>
      </c>
      <c r="AF106" s="53">
        <v>0</v>
      </c>
      <c r="AG106" s="53">
        <v>0</v>
      </c>
      <c r="AH106" s="53">
        <v>0</v>
      </c>
      <c r="AI106" s="138">
        <v>0.49600000000000005</v>
      </c>
    </row>
    <row r="107" spans="1:35"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138">
        <v>0</v>
      </c>
    </row>
    <row r="108" spans="1:35"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138">
        <v>0</v>
      </c>
    </row>
    <row r="109" spans="1:35"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138">
        <v>0</v>
      </c>
    </row>
    <row r="110" spans="1:35" x14ac:dyDescent="0.3">
      <c r="A110" s="51" t="s">
        <v>445</v>
      </c>
      <c r="B110" s="51" t="s">
        <v>445</v>
      </c>
      <c r="C110" s="51" t="s">
        <v>445</v>
      </c>
      <c r="D110" s="52">
        <v>0</v>
      </c>
      <c r="E110" s="52">
        <v>0</v>
      </c>
      <c r="F110" s="52">
        <v>8.199999999999999E-2</v>
      </c>
      <c r="G110" s="52">
        <v>0</v>
      </c>
      <c r="H110" s="52">
        <v>0</v>
      </c>
      <c r="I110" s="52">
        <v>3.5660000000000007</v>
      </c>
      <c r="J110" s="52">
        <v>2.5000000000000001E-2</v>
      </c>
      <c r="K110" s="52">
        <v>0</v>
      </c>
      <c r="L110" s="52">
        <v>0.315</v>
      </c>
      <c r="M110" s="52">
        <v>0</v>
      </c>
      <c r="N110" s="52">
        <v>0</v>
      </c>
      <c r="O110" s="52">
        <v>0</v>
      </c>
      <c r="P110" s="52">
        <v>0</v>
      </c>
      <c r="Q110" s="52">
        <v>0</v>
      </c>
      <c r="R110" s="52">
        <v>0</v>
      </c>
      <c r="S110" s="52">
        <v>0</v>
      </c>
      <c r="T110" s="52">
        <v>0</v>
      </c>
      <c r="U110" s="52">
        <v>0</v>
      </c>
      <c r="V110" s="52">
        <v>0</v>
      </c>
      <c r="W110" s="52">
        <v>0.2</v>
      </c>
      <c r="X110" s="52">
        <v>0</v>
      </c>
      <c r="Y110" s="52">
        <v>0</v>
      </c>
      <c r="Z110" s="52">
        <v>0</v>
      </c>
      <c r="AA110" s="52">
        <v>0</v>
      </c>
      <c r="AB110" s="52">
        <v>1.2999999999999999E-2</v>
      </c>
      <c r="AC110" s="52">
        <v>0</v>
      </c>
      <c r="AD110" s="52">
        <v>0</v>
      </c>
      <c r="AE110" s="52">
        <v>0</v>
      </c>
      <c r="AF110" s="52">
        <v>0</v>
      </c>
      <c r="AG110" s="52">
        <v>0</v>
      </c>
      <c r="AH110" s="52">
        <v>0</v>
      </c>
      <c r="AI110" s="52">
        <v>4.2010000000000005</v>
      </c>
    </row>
    <row r="111" spans="1:35"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138">
        <v>0</v>
      </c>
    </row>
    <row r="112" spans="1:35"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138">
        <v>0</v>
      </c>
    </row>
    <row r="113" spans="1:35"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138">
        <v>0</v>
      </c>
    </row>
    <row r="114" spans="1:35" x14ac:dyDescent="0.3">
      <c r="A114" s="3" t="s">
        <v>196</v>
      </c>
      <c r="B114" s="3" t="s">
        <v>446</v>
      </c>
      <c r="C114" s="3" t="s">
        <v>450</v>
      </c>
      <c r="D114" s="53">
        <v>0</v>
      </c>
      <c r="E114" s="53">
        <v>0</v>
      </c>
      <c r="F114" s="53">
        <v>8.199999999999999E-2</v>
      </c>
      <c r="G114" s="53">
        <v>0</v>
      </c>
      <c r="H114" s="53">
        <v>0</v>
      </c>
      <c r="I114" s="53">
        <v>3.5660000000000007</v>
      </c>
      <c r="J114" s="53">
        <v>2.5000000000000001E-2</v>
      </c>
      <c r="K114" s="53">
        <v>0</v>
      </c>
      <c r="L114" s="53">
        <v>0.315</v>
      </c>
      <c r="M114" s="53">
        <v>0</v>
      </c>
      <c r="N114" s="53">
        <v>0</v>
      </c>
      <c r="O114" s="53">
        <v>0</v>
      </c>
      <c r="P114" s="53">
        <v>0</v>
      </c>
      <c r="Q114" s="53">
        <v>0</v>
      </c>
      <c r="R114" s="53">
        <v>0</v>
      </c>
      <c r="S114" s="53">
        <v>0</v>
      </c>
      <c r="T114" s="53">
        <v>0</v>
      </c>
      <c r="U114" s="53">
        <v>0</v>
      </c>
      <c r="V114" s="53">
        <v>0</v>
      </c>
      <c r="W114" s="53">
        <v>0.2</v>
      </c>
      <c r="X114" s="53">
        <v>0</v>
      </c>
      <c r="Y114" s="53">
        <v>0</v>
      </c>
      <c r="Z114" s="53">
        <v>0</v>
      </c>
      <c r="AA114" s="53">
        <v>0</v>
      </c>
      <c r="AB114" s="53">
        <v>1.2999999999999999E-2</v>
      </c>
      <c r="AC114" s="53">
        <v>0</v>
      </c>
      <c r="AD114" s="53">
        <v>0</v>
      </c>
      <c r="AE114" s="53">
        <v>0</v>
      </c>
      <c r="AF114" s="53">
        <v>0</v>
      </c>
      <c r="AG114" s="53">
        <v>0</v>
      </c>
      <c r="AH114" s="53">
        <v>0</v>
      </c>
      <c r="AI114" s="138">
        <v>4.2010000000000005</v>
      </c>
    </row>
    <row r="115" spans="1:35"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138">
        <v>0</v>
      </c>
    </row>
    <row r="116" spans="1:35" x14ac:dyDescent="0.3">
      <c r="A116" s="49" t="s">
        <v>452</v>
      </c>
      <c r="B116" s="49" t="s">
        <v>452</v>
      </c>
      <c r="C116" s="49" t="s">
        <v>452</v>
      </c>
      <c r="D116" s="50">
        <v>0</v>
      </c>
      <c r="E116" s="50">
        <v>0</v>
      </c>
      <c r="F116" s="50">
        <v>11.844999999999999</v>
      </c>
      <c r="G116" s="50">
        <v>0</v>
      </c>
      <c r="H116" s="50">
        <v>25.178999999999998</v>
      </c>
      <c r="I116" s="50">
        <v>7.2210000000000001</v>
      </c>
      <c r="J116" s="50">
        <v>2.0330000000000004</v>
      </c>
      <c r="K116" s="50">
        <v>0</v>
      </c>
      <c r="L116" s="50">
        <v>0.71299999999999997</v>
      </c>
      <c r="M116" s="50">
        <v>0</v>
      </c>
      <c r="N116" s="50">
        <v>0</v>
      </c>
      <c r="O116" s="50">
        <v>0</v>
      </c>
      <c r="P116" s="50">
        <v>0</v>
      </c>
      <c r="Q116" s="50">
        <v>0.39799999999999996</v>
      </c>
      <c r="R116" s="50">
        <v>1.0490000000000002</v>
      </c>
      <c r="S116" s="50">
        <v>0</v>
      </c>
      <c r="T116" s="50">
        <v>0</v>
      </c>
      <c r="U116" s="50">
        <v>0</v>
      </c>
      <c r="V116" s="50">
        <v>1.6199999999999999</v>
      </c>
      <c r="W116" s="50">
        <v>0.46099999999999997</v>
      </c>
      <c r="X116" s="50">
        <v>0</v>
      </c>
      <c r="Y116" s="50">
        <v>0</v>
      </c>
      <c r="Z116" s="50">
        <v>0</v>
      </c>
      <c r="AA116" s="50">
        <v>0</v>
      </c>
      <c r="AB116" s="50">
        <v>3.6509999999999998</v>
      </c>
      <c r="AC116" s="50">
        <v>3.3980000000000001</v>
      </c>
      <c r="AD116" s="50">
        <v>0</v>
      </c>
      <c r="AE116" s="50">
        <v>0.77600000000000036</v>
      </c>
      <c r="AF116" s="50">
        <v>0</v>
      </c>
      <c r="AG116" s="50">
        <v>0</v>
      </c>
      <c r="AH116" s="50">
        <v>0</v>
      </c>
      <c r="AI116" s="50">
        <v>58.344000000000001</v>
      </c>
    </row>
    <row r="117" spans="1:35" x14ac:dyDescent="0.3">
      <c r="A117" s="51" t="s">
        <v>452</v>
      </c>
      <c r="B117" s="51" t="s">
        <v>452</v>
      </c>
      <c r="C117" s="51" t="s">
        <v>452</v>
      </c>
      <c r="D117" s="52">
        <v>0</v>
      </c>
      <c r="E117" s="52">
        <v>0</v>
      </c>
      <c r="F117" s="52">
        <v>11.844999999999999</v>
      </c>
      <c r="G117" s="52">
        <v>0</v>
      </c>
      <c r="H117" s="52">
        <v>25.178999999999998</v>
      </c>
      <c r="I117" s="52">
        <v>7.2210000000000001</v>
      </c>
      <c r="J117" s="52">
        <v>2.0330000000000004</v>
      </c>
      <c r="K117" s="52">
        <v>0</v>
      </c>
      <c r="L117" s="52">
        <v>0.71299999999999997</v>
      </c>
      <c r="M117" s="52">
        <v>0</v>
      </c>
      <c r="N117" s="52">
        <v>0</v>
      </c>
      <c r="O117" s="52">
        <v>0</v>
      </c>
      <c r="P117" s="52">
        <v>0</v>
      </c>
      <c r="Q117" s="52">
        <v>0.39799999999999996</v>
      </c>
      <c r="R117" s="52">
        <v>1.0490000000000002</v>
      </c>
      <c r="S117" s="52">
        <v>0</v>
      </c>
      <c r="T117" s="52">
        <v>0</v>
      </c>
      <c r="U117" s="52">
        <v>0</v>
      </c>
      <c r="V117" s="52">
        <v>1.6199999999999999</v>
      </c>
      <c r="W117" s="52">
        <v>0.46099999999999997</v>
      </c>
      <c r="X117" s="52">
        <v>0</v>
      </c>
      <c r="Y117" s="52">
        <v>0</v>
      </c>
      <c r="Z117" s="52">
        <v>0</v>
      </c>
      <c r="AA117" s="52">
        <v>0</v>
      </c>
      <c r="AB117" s="52">
        <v>3.6509999999999998</v>
      </c>
      <c r="AC117" s="52">
        <v>3.3980000000000001</v>
      </c>
      <c r="AD117" s="52">
        <v>0</v>
      </c>
      <c r="AE117" s="52">
        <v>0.77600000000000036</v>
      </c>
      <c r="AF117" s="52">
        <v>0</v>
      </c>
      <c r="AG117" s="52">
        <v>0</v>
      </c>
      <c r="AH117" s="52">
        <v>0</v>
      </c>
      <c r="AI117" s="52">
        <v>58.344000000000001</v>
      </c>
    </row>
    <row r="118" spans="1:35" x14ac:dyDescent="0.3">
      <c r="A118" s="3" t="s">
        <v>209</v>
      </c>
      <c r="B118" s="3" t="s">
        <v>209</v>
      </c>
      <c r="C118" s="3" t="s">
        <v>210</v>
      </c>
      <c r="D118" s="53">
        <v>0</v>
      </c>
      <c r="E118" s="53">
        <v>0</v>
      </c>
      <c r="F118" s="53">
        <v>0.12300000000000001</v>
      </c>
      <c r="G118" s="53">
        <v>0</v>
      </c>
      <c r="H118" s="53">
        <v>6.6000000000000003E-2</v>
      </c>
      <c r="I118" s="53">
        <v>1.0710000000000002</v>
      </c>
      <c r="J118" s="53">
        <v>1.5620000000000003</v>
      </c>
      <c r="K118" s="53">
        <v>0</v>
      </c>
      <c r="L118" s="53">
        <v>0.13900000000000001</v>
      </c>
      <c r="M118" s="53">
        <v>0</v>
      </c>
      <c r="N118" s="53">
        <v>0</v>
      </c>
      <c r="O118" s="53">
        <v>0</v>
      </c>
      <c r="P118" s="53">
        <v>0</v>
      </c>
      <c r="Q118" s="53">
        <v>0</v>
      </c>
      <c r="R118" s="53">
        <v>0.18799999999999997</v>
      </c>
      <c r="S118" s="53">
        <v>0</v>
      </c>
      <c r="T118" s="53">
        <v>0</v>
      </c>
      <c r="U118" s="53">
        <v>0</v>
      </c>
      <c r="V118" s="53">
        <v>0.33700000000000002</v>
      </c>
      <c r="W118" s="53">
        <v>0</v>
      </c>
      <c r="X118" s="53">
        <v>0</v>
      </c>
      <c r="Y118" s="53">
        <v>0</v>
      </c>
      <c r="Z118" s="53">
        <v>0</v>
      </c>
      <c r="AA118" s="53">
        <v>0</v>
      </c>
      <c r="AB118" s="53">
        <v>0.29800000000000004</v>
      </c>
      <c r="AC118" s="53">
        <v>0</v>
      </c>
      <c r="AD118" s="53">
        <v>0</v>
      </c>
      <c r="AE118" s="53">
        <v>0.77600000000000036</v>
      </c>
      <c r="AF118" s="53">
        <v>0</v>
      </c>
      <c r="AG118" s="53">
        <v>0</v>
      </c>
      <c r="AH118" s="53">
        <v>0</v>
      </c>
      <c r="AI118" s="138">
        <v>4.5600000000000014</v>
      </c>
    </row>
    <row r="119" spans="1:35" x14ac:dyDescent="0.3">
      <c r="A119" s="3" t="s">
        <v>209</v>
      </c>
      <c r="B119" s="3" t="s">
        <v>209</v>
      </c>
      <c r="C119" s="3" t="s">
        <v>213</v>
      </c>
      <c r="D119" s="53">
        <v>0</v>
      </c>
      <c r="E119" s="53">
        <v>0</v>
      </c>
      <c r="F119" s="53">
        <v>11.722</v>
      </c>
      <c r="G119" s="53">
        <v>0</v>
      </c>
      <c r="H119" s="53">
        <v>25.113</v>
      </c>
      <c r="I119" s="53">
        <v>6.1499999999999995</v>
      </c>
      <c r="J119" s="53">
        <v>0.47100000000000003</v>
      </c>
      <c r="K119" s="53">
        <v>0</v>
      </c>
      <c r="L119" s="53">
        <v>0.57399999999999995</v>
      </c>
      <c r="M119" s="53">
        <v>0</v>
      </c>
      <c r="N119" s="53">
        <v>0</v>
      </c>
      <c r="O119" s="53">
        <v>0</v>
      </c>
      <c r="P119" s="53">
        <v>0</v>
      </c>
      <c r="Q119" s="53">
        <v>0.39799999999999996</v>
      </c>
      <c r="R119" s="53">
        <v>0.8610000000000001</v>
      </c>
      <c r="S119" s="53">
        <v>0</v>
      </c>
      <c r="T119" s="53">
        <v>0</v>
      </c>
      <c r="U119" s="53">
        <v>0</v>
      </c>
      <c r="V119" s="53">
        <v>1.2829999999999999</v>
      </c>
      <c r="W119" s="53">
        <v>0.46099999999999997</v>
      </c>
      <c r="X119" s="53">
        <v>0</v>
      </c>
      <c r="Y119" s="53">
        <v>0</v>
      </c>
      <c r="Z119" s="53">
        <v>0</v>
      </c>
      <c r="AA119" s="53">
        <v>0</v>
      </c>
      <c r="AB119" s="53">
        <v>3.3529999999999998</v>
      </c>
      <c r="AC119" s="53">
        <v>3.3980000000000001</v>
      </c>
      <c r="AD119" s="53">
        <v>0</v>
      </c>
      <c r="AE119" s="53">
        <v>0</v>
      </c>
      <c r="AF119" s="53">
        <v>0</v>
      </c>
      <c r="AG119" s="53">
        <v>0</v>
      </c>
      <c r="AH119" s="53">
        <v>0</v>
      </c>
      <c r="AI119" s="138">
        <v>53.783999999999999</v>
      </c>
    </row>
    <row r="120" spans="1:35" x14ac:dyDescent="0.3">
      <c r="A120" s="49" t="s">
        <v>453</v>
      </c>
      <c r="B120" s="49" t="s">
        <v>453</v>
      </c>
      <c r="C120" s="49" t="s">
        <v>453</v>
      </c>
      <c r="D120" s="50">
        <v>0</v>
      </c>
      <c r="E120" s="50">
        <v>0</v>
      </c>
      <c r="F120" s="50">
        <v>6.0420000000000007</v>
      </c>
      <c r="G120" s="50">
        <v>1.9100000000000001</v>
      </c>
      <c r="H120" s="50">
        <v>1.3280000000000001</v>
      </c>
      <c r="I120" s="50">
        <v>50.004999999999988</v>
      </c>
      <c r="J120" s="50">
        <v>6.9000000000000006E-2</v>
      </c>
      <c r="K120" s="50">
        <v>0</v>
      </c>
      <c r="L120" s="50">
        <v>0.92500000000000004</v>
      </c>
      <c r="M120" s="50">
        <v>0</v>
      </c>
      <c r="N120" s="50">
        <v>0</v>
      </c>
      <c r="O120" s="50">
        <v>0</v>
      </c>
      <c r="P120" s="50">
        <v>0</v>
      </c>
      <c r="Q120" s="50">
        <v>2.9020000000000001</v>
      </c>
      <c r="R120" s="50">
        <v>0.24</v>
      </c>
      <c r="S120" s="50">
        <v>0</v>
      </c>
      <c r="T120" s="50">
        <v>0</v>
      </c>
      <c r="U120" s="50">
        <v>0</v>
      </c>
      <c r="V120" s="50">
        <v>0</v>
      </c>
      <c r="W120" s="50">
        <v>4.6659999999999995</v>
      </c>
      <c r="X120" s="50">
        <v>0</v>
      </c>
      <c r="Y120" s="50">
        <v>0</v>
      </c>
      <c r="Z120" s="50">
        <v>0</v>
      </c>
      <c r="AA120" s="50">
        <v>0</v>
      </c>
      <c r="AB120" s="50">
        <v>4.7E-2</v>
      </c>
      <c r="AC120" s="50">
        <v>0</v>
      </c>
      <c r="AD120" s="50">
        <v>0</v>
      </c>
      <c r="AE120" s="50">
        <v>0.79600000000000004</v>
      </c>
      <c r="AF120" s="50">
        <v>0</v>
      </c>
      <c r="AG120" s="50">
        <v>0</v>
      </c>
      <c r="AH120" s="50">
        <v>0</v>
      </c>
      <c r="AI120" s="50">
        <v>68.930000000000007</v>
      </c>
    </row>
    <row r="121" spans="1:35" x14ac:dyDescent="0.3">
      <c r="A121" s="51" t="s">
        <v>454</v>
      </c>
      <c r="B121" s="51" t="s">
        <v>454</v>
      </c>
      <c r="C121" s="51" t="s">
        <v>454</v>
      </c>
      <c r="D121" s="52">
        <v>0</v>
      </c>
      <c r="E121" s="52">
        <v>0</v>
      </c>
      <c r="F121" s="52">
        <v>0</v>
      </c>
      <c r="G121" s="52">
        <v>0</v>
      </c>
      <c r="H121" s="52">
        <v>0.105</v>
      </c>
      <c r="I121" s="52">
        <v>4.6679999999999993</v>
      </c>
      <c r="J121" s="52">
        <v>0</v>
      </c>
      <c r="K121" s="52">
        <v>0</v>
      </c>
      <c r="L121" s="52">
        <v>0</v>
      </c>
      <c r="M121" s="52">
        <v>0</v>
      </c>
      <c r="N121" s="52">
        <v>0</v>
      </c>
      <c r="O121" s="52">
        <v>0</v>
      </c>
      <c r="P121" s="52">
        <v>0</v>
      </c>
      <c r="Q121" s="52">
        <v>0.875</v>
      </c>
      <c r="R121" s="52">
        <v>0</v>
      </c>
      <c r="S121" s="52">
        <v>0</v>
      </c>
      <c r="T121" s="52">
        <v>0</v>
      </c>
      <c r="U121" s="52">
        <v>0</v>
      </c>
      <c r="V121" s="52">
        <v>0</v>
      </c>
      <c r="W121" s="52">
        <v>1.5680000000000001</v>
      </c>
      <c r="X121" s="52">
        <v>0</v>
      </c>
      <c r="Y121" s="52">
        <v>0</v>
      </c>
      <c r="Z121" s="52">
        <v>0</v>
      </c>
      <c r="AA121" s="52">
        <v>0</v>
      </c>
      <c r="AB121" s="52">
        <v>0</v>
      </c>
      <c r="AC121" s="52">
        <v>0</v>
      </c>
      <c r="AD121" s="52">
        <v>0</v>
      </c>
      <c r="AE121" s="52">
        <v>0.254</v>
      </c>
      <c r="AF121" s="52">
        <v>0</v>
      </c>
      <c r="AG121" s="52">
        <v>0</v>
      </c>
      <c r="AH121" s="52">
        <v>0</v>
      </c>
      <c r="AI121" s="52">
        <v>7.4699999999999989</v>
      </c>
    </row>
    <row r="122" spans="1:35"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138">
        <v>0</v>
      </c>
    </row>
    <row r="123" spans="1:35"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138">
        <v>0</v>
      </c>
    </row>
    <row r="124" spans="1:35" x14ac:dyDescent="0.3">
      <c r="A124" s="3" t="s">
        <v>224</v>
      </c>
      <c r="B124" s="3" t="s">
        <v>455</v>
      </c>
      <c r="C124" s="3" t="s">
        <v>458</v>
      </c>
      <c r="D124" s="53">
        <v>0</v>
      </c>
      <c r="E124" s="53">
        <v>0</v>
      </c>
      <c r="F124" s="53">
        <v>0</v>
      </c>
      <c r="G124" s="53">
        <v>0</v>
      </c>
      <c r="H124" s="53">
        <v>0.105</v>
      </c>
      <c r="I124" s="53">
        <v>4.6679999999999993</v>
      </c>
      <c r="J124" s="53">
        <v>0</v>
      </c>
      <c r="K124" s="53">
        <v>0</v>
      </c>
      <c r="L124" s="53">
        <v>0</v>
      </c>
      <c r="M124" s="53">
        <v>0</v>
      </c>
      <c r="N124" s="53">
        <v>0</v>
      </c>
      <c r="O124" s="53">
        <v>0</v>
      </c>
      <c r="P124" s="53">
        <v>0</v>
      </c>
      <c r="Q124" s="53">
        <v>0.875</v>
      </c>
      <c r="R124" s="53">
        <v>0</v>
      </c>
      <c r="S124" s="53">
        <v>0</v>
      </c>
      <c r="T124" s="53">
        <v>0</v>
      </c>
      <c r="U124" s="53">
        <v>0</v>
      </c>
      <c r="V124" s="53">
        <v>0</v>
      </c>
      <c r="W124" s="53">
        <v>1.5680000000000001</v>
      </c>
      <c r="X124" s="53">
        <v>0</v>
      </c>
      <c r="Y124" s="53">
        <v>0</v>
      </c>
      <c r="Z124" s="53">
        <v>0</v>
      </c>
      <c r="AA124" s="53">
        <v>0</v>
      </c>
      <c r="AB124" s="53">
        <v>0</v>
      </c>
      <c r="AC124" s="53">
        <v>0</v>
      </c>
      <c r="AD124" s="53">
        <v>0</v>
      </c>
      <c r="AE124" s="53">
        <v>0.254</v>
      </c>
      <c r="AF124" s="53">
        <v>0</v>
      </c>
      <c r="AG124" s="53">
        <v>0</v>
      </c>
      <c r="AH124" s="53">
        <v>0</v>
      </c>
      <c r="AI124" s="138">
        <v>7.4699999999999989</v>
      </c>
    </row>
    <row r="125" spans="1:35"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138">
        <v>0</v>
      </c>
    </row>
    <row r="126" spans="1:35"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138">
        <v>0</v>
      </c>
    </row>
    <row r="127" spans="1:35"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138">
        <v>0</v>
      </c>
    </row>
    <row r="128" spans="1:35"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138">
        <v>0</v>
      </c>
    </row>
    <row r="129" spans="1:35"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138">
        <v>0</v>
      </c>
    </row>
    <row r="130" spans="1:35" x14ac:dyDescent="0.3">
      <c r="A130" s="51" t="s">
        <v>464</v>
      </c>
      <c r="B130" s="51" t="s">
        <v>464</v>
      </c>
      <c r="C130" s="51" t="s">
        <v>464</v>
      </c>
      <c r="D130" s="52">
        <v>0</v>
      </c>
      <c r="E130" s="52">
        <v>0</v>
      </c>
      <c r="F130" s="52">
        <v>2.5500000000000003</v>
      </c>
      <c r="G130" s="52">
        <v>0</v>
      </c>
      <c r="H130" s="52">
        <v>6.6000000000000003E-2</v>
      </c>
      <c r="I130" s="52">
        <v>9.8009999999999984</v>
      </c>
      <c r="J130" s="52">
        <v>0</v>
      </c>
      <c r="K130" s="52">
        <v>0</v>
      </c>
      <c r="L130" s="52">
        <v>0.24099999999999999</v>
      </c>
      <c r="M130" s="52">
        <v>0</v>
      </c>
      <c r="N130" s="52">
        <v>0</v>
      </c>
      <c r="O130" s="52">
        <v>0</v>
      </c>
      <c r="P130" s="52">
        <v>0</v>
      </c>
      <c r="Q130" s="52">
        <v>0</v>
      </c>
      <c r="R130" s="52">
        <v>0</v>
      </c>
      <c r="S130" s="52">
        <v>0</v>
      </c>
      <c r="T130" s="52">
        <v>0</v>
      </c>
      <c r="U130" s="52">
        <v>0</v>
      </c>
      <c r="V130" s="52">
        <v>0</v>
      </c>
      <c r="W130" s="52">
        <v>0.40500000000000003</v>
      </c>
      <c r="X130" s="52">
        <v>0</v>
      </c>
      <c r="Y130" s="52">
        <v>0</v>
      </c>
      <c r="Z130" s="52">
        <v>0</v>
      </c>
      <c r="AA130" s="52">
        <v>0</v>
      </c>
      <c r="AB130" s="52">
        <v>3.5000000000000003E-2</v>
      </c>
      <c r="AC130" s="52">
        <v>0</v>
      </c>
      <c r="AD130" s="52">
        <v>0</v>
      </c>
      <c r="AE130" s="52">
        <v>0.39400000000000002</v>
      </c>
      <c r="AF130" s="52">
        <v>0</v>
      </c>
      <c r="AG130" s="52">
        <v>0</v>
      </c>
      <c r="AH130" s="52">
        <v>0</v>
      </c>
      <c r="AI130" s="52">
        <v>13.491999999999999</v>
      </c>
    </row>
    <row r="131" spans="1:35"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138">
        <v>0</v>
      </c>
    </row>
    <row r="132" spans="1:35" x14ac:dyDescent="0.3">
      <c r="A132" s="3" t="s">
        <v>224</v>
      </c>
      <c r="B132" s="3" t="s">
        <v>465</v>
      </c>
      <c r="C132" s="3" t="s">
        <v>467</v>
      </c>
      <c r="D132" s="53">
        <v>0</v>
      </c>
      <c r="E132" s="53">
        <v>0</v>
      </c>
      <c r="F132" s="53">
        <v>1.2010000000000003</v>
      </c>
      <c r="G132" s="53">
        <v>0</v>
      </c>
      <c r="H132" s="53">
        <v>5.1000000000000004E-2</v>
      </c>
      <c r="I132" s="53">
        <v>0.31100000000000005</v>
      </c>
      <c r="J132" s="53">
        <v>0</v>
      </c>
      <c r="K132" s="53">
        <v>0</v>
      </c>
      <c r="L132" s="53">
        <v>0</v>
      </c>
      <c r="M132" s="53">
        <v>0</v>
      </c>
      <c r="N132" s="53">
        <v>0</v>
      </c>
      <c r="O132" s="53">
        <v>0</v>
      </c>
      <c r="P132" s="53">
        <v>0</v>
      </c>
      <c r="Q132" s="53">
        <v>0</v>
      </c>
      <c r="R132" s="53">
        <v>0</v>
      </c>
      <c r="S132" s="53">
        <v>0</v>
      </c>
      <c r="T132" s="53">
        <v>0</v>
      </c>
      <c r="U132" s="53">
        <v>0</v>
      </c>
      <c r="V132" s="53">
        <v>0</v>
      </c>
      <c r="W132" s="53">
        <v>9.1999999999999998E-2</v>
      </c>
      <c r="X132" s="53">
        <v>0</v>
      </c>
      <c r="Y132" s="53">
        <v>0</v>
      </c>
      <c r="Z132" s="53">
        <v>0</v>
      </c>
      <c r="AA132" s="53">
        <v>0</v>
      </c>
      <c r="AB132" s="53">
        <v>0</v>
      </c>
      <c r="AC132" s="53">
        <v>0</v>
      </c>
      <c r="AD132" s="53">
        <v>0</v>
      </c>
      <c r="AE132" s="53">
        <v>0</v>
      </c>
      <c r="AF132" s="53">
        <v>0</v>
      </c>
      <c r="AG132" s="53">
        <v>0</v>
      </c>
      <c r="AH132" s="53">
        <v>0</v>
      </c>
      <c r="AI132" s="138">
        <v>1.6550000000000002</v>
      </c>
    </row>
    <row r="133" spans="1:35" x14ac:dyDescent="0.3">
      <c r="A133" s="3" t="s">
        <v>224</v>
      </c>
      <c r="B133" s="3" t="s">
        <v>465</v>
      </c>
      <c r="C133" s="3" t="s">
        <v>468</v>
      </c>
      <c r="D133" s="53">
        <v>0</v>
      </c>
      <c r="E133" s="53">
        <v>0</v>
      </c>
      <c r="F133" s="53">
        <v>2.5999999999999999E-2</v>
      </c>
      <c r="G133" s="53">
        <v>0</v>
      </c>
      <c r="H133" s="53">
        <v>0</v>
      </c>
      <c r="I133" s="53">
        <v>7.1999999999999995E-2</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0.02</v>
      </c>
      <c r="AC133" s="53">
        <v>0</v>
      </c>
      <c r="AD133" s="53">
        <v>0</v>
      </c>
      <c r="AE133" s="53">
        <v>0</v>
      </c>
      <c r="AF133" s="53">
        <v>0</v>
      </c>
      <c r="AG133" s="53">
        <v>0</v>
      </c>
      <c r="AH133" s="53">
        <v>0</v>
      </c>
      <c r="AI133" s="138">
        <v>0.11799999999999999</v>
      </c>
    </row>
    <row r="134" spans="1:35" x14ac:dyDescent="0.3">
      <c r="A134" s="3" t="s">
        <v>224</v>
      </c>
      <c r="B134" s="3" t="s">
        <v>465</v>
      </c>
      <c r="C134" s="3" t="s">
        <v>469</v>
      </c>
      <c r="D134" s="53">
        <v>0</v>
      </c>
      <c r="E134" s="53">
        <v>0</v>
      </c>
      <c r="F134" s="53">
        <v>0.22599999999999998</v>
      </c>
      <c r="G134" s="53">
        <v>0</v>
      </c>
      <c r="H134" s="53">
        <v>0</v>
      </c>
      <c r="I134" s="53">
        <v>0.625</v>
      </c>
      <c r="J134" s="53">
        <v>0</v>
      </c>
      <c r="K134" s="53">
        <v>0</v>
      </c>
      <c r="L134" s="53">
        <v>8.1000000000000003E-2</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3">
        <v>0</v>
      </c>
      <c r="AD134" s="53">
        <v>0</v>
      </c>
      <c r="AE134" s="53">
        <v>0</v>
      </c>
      <c r="AF134" s="53">
        <v>0</v>
      </c>
      <c r="AG134" s="53">
        <v>0</v>
      </c>
      <c r="AH134" s="53">
        <v>0</v>
      </c>
      <c r="AI134" s="138">
        <v>0.93199999999999994</v>
      </c>
    </row>
    <row r="135" spans="1:35" x14ac:dyDescent="0.3">
      <c r="A135" s="3" t="s">
        <v>224</v>
      </c>
      <c r="B135" s="3" t="s">
        <v>465</v>
      </c>
      <c r="C135" s="3" t="s">
        <v>470</v>
      </c>
      <c r="D135" s="53">
        <v>0</v>
      </c>
      <c r="E135" s="53">
        <v>0</v>
      </c>
      <c r="F135" s="53">
        <v>0</v>
      </c>
      <c r="G135" s="53">
        <v>0</v>
      </c>
      <c r="H135" s="53">
        <v>0</v>
      </c>
      <c r="I135" s="53">
        <v>0.47700000000000004</v>
      </c>
      <c r="J135" s="53">
        <v>0</v>
      </c>
      <c r="K135" s="53">
        <v>0</v>
      </c>
      <c r="L135" s="53">
        <v>0.14899999999999999</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138">
        <v>0.626</v>
      </c>
    </row>
    <row r="136" spans="1:35" x14ac:dyDescent="0.3">
      <c r="A136" s="3" t="s">
        <v>224</v>
      </c>
      <c r="B136" s="3" t="s">
        <v>465</v>
      </c>
      <c r="C136" s="3" t="s">
        <v>225</v>
      </c>
      <c r="D136" s="53">
        <v>0</v>
      </c>
      <c r="E136" s="53">
        <v>0</v>
      </c>
      <c r="F136" s="53">
        <v>1.097</v>
      </c>
      <c r="G136" s="53">
        <v>0</v>
      </c>
      <c r="H136" s="53">
        <v>0</v>
      </c>
      <c r="I136" s="53">
        <v>7.6289999999999987</v>
      </c>
      <c r="J136" s="53">
        <v>0</v>
      </c>
      <c r="K136" s="53">
        <v>0</v>
      </c>
      <c r="L136" s="53">
        <v>1.0999999999999999E-2</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0.39400000000000002</v>
      </c>
      <c r="AF136" s="53">
        <v>0</v>
      </c>
      <c r="AG136" s="53">
        <v>0</v>
      </c>
      <c r="AH136" s="53">
        <v>0</v>
      </c>
      <c r="AI136" s="138">
        <v>9.1309999999999985</v>
      </c>
    </row>
    <row r="137" spans="1:35" x14ac:dyDescent="0.3">
      <c r="A137" s="3" t="s">
        <v>224</v>
      </c>
      <c r="B137" s="3" t="s">
        <v>465</v>
      </c>
      <c r="C137" s="3" t="s">
        <v>471</v>
      </c>
      <c r="D137" s="53">
        <v>0</v>
      </c>
      <c r="E137" s="53">
        <v>0</v>
      </c>
      <c r="F137" s="53">
        <v>0</v>
      </c>
      <c r="G137" s="53">
        <v>0</v>
      </c>
      <c r="H137" s="53">
        <v>0</v>
      </c>
      <c r="I137" s="53">
        <v>0.11900000000000001</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1.4999999999999999E-2</v>
      </c>
      <c r="AC137" s="53">
        <v>0</v>
      </c>
      <c r="AD137" s="53">
        <v>0</v>
      </c>
      <c r="AE137" s="53">
        <v>0</v>
      </c>
      <c r="AF137" s="53">
        <v>0</v>
      </c>
      <c r="AG137" s="53">
        <v>0</v>
      </c>
      <c r="AH137" s="53">
        <v>0</v>
      </c>
      <c r="AI137" s="138">
        <v>0.13400000000000001</v>
      </c>
    </row>
    <row r="138" spans="1:35" x14ac:dyDescent="0.3">
      <c r="A138" s="3" t="s">
        <v>224</v>
      </c>
      <c r="B138" s="3" t="s">
        <v>465</v>
      </c>
      <c r="C138" s="3" t="s">
        <v>472</v>
      </c>
      <c r="D138" s="53">
        <v>0</v>
      </c>
      <c r="E138" s="53">
        <v>0</v>
      </c>
      <c r="F138" s="53">
        <v>0</v>
      </c>
      <c r="G138" s="53">
        <v>0</v>
      </c>
      <c r="H138" s="53">
        <v>1.4999999999999999E-2</v>
      </c>
      <c r="I138" s="53">
        <v>0.56800000000000006</v>
      </c>
      <c r="J138" s="53">
        <v>0</v>
      </c>
      <c r="K138" s="53">
        <v>0</v>
      </c>
      <c r="L138" s="53">
        <v>0</v>
      </c>
      <c r="M138" s="53">
        <v>0</v>
      </c>
      <c r="N138" s="53">
        <v>0</v>
      </c>
      <c r="O138" s="53">
        <v>0</v>
      </c>
      <c r="P138" s="53">
        <v>0</v>
      </c>
      <c r="Q138" s="53">
        <v>0</v>
      </c>
      <c r="R138" s="53">
        <v>0</v>
      </c>
      <c r="S138" s="53">
        <v>0</v>
      </c>
      <c r="T138" s="53">
        <v>0</v>
      </c>
      <c r="U138" s="53">
        <v>0</v>
      </c>
      <c r="V138" s="53">
        <v>0</v>
      </c>
      <c r="W138" s="53">
        <v>0.313</v>
      </c>
      <c r="X138" s="53">
        <v>0</v>
      </c>
      <c r="Y138" s="53">
        <v>0</v>
      </c>
      <c r="Z138" s="53">
        <v>0</v>
      </c>
      <c r="AA138" s="53">
        <v>0</v>
      </c>
      <c r="AB138" s="53">
        <v>0</v>
      </c>
      <c r="AC138" s="53">
        <v>0</v>
      </c>
      <c r="AD138" s="53">
        <v>0</v>
      </c>
      <c r="AE138" s="53">
        <v>0</v>
      </c>
      <c r="AF138" s="53">
        <v>0</v>
      </c>
      <c r="AG138" s="53">
        <v>0</v>
      </c>
      <c r="AH138" s="53">
        <v>0</v>
      </c>
      <c r="AI138" s="138">
        <v>0.89600000000000013</v>
      </c>
    </row>
    <row r="139" spans="1:35" x14ac:dyDescent="0.3">
      <c r="A139" s="51" t="s">
        <v>473</v>
      </c>
      <c r="B139" s="51" t="s">
        <v>473</v>
      </c>
      <c r="C139" s="51" t="s">
        <v>473</v>
      </c>
      <c r="D139" s="52">
        <v>0</v>
      </c>
      <c r="E139" s="52">
        <v>0</v>
      </c>
      <c r="F139" s="52">
        <v>3.4920000000000004</v>
      </c>
      <c r="G139" s="52">
        <v>1.9100000000000001</v>
      </c>
      <c r="H139" s="52">
        <v>1.157</v>
      </c>
      <c r="I139" s="52">
        <v>35.535999999999987</v>
      </c>
      <c r="J139" s="52">
        <v>6.9000000000000006E-2</v>
      </c>
      <c r="K139" s="52">
        <v>0</v>
      </c>
      <c r="L139" s="52">
        <v>0.68400000000000005</v>
      </c>
      <c r="M139" s="52">
        <v>0</v>
      </c>
      <c r="N139" s="52">
        <v>0</v>
      </c>
      <c r="O139" s="52">
        <v>0</v>
      </c>
      <c r="P139" s="52">
        <v>0</v>
      </c>
      <c r="Q139" s="52">
        <v>2.0270000000000001</v>
      </c>
      <c r="R139" s="52">
        <v>0.24</v>
      </c>
      <c r="S139" s="52">
        <v>0</v>
      </c>
      <c r="T139" s="52">
        <v>0</v>
      </c>
      <c r="U139" s="52">
        <v>0</v>
      </c>
      <c r="V139" s="52">
        <v>0</v>
      </c>
      <c r="W139" s="52">
        <v>2.6930000000000001</v>
      </c>
      <c r="X139" s="52">
        <v>0</v>
      </c>
      <c r="Y139" s="52">
        <v>0</v>
      </c>
      <c r="Z139" s="52">
        <v>0</v>
      </c>
      <c r="AA139" s="52">
        <v>0</v>
      </c>
      <c r="AB139" s="52">
        <v>1.2E-2</v>
      </c>
      <c r="AC139" s="52">
        <v>0</v>
      </c>
      <c r="AD139" s="52">
        <v>0</v>
      </c>
      <c r="AE139" s="52">
        <v>0.14799999999999999</v>
      </c>
      <c r="AF139" s="52">
        <v>0</v>
      </c>
      <c r="AG139" s="52">
        <v>0</v>
      </c>
      <c r="AH139" s="52">
        <v>0</v>
      </c>
      <c r="AI139" s="52">
        <v>47.967999999999989</v>
      </c>
    </row>
    <row r="140" spans="1:35" x14ac:dyDescent="0.3">
      <c r="A140" s="3" t="s">
        <v>224</v>
      </c>
      <c r="B140" s="3" t="s">
        <v>474</v>
      </c>
      <c r="C140" s="3" t="s">
        <v>229</v>
      </c>
      <c r="D140" s="53">
        <v>0</v>
      </c>
      <c r="E140" s="53">
        <v>0</v>
      </c>
      <c r="F140" s="53">
        <v>0.13600000000000001</v>
      </c>
      <c r="G140" s="53">
        <v>0.62200000000000011</v>
      </c>
      <c r="H140" s="53">
        <v>9.6000000000000002E-2</v>
      </c>
      <c r="I140" s="53">
        <v>5.0919999999999987</v>
      </c>
      <c r="J140" s="53">
        <v>0</v>
      </c>
      <c r="K140" s="53">
        <v>0</v>
      </c>
      <c r="L140" s="53">
        <v>0.04</v>
      </c>
      <c r="M140" s="53">
        <v>0</v>
      </c>
      <c r="N140" s="53">
        <v>0</v>
      </c>
      <c r="O140" s="53">
        <v>0</v>
      </c>
      <c r="P140" s="53">
        <v>0</v>
      </c>
      <c r="Q140" s="53">
        <v>0.79600000000000004</v>
      </c>
      <c r="R140" s="53">
        <v>0.04</v>
      </c>
      <c r="S140" s="53">
        <v>0</v>
      </c>
      <c r="T140" s="53">
        <v>0</v>
      </c>
      <c r="U140" s="53">
        <v>0</v>
      </c>
      <c r="V140" s="53">
        <v>0</v>
      </c>
      <c r="W140" s="53">
        <v>0.56199999999999994</v>
      </c>
      <c r="X140" s="53">
        <v>0</v>
      </c>
      <c r="Y140" s="53">
        <v>0</v>
      </c>
      <c r="Z140" s="53">
        <v>0</v>
      </c>
      <c r="AA140" s="53">
        <v>0</v>
      </c>
      <c r="AB140" s="53">
        <v>0</v>
      </c>
      <c r="AC140" s="53">
        <v>0</v>
      </c>
      <c r="AD140" s="53">
        <v>0</v>
      </c>
      <c r="AE140" s="53">
        <v>0.12</v>
      </c>
      <c r="AF140" s="53">
        <v>0</v>
      </c>
      <c r="AG140" s="53">
        <v>0</v>
      </c>
      <c r="AH140" s="53">
        <v>0</v>
      </c>
      <c r="AI140" s="138">
        <v>7.5039999999999996</v>
      </c>
    </row>
    <row r="141" spans="1:35" x14ac:dyDescent="0.3">
      <c r="A141" s="3" t="s">
        <v>224</v>
      </c>
      <c r="B141" s="3" t="s">
        <v>474</v>
      </c>
      <c r="C141" s="3" t="s">
        <v>475</v>
      </c>
      <c r="D141" s="53">
        <v>0</v>
      </c>
      <c r="E141" s="53">
        <v>0</v>
      </c>
      <c r="F141" s="53">
        <v>0</v>
      </c>
      <c r="G141" s="53">
        <v>1.1830000000000001</v>
      </c>
      <c r="H141" s="53">
        <v>0</v>
      </c>
      <c r="I141" s="53">
        <v>7.2000000000000008E-2</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3">
        <v>0</v>
      </c>
      <c r="AD141" s="53">
        <v>0</v>
      </c>
      <c r="AE141" s="53">
        <v>0</v>
      </c>
      <c r="AF141" s="53">
        <v>0</v>
      </c>
      <c r="AG141" s="53">
        <v>0</v>
      </c>
      <c r="AH141" s="53">
        <v>0</v>
      </c>
      <c r="AI141" s="138">
        <v>1.2550000000000001</v>
      </c>
    </row>
    <row r="142" spans="1:35" x14ac:dyDescent="0.3">
      <c r="A142" s="3" t="s">
        <v>224</v>
      </c>
      <c r="B142" s="3" t="s">
        <v>474</v>
      </c>
      <c r="C142" s="3" t="s">
        <v>232</v>
      </c>
      <c r="D142" s="53">
        <v>0</v>
      </c>
      <c r="E142" s="53">
        <v>0</v>
      </c>
      <c r="F142" s="53">
        <v>1.7680000000000002</v>
      </c>
      <c r="G142" s="53">
        <v>0</v>
      </c>
      <c r="H142" s="53">
        <v>0</v>
      </c>
      <c r="I142" s="53">
        <v>19.294999999999991</v>
      </c>
      <c r="J142" s="53">
        <v>0</v>
      </c>
      <c r="K142" s="53">
        <v>0</v>
      </c>
      <c r="L142" s="53">
        <v>7.1000000000000008E-2</v>
      </c>
      <c r="M142" s="53">
        <v>0</v>
      </c>
      <c r="N142" s="53">
        <v>0</v>
      </c>
      <c r="O142" s="53">
        <v>0</v>
      </c>
      <c r="P142" s="53">
        <v>0</v>
      </c>
      <c r="Q142" s="53">
        <v>0.88500000000000023</v>
      </c>
      <c r="R142" s="53">
        <v>0.18</v>
      </c>
      <c r="S142" s="53">
        <v>0</v>
      </c>
      <c r="T142" s="53">
        <v>0</v>
      </c>
      <c r="U142" s="53">
        <v>0</v>
      </c>
      <c r="V142" s="53">
        <v>0</v>
      </c>
      <c r="W142" s="53">
        <v>0.65200000000000014</v>
      </c>
      <c r="X142" s="53">
        <v>0</v>
      </c>
      <c r="Y142" s="53">
        <v>0</v>
      </c>
      <c r="Z142" s="53">
        <v>0</v>
      </c>
      <c r="AA142" s="53">
        <v>0</v>
      </c>
      <c r="AB142" s="53">
        <v>0</v>
      </c>
      <c r="AC142" s="53">
        <v>0</v>
      </c>
      <c r="AD142" s="53">
        <v>0</v>
      </c>
      <c r="AE142" s="53">
        <v>2.2000000000000002E-2</v>
      </c>
      <c r="AF142" s="53">
        <v>0</v>
      </c>
      <c r="AG142" s="53">
        <v>0</v>
      </c>
      <c r="AH142" s="53">
        <v>0</v>
      </c>
      <c r="AI142" s="138">
        <v>22.872999999999994</v>
      </c>
    </row>
    <row r="143" spans="1:35" x14ac:dyDescent="0.3">
      <c r="A143" s="3" t="s">
        <v>224</v>
      </c>
      <c r="B143" s="3" t="s">
        <v>474</v>
      </c>
      <c r="C143" s="3" t="s">
        <v>476</v>
      </c>
      <c r="D143" s="53">
        <v>0</v>
      </c>
      <c r="E143" s="53">
        <v>0</v>
      </c>
      <c r="F143" s="53">
        <v>0.10700000000000001</v>
      </c>
      <c r="G143" s="53">
        <v>0</v>
      </c>
      <c r="H143" s="53">
        <v>0.29499999999999998</v>
      </c>
      <c r="I143" s="53">
        <v>3.4459999999999993</v>
      </c>
      <c r="J143" s="53">
        <v>0</v>
      </c>
      <c r="K143" s="53">
        <v>0</v>
      </c>
      <c r="L143" s="53">
        <v>0.34100000000000008</v>
      </c>
      <c r="M143" s="53">
        <v>0</v>
      </c>
      <c r="N143" s="53">
        <v>0</v>
      </c>
      <c r="O143" s="53">
        <v>0</v>
      </c>
      <c r="P143" s="53">
        <v>0</v>
      </c>
      <c r="Q143" s="53">
        <v>0</v>
      </c>
      <c r="R143" s="53">
        <v>0</v>
      </c>
      <c r="S143" s="53">
        <v>0</v>
      </c>
      <c r="T143" s="53">
        <v>0</v>
      </c>
      <c r="U143" s="53">
        <v>0</v>
      </c>
      <c r="V143" s="53">
        <v>0</v>
      </c>
      <c r="W143" s="53">
        <v>0</v>
      </c>
      <c r="X143" s="53">
        <v>0</v>
      </c>
      <c r="Y143" s="53">
        <v>0</v>
      </c>
      <c r="Z143" s="53">
        <v>0</v>
      </c>
      <c r="AA143" s="53">
        <v>0</v>
      </c>
      <c r="AB143" s="53">
        <v>0</v>
      </c>
      <c r="AC143" s="53">
        <v>0</v>
      </c>
      <c r="AD143" s="53">
        <v>0</v>
      </c>
      <c r="AE143" s="53">
        <v>6.0000000000000001E-3</v>
      </c>
      <c r="AF143" s="53">
        <v>0</v>
      </c>
      <c r="AG143" s="53">
        <v>0</v>
      </c>
      <c r="AH143" s="53">
        <v>0</v>
      </c>
      <c r="AI143" s="138">
        <v>4.1949999999999994</v>
      </c>
    </row>
    <row r="144" spans="1:35" x14ac:dyDescent="0.3">
      <c r="A144" s="3" t="s">
        <v>224</v>
      </c>
      <c r="B144" s="3" t="s">
        <v>474</v>
      </c>
      <c r="C144" s="3" t="s">
        <v>234</v>
      </c>
      <c r="D144" s="53">
        <v>0</v>
      </c>
      <c r="E144" s="53">
        <v>0</v>
      </c>
      <c r="F144" s="53">
        <v>1.1040000000000001</v>
      </c>
      <c r="G144" s="53">
        <v>0</v>
      </c>
      <c r="H144" s="53">
        <v>0.61299999999999999</v>
      </c>
      <c r="I144" s="53">
        <v>3.8339999999999996</v>
      </c>
      <c r="J144" s="53">
        <v>6.9000000000000006E-2</v>
      </c>
      <c r="K144" s="53">
        <v>0</v>
      </c>
      <c r="L144" s="53">
        <v>0.23199999999999998</v>
      </c>
      <c r="M144" s="53">
        <v>0</v>
      </c>
      <c r="N144" s="53">
        <v>0</v>
      </c>
      <c r="O144" s="53">
        <v>0</v>
      </c>
      <c r="P144" s="53">
        <v>0</v>
      </c>
      <c r="Q144" s="53">
        <v>0.14500000000000002</v>
      </c>
      <c r="R144" s="53">
        <v>0</v>
      </c>
      <c r="S144" s="53">
        <v>0</v>
      </c>
      <c r="T144" s="53">
        <v>0</v>
      </c>
      <c r="U144" s="53">
        <v>0</v>
      </c>
      <c r="V144" s="53">
        <v>0</v>
      </c>
      <c r="W144" s="53">
        <v>0.152</v>
      </c>
      <c r="X144" s="53">
        <v>0</v>
      </c>
      <c r="Y144" s="53">
        <v>0</v>
      </c>
      <c r="Z144" s="53">
        <v>0</v>
      </c>
      <c r="AA144" s="53">
        <v>0</v>
      </c>
      <c r="AB144" s="53">
        <v>1.2E-2</v>
      </c>
      <c r="AC144" s="53">
        <v>0</v>
      </c>
      <c r="AD144" s="53">
        <v>0</v>
      </c>
      <c r="AE144" s="53">
        <v>0</v>
      </c>
      <c r="AF144" s="53">
        <v>0</v>
      </c>
      <c r="AG144" s="53">
        <v>0</v>
      </c>
      <c r="AH144" s="53">
        <v>0</v>
      </c>
      <c r="AI144" s="138">
        <v>6.1609999999999996</v>
      </c>
    </row>
    <row r="145" spans="1:35" x14ac:dyDescent="0.3">
      <c r="A145" s="3" t="s">
        <v>224</v>
      </c>
      <c r="B145" s="3" t="s">
        <v>474</v>
      </c>
      <c r="C145" s="3" t="s">
        <v>477</v>
      </c>
      <c r="D145" s="53">
        <v>0</v>
      </c>
      <c r="E145" s="53">
        <v>0</v>
      </c>
      <c r="F145" s="53">
        <v>0.21499999999999997</v>
      </c>
      <c r="G145" s="53">
        <v>0</v>
      </c>
      <c r="H145" s="53">
        <v>0.153</v>
      </c>
      <c r="I145" s="53">
        <v>0.47200000000000009</v>
      </c>
      <c r="J145" s="53">
        <v>0</v>
      </c>
      <c r="K145" s="53">
        <v>0</v>
      </c>
      <c r="L145" s="53">
        <v>0</v>
      </c>
      <c r="M145" s="53">
        <v>0</v>
      </c>
      <c r="N145" s="53">
        <v>0</v>
      </c>
      <c r="O145" s="53">
        <v>0</v>
      </c>
      <c r="P145" s="53">
        <v>0</v>
      </c>
      <c r="Q145" s="53">
        <v>0.20100000000000001</v>
      </c>
      <c r="R145" s="53">
        <v>0</v>
      </c>
      <c r="S145" s="53">
        <v>0</v>
      </c>
      <c r="T145" s="53">
        <v>0</v>
      </c>
      <c r="U145" s="53">
        <v>0</v>
      </c>
      <c r="V145" s="53">
        <v>0</v>
      </c>
      <c r="W145" s="53">
        <v>0.29199999999999998</v>
      </c>
      <c r="X145" s="53">
        <v>0</v>
      </c>
      <c r="Y145" s="53">
        <v>0</v>
      </c>
      <c r="Z145" s="53">
        <v>0</v>
      </c>
      <c r="AA145" s="53">
        <v>0</v>
      </c>
      <c r="AB145" s="53">
        <v>0</v>
      </c>
      <c r="AC145" s="53">
        <v>0</v>
      </c>
      <c r="AD145" s="53">
        <v>0</v>
      </c>
      <c r="AE145" s="53">
        <v>0</v>
      </c>
      <c r="AF145" s="53">
        <v>0</v>
      </c>
      <c r="AG145" s="53">
        <v>0</v>
      </c>
      <c r="AH145" s="53">
        <v>0</v>
      </c>
      <c r="AI145" s="138">
        <v>1.3330000000000002</v>
      </c>
    </row>
    <row r="146" spans="1:35"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138">
        <v>0</v>
      </c>
    </row>
    <row r="147" spans="1:35"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138">
        <v>0</v>
      </c>
    </row>
    <row r="148" spans="1:35" x14ac:dyDescent="0.3">
      <c r="A148" s="3" t="s">
        <v>224</v>
      </c>
      <c r="B148" s="3" t="s">
        <v>474</v>
      </c>
      <c r="C148" s="3" t="s">
        <v>480</v>
      </c>
      <c r="D148" s="53">
        <v>0</v>
      </c>
      <c r="E148" s="53">
        <v>0</v>
      </c>
      <c r="F148" s="53">
        <v>0.1</v>
      </c>
      <c r="G148" s="53">
        <v>0</v>
      </c>
      <c r="H148" s="53">
        <v>0</v>
      </c>
      <c r="I148" s="53">
        <v>0.02</v>
      </c>
      <c r="J148" s="53">
        <v>0</v>
      </c>
      <c r="K148" s="53">
        <v>0</v>
      </c>
      <c r="L148" s="53">
        <v>0</v>
      </c>
      <c r="M148" s="53">
        <v>0</v>
      </c>
      <c r="N148" s="53">
        <v>0</v>
      </c>
      <c r="O148" s="53">
        <v>0</v>
      </c>
      <c r="P148" s="53">
        <v>0</v>
      </c>
      <c r="Q148" s="53">
        <v>0</v>
      </c>
      <c r="R148" s="53">
        <v>0</v>
      </c>
      <c r="S148" s="53">
        <v>0</v>
      </c>
      <c r="T148" s="53">
        <v>0</v>
      </c>
      <c r="U148" s="53">
        <v>0</v>
      </c>
      <c r="V148" s="53">
        <v>0</v>
      </c>
      <c r="W148" s="53">
        <v>0</v>
      </c>
      <c r="X148" s="53">
        <v>0</v>
      </c>
      <c r="Y148" s="53">
        <v>0</v>
      </c>
      <c r="Z148" s="53">
        <v>0</v>
      </c>
      <c r="AA148" s="53">
        <v>0</v>
      </c>
      <c r="AB148" s="53">
        <v>0</v>
      </c>
      <c r="AC148" s="53">
        <v>0</v>
      </c>
      <c r="AD148" s="53">
        <v>0</v>
      </c>
      <c r="AE148" s="53">
        <v>0</v>
      </c>
      <c r="AF148" s="53">
        <v>0</v>
      </c>
      <c r="AG148" s="53">
        <v>0</v>
      </c>
      <c r="AH148" s="53">
        <v>0</v>
      </c>
      <c r="AI148" s="138">
        <v>0.12000000000000001</v>
      </c>
    </row>
    <row r="149" spans="1:35" x14ac:dyDescent="0.3">
      <c r="A149" s="3" t="s">
        <v>224</v>
      </c>
      <c r="B149" s="3" t="s">
        <v>474</v>
      </c>
      <c r="C149" s="3" t="s">
        <v>481</v>
      </c>
      <c r="D149" s="53">
        <v>0</v>
      </c>
      <c r="E149" s="53">
        <v>0</v>
      </c>
      <c r="F149" s="53">
        <v>6.2E-2</v>
      </c>
      <c r="G149" s="53">
        <v>1.4999999999999999E-2</v>
      </c>
      <c r="H149" s="53">
        <v>0</v>
      </c>
      <c r="I149" s="53">
        <v>3.1430000000000002</v>
      </c>
      <c r="J149" s="53">
        <v>0</v>
      </c>
      <c r="K149" s="53">
        <v>0</v>
      </c>
      <c r="L149" s="53">
        <v>0</v>
      </c>
      <c r="M149" s="53">
        <v>0</v>
      </c>
      <c r="N149" s="53">
        <v>0</v>
      </c>
      <c r="O149" s="53">
        <v>0</v>
      </c>
      <c r="P149" s="53">
        <v>0</v>
      </c>
      <c r="Q149" s="53">
        <v>0</v>
      </c>
      <c r="R149" s="53">
        <v>0.02</v>
      </c>
      <c r="S149" s="53">
        <v>0</v>
      </c>
      <c r="T149" s="53">
        <v>0</v>
      </c>
      <c r="U149" s="53">
        <v>0</v>
      </c>
      <c r="V149" s="53">
        <v>0</v>
      </c>
      <c r="W149" s="53">
        <v>0.98299999999999998</v>
      </c>
      <c r="X149" s="53">
        <v>0</v>
      </c>
      <c r="Y149" s="53">
        <v>0</v>
      </c>
      <c r="Z149" s="53">
        <v>0</v>
      </c>
      <c r="AA149" s="53">
        <v>0</v>
      </c>
      <c r="AB149" s="53">
        <v>0</v>
      </c>
      <c r="AC149" s="53">
        <v>0</v>
      </c>
      <c r="AD149" s="53">
        <v>0</v>
      </c>
      <c r="AE149" s="53">
        <v>0</v>
      </c>
      <c r="AF149" s="53">
        <v>0</v>
      </c>
      <c r="AG149" s="53">
        <v>0</v>
      </c>
      <c r="AH149" s="53">
        <v>0</v>
      </c>
      <c r="AI149" s="138">
        <v>4.2229999999999999</v>
      </c>
    </row>
    <row r="150" spans="1:35"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138">
        <v>0</v>
      </c>
    </row>
    <row r="151" spans="1:35" x14ac:dyDescent="0.3">
      <c r="A151" s="3" t="s">
        <v>224</v>
      </c>
      <c r="B151" s="3" t="s">
        <v>474</v>
      </c>
      <c r="C151" s="3" t="s">
        <v>483</v>
      </c>
      <c r="D151" s="53">
        <v>0</v>
      </c>
      <c r="E151" s="53">
        <v>0</v>
      </c>
      <c r="F151" s="53">
        <v>0</v>
      </c>
      <c r="G151" s="53">
        <v>0.09</v>
      </c>
      <c r="H151" s="53">
        <v>0</v>
      </c>
      <c r="I151" s="53">
        <v>0.16200000000000001</v>
      </c>
      <c r="J151" s="53">
        <v>0</v>
      </c>
      <c r="K151" s="53">
        <v>0</v>
      </c>
      <c r="L151" s="53">
        <v>0</v>
      </c>
      <c r="M151" s="53">
        <v>0</v>
      </c>
      <c r="N151" s="53">
        <v>0</v>
      </c>
      <c r="O151" s="53">
        <v>0</v>
      </c>
      <c r="P151" s="53">
        <v>0</v>
      </c>
      <c r="Q151" s="53">
        <v>0</v>
      </c>
      <c r="R151" s="53">
        <v>0</v>
      </c>
      <c r="S151" s="53">
        <v>0</v>
      </c>
      <c r="T151" s="53">
        <v>0</v>
      </c>
      <c r="U151" s="53">
        <v>0</v>
      </c>
      <c r="V151" s="53">
        <v>0</v>
      </c>
      <c r="W151" s="53">
        <v>5.1999999999999998E-2</v>
      </c>
      <c r="X151" s="53">
        <v>0</v>
      </c>
      <c r="Y151" s="53">
        <v>0</v>
      </c>
      <c r="Z151" s="53">
        <v>0</v>
      </c>
      <c r="AA151" s="53">
        <v>0</v>
      </c>
      <c r="AB151" s="53">
        <v>0</v>
      </c>
      <c r="AC151" s="53">
        <v>0</v>
      </c>
      <c r="AD151" s="53">
        <v>0</v>
      </c>
      <c r="AE151" s="53">
        <v>0</v>
      </c>
      <c r="AF151" s="53">
        <v>0</v>
      </c>
      <c r="AG151" s="53">
        <v>0</v>
      </c>
      <c r="AH151" s="53">
        <v>0</v>
      </c>
      <c r="AI151" s="138">
        <v>0.30399999999999999</v>
      </c>
    </row>
    <row r="152" spans="1:35"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138">
        <v>0</v>
      </c>
    </row>
    <row r="153" spans="1:35" x14ac:dyDescent="0.3">
      <c r="A153" s="49" t="s">
        <v>484</v>
      </c>
      <c r="B153" s="49" t="s">
        <v>484</v>
      </c>
      <c r="C153" s="49" t="s">
        <v>484</v>
      </c>
      <c r="D153" s="50">
        <v>0</v>
      </c>
      <c r="E153" s="50">
        <v>8.0000000000000002E-3</v>
      </c>
      <c r="F153" s="50">
        <v>5.1780000000000017</v>
      </c>
      <c r="G153" s="50">
        <v>0</v>
      </c>
      <c r="H153" s="50">
        <v>2.3330000000000011</v>
      </c>
      <c r="I153" s="50">
        <v>96.524000000000015</v>
      </c>
      <c r="J153" s="50">
        <v>0.09</v>
      </c>
      <c r="K153" s="50">
        <v>0</v>
      </c>
      <c r="L153" s="50">
        <v>1.3420000000000001</v>
      </c>
      <c r="M153" s="50">
        <v>0.06</v>
      </c>
      <c r="N153" s="50">
        <v>0</v>
      </c>
      <c r="O153" s="50">
        <v>0</v>
      </c>
      <c r="P153" s="50">
        <v>8.4000000000000005E-2</v>
      </c>
      <c r="Q153" s="50">
        <v>0</v>
      </c>
      <c r="R153" s="50">
        <v>0</v>
      </c>
      <c r="S153" s="50">
        <v>0</v>
      </c>
      <c r="T153" s="50">
        <v>0</v>
      </c>
      <c r="U153" s="50">
        <v>0</v>
      </c>
      <c r="V153" s="50">
        <v>0</v>
      </c>
      <c r="W153" s="50">
        <v>18.498999999999999</v>
      </c>
      <c r="X153" s="50">
        <v>0</v>
      </c>
      <c r="Y153" s="50">
        <v>0</v>
      </c>
      <c r="Z153" s="50">
        <v>0</v>
      </c>
      <c r="AA153" s="50">
        <v>0</v>
      </c>
      <c r="AB153" s="50">
        <v>7.8209999999999988</v>
      </c>
      <c r="AC153" s="50">
        <v>11.31</v>
      </c>
      <c r="AD153" s="50">
        <v>0.17899999999999999</v>
      </c>
      <c r="AE153" s="50">
        <v>0.20499999999999999</v>
      </c>
      <c r="AF153" s="50">
        <v>0</v>
      </c>
      <c r="AG153" s="50">
        <v>0</v>
      </c>
      <c r="AH153" s="50">
        <v>0</v>
      </c>
      <c r="AI153" s="50">
        <v>143.63299999999998</v>
      </c>
    </row>
    <row r="154" spans="1:35" x14ac:dyDescent="0.3">
      <c r="A154" s="51" t="s">
        <v>485</v>
      </c>
      <c r="B154" s="51" t="s">
        <v>485</v>
      </c>
      <c r="C154" s="51" t="s">
        <v>485</v>
      </c>
      <c r="D154" s="52">
        <v>0</v>
      </c>
      <c r="E154" s="52">
        <v>0</v>
      </c>
      <c r="F154" s="52">
        <v>0.83899999999999997</v>
      </c>
      <c r="G154" s="52">
        <v>0</v>
      </c>
      <c r="H154" s="52">
        <v>0</v>
      </c>
      <c r="I154" s="52">
        <v>9.7649999999999988</v>
      </c>
      <c r="J154" s="52">
        <v>0</v>
      </c>
      <c r="K154" s="52">
        <v>0</v>
      </c>
      <c r="L154" s="52">
        <v>0.55500000000000005</v>
      </c>
      <c r="M154" s="52">
        <v>1.7999999999999999E-2</v>
      </c>
      <c r="N154" s="52">
        <v>0</v>
      </c>
      <c r="O154" s="52">
        <v>0</v>
      </c>
      <c r="P154" s="52">
        <v>0</v>
      </c>
      <c r="Q154" s="52">
        <v>0</v>
      </c>
      <c r="R154" s="52">
        <v>0</v>
      </c>
      <c r="S154" s="52">
        <v>0</v>
      </c>
      <c r="T154" s="52">
        <v>0</v>
      </c>
      <c r="U154" s="52">
        <v>0</v>
      </c>
      <c r="V154" s="52">
        <v>0</v>
      </c>
      <c r="W154" s="52">
        <v>3.423</v>
      </c>
      <c r="X154" s="52">
        <v>0</v>
      </c>
      <c r="Y154" s="52">
        <v>0</v>
      </c>
      <c r="Z154" s="52">
        <v>0</v>
      </c>
      <c r="AA154" s="52">
        <v>0</v>
      </c>
      <c r="AB154" s="52">
        <v>8.2000000000000003E-2</v>
      </c>
      <c r="AC154" s="52">
        <v>2.258</v>
      </c>
      <c r="AD154" s="52">
        <v>0.17899999999999999</v>
      </c>
      <c r="AE154" s="52">
        <v>2E-3</v>
      </c>
      <c r="AF154" s="52">
        <v>0</v>
      </c>
      <c r="AG154" s="52">
        <v>0</v>
      </c>
      <c r="AH154" s="52">
        <v>0</v>
      </c>
      <c r="AI154" s="52">
        <v>17.121000000000002</v>
      </c>
    </row>
    <row r="155" spans="1:35"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2E-3</v>
      </c>
      <c r="AF155" s="53">
        <v>0</v>
      </c>
      <c r="AG155" s="53">
        <v>0</v>
      </c>
      <c r="AH155" s="53">
        <v>0</v>
      </c>
      <c r="AI155" s="138">
        <v>2E-3</v>
      </c>
    </row>
    <row r="156" spans="1:35" x14ac:dyDescent="0.3">
      <c r="A156" s="3" t="s">
        <v>240</v>
      </c>
      <c r="B156" s="3" t="s">
        <v>486</v>
      </c>
      <c r="C156" s="3" t="s">
        <v>488</v>
      </c>
      <c r="D156" s="53">
        <v>0</v>
      </c>
      <c r="E156" s="53">
        <v>0</v>
      </c>
      <c r="F156" s="53">
        <v>4.8000000000000001E-2</v>
      </c>
      <c r="G156" s="53">
        <v>0</v>
      </c>
      <c r="H156" s="53">
        <v>0</v>
      </c>
      <c r="I156" s="53">
        <v>1.827</v>
      </c>
      <c r="J156" s="53">
        <v>0</v>
      </c>
      <c r="K156" s="53">
        <v>0</v>
      </c>
      <c r="L156" s="53">
        <v>0.21099999999999999</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0.12</v>
      </c>
      <c r="AD156" s="53">
        <v>0.154</v>
      </c>
      <c r="AE156" s="53">
        <v>0</v>
      </c>
      <c r="AF156" s="53">
        <v>0</v>
      </c>
      <c r="AG156" s="53">
        <v>0</v>
      </c>
      <c r="AH156" s="53">
        <v>0</v>
      </c>
      <c r="AI156" s="138">
        <v>2.36</v>
      </c>
    </row>
    <row r="157" spans="1:35"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138">
        <v>0</v>
      </c>
    </row>
    <row r="158" spans="1:35"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138">
        <v>0</v>
      </c>
    </row>
    <row r="159" spans="1:35" x14ac:dyDescent="0.3">
      <c r="A159" s="3" t="s">
        <v>240</v>
      </c>
      <c r="B159" s="3" t="s">
        <v>486</v>
      </c>
      <c r="C159" s="3" t="s">
        <v>490</v>
      </c>
      <c r="D159" s="53">
        <v>0</v>
      </c>
      <c r="E159" s="53">
        <v>0</v>
      </c>
      <c r="F159" s="53">
        <v>0.11</v>
      </c>
      <c r="G159" s="53">
        <v>0</v>
      </c>
      <c r="H159" s="53">
        <v>0</v>
      </c>
      <c r="I159" s="53">
        <v>2.8899999999999997</v>
      </c>
      <c r="J159" s="53">
        <v>0</v>
      </c>
      <c r="K159" s="53">
        <v>0</v>
      </c>
      <c r="L159" s="53">
        <v>0</v>
      </c>
      <c r="M159" s="53">
        <v>0</v>
      </c>
      <c r="N159" s="53">
        <v>0</v>
      </c>
      <c r="O159" s="53">
        <v>0</v>
      </c>
      <c r="P159" s="53">
        <v>0</v>
      </c>
      <c r="Q159" s="53">
        <v>0</v>
      </c>
      <c r="R159" s="53">
        <v>0</v>
      </c>
      <c r="S159" s="53">
        <v>0</v>
      </c>
      <c r="T159" s="53">
        <v>0</v>
      </c>
      <c r="U159" s="53">
        <v>0</v>
      </c>
      <c r="V159" s="53">
        <v>0</v>
      </c>
      <c r="W159" s="53">
        <v>1.05</v>
      </c>
      <c r="X159" s="53">
        <v>0</v>
      </c>
      <c r="Y159" s="53">
        <v>0</v>
      </c>
      <c r="Z159" s="53">
        <v>0</v>
      </c>
      <c r="AA159" s="53">
        <v>0</v>
      </c>
      <c r="AB159" s="53">
        <v>0</v>
      </c>
      <c r="AC159" s="53">
        <v>0.83799999999999997</v>
      </c>
      <c r="AD159" s="53">
        <v>2.5000000000000001E-2</v>
      </c>
      <c r="AE159" s="53">
        <v>0</v>
      </c>
      <c r="AF159" s="53">
        <v>0</v>
      </c>
      <c r="AG159" s="53">
        <v>0</v>
      </c>
      <c r="AH159" s="53">
        <v>0</v>
      </c>
      <c r="AI159" s="138">
        <v>4.9130000000000003</v>
      </c>
    </row>
    <row r="160" spans="1:35"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138">
        <v>0</v>
      </c>
    </row>
    <row r="161" spans="1:35"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138">
        <v>0</v>
      </c>
    </row>
    <row r="162" spans="1:35"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138">
        <v>0</v>
      </c>
    </row>
    <row r="163" spans="1:35" x14ac:dyDescent="0.3">
      <c r="A163" s="3" t="s">
        <v>240</v>
      </c>
      <c r="B163" s="3" t="s">
        <v>486</v>
      </c>
      <c r="C163" s="3" t="s">
        <v>494</v>
      </c>
      <c r="D163" s="53">
        <v>0</v>
      </c>
      <c r="E163" s="53">
        <v>0</v>
      </c>
      <c r="F163" s="53">
        <v>0</v>
      </c>
      <c r="G163" s="53">
        <v>0</v>
      </c>
      <c r="H163" s="53">
        <v>0</v>
      </c>
      <c r="I163" s="53">
        <v>0.58199999999999996</v>
      </c>
      <c r="J163" s="53">
        <v>0</v>
      </c>
      <c r="K163" s="53">
        <v>0</v>
      </c>
      <c r="L163" s="53">
        <v>0.01</v>
      </c>
      <c r="M163" s="53">
        <v>1.7999999999999999E-2</v>
      </c>
      <c r="N163" s="53">
        <v>0</v>
      </c>
      <c r="O163" s="53">
        <v>0</v>
      </c>
      <c r="P163" s="53">
        <v>0</v>
      </c>
      <c r="Q163" s="53">
        <v>0</v>
      </c>
      <c r="R163" s="53">
        <v>0</v>
      </c>
      <c r="S163" s="53">
        <v>0</v>
      </c>
      <c r="T163" s="53">
        <v>0</v>
      </c>
      <c r="U163" s="53">
        <v>0</v>
      </c>
      <c r="V163" s="53">
        <v>0</v>
      </c>
      <c r="W163" s="53">
        <v>0.59899999999999998</v>
      </c>
      <c r="X163" s="53">
        <v>0</v>
      </c>
      <c r="Y163" s="53">
        <v>0</v>
      </c>
      <c r="Z163" s="53">
        <v>0</v>
      </c>
      <c r="AA163" s="53">
        <v>0</v>
      </c>
      <c r="AB163" s="53">
        <v>0</v>
      </c>
      <c r="AC163" s="53">
        <v>0.19800000000000001</v>
      </c>
      <c r="AD163" s="53">
        <v>0</v>
      </c>
      <c r="AE163" s="53">
        <v>0</v>
      </c>
      <c r="AF163" s="53">
        <v>0</v>
      </c>
      <c r="AG163" s="53">
        <v>0</v>
      </c>
      <c r="AH163" s="53">
        <v>0</v>
      </c>
      <c r="AI163" s="138">
        <v>1.407</v>
      </c>
    </row>
    <row r="164" spans="1:35" x14ac:dyDescent="0.3">
      <c r="A164" s="3" t="s">
        <v>240</v>
      </c>
      <c r="B164" s="3" t="s">
        <v>486</v>
      </c>
      <c r="C164" s="3" t="s">
        <v>495</v>
      </c>
      <c r="D164" s="53">
        <v>0</v>
      </c>
      <c r="E164" s="53">
        <v>0</v>
      </c>
      <c r="F164" s="53">
        <v>0.36299999999999999</v>
      </c>
      <c r="G164" s="53">
        <v>0</v>
      </c>
      <c r="H164" s="53">
        <v>0</v>
      </c>
      <c r="I164" s="53">
        <v>3.758</v>
      </c>
      <c r="J164" s="53">
        <v>0</v>
      </c>
      <c r="K164" s="53">
        <v>0</v>
      </c>
      <c r="L164" s="53">
        <v>0.29399999999999998</v>
      </c>
      <c r="M164" s="53">
        <v>0</v>
      </c>
      <c r="N164" s="53">
        <v>0</v>
      </c>
      <c r="O164" s="53">
        <v>0</v>
      </c>
      <c r="P164" s="53">
        <v>0</v>
      </c>
      <c r="Q164" s="53">
        <v>0</v>
      </c>
      <c r="R164" s="53">
        <v>0</v>
      </c>
      <c r="S164" s="53">
        <v>0</v>
      </c>
      <c r="T164" s="53">
        <v>0</v>
      </c>
      <c r="U164" s="53">
        <v>0</v>
      </c>
      <c r="V164" s="53">
        <v>0</v>
      </c>
      <c r="W164" s="53">
        <v>0.02</v>
      </c>
      <c r="X164" s="53">
        <v>0</v>
      </c>
      <c r="Y164" s="53">
        <v>0</v>
      </c>
      <c r="Z164" s="53">
        <v>0</v>
      </c>
      <c r="AA164" s="53">
        <v>0</v>
      </c>
      <c r="AB164" s="53">
        <v>8.2000000000000003E-2</v>
      </c>
      <c r="AC164" s="53">
        <v>0.192</v>
      </c>
      <c r="AD164" s="53">
        <v>0</v>
      </c>
      <c r="AE164" s="53">
        <v>0</v>
      </c>
      <c r="AF164" s="53">
        <v>0</v>
      </c>
      <c r="AG164" s="53">
        <v>0</v>
      </c>
      <c r="AH164" s="53">
        <v>0</v>
      </c>
      <c r="AI164" s="138">
        <v>4.7089999999999996</v>
      </c>
    </row>
    <row r="165" spans="1:35"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138">
        <v>0</v>
      </c>
    </row>
    <row r="166" spans="1:35" x14ac:dyDescent="0.3">
      <c r="A166" s="3" t="s">
        <v>240</v>
      </c>
      <c r="B166" s="3" t="s">
        <v>486</v>
      </c>
      <c r="C166" s="3" t="s">
        <v>245</v>
      </c>
      <c r="D166" s="53">
        <v>0</v>
      </c>
      <c r="E166" s="53">
        <v>0</v>
      </c>
      <c r="F166" s="53">
        <v>0.318</v>
      </c>
      <c r="G166" s="53">
        <v>0</v>
      </c>
      <c r="H166" s="53">
        <v>0</v>
      </c>
      <c r="I166" s="53">
        <v>0.70800000000000007</v>
      </c>
      <c r="J166" s="53">
        <v>0</v>
      </c>
      <c r="K166" s="53">
        <v>0</v>
      </c>
      <c r="L166" s="53">
        <v>0.04</v>
      </c>
      <c r="M166" s="53">
        <v>0</v>
      </c>
      <c r="N166" s="53">
        <v>0</v>
      </c>
      <c r="O166" s="53">
        <v>0</v>
      </c>
      <c r="P166" s="53">
        <v>0</v>
      </c>
      <c r="Q166" s="53">
        <v>0</v>
      </c>
      <c r="R166" s="53">
        <v>0</v>
      </c>
      <c r="S166" s="53">
        <v>0</v>
      </c>
      <c r="T166" s="53">
        <v>0</v>
      </c>
      <c r="U166" s="53">
        <v>0</v>
      </c>
      <c r="V166" s="53">
        <v>0</v>
      </c>
      <c r="W166" s="53">
        <v>1.754</v>
      </c>
      <c r="X166" s="53">
        <v>0</v>
      </c>
      <c r="Y166" s="53">
        <v>0</v>
      </c>
      <c r="Z166" s="53">
        <v>0</v>
      </c>
      <c r="AA166" s="53">
        <v>0</v>
      </c>
      <c r="AB166" s="53">
        <v>0</v>
      </c>
      <c r="AC166" s="53">
        <v>0.91000000000000025</v>
      </c>
      <c r="AD166" s="53">
        <v>0</v>
      </c>
      <c r="AE166" s="53">
        <v>0</v>
      </c>
      <c r="AF166" s="53">
        <v>0</v>
      </c>
      <c r="AG166" s="53">
        <v>0</v>
      </c>
      <c r="AH166" s="53">
        <v>0</v>
      </c>
      <c r="AI166" s="138">
        <v>3.7300000000000004</v>
      </c>
    </row>
    <row r="167" spans="1:35"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138">
        <v>0</v>
      </c>
    </row>
    <row r="168" spans="1:35"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138">
        <v>0</v>
      </c>
    </row>
    <row r="169" spans="1:35" x14ac:dyDescent="0.3">
      <c r="A169" s="51" t="s">
        <v>499</v>
      </c>
      <c r="B169" s="51" t="s">
        <v>499</v>
      </c>
      <c r="C169" s="51" t="s">
        <v>499</v>
      </c>
      <c r="D169" s="52">
        <v>0</v>
      </c>
      <c r="E169" s="52">
        <v>0</v>
      </c>
      <c r="F169" s="52">
        <v>2.4280000000000008</v>
      </c>
      <c r="G169" s="52">
        <v>0</v>
      </c>
      <c r="H169" s="52">
        <v>0</v>
      </c>
      <c r="I169" s="52">
        <v>23.212</v>
      </c>
      <c r="J169" s="52">
        <v>0</v>
      </c>
      <c r="K169" s="52">
        <v>0</v>
      </c>
      <c r="L169" s="52">
        <v>0.06</v>
      </c>
      <c r="M169" s="52">
        <v>2.4E-2</v>
      </c>
      <c r="N169" s="52">
        <v>0</v>
      </c>
      <c r="O169" s="52">
        <v>0</v>
      </c>
      <c r="P169" s="52">
        <v>0</v>
      </c>
      <c r="Q169" s="52">
        <v>0</v>
      </c>
      <c r="R169" s="52">
        <v>0</v>
      </c>
      <c r="S169" s="52">
        <v>0</v>
      </c>
      <c r="T169" s="52">
        <v>0</v>
      </c>
      <c r="U169" s="52">
        <v>0</v>
      </c>
      <c r="V169" s="52">
        <v>0</v>
      </c>
      <c r="W169" s="52">
        <v>15.075999999999999</v>
      </c>
      <c r="X169" s="52">
        <v>0</v>
      </c>
      <c r="Y169" s="52">
        <v>0</v>
      </c>
      <c r="Z169" s="52">
        <v>0</v>
      </c>
      <c r="AA169" s="52">
        <v>0</v>
      </c>
      <c r="AB169" s="52">
        <v>3.625999999999999</v>
      </c>
      <c r="AC169" s="52">
        <v>9.0139999999999993</v>
      </c>
      <c r="AD169" s="52">
        <v>0</v>
      </c>
      <c r="AE169" s="52">
        <v>0.01</v>
      </c>
      <c r="AF169" s="52">
        <v>0</v>
      </c>
      <c r="AG169" s="52">
        <v>0</v>
      </c>
      <c r="AH169" s="52">
        <v>0</v>
      </c>
      <c r="AI169" s="52">
        <v>53.45</v>
      </c>
    </row>
    <row r="170" spans="1:35"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138">
        <v>0</v>
      </c>
    </row>
    <row r="171" spans="1:35"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138">
        <v>0</v>
      </c>
    </row>
    <row r="172" spans="1:35"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138">
        <v>0</v>
      </c>
    </row>
    <row r="173" spans="1:35" x14ac:dyDescent="0.3">
      <c r="A173" s="3" t="s">
        <v>240</v>
      </c>
      <c r="B173" s="3" t="s">
        <v>500</v>
      </c>
      <c r="C173" s="3" t="s">
        <v>248</v>
      </c>
      <c r="D173" s="53">
        <v>0</v>
      </c>
      <c r="E173" s="53">
        <v>0</v>
      </c>
      <c r="F173" s="53">
        <v>2.2510000000000008</v>
      </c>
      <c r="G173" s="53">
        <v>0</v>
      </c>
      <c r="H173" s="53">
        <v>0</v>
      </c>
      <c r="I173" s="53">
        <v>15.954999999999998</v>
      </c>
      <c r="J173" s="53">
        <v>0</v>
      </c>
      <c r="K173" s="53">
        <v>0</v>
      </c>
      <c r="L173" s="53">
        <v>0.06</v>
      </c>
      <c r="M173" s="53">
        <v>0</v>
      </c>
      <c r="N173" s="53">
        <v>0</v>
      </c>
      <c r="O173" s="53">
        <v>0</v>
      </c>
      <c r="P173" s="53">
        <v>0</v>
      </c>
      <c r="Q173" s="53">
        <v>0</v>
      </c>
      <c r="R173" s="53">
        <v>0</v>
      </c>
      <c r="S173" s="53">
        <v>0</v>
      </c>
      <c r="T173" s="53">
        <v>0</v>
      </c>
      <c r="U173" s="53">
        <v>0</v>
      </c>
      <c r="V173" s="53">
        <v>0</v>
      </c>
      <c r="W173" s="53">
        <v>14.581999999999999</v>
      </c>
      <c r="X173" s="53">
        <v>0</v>
      </c>
      <c r="Y173" s="53">
        <v>0</v>
      </c>
      <c r="Z173" s="53">
        <v>0</v>
      </c>
      <c r="AA173" s="53">
        <v>0</v>
      </c>
      <c r="AB173" s="53">
        <v>3.6159999999999992</v>
      </c>
      <c r="AC173" s="53">
        <v>8.359</v>
      </c>
      <c r="AD173" s="53">
        <v>0</v>
      </c>
      <c r="AE173" s="53">
        <v>0</v>
      </c>
      <c r="AF173" s="53">
        <v>0</v>
      </c>
      <c r="AG173" s="53">
        <v>0</v>
      </c>
      <c r="AH173" s="53">
        <v>0</v>
      </c>
      <c r="AI173" s="138">
        <v>44.823</v>
      </c>
    </row>
    <row r="174" spans="1:35"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138">
        <v>0</v>
      </c>
    </row>
    <row r="175" spans="1:35"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138">
        <v>0</v>
      </c>
    </row>
    <row r="176" spans="1:35" x14ac:dyDescent="0.3">
      <c r="A176" s="3" t="s">
        <v>240</v>
      </c>
      <c r="B176" s="3" t="s">
        <v>500</v>
      </c>
      <c r="C176" s="3" t="s">
        <v>506</v>
      </c>
      <c r="D176" s="53">
        <v>0</v>
      </c>
      <c r="E176" s="53">
        <v>0</v>
      </c>
      <c r="F176" s="53">
        <v>0.17699999999999999</v>
      </c>
      <c r="G176" s="53">
        <v>0</v>
      </c>
      <c r="H176" s="53">
        <v>0</v>
      </c>
      <c r="I176" s="53">
        <v>6.9520000000000008</v>
      </c>
      <c r="J176" s="53">
        <v>0</v>
      </c>
      <c r="K176" s="53">
        <v>0</v>
      </c>
      <c r="L176" s="53">
        <v>0</v>
      </c>
      <c r="M176" s="53">
        <v>0</v>
      </c>
      <c r="N176" s="53">
        <v>0</v>
      </c>
      <c r="O176" s="53">
        <v>0</v>
      </c>
      <c r="P176" s="53">
        <v>0</v>
      </c>
      <c r="Q176" s="53">
        <v>0</v>
      </c>
      <c r="R176" s="53">
        <v>0</v>
      </c>
      <c r="S176" s="53">
        <v>0</v>
      </c>
      <c r="T176" s="53">
        <v>0</v>
      </c>
      <c r="U176" s="53">
        <v>0</v>
      </c>
      <c r="V176" s="53">
        <v>0</v>
      </c>
      <c r="W176" s="53">
        <v>0.49399999999999999</v>
      </c>
      <c r="X176" s="53">
        <v>0</v>
      </c>
      <c r="Y176" s="53">
        <v>0</v>
      </c>
      <c r="Z176" s="53">
        <v>0</v>
      </c>
      <c r="AA176" s="53">
        <v>0</v>
      </c>
      <c r="AB176" s="53">
        <v>0</v>
      </c>
      <c r="AC176" s="53">
        <v>0.65500000000000003</v>
      </c>
      <c r="AD176" s="53">
        <v>0</v>
      </c>
      <c r="AE176" s="53">
        <v>0.01</v>
      </c>
      <c r="AF176" s="53">
        <v>0</v>
      </c>
      <c r="AG176" s="53">
        <v>0</v>
      </c>
      <c r="AH176" s="53">
        <v>0</v>
      </c>
      <c r="AI176" s="138">
        <v>8.2880000000000003</v>
      </c>
    </row>
    <row r="177" spans="1:35" x14ac:dyDescent="0.3">
      <c r="A177" s="3" t="s">
        <v>240</v>
      </c>
      <c r="B177" s="3" t="s">
        <v>500</v>
      </c>
      <c r="C177" s="3" t="s">
        <v>507</v>
      </c>
      <c r="D177" s="53">
        <v>0</v>
      </c>
      <c r="E177" s="53">
        <v>0</v>
      </c>
      <c r="F177" s="53">
        <v>0</v>
      </c>
      <c r="G177" s="53">
        <v>0</v>
      </c>
      <c r="H177" s="53">
        <v>0</v>
      </c>
      <c r="I177" s="53">
        <v>0.30499999999999999</v>
      </c>
      <c r="J177" s="53">
        <v>0</v>
      </c>
      <c r="K177" s="53">
        <v>0</v>
      </c>
      <c r="L177" s="53">
        <v>0</v>
      </c>
      <c r="M177" s="53">
        <v>2.4E-2</v>
      </c>
      <c r="N177" s="53">
        <v>0</v>
      </c>
      <c r="O177" s="53">
        <v>0</v>
      </c>
      <c r="P177" s="53">
        <v>0</v>
      </c>
      <c r="Q177" s="53">
        <v>0</v>
      </c>
      <c r="R177" s="53">
        <v>0</v>
      </c>
      <c r="S177" s="53">
        <v>0</v>
      </c>
      <c r="T177" s="53">
        <v>0</v>
      </c>
      <c r="U177" s="53">
        <v>0</v>
      </c>
      <c r="V177" s="53">
        <v>0</v>
      </c>
      <c r="W177" s="53">
        <v>0</v>
      </c>
      <c r="X177" s="53">
        <v>0</v>
      </c>
      <c r="Y177" s="53">
        <v>0</v>
      </c>
      <c r="Z177" s="53">
        <v>0</v>
      </c>
      <c r="AA177" s="53">
        <v>0</v>
      </c>
      <c r="AB177" s="53">
        <v>0.01</v>
      </c>
      <c r="AC177" s="53">
        <v>0</v>
      </c>
      <c r="AD177" s="53">
        <v>0</v>
      </c>
      <c r="AE177" s="53">
        <v>0</v>
      </c>
      <c r="AF177" s="53">
        <v>0</v>
      </c>
      <c r="AG177" s="53">
        <v>0</v>
      </c>
      <c r="AH177" s="53">
        <v>0</v>
      </c>
      <c r="AI177" s="138">
        <v>0.33900000000000002</v>
      </c>
    </row>
    <row r="178" spans="1:35" x14ac:dyDescent="0.3">
      <c r="A178" s="51" t="s">
        <v>508</v>
      </c>
      <c r="B178" s="51" t="s">
        <v>508</v>
      </c>
      <c r="C178" s="51" t="s">
        <v>508</v>
      </c>
      <c r="D178" s="52">
        <v>0</v>
      </c>
      <c r="E178" s="52">
        <v>8.0000000000000002E-3</v>
      </c>
      <c r="F178" s="52">
        <v>0.95</v>
      </c>
      <c r="G178" s="52">
        <v>0</v>
      </c>
      <c r="H178" s="52">
        <v>0.124</v>
      </c>
      <c r="I178" s="52">
        <v>53.201999999999998</v>
      </c>
      <c r="J178" s="52">
        <v>0.05</v>
      </c>
      <c r="K178" s="52">
        <v>0</v>
      </c>
      <c r="L178" s="52">
        <v>0.13300000000000001</v>
      </c>
      <c r="M178" s="52">
        <v>1.7999999999999999E-2</v>
      </c>
      <c r="N178" s="52">
        <v>0</v>
      </c>
      <c r="O178" s="52">
        <v>0</v>
      </c>
      <c r="P178" s="52">
        <v>2.3E-2</v>
      </c>
      <c r="Q178" s="52">
        <v>0</v>
      </c>
      <c r="R178" s="52">
        <v>0</v>
      </c>
      <c r="S178" s="52">
        <v>0</v>
      </c>
      <c r="T178" s="52">
        <v>0</v>
      </c>
      <c r="U178" s="52">
        <v>0</v>
      </c>
      <c r="V178" s="52">
        <v>0</v>
      </c>
      <c r="W178" s="52">
        <v>0</v>
      </c>
      <c r="X178" s="52">
        <v>0</v>
      </c>
      <c r="Y178" s="52">
        <v>0</v>
      </c>
      <c r="Z178" s="52">
        <v>0</v>
      </c>
      <c r="AA178" s="52">
        <v>0</v>
      </c>
      <c r="AB178" s="52">
        <v>2.879</v>
      </c>
      <c r="AC178" s="52">
        <v>0</v>
      </c>
      <c r="AD178" s="52">
        <v>0</v>
      </c>
      <c r="AE178" s="52">
        <v>9.5999999999999988E-2</v>
      </c>
      <c r="AF178" s="52">
        <v>0</v>
      </c>
      <c r="AG178" s="52">
        <v>0</v>
      </c>
      <c r="AH178" s="52">
        <v>0</v>
      </c>
      <c r="AI178" s="52">
        <v>57.482999999999997</v>
      </c>
    </row>
    <row r="179" spans="1:35"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138">
        <v>0</v>
      </c>
    </row>
    <row r="180" spans="1:35" x14ac:dyDescent="0.3">
      <c r="A180" s="3" t="s">
        <v>240</v>
      </c>
      <c r="B180" s="3" t="s">
        <v>509</v>
      </c>
      <c r="C180" s="3" t="s">
        <v>511</v>
      </c>
      <c r="D180" s="53">
        <v>0</v>
      </c>
      <c r="E180" s="53">
        <v>0</v>
      </c>
      <c r="F180" s="53">
        <v>0</v>
      </c>
      <c r="G180" s="53">
        <v>0</v>
      </c>
      <c r="H180" s="53">
        <v>0</v>
      </c>
      <c r="I180" s="53">
        <v>0.115</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138">
        <v>0.115</v>
      </c>
    </row>
    <row r="181" spans="1:35"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138">
        <v>0</v>
      </c>
    </row>
    <row r="182" spans="1:35" x14ac:dyDescent="0.3">
      <c r="A182" s="3" t="s">
        <v>240</v>
      </c>
      <c r="B182" s="3" t="s">
        <v>509</v>
      </c>
      <c r="C182" s="3" t="s">
        <v>258</v>
      </c>
      <c r="D182" s="53">
        <v>0</v>
      </c>
      <c r="E182" s="53">
        <v>0</v>
      </c>
      <c r="F182" s="53">
        <v>0.18</v>
      </c>
      <c r="G182" s="53">
        <v>0</v>
      </c>
      <c r="H182" s="53">
        <v>0</v>
      </c>
      <c r="I182" s="53">
        <v>22.203999999999997</v>
      </c>
      <c r="J182" s="53">
        <v>0</v>
      </c>
      <c r="K182" s="53">
        <v>0</v>
      </c>
      <c r="L182" s="53">
        <v>0</v>
      </c>
      <c r="M182" s="53">
        <v>0</v>
      </c>
      <c r="N182" s="53">
        <v>0</v>
      </c>
      <c r="O182" s="53">
        <v>0</v>
      </c>
      <c r="P182" s="53">
        <v>0</v>
      </c>
      <c r="Q182" s="53">
        <v>0</v>
      </c>
      <c r="R182" s="53">
        <v>0</v>
      </c>
      <c r="S182" s="53">
        <v>0</v>
      </c>
      <c r="T182" s="53">
        <v>0</v>
      </c>
      <c r="U182" s="53">
        <v>0</v>
      </c>
      <c r="V182" s="53">
        <v>0</v>
      </c>
      <c r="W182" s="53">
        <v>0</v>
      </c>
      <c r="X182" s="53">
        <v>0</v>
      </c>
      <c r="Y182" s="53">
        <v>0</v>
      </c>
      <c r="Z182" s="53">
        <v>0</v>
      </c>
      <c r="AA182" s="53">
        <v>0</v>
      </c>
      <c r="AB182" s="53">
        <v>1.3260000000000001</v>
      </c>
      <c r="AC182" s="53">
        <v>0</v>
      </c>
      <c r="AD182" s="53">
        <v>0</v>
      </c>
      <c r="AE182" s="53">
        <v>0</v>
      </c>
      <c r="AF182" s="53">
        <v>0</v>
      </c>
      <c r="AG182" s="53">
        <v>0</v>
      </c>
      <c r="AH182" s="53">
        <v>0</v>
      </c>
      <c r="AI182" s="138">
        <v>23.709999999999997</v>
      </c>
    </row>
    <row r="183" spans="1:35"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138">
        <v>0</v>
      </c>
    </row>
    <row r="184" spans="1:35" x14ac:dyDescent="0.3">
      <c r="A184" s="3" t="s">
        <v>240</v>
      </c>
      <c r="B184" s="3" t="s">
        <v>509</v>
      </c>
      <c r="C184" s="3" t="s">
        <v>261</v>
      </c>
      <c r="D184" s="53">
        <v>0</v>
      </c>
      <c r="E184" s="53">
        <v>0</v>
      </c>
      <c r="F184" s="53">
        <v>0</v>
      </c>
      <c r="G184" s="53">
        <v>0</v>
      </c>
      <c r="H184" s="53">
        <v>0</v>
      </c>
      <c r="I184" s="53">
        <v>3.2800000000000002</v>
      </c>
      <c r="J184" s="53">
        <v>0</v>
      </c>
      <c r="K184" s="53">
        <v>0</v>
      </c>
      <c r="L184" s="53">
        <v>1.0999999999999999E-2</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0.56800000000000006</v>
      </c>
      <c r="AC184" s="53">
        <v>0</v>
      </c>
      <c r="AD184" s="53">
        <v>0</v>
      </c>
      <c r="AE184" s="53">
        <v>1.4E-2</v>
      </c>
      <c r="AF184" s="53">
        <v>0</v>
      </c>
      <c r="AG184" s="53">
        <v>0</v>
      </c>
      <c r="AH184" s="53">
        <v>0</v>
      </c>
      <c r="AI184" s="138">
        <v>3.8730000000000002</v>
      </c>
    </row>
    <row r="185" spans="1:35" x14ac:dyDescent="0.3">
      <c r="A185" s="3" t="s">
        <v>240</v>
      </c>
      <c r="B185" s="3" t="s">
        <v>509</v>
      </c>
      <c r="C185" s="3" t="s">
        <v>514</v>
      </c>
      <c r="D185" s="53">
        <v>0</v>
      </c>
      <c r="E185" s="53">
        <v>0</v>
      </c>
      <c r="F185" s="53">
        <v>0</v>
      </c>
      <c r="G185" s="53">
        <v>0</v>
      </c>
      <c r="H185" s="53">
        <v>0</v>
      </c>
      <c r="I185" s="53">
        <v>2.133</v>
      </c>
      <c r="J185" s="53">
        <v>0</v>
      </c>
      <c r="K185" s="53">
        <v>0</v>
      </c>
      <c r="L185" s="53">
        <v>0</v>
      </c>
      <c r="M185" s="53">
        <v>1.7999999999999999E-2</v>
      </c>
      <c r="N185" s="53">
        <v>0</v>
      </c>
      <c r="O185" s="53">
        <v>0</v>
      </c>
      <c r="P185" s="53">
        <v>0</v>
      </c>
      <c r="Q185" s="53">
        <v>0</v>
      </c>
      <c r="R185" s="53">
        <v>0</v>
      </c>
      <c r="S185" s="53">
        <v>0</v>
      </c>
      <c r="T185" s="53">
        <v>0</v>
      </c>
      <c r="U185" s="53">
        <v>0</v>
      </c>
      <c r="V185" s="53">
        <v>0</v>
      </c>
      <c r="W185" s="53">
        <v>0</v>
      </c>
      <c r="X185" s="53">
        <v>0</v>
      </c>
      <c r="Y185" s="53">
        <v>0</v>
      </c>
      <c r="Z185" s="53">
        <v>0</v>
      </c>
      <c r="AA185" s="53">
        <v>0</v>
      </c>
      <c r="AB185" s="53">
        <v>4.1999999999999996E-2</v>
      </c>
      <c r="AC185" s="53">
        <v>0</v>
      </c>
      <c r="AD185" s="53">
        <v>0</v>
      </c>
      <c r="AE185" s="53">
        <v>0</v>
      </c>
      <c r="AF185" s="53">
        <v>0</v>
      </c>
      <c r="AG185" s="53">
        <v>0</v>
      </c>
      <c r="AH185" s="53">
        <v>0</v>
      </c>
      <c r="AI185" s="138">
        <v>2.1929999999999996</v>
      </c>
    </row>
    <row r="186" spans="1:35" x14ac:dyDescent="0.3">
      <c r="A186" s="3" t="s">
        <v>240</v>
      </c>
      <c r="B186" s="3" t="s">
        <v>509</v>
      </c>
      <c r="C186" s="3" t="s">
        <v>267</v>
      </c>
      <c r="D186" s="53">
        <v>0</v>
      </c>
      <c r="E186" s="53">
        <v>8.0000000000000002E-3</v>
      </c>
      <c r="F186" s="53">
        <v>0.22399999999999998</v>
      </c>
      <c r="G186" s="53">
        <v>0</v>
      </c>
      <c r="H186" s="53">
        <v>1E-3</v>
      </c>
      <c r="I186" s="53">
        <v>8.8230000000000004</v>
      </c>
      <c r="J186" s="53">
        <v>0</v>
      </c>
      <c r="K186" s="53">
        <v>0</v>
      </c>
      <c r="L186" s="53">
        <v>0</v>
      </c>
      <c r="M186" s="53">
        <v>0</v>
      </c>
      <c r="N186" s="53">
        <v>0</v>
      </c>
      <c r="O186" s="53">
        <v>0</v>
      </c>
      <c r="P186" s="53">
        <v>0</v>
      </c>
      <c r="Q186" s="53">
        <v>0</v>
      </c>
      <c r="R186" s="53">
        <v>0</v>
      </c>
      <c r="S186" s="53">
        <v>0</v>
      </c>
      <c r="T186" s="53">
        <v>0</v>
      </c>
      <c r="U186" s="53">
        <v>0</v>
      </c>
      <c r="V186" s="53">
        <v>0</v>
      </c>
      <c r="W186" s="53">
        <v>0</v>
      </c>
      <c r="X186" s="53">
        <v>0</v>
      </c>
      <c r="Y186" s="53">
        <v>0</v>
      </c>
      <c r="Z186" s="53">
        <v>0</v>
      </c>
      <c r="AA186" s="53">
        <v>0</v>
      </c>
      <c r="AB186" s="53">
        <v>0.24000000000000005</v>
      </c>
      <c r="AC186" s="53">
        <v>0</v>
      </c>
      <c r="AD186" s="53">
        <v>0</v>
      </c>
      <c r="AE186" s="53">
        <v>0</v>
      </c>
      <c r="AF186" s="53">
        <v>0</v>
      </c>
      <c r="AG186" s="53">
        <v>0</v>
      </c>
      <c r="AH186" s="53">
        <v>0</v>
      </c>
      <c r="AI186" s="138">
        <v>9.2960000000000012</v>
      </c>
    </row>
    <row r="187" spans="1:35" x14ac:dyDescent="0.3">
      <c r="A187" s="3" t="s">
        <v>240</v>
      </c>
      <c r="B187" s="3" t="s">
        <v>509</v>
      </c>
      <c r="C187" s="3" t="s">
        <v>515</v>
      </c>
      <c r="D187" s="53">
        <v>0</v>
      </c>
      <c r="E187" s="53">
        <v>0</v>
      </c>
      <c r="F187" s="53">
        <v>0</v>
      </c>
      <c r="G187" s="53">
        <v>0</v>
      </c>
      <c r="H187" s="53">
        <v>0</v>
      </c>
      <c r="I187" s="53">
        <v>0.21200000000000005</v>
      </c>
      <c r="J187" s="53">
        <v>0</v>
      </c>
      <c r="K187" s="53">
        <v>0</v>
      </c>
      <c r="L187" s="53">
        <v>0</v>
      </c>
      <c r="M187" s="53">
        <v>0</v>
      </c>
      <c r="N187" s="53">
        <v>0</v>
      </c>
      <c r="O187" s="53">
        <v>0</v>
      </c>
      <c r="P187" s="53">
        <v>2.3E-2</v>
      </c>
      <c r="Q187" s="53">
        <v>0</v>
      </c>
      <c r="R187" s="53">
        <v>0</v>
      </c>
      <c r="S187" s="53">
        <v>0</v>
      </c>
      <c r="T187" s="53">
        <v>0</v>
      </c>
      <c r="U187" s="53">
        <v>0</v>
      </c>
      <c r="V187" s="53">
        <v>0</v>
      </c>
      <c r="W187" s="53">
        <v>0</v>
      </c>
      <c r="X187" s="53">
        <v>0</v>
      </c>
      <c r="Y187" s="53">
        <v>0</v>
      </c>
      <c r="Z187" s="53">
        <v>0</v>
      </c>
      <c r="AA187" s="53">
        <v>0</v>
      </c>
      <c r="AB187" s="53">
        <v>1.2999999999999999E-2</v>
      </c>
      <c r="AC187" s="53">
        <v>0</v>
      </c>
      <c r="AD187" s="53">
        <v>0</v>
      </c>
      <c r="AE187" s="53">
        <v>0</v>
      </c>
      <c r="AF187" s="53">
        <v>0</v>
      </c>
      <c r="AG187" s="53">
        <v>0</v>
      </c>
      <c r="AH187" s="53">
        <v>0</v>
      </c>
      <c r="AI187" s="138">
        <v>0.24800000000000005</v>
      </c>
    </row>
    <row r="188" spans="1:35" x14ac:dyDescent="0.3">
      <c r="A188" s="3" t="s">
        <v>240</v>
      </c>
      <c r="B188" s="3" t="s">
        <v>509</v>
      </c>
      <c r="C188" s="3" t="s">
        <v>516</v>
      </c>
      <c r="D188" s="53">
        <v>0</v>
      </c>
      <c r="E188" s="53">
        <v>0</v>
      </c>
      <c r="F188" s="53">
        <v>0.17599999999999999</v>
      </c>
      <c r="G188" s="53">
        <v>0</v>
      </c>
      <c r="H188" s="53">
        <v>0</v>
      </c>
      <c r="I188" s="53">
        <v>10.482000000000003</v>
      </c>
      <c r="J188" s="53">
        <v>0</v>
      </c>
      <c r="K188" s="53">
        <v>0</v>
      </c>
      <c r="L188" s="53">
        <v>0.04</v>
      </c>
      <c r="M188" s="53">
        <v>0</v>
      </c>
      <c r="N188" s="53">
        <v>0</v>
      </c>
      <c r="O188" s="53">
        <v>0</v>
      </c>
      <c r="P188" s="53">
        <v>0</v>
      </c>
      <c r="Q188" s="53">
        <v>0</v>
      </c>
      <c r="R188" s="53">
        <v>0</v>
      </c>
      <c r="S188" s="53">
        <v>0</v>
      </c>
      <c r="T188" s="53">
        <v>0</v>
      </c>
      <c r="U188" s="53">
        <v>0</v>
      </c>
      <c r="V188" s="53">
        <v>0</v>
      </c>
      <c r="W188" s="53">
        <v>0</v>
      </c>
      <c r="X188" s="53">
        <v>0</v>
      </c>
      <c r="Y188" s="53">
        <v>0</v>
      </c>
      <c r="Z188" s="53">
        <v>0</v>
      </c>
      <c r="AA188" s="53">
        <v>0</v>
      </c>
      <c r="AB188" s="53">
        <v>0</v>
      </c>
      <c r="AC188" s="53">
        <v>0</v>
      </c>
      <c r="AD188" s="53">
        <v>0</v>
      </c>
      <c r="AE188" s="53">
        <v>8.199999999999999E-2</v>
      </c>
      <c r="AF188" s="53">
        <v>0</v>
      </c>
      <c r="AG188" s="53">
        <v>0</v>
      </c>
      <c r="AH188" s="53">
        <v>0</v>
      </c>
      <c r="AI188" s="138">
        <v>10.780000000000003</v>
      </c>
    </row>
    <row r="189" spans="1:35" x14ac:dyDescent="0.3">
      <c r="A189" s="3" t="s">
        <v>240</v>
      </c>
      <c r="B189" s="3" t="s">
        <v>509</v>
      </c>
      <c r="C189" s="3" t="s">
        <v>270</v>
      </c>
      <c r="D189" s="53">
        <v>0</v>
      </c>
      <c r="E189" s="53">
        <v>0</v>
      </c>
      <c r="F189" s="53">
        <v>0.37</v>
      </c>
      <c r="G189" s="53">
        <v>0</v>
      </c>
      <c r="H189" s="53">
        <v>0.123</v>
      </c>
      <c r="I189" s="53">
        <v>5.9530000000000003</v>
      </c>
      <c r="J189" s="53">
        <v>0.05</v>
      </c>
      <c r="K189" s="53">
        <v>0</v>
      </c>
      <c r="L189" s="53">
        <v>8.199999999999999E-2</v>
      </c>
      <c r="M189" s="53">
        <v>0</v>
      </c>
      <c r="N189" s="53">
        <v>0</v>
      </c>
      <c r="O189" s="53">
        <v>0</v>
      </c>
      <c r="P189" s="53">
        <v>0</v>
      </c>
      <c r="Q189" s="53">
        <v>0</v>
      </c>
      <c r="R189" s="53">
        <v>0</v>
      </c>
      <c r="S189" s="53">
        <v>0</v>
      </c>
      <c r="T189" s="53">
        <v>0</v>
      </c>
      <c r="U189" s="53">
        <v>0</v>
      </c>
      <c r="V189" s="53">
        <v>0</v>
      </c>
      <c r="W189" s="53">
        <v>0</v>
      </c>
      <c r="X189" s="53">
        <v>0</v>
      </c>
      <c r="Y189" s="53">
        <v>0</v>
      </c>
      <c r="Z189" s="53">
        <v>0</v>
      </c>
      <c r="AA189" s="53">
        <v>0</v>
      </c>
      <c r="AB189" s="53">
        <v>0.69000000000000006</v>
      </c>
      <c r="AC189" s="53">
        <v>0</v>
      </c>
      <c r="AD189" s="53">
        <v>0</v>
      </c>
      <c r="AE189" s="53">
        <v>0</v>
      </c>
      <c r="AF189" s="53">
        <v>0</v>
      </c>
      <c r="AG189" s="53">
        <v>0</v>
      </c>
      <c r="AH189" s="53">
        <v>0</v>
      </c>
      <c r="AI189" s="138">
        <v>7.2680000000000007</v>
      </c>
    </row>
    <row r="190" spans="1:35" x14ac:dyDescent="0.3">
      <c r="A190" s="51" t="s">
        <v>517</v>
      </c>
      <c r="B190" s="51" t="s">
        <v>517</v>
      </c>
      <c r="C190" s="51" t="s">
        <v>517</v>
      </c>
      <c r="D190" s="52">
        <v>0</v>
      </c>
      <c r="E190" s="52">
        <v>0</v>
      </c>
      <c r="F190" s="52">
        <v>0.96100000000000008</v>
      </c>
      <c r="G190" s="52">
        <v>0</v>
      </c>
      <c r="H190" s="52">
        <v>2.2090000000000005</v>
      </c>
      <c r="I190" s="52">
        <v>10.345000000000001</v>
      </c>
      <c r="J190" s="52">
        <v>0.04</v>
      </c>
      <c r="K190" s="52">
        <v>0</v>
      </c>
      <c r="L190" s="52">
        <v>0.59399999999999997</v>
      </c>
      <c r="M190" s="52">
        <v>0</v>
      </c>
      <c r="N190" s="52">
        <v>0</v>
      </c>
      <c r="O190" s="52">
        <v>0</v>
      </c>
      <c r="P190" s="52">
        <v>6.0999999999999999E-2</v>
      </c>
      <c r="Q190" s="52">
        <v>0</v>
      </c>
      <c r="R190" s="52">
        <v>0</v>
      </c>
      <c r="S190" s="52">
        <v>0</v>
      </c>
      <c r="T190" s="52">
        <v>0</v>
      </c>
      <c r="U190" s="52">
        <v>0</v>
      </c>
      <c r="V190" s="52">
        <v>0</v>
      </c>
      <c r="W190" s="52">
        <v>0</v>
      </c>
      <c r="X190" s="52">
        <v>0</v>
      </c>
      <c r="Y190" s="52">
        <v>0</v>
      </c>
      <c r="Z190" s="52">
        <v>0</v>
      </c>
      <c r="AA190" s="52">
        <v>0</v>
      </c>
      <c r="AB190" s="52">
        <v>1.234</v>
      </c>
      <c r="AC190" s="52">
        <v>3.7999999999999999E-2</v>
      </c>
      <c r="AD190" s="52">
        <v>0</v>
      </c>
      <c r="AE190" s="52">
        <v>9.7000000000000003E-2</v>
      </c>
      <c r="AF190" s="52">
        <v>0</v>
      </c>
      <c r="AG190" s="52">
        <v>0</v>
      </c>
      <c r="AH190" s="52">
        <v>0</v>
      </c>
      <c r="AI190" s="52">
        <v>15.579000000000002</v>
      </c>
    </row>
    <row r="191" spans="1:35" x14ac:dyDescent="0.3">
      <c r="A191" s="3" t="s">
        <v>240</v>
      </c>
      <c r="B191" s="3" t="s">
        <v>518</v>
      </c>
      <c r="C191" s="3" t="s">
        <v>291</v>
      </c>
      <c r="D191" s="53">
        <v>0</v>
      </c>
      <c r="E191" s="53">
        <v>0</v>
      </c>
      <c r="F191" s="53">
        <v>0.58500000000000008</v>
      </c>
      <c r="G191" s="53">
        <v>0</v>
      </c>
      <c r="H191" s="53">
        <v>2.0900000000000007</v>
      </c>
      <c r="I191" s="53">
        <v>1.4999999999999999E-2</v>
      </c>
      <c r="J191" s="53">
        <v>0</v>
      </c>
      <c r="K191" s="53">
        <v>0</v>
      </c>
      <c r="L191" s="53">
        <v>0.111</v>
      </c>
      <c r="M191" s="53">
        <v>0</v>
      </c>
      <c r="N191" s="53">
        <v>0</v>
      </c>
      <c r="O191" s="53">
        <v>0</v>
      </c>
      <c r="P191" s="53">
        <v>0</v>
      </c>
      <c r="Q191" s="53">
        <v>0</v>
      </c>
      <c r="R191" s="53">
        <v>0</v>
      </c>
      <c r="S191" s="53">
        <v>0</v>
      </c>
      <c r="T191" s="53">
        <v>0</v>
      </c>
      <c r="U191" s="53">
        <v>0</v>
      </c>
      <c r="V191" s="53">
        <v>0</v>
      </c>
      <c r="W191" s="53">
        <v>0</v>
      </c>
      <c r="X191" s="53">
        <v>0</v>
      </c>
      <c r="Y191" s="53">
        <v>0</v>
      </c>
      <c r="Z191" s="53">
        <v>0</v>
      </c>
      <c r="AA191" s="53">
        <v>0</v>
      </c>
      <c r="AB191" s="53">
        <v>0.108</v>
      </c>
      <c r="AC191" s="53">
        <v>0</v>
      </c>
      <c r="AD191" s="53">
        <v>0</v>
      </c>
      <c r="AE191" s="53">
        <v>2.5999999999999999E-2</v>
      </c>
      <c r="AF191" s="53">
        <v>0</v>
      </c>
      <c r="AG191" s="53">
        <v>0</v>
      </c>
      <c r="AH191" s="53">
        <v>0</v>
      </c>
      <c r="AI191" s="138">
        <v>2.9350000000000009</v>
      </c>
    </row>
    <row r="192" spans="1:35" x14ac:dyDescent="0.3">
      <c r="A192" s="3" t="s">
        <v>240</v>
      </c>
      <c r="B192" s="3" t="s">
        <v>518</v>
      </c>
      <c r="C192" s="3" t="s">
        <v>276</v>
      </c>
      <c r="D192" s="53">
        <v>0</v>
      </c>
      <c r="E192" s="53">
        <v>0</v>
      </c>
      <c r="F192" s="53">
        <v>0.16200000000000001</v>
      </c>
      <c r="G192" s="53">
        <v>0</v>
      </c>
      <c r="H192" s="53">
        <v>0.11899999999999999</v>
      </c>
      <c r="I192" s="53">
        <v>3.5810000000000004</v>
      </c>
      <c r="J192" s="53">
        <v>0.04</v>
      </c>
      <c r="K192" s="53">
        <v>0</v>
      </c>
      <c r="L192" s="53">
        <v>0.48299999999999998</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0.74999999999999989</v>
      </c>
      <c r="AC192" s="53">
        <v>0</v>
      </c>
      <c r="AD192" s="53">
        <v>0</v>
      </c>
      <c r="AE192" s="53">
        <v>7.1000000000000008E-2</v>
      </c>
      <c r="AF192" s="53">
        <v>0</v>
      </c>
      <c r="AG192" s="53">
        <v>0</v>
      </c>
      <c r="AH192" s="53">
        <v>0</v>
      </c>
      <c r="AI192" s="138">
        <v>5.2060000000000004</v>
      </c>
    </row>
    <row r="193" spans="1:35"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138">
        <v>0</v>
      </c>
    </row>
    <row r="194" spans="1:35"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138">
        <v>0</v>
      </c>
    </row>
    <row r="195" spans="1:35" x14ac:dyDescent="0.3">
      <c r="A195" s="3" t="s">
        <v>240</v>
      </c>
      <c r="B195" s="3" t="s">
        <v>518</v>
      </c>
      <c r="C195" s="3" t="s">
        <v>285</v>
      </c>
      <c r="D195" s="53">
        <v>0</v>
      </c>
      <c r="E195" s="53">
        <v>0</v>
      </c>
      <c r="F195" s="53">
        <v>8.7999999999999995E-2</v>
      </c>
      <c r="G195" s="53">
        <v>0</v>
      </c>
      <c r="H195" s="53">
        <v>0</v>
      </c>
      <c r="I195" s="53">
        <v>4.5220000000000002</v>
      </c>
      <c r="J195" s="53">
        <v>0</v>
      </c>
      <c r="K195" s="53">
        <v>0</v>
      </c>
      <c r="L195" s="53">
        <v>0</v>
      </c>
      <c r="M195" s="53">
        <v>0</v>
      </c>
      <c r="N195" s="53">
        <v>0</v>
      </c>
      <c r="O195" s="53">
        <v>0</v>
      </c>
      <c r="P195" s="53">
        <v>0.04</v>
      </c>
      <c r="Q195" s="53">
        <v>0</v>
      </c>
      <c r="R195" s="53">
        <v>0</v>
      </c>
      <c r="S195" s="53">
        <v>0</v>
      </c>
      <c r="T195" s="53">
        <v>0</v>
      </c>
      <c r="U195" s="53">
        <v>0</v>
      </c>
      <c r="V195" s="53">
        <v>0</v>
      </c>
      <c r="W195" s="53">
        <v>0</v>
      </c>
      <c r="X195" s="53">
        <v>0</v>
      </c>
      <c r="Y195" s="53">
        <v>0</v>
      </c>
      <c r="Z195" s="53">
        <v>0</v>
      </c>
      <c r="AA195" s="53">
        <v>0</v>
      </c>
      <c r="AB195" s="53">
        <v>0.22900000000000004</v>
      </c>
      <c r="AC195" s="53">
        <v>3.7999999999999999E-2</v>
      </c>
      <c r="AD195" s="53">
        <v>0</v>
      </c>
      <c r="AE195" s="53">
        <v>0</v>
      </c>
      <c r="AF195" s="53">
        <v>0</v>
      </c>
      <c r="AG195" s="53">
        <v>0</v>
      </c>
      <c r="AH195" s="53">
        <v>0</v>
      </c>
      <c r="AI195" s="138">
        <v>4.9170000000000007</v>
      </c>
    </row>
    <row r="196" spans="1:35" x14ac:dyDescent="0.3">
      <c r="A196" s="3" t="s">
        <v>240</v>
      </c>
      <c r="B196" s="3" t="s">
        <v>518</v>
      </c>
      <c r="C196" s="3" t="s">
        <v>288</v>
      </c>
      <c r="D196" s="53">
        <v>0</v>
      </c>
      <c r="E196" s="53">
        <v>0</v>
      </c>
      <c r="F196" s="53">
        <v>0.126</v>
      </c>
      <c r="G196" s="53">
        <v>0</v>
      </c>
      <c r="H196" s="53">
        <v>0</v>
      </c>
      <c r="I196" s="53">
        <v>2.2269999999999999</v>
      </c>
      <c r="J196" s="53">
        <v>0</v>
      </c>
      <c r="K196" s="53">
        <v>0</v>
      </c>
      <c r="L196" s="53">
        <v>0</v>
      </c>
      <c r="M196" s="53">
        <v>0</v>
      </c>
      <c r="N196" s="53">
        <v>0</v>
      </c>
      <c r="O196" s="53">
        <v>0</v>
      </c>
      <c r="P196" s="53">
        <v>2.1000000000000001E-2</v>
      </c>
      <c r="Q196" s="53">
        <v>0</v>
      </c>
      <c r="R196" s="53">
        <v>0</v>
      </c>
      <c r="S196" s="53">
        <v>0</v>
      </c>
      <c r="T196" s="53">
        <v>0</v>
      </c>
      <c r="U196" s="53">
        <v>0</v>
      </c>
      <c r="V196" s="53">
        <v>0</v>
      </c>
      <c r="W196" s="53">
        <v>0</v>
      </c>
      <c r="X196" s="53">
        <v>0</v>
      </c>
      <c r="Y196" s="53">
        <v>0</v>
      </c>
      <c r="Z196" s="53">
        <v>0</v>
      </c>
      <c r="AA196" s="53">
        <v>0</v>
      </c>
      <c r="AB196" s="53">
        <v>0.14699999999999999</v>
      </c>
      <c r="AC196" s="53">
        <v>0</v>
      </c>
      <c r="AD196" s="53">
        <v>0</v>
      </c>
      <c r="AE196" s="53">
        <v>0</v>
      </c>
      <c r="AF196" s="53">
        <v>0</v>
      </c>
      <c r="AG196" s="53">
        <v>0</v>
      </c>
      <c r="AH196" s="53">
        <v>0</v>
      </c>
      <c r="AI196" s="138">
        <v>2.5209999999999995</v>
      </c>
    </row>
    <row r="197" spans="1:35" x14ac:dyDescent="0.3">
      <c r="A197" s="49" t="s">
        <v>521</v>
      </c>
      <c r="B197" s="49" t="s">
        <v>521</v>
      </c>
      <c r="C197" s="49" t="s">
        <v>521</v>
      </c>
      <c r="D197" s="50">
        <v>0</v>
      </c>
      <c r="E197" s="50">
        <v>2.5000000000000001E-2</v>
      </c>
      <c r="F197" s="50">
        <v>0.74500000000000011</v>
      </c>
      <c r="G197" s="50">
        <v>0</v>
      </c>
      <c r="H197" s="50">
        <v>0</v>
      </c>
      <c r="I197" s="50">
        <v>5.0830000000000002</v>
      </c>
      <c r="J197" s="50">
        <v>0</v>
      </c>
      <c r="K197" s="50">
        <v>0</v>
      </c>
      <c r="L197" s="50">
        <v>0.156</v>
      </c>
      <c r="M197" s="50">
        <v>0</v>
      </c>
      <c r="N197" s="50">
        <v>0.15600000000000003</v>
      </c>
      <c r="O197" s="50">
        <v>0</v>
      </c>
      <c r="P197" s="50">
        <v>0</v>
      </c>
      <c r="Q197" s="50">
        <v>0</v>
      </c>
      <c r="R197" s="50">
        <v>0</v>
      </c>
      <c r="S197" s="50">
        <v>0</v>
      </c>
      <c r="T197" s="50">
        <v>0</v>
      </c>
      <c r="U197" s="50">
        <v>0</v>
      </c>
      <c r="V197" s="50">
        <v>0</v>
      </c>
      <c r="W197" s="50">
        <v>0</v>
      </c>
      <c r="X197" s="50">
        <v>0</v>
      </c>
      <c r="Y197" s="50">
        <v>0</v>
      </c>
      <c r="Z197" s="50">
        <v>0</v>
      </c>
      <c r="AA197" s="50">
        <v>0</v>
      </c>
      <c r="AB197" s="50">
        <v>0.8</v>
      </c>
      <c r="AC197" s="50">
        <v>0</v>
      </c>
      <c r="AD197" s="50">
        <v>0</v>
      </c>
      <c r="AE197" s="50">
        <v>0.78700000000000003</v>
      </c>
      <c r="AF197" s="50">
        <v>0</v>
      </c>
      <c r="AG197" s="50">
        <v>0</v>
      </c>
      <c r="AH197" s="50">
        <v>0</v>
      </c>
      <c r="AI197" s="50">
        <v>7.7519999999999998</v>
      </c>
    </row>
    <row r="198" spans="1:35" x14ac:dyDescent="0.3">
      <c r="A198" s="51" t="s">
        <v>521</v>
      </c>
      <c r="B198" s="51" t="s">
        <v>521</v>
      </c>
      <c r="C198" s="51" t="s">
        <v>521</v>
      </c>
      <c r="D198" s="52">
        <v>0</v>
      </c>
      <c r="E198" s="52">
        <v>2.5000000000000001E-2</v>
      </c>
      <c r="F198" s="52">
        <v>0.74500000000000011</v>
      </c>
      <c r="G198" s="52">
        <v>0</v>
      </c>
      <c r="H198" s="52">
        <v>0</v>
      </c>
      <c r="I198" s="52">
        <v>5.0830000000000002</v>
      </c>
      <c r="J198" s="52">
        <v>0</v>
      </c>
      <c r="K198" s="52">
        <v>0</v>
      </c>
      <c r="L198" s="52">
        <v>0.156</v>
      </c>
      <c r="M198" s="52">
        <v>0</v>
      </c>
      <c r="N198" s="52">
        <v>0.15600000000000003</v>
      </c>
      <c r="O198" s="52">
        <v>0</v>
      </c>
      <c r="P198" s="52">
        <v>0</v>
      </c>
      <c r="Q198" s="52">
        <v>0</v>
      </c>
      <c r="R198" s="52">
        <v>0</v>
      </c>
      <c r="S198" s="52">
        <v>0</v>
      </c>
      <c r="T198" s="52">
        <v>0</v>
      </c>
      <c r="U198" s="52">
        <v>0</v>
      </c>
      <c r="V198" s="52">
        <v>0</v>
      </c>
      <c r="W198" s="52">
        <v>0</v>
      </c>
      <c r="X198" s="52">
        <v>0</v>
      </c>
      <c r="Y198" s="52">
        <v>0</v>
      </c>
      <c r="Z198" s="52">
        <v>0</v>
      </c>
      <c r="AA198" s="52">
        <v>0</v>
      </c>
      <c r="AB198" s="52">
        <v>0.8</v>
      </c>
      <c r="AC198" s="52">
        <v>0</v>
      </c>
      <c r="AD198" s="52">
        <v>0</v>
      </c>
      <c r="AE198" s="52">
        <v>0.78700000000000003</v>
      </c>
      <c r="AF198" s="52">
        <v>0</v>
      </c>
      <c r="AG198" s="52">
        <v>0</v>
      </c>
      <c r="AH198" s="52">
        <v>0</v>
      </c>
      <c r="AI198" s="52">
        <v>7.7519999999999998</v>
      </c>
    </row>
    <row r="199" spans="1:35" x14ac:dyDescent="0.3">
      <c r="A199" s="3" t="s">
        <v>522</v>
      </c>
      <c r="B199" s="3" t="s">
        <v>522</v>
      </c>
      <c r="C199" s="3" t="s">
        <v>523</v>
      </c>
      <c r="D199" s="53">
        <v>0</v>
      </c>
      <c r="E199" s="53">
        <v>0</v>
      </c>
      <c r="F199" s="53">
        <v>0.7410000000000001</v>
      </c>
      <c r="G199" s="53">
        <v>0</v>
      </c>
      <c r="H199" s="53">
        <v>0</v>
      </c>
      <c r="I199" s="53">
        <v>4.665</v>
      </c>
      <c r="J199" s="53">
        <v>0</v>
      </c>
      <c r="K199" s="53">
        <v>0</v>
      </c>
      <c r="L199" s="53">
        <v>0.156</v>
      </c>
      <c r="M199" s="53">
        <v>0</v>
      </c>
      <c r="N199" s="53">
        <v>0.15600000000000003</v>
      </c>
      <c r="O199" s="53">
        <v>0</v>
      </c>
      <c r="P199" s="53">
        <v>0</v>
      </c>
      <c r="Q199" s="53">
        <v>0</v>
      </c>
      <c r="R199" s="53">
        <v>0</v>
      </c>
      <c r="S199" s="53">
        <v>0</v>
      </c>
      <c r="T199" s="53">
        <v>0</v>
      </c>
      <c r="U199" s="53">
        <v>0</v>
      </c>
      <c r="V199" s="53">
        <v>0</v>
      </c>
      <c r="W199" s="53">
        <v>0</v>
      </c>
      <c r="X199" s="53">
        <v>0</v>
      </c>
      <c r="Y199" s="53">
        <v>0</v>
      </c>
      <c r="Z199" s="53">
        <v>0</v>
      </c>
      <c r="AA199" s="53">
        <v>0</v>
      </c>
      <c r="AB199" s="53">
        <v>0.48900000000000005</v>
      </c>
      <c r="AC199" s="53">
        <v>0</v>
      </c>
      <c r="AD199" s="53">
        <v>0</v>
      </c>
      <c r="AE199" s="53">
        <v>0.78700000000000003</v>
      </c>
      <c r="AF199" s="53">
        <v>0</v>
      </c>
      <c r="AG199" s="53">
        <v>0</v>
      </c>
      <c r="AH199" s="53">
        <v>0</v>
      </c>
      <c r="AI199" s="138">
        <v>6.9939999999999998</v>
      </c>
    </row>
    <row r="200" spans="1:35"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138">
        <v>0</v>
      </c>
    </row>
    <row r="201" spans="1:35"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138">
        <v>0</v>
      </c>
    </row>
    <row r="202" spans="1:35"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138">
        <v>0</v>
      </c>
    </row>
    <row r="203" spans="1:35"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138">
        <v>0</v>
      </c>
    </row>
    <row r="204" spans="1:35" x14ac:dyDescent="0.3">
      <c r="A204" s="3" t="s">
        <v>522</v>
      </c>
      <c r="B204" s="3" t="s">
        <v>522</v>
      </c>
      <c r="C204" s="3" t="s">
        <v>528</v>
      </c>
      <c r="D204" s="53">
        <v>0</v>
      </c>
      <c r="E204" s="53">
        <v>2.5000000000000001E-2</v>
      </c>
      <c r="F204" s="53">
        <v>4.0000000000000001E-3</v>
      </c>
      <c r="G204" s="53">
        <v>0</v>
      </c>
      <c r="H204" s="53">
        <v>0</v>
      </c>
      <c r="I204" s="53">
        <v>0.41800000000000004</v>
      </c>
      <c r="J204" s="53">
        <v>0</v>
      </c>
      <c r="K204" s="53">
        <v>0</v>
      </c>
      <c r="L204" s="53">
        <v>0</v>
      </c>
      <c r="M204" s="53">
        <v>0</v>
      </c>
      <c r="N204" s="53">
        <v>0</v>
      </c>
      <c r="O204" s="53">
        <v>0</v>
      </c>
      <c r="P204" s="53">
        <v>0</v>
      </c>
      <c r="Q204" s="53">
        <v>0</v>
      </c>
      <c r="R204" s="53">
        <v>0</v>
      </c>
      <c r="S204" s="53">
        <v>0</v>
      </c>
      <c r="T204" s="53">
        <v>0</v>
      </c>
      <c r="U204" s="53">
        <v>0</v>
      </c>
      <c r="V204" s="53">
        <v>0</v>
      </c>
      <c r="W204" s="53">
        <v>0</v>
      </c>
      <c r="X204" s="53">
        <v>0</v>
      </c>
      <c r="Y204" s="53">
        <v>0</v>
      </c>
      <c r="Z204" s="53">
        <v>0</v>
      </c>
      <c r="AA204" s="53">
        <v>0</v>
      </c>
      <c r="AB204" s="53">
        <v>0.311</v>
      </c>
      <c r="AC204" s="53">
        <v>0</v>
      </c>
      <c r="AD204" s="53">
        <v>0</v>
      </c>
      <c r="AE204" s="53">
        <v>0</v>
      </c>
      <c r="AF204" s="53">
        <v>0</v>
      </c>
      <c r="AG204" s="53">
        <v>0</v>
      </c>
      <c r="AH204" s="53">
        <v>0</v>
      </c>
      <c r="AI204" s="138">
        <v>0.75800000000000001</v>
      </c>
    </row>
    <row r="205" spans="1:35"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138">
        <v>0</v>
      </c>
    </row>
    <row r="206" spans="1:35"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138">
        <v>0</v>
      </c>
    </row>
    <row r="207" spans="1:35"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138">
        <v>0</v>
      </c>
    </row>
    <row r="208" spans="1:35"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138">
        <v>0</v>
      </c>
    </row>
    <row r="209" spans="1:35"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row>
    <row r="210" spans="1:35"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row>
    <row r="211" spans="1:35"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138">
        <v>0</v>
      </c>
    </row>
  </sheetData>
  <conditionalFormatting sqref="A4:AI6 A26:AI26">
    <cfRule type="cellIs" dxfId="24" priority="1" stopIfTrue="1" operator="lessThan">
      <formula>0</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FFB2D-032C-48DE-8CA4-7E07D07072EB}">
  <sheetPr codeName="Sheet29"/>
  <dimension ref="A1:AI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34" width="9.75" style="43" customWidth="1"/>
    <col min="35" max="35" width="9.75" style="137" customWidth="1"/>
    <col min="36" max="16384" width="7" style="43"/>
  </cols>
  <sheetData>
    <row r="1" spans="1:35" ht="20" x14ac:dyDescent="0.4">
      <c r="A1" s="134" t="s">
        <v>1049</v>
      </c>
      <c r="B1" s="42"/>
      <c r="C1" s="133"/>
    </row>
    <row r="2" spans="1:35" ht="20" x14ac:dyDescent="0.4">
      <c r="A2" s="44" t="s">
        <v>619</v>
      </c>
      <c r="B2" s="45"/>
      <c r="C2" s="45"/>
    </row>
    <row r="3" spans="1:35" s="139" customFormat="1" x14ac:dyDescent="0.3">
      <c r="A3" s="44">
        <v>2023</v>
      </c>
      <c r="B3" s="136"/>
      <c r="D3" s="141" t="s">
        <v>229</v>
      </c>
      <c r="E3" s="141" t="s">
        <v>523</v>
      </c>
      <c r="F3" s="141" t="s">
        <v>145</v>
      </c>
      <c r="G3" s="141" t="s">
        <v>232</v>
      </c>
      <c r="H3" s="141" t="s">
        <v>210</v>
      </c>
      <c r="I3" s="141" t="s">
        <v>291</v>
      </c>
      <c r="J3" s="141" t="s">
        <v>165</v>
      </c>
      <c r="K3" s="141" t="s">
        <v>197</v>
      </c>
      <c r="L3" s="141" t="s">
        <v>151</v>
      </c>
      <c r="M3" s="141" t="s">
        <v>248</v>
      </c>
      <c r="N3" s="141" t="s">
        <v>258</v>
      </c>
      <c r="O3" s="141" t="s">
        <v>241</v>
      </c>
      <c r="P3" s="141" t="s">
        <v>276</v>
      </c>
      <c r="Q3" s="141" t="s">
        <v>184</v>
      </c>
      <c r="R3" s="141" t="s">
        <v>225</v>
      </c>
      <c r="S3" s="141" t="s">
        <v>200</v>
      </c>
      <c r="T3" s="141" t="s">
        <v>155</v>
      </c>
      <c r="U3" s="141" t="s">
        <v>267</v>
      </c>
      <c r="V3" s="141" t="s">
        <v>170</v>
      </c>
      <c r="W3" s="141" t="s">
        <v>187</v>
      </c>
      <c r="X3" s="141" t="s">
        <v>495</v>
      </c>
      <c r="Y3" s="141" t="s">
        <v>177</v>
      </c>
      <c r="Z3" s="141" t="s">
        <v>285</v>
      </c>
      <c r="AA3" s="141" t="s">
        <v>159</v>
      </c>
      <c r="AB3" s="141" t="s">
        <v>516</v>
      </c>
      <c r="AC3" s="141" t="s">
        <v>206</v>
      </c>
      <c r="AD3" s="141" t="s">
        <v>245</v>
      </c>
      <c r="AE3" s="141" t="s">
        <v>213</v>
      </c>
      <c r="AF3" s="141" t="s">
        <v>237</v>
      </c>
      <c r="AG3" s="141" t="s">
        <v>370</v>
      </c>
      <c r="AH3" s="141" t="s">
        <v>534</v>
      </c>
      <c r="AI3" s="140" t="s">
        <v>783</v>
      </c>
    </row>
    <row r="4" spans="1:35" x14ac:dyDescent="0.3">
      <c r="A4" s="47" t="s">
        <v>100</v>
      </c>
      <c r="B4" s="47" t="s">
        <v>100</v>
      </c>
      <c r="C4" s="47" t="s">
        <v>100</v>
      </c>
      <c r="D4" s="48">
        <v>0</v>
      </c>
      <c r="E4" s="48">
        <v>2.5000000000000005E-2</v>
      </c>
      <c r="F4" s="48">
        <v>43.957999999999991</v>
      </c>
      <c r="G4" s="48">
        <v>1.304</v>
      </c>
      <c r="H4" s="48">
        <v>20.11</v>
      </c>
      <c r="I4" s="48">
        <v>188.90100000000001</v>
      </c>
      <c r="J4" s="48">
        <v>7.0410000000000004</v>
      </c>
      <c r="K4" s="48">
        <v>0</v>
      </c>
      <c r="L4" s="48">
        <v>7.2500000000000018</v>
      </c>
      <c r="M4" s="48">
        <v>0.249</v>
      </c>
      <c r="N4" s="48">
        <v>4.3000000000000003E-2</v>
      </c>
      <c r="O4" s="48">
        <v>0</v>
      </c>
      <c r="P4" s="48">
        <v>7.5000000000000011E-2</v>
      </c>
      <c r="Q4" s="48">
        <v>6.7729999999999997</v>
      </c>
      <c r="R4" s="48">
        <v>0.85</v>
      </c>
      <c r="S4" s="48">
        <v>0</v>
      </c>
      <c r="T4" s="48">
        <v>0</v>
      </c>
      <c r="U4" s="48">
        <v>0</v>
      </c>
      <c r="V4" s="48">
        <v>2.266</v>
      </c>
      <c r="W4" s="48">
        <v>27.135999999999999</v>
      </c>
      <c r="X4" s="48">
        <v>4.5999999999999999E-2</v>
      </c>
      <c r="Y4" s="48">
        <v>1.9389999999999998</v>
      </c>
      <c r="Z4" s="48">
        <v>0</v>
      </c>
      <c r="AA4" s="48">
        <v>0</v>
      </c>
      <c r="AB4" s="48">
        <v>12.674999999999994</v>
      </c>
      <c r="AC4" s="48">
        <v>18.756</v>
      </c>
      <c r="AD4" s="48">
        <v>2.9000000000000001E-2</v>
      </c>
      <c r="AE4" s="48">
        <v>3.5880000000000001</v>
      </c>
      <c r="AF4" s="48">
        <v>0</v>
      </c>
      <c r="AG4" s="48">
        <v>0</v>
      </c>
      <c r="AH4" s="48">
        <v>0</v>
      </c>
      <c r="AI4" s="48">
        <v>343.01400000000001</v>
      </c>
    </row>
    <row r="5" spans="1:35" x14ac:dyDescent="0.3">
      <c r="A5" s="49" t="s">
        <v>349</v>
      </c>
      <c r="B5" s="49" t="s">
        <v>349</v>
      </c>
      <c r="C5" s="49" t="s">
        <v>349</v>
      </c>
      <c r="D5" s="50">
        <v>0</v>
      </c>
      <c r="E5" s="50">
        <v>0</v>
      </c>
      <c r="F5" s="50">
        <v>24.373000000000001</v>
      </c>
      <c r="G5" s="50">
        <v>0</v>
      </c>
      <c r="H5" s="50">
        <v>0</v>
      </c>
      <c r="I5" s="50">
        <v>21.613000000000007</v>
      </c>
      <c r="J5" s="50">
        <v>5.8380000000000001</v>
      </c>
      <c r="K5" s="50">
        <v>0</v>
      </c>
      <c r="L5" s="50">
        <v>4.9900000000000011</v>
      </c>
      <c r="M5" s="50">
        <v>0.02</v>
      </c>
      <c r="N5" s="50">
        <v>0</v>
      </c>
      <c r="O5" s="50">
        <v>0</v>
      </c>
      <c r="P5" s="50">
        <v>0</v>
      </c>
      <c r="Q5" s="50">
        <v>4.2560000000000002</v>
      </c>
      <c r="R5" s="50">
        <v>2.3E-2</v>
      </c>
      <c r="S5" s="50">
        <v>0</v>
      </c>
      <c r="T5" s="50">
        <v>0</v>
      </c>
      <c r="U5" s="50">
        <v>0</v>
      </c>
      <c r="V5" s="50">
        <v>0.78299999999999992</v>
      </c>
      <c r="W5" s="50">
        <v>0.14399999999999999</v>
      </c>
      <c r="X5" s="50">
        <v>4.5999999999999999E-2</v>
      </c>
      <c r="Y5" s="50">
        <v>1.9389999999999998</v>
      </c>
      <c r="Z5" s="50">
        <v>0</v>
      </c>
      <c r="AA5" s="50">
        <v>0</v>
      </c>
      <c r="AB5" s="50">
        <v>0.24000000000000005</v>
      </c>
      <c r="AC5" s="50">
        <v>5.1049999999999995</v>
      </c>
      <c r="AD5" s="50">
        <v>1E-3</v>
      </c>
      <c r="AE5" s="50">
        <v>0.40699999999999997</v>
      </c>
      <c r="AF5" s="50">
        <v>0</v>
      </c>
      <c r="AG5" s="50">
        <v>0</v>
      </c>
      <c r="AH5" s="50">
        <v>0</v>
      </c>
      <c r="AI5" s="50">
        <v>69.777999999999992</v>
      </c>
    </row>
    <row r="6" spans="1:35" x14ac:dyDescent="0.3">
      <c r="A6" s="51" t="s">
        <v>350</v>
      </c>
      <c r="B6" s="51" t="s">
        <v>350</v>
      </c>
      <c r="C6" s="51" t="s">
        <v>350</v>
      </c>
      <c r="D6" s="52">
        <v>0</v>
      </c>
      <c r="E6" s="52">
        <v>0</v>
      </c>
      <c r="F6" s="52">
        <v>19.602000000000004</v>
      </c>
      <c r="G6" s="52">
        <v>0</v>
      </c>
      <c r="H6" s="52">
        <v>0</v>
      </c>
      <c r="I6" s="52">
        <v>14.481</v>
      </c>
      <c r="J6" s="52">
        <v>4.6040000000000001</v>
      </c>
      <c r="K6" s="52">
        <v>0</v>
      </c>
      <c r="L6" s="52">
        <v>4.6060000000000008</v>
      </c>
      <c r="M6" s="52">
        <v>0.02</v>
      </c>
      <c r="N6" s="52">
        <v>0</v>
      </c>
      <c r="O6" s="52">
        <v>0</v>
      </c>
      <c r="P6" s="52">
        <v>0</v>
      </c>
      <c r="Q6" s="52">
        <v>2.3E-2</v>
      </c>
      <c r="R6" s="52">
        <v>2.3E-2</v>
      </c>
      <c r="S6" s="52">
        <v>0</v>
      </c>
      <c r="T6" s="52">
        <v>0</v>
      </c>
      <c r="U6" s="52">
        <v>0</v>
      </c>
      <c r="V6" s="52">
        <v>0.45799999999999996</v>
      </c>
      <c r="W6" s="52">
        <v>0</v>
      </c>
      <c r="X6" s="52">
        <v>0</v>
      </c>
      <c r="Y6" s="52">
        <v>1.4550000000000001</v>
      </c>
      <c r="Z6" s="52">
        <v>0</v>
      </c>
      <c r="AA6" s="52">
        <v>0</v>
      </c>
      <c r="AB6" s="52">
        <v>0.17400000000000002</v>
      </c>
      <c r="AC6" s="52">
        <v>4.9859999999999998</v>
      </c>
      <c r="AD6" s="52">
        <v>0</v>
      </c>
      <c r="AE6" s="52">
        <v>0.40699999999999997</v>
      </c>
      <c r="AF6" s="52">
        <v>0</v>
      </c>
      <c r="AG6" s="52">
        <v>0</v>
      </c>
      <c r="AH6" s="52">
        <v>0</v>
      </c>
      <c r="AI6" s="52">
        <v>50.838999999999999</v>
      </c>
    </row>
    <row r="7" spans="1:35" x14ac:dyDescent="0.3">
      <c r="A7" s="3" t="s">
        <v>144</v>
      </c>
      <c r="B7" s="3" t="s">
        <v>351</v>
      </c>
      <c r="C7" s="3" t="s">
        <v>352</v>
      </c>
      <c r="D7" s="53">
        <v>0</v>
      </c>
      <c r="E7" s="53">
        <v>0</v>
      </c>
      <c r="F7" s="53">
        <v>0.10199999999999998</v>
      </c>
      <c r="G7" s="53">
        <v>0</v>
      </c>
      <c r="H7" s="53">
        <v>0</v>
      </c>
      <c r="I7" s="53">
        <v>0.02</v>
      </c>
      <c r="J7" s="53">
        <v>0.97500000000000009</v>
      </c>
      <c r="K7" s="53">
        <v>0</v>
      </c>
      <c r="L7" s="53">
        <v>0.84199999999999997</v>
      </c>
      <c r="M7" s="53">
        <v>0</v>
      </c>
      <c r="N7" s="53">
        <v>0</v>
      </c>
      <c r="O7" s="53">
        <v>0</v>
      </c>
      <c r="P7" s="53">
        <v>0</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138">
        <v>1.9390000000000001</v>
      </c>
    </row>
    <row r="8" spans="1:35" x14ac:dyDescent="0.3">
      <c r="A8" s="3" t="s">
        <v>144</v>
      </c>
      <c r="B8" s="3" t="s">
        <v>351</v>
      </c>
      <c r="C8" s="3" t="s">
        <v>145</v>
      </c>
      <c r="D8" s="53">
        <v>0</v>
      </c>
      <c r="E8" s="53">
        <v>0</v>
      </c>
      <c r="F8" s="53">
        <v>0</v>
      </c>
      <c r="G8" s="53">
        <v>0</v>
      </c>
      <c r="H8" s="53">
        <v>0</v>
      </c>
      <c r="I8" s="53">
        <v>0.99500000000000011</v>
      </c>
      <c r="J8" s="53">
        <v>9.9000000000000005E-2</v>
      </c>
      <c r="K8" s="53">
        <v>0</v>
      </c>
      <c r="L8" s="53">
        <v>3.9E-2</v>
      </c>
      <c r="M8" s="53">
        <v>0</v>
      </c>
      <c r="N8" s="53">
        <v>0</v>
      </c>
      <c r="O8" s="53">
        <v>0</v>
      </c>
      <c r="P8" s="53">
        <v>0</v>
      </c>
      <c r="Q8" s="53">
        <v>0</v>
      </c>
      <c r="R8" s="53">
        <v>0</v>
      </c>
      <c r="S8" s="53">
        <v>0</v>
      </c>
      <c r="T8" s="53">
        <v>0</v>
      </c>
      <c r="U8" s="53">
        <v>0</v>
      </c>
      <c r="V8" s="53">
        <v>0</v>
      </c>
      <c r="W8" s="53">
        <v>0</v>
      </c>
      <c r="X8" s="53">
        <v>0</v>
      </c>
      <c r="Y8" s="53">
        <v>0</v>
      </c>
      <c r="Z8" s="53">
        <v>0</v>
      </c>
      <c r="AA8" s="53">
        <v>0</v>
      </c>
      <c r="AB8" s="53">
        <v>0</v>
      </c>
      <c r="AC8" s="53">
        <v>6.3E-2</v>
      </c>
      <c r="AD8" s="53">
        <v>0</v>
      </c>
      <c r="AE8" s="53">
        <v>0</v>
      </c>
      <c r="AF8" s="53">
        <v>0</v>
      </c>
      <c r="AG8" s="53">
        <v>0</v>
      </c>
      <c r="AH8" s="53">
        <v>0</v>
      </c>
      <c r="AI8" s="138">
        <v>1.196</v>
      </c>
    </row>
    <row r="9" spans="1:35" x14ac:dyDescent="0.3">
      <c r="A9" s="3" t="s">
        <v>144</v>
      </c>
      <c r="B9" s="3" t="s">
        <v>351</v>
      </c>
      <c r="C9" s="3" t="s">
        <v>353</v>
      </c>
      <c r="D9" s="53">
        <v>0</v>
      </c>
      <c r="E9" s="53">
        <v>0</v>
      </c>
      <c r="F9" s="53">
        <v>0.04</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138">
        <v>0.04</v>
      </c>
    </row>
    <row r="10" spans="1:35" x14ac:dyDescent="0.3">
      <c r="A10" s="3" t="s">
        <v>144</v>
      </c>
      <c r="B10" s="3" t="s">
        <v>351</v>
      </c>
      <c r="C10" s="3" t="s">
        <v>354</v>
      </c>
      <c r="D10" s="53">
        <v>0</v>
      </c>
      <c r="E10" s="53">
        <v>0</v>
      </c>
      <c r="F10" s="53">
        <v>1.3589999999999998</v>
      </c>
      <c r="G10" s="53">
        <v>0</v>
      </c>
      <c r="H10" s="53">
        <v>0</v>
      </c>
      <c r="I10" s="53">
        <v>0.04</v>
      </c>
      <c r="J10" s="53">
        <v>0.78499999999999992</v>
      </c>
      <c r="K10" s="53">
        <v>0</v>
      </c>
      <c r="L10" s="53">
        <v>0.25900000000000006</v>
      </c>
      <c r="M10" s="53">
        <v>0</v>
      </c>
      <c r="N10" s="53">
        <v>0</v>
      </c>
      <c r="O10" s="53">
        <v>0</v>
      </c>
      <c r="P10" s="53">
        <v>0</v>
      </c>
      <c r="Q10" s="53">
        <v>0.01</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138">
        <v>2.4529999999999994</v>
      </c>
    </row>
    <row r="11" spans="1:35" x14ac:dyDescent="0.3">
      <c r="A11" s="3" t="s">
        <v>144</v>
      </c>
      <c r="B11" s="3" t="s">
        <v>351</v>
      </c>
      <c r="C11" s="3" t="s">
        <v>355</v>
      </c>
      <c r="D11" s="53">
        <v>0</v>
      </c>
      <c r="E11" s="53">
        <v>0</v>
      </c>
      <c r="F11" s="53">
        <v>0.08</v>
      </c>
      <c r="G11" s="53">
        <v>0</v>
      </c>
      <c r="H11" s="53">
        <v>0</v>
      </c>
      <c r="I11" s="53">
        <v>0</v>
      </c>
      <c r="J11" s="53">
        <v>0</v>
      </c>
      <c r="K11" s="53">
        <v>0</v>
      </c>
      <c r="L11" s="53">
        <v>0</v>
      </c>
      <c r="M11" s="53">
        <v>0</v>
      </c>
      <c r="N11" s="53">
        <v>0</v>
      </c>
      <c r="O11" s="53">
        <v>0</v>
      </c>
      <c r="P11" s="53">
        <v>0</v>
      </c>
      <c r="Q11" s="53">
        <v>0</v>
      </c>
      <c r="R11" s="53">
        <v>0</v>
      </c>
      <c r="S11" s="53">
        <v>0</v>
      </c>
      <c r="T11" s="53">
        <v>0</v>
      </c>
      <c r="U11" s="53">
        <v>0</v>
      </c>
      <c r="V11" s="53">
        <v>4.9000000000000002E-2</v>
      </c>
      <c r="W11" s="53">
        <v>0</v>
      </c>
      <c r="X11" s="53">
        <v>0</v>
      </c>
      <c r="Y11" s="53">
        <v>0</v>
      </c>
      <c r="Z11" s="53">
        <v>0</v>
      </c>
      <c r="AA11" s="53">
        <v>0</v>
      </c>
      <c r="AB11" s="53">
        <v>0</v>
      </c>
      <c r="AC11" s="53">
        <v>0</v>
      </c>
      <c r="AD11" s="53">
        <v>0</v>
      </c>
      <c r="AE11" s="53">
        <v>0</v>
      </c>
      <c r="AF11" s="53">
        <v>0</v>
      </c>
      <c r="AG11" s="53">
        <v>0</v>
      </c>
      <c r="AH11" s="53">
        <v>0</v>
      </c>
      <c r="AI11" s="138">
        <v>0.129</v>
      </c>
    </row>
    <row r="12" spans="1:35" x14ac:dyDescent="0.3">
      <c r="A12" s="3" t="s">
        <v>144</v>
      </c>
      <c r="B12" s="3" t="s">
        <v>351</v>
      </c>
      <c r="C12" s="3" t="s">
        <v>356</v>
      </c>
      <c r="D12" s="53">
        <v>0</v>
      </c>
      <c r="E12" s="53">
        <v>0</v>
      </c>
      <c r="F12" s="53">
        <v>3.7880000000000003</v>
      </c>
      <c r="G12" s="53">
        <v>0</v>
      </c>
      <c r="H12" s="53">
        <v>0</v>
      </c>
      <c r="I12" s="53">
        <v>1.4999999999999999E-2</v>
      </c>
      <c r="J12" s="53">
        <v>2.0999999999999998E-2</v>
      </c>
      <c r="K12" s="53">
        <v>0</v>
      </c>
      <c r="L12" s="53">
        <v>0.51700000000000002</v>
      </c>
      <c r="M12" s="53">
        <v>0</v>
      </c>
      <c r="N12" s="53">
        <v>0</v>
      </c>
      <c r="O12" s="53">
        <v>0</v>
      </c>
      <c r="P12" s="53">
        <v>0</v>
      </c>
      <c r="Q12" s="53">
        <v>0</v>
      </c>
      <c r="R12" s="53">
        <v>0</v>
      </c>
      <c r="S12" s="53">
        <v>0</v>
      </c>
      <c r="T12" s="53">
        <v>0</v>
      </c>
      <c r="U12" s="53">
        <v>0</v>
      </c>
      <c r="V12" s="53">
        <v>0</v>
      </c>
      <c r="W12" s="53">
        <v>0</v>
      </c>
      <c r="X12" s="53">
        <v>0</v>
      </c>
      <c r="Y12" s="53">
        <v>0</v>
      </c>
      <c r="Z12" s="53">
        <v>0</v>
      </c>
      <c r="AA12" s="53">
        <v>0</v>
      </c>
      <c r="AB12" s="53">
        <v>0</v>
      </c>
      <c r="AC12" s="53">
        <v>0</v>
      </c>
      <c r="AD12" s="53">
        <v>0</v>
      </c>
      <c r="AE12" s="53">
        <v>0</v>
      </c>
      <c r="AF12" s="53">
        <v>0</v>
      </c>
      <c r="AG12" s="53">
        <v>0</v>
      </c>
      <c r="AH12" s="53">
        <v>0</v>
      </c>
      <c r="AI12" s="138">
        <v>4.3410000000000002</v>
      </c>
    </row>
    <row r="13" spans="1:35" x14ac:dyDescent="0.3">
      <c r="A13" s="3" t="s">
        <v>144</v>
      </c>
      <c r="B13" s="3" t="s">
        <v>351</v>
      </c>
      <c r="C13" s="3" t="s">
        <v>151</v>
      </c>
      <c r="D13" s="53">
        <v>0</v>
      </c>
      <c r="E13" s="53">
        <v>0</v>
      </c>
      <c r="F13" s="53">
        <v>2.6720000000000002</v>
      </c>
      <c r="G13" s="53">
        <v>0</v>
      </c>
      <c r="H13" s="53">
        <v>0</v>
      </c>
      <c r="I13" s="53">
        <v>1.1480000000000001</v>
      </c>
      <c r="J13" s="53">
        <v>1.992</v>
      </c>
      <c r="K13" s="53">
        <v>0</v>
      </c>
      <c r="L13" s="53">
        <v>0</v>
      </c>
      <c r="M13" s="53">
        <v>0</v>
      </c>
      <c r="N13" s="53">
        <v>0</v>
      </c>
      <c r="O13" s="53">
        <v>0</v>
      </c>
      <c r="P13" s="53">
        <v>0</v>
      </c>
      <c r="Q13" s="53">
        <v>1.2999999999999999E-2</v>
      </c>
      <c r="R13" s="53">
        <v>0</v>
      </c>
      <c r="S13" s="53">
        <v>0</v>
      </c>
      <c r="T13" s="53">
        <v>0</v>
      </c>
      <c r="U13" s="53">
        <v>0</v>
      </c>
      <c r="V13" s="53">
        <v>6.6000000000000003E-2</v>
      </c>
      <c r="W13" s="53">
        <v>0</v>
      </c>
      <c r="X13" s="53">
        <v>0</v>
      </c>
      <c r="Y13" s="53">
        <v>0.40300000000000002</v>
      </c>
      <c r="Z13" s="53">
        <v>0</v>
      </c>
      <c r="AA13" s="53">
        <v>0</v>
      </c>
      <c r="AB13" s="53">
        <v>6.4000000000000001E-2</v>
      </c>
      <c r="AC13" s="53">
        <v>0.31699999999999995</v>
      </c>
      <c r="AD13" s="53">
        <v>0</v>
      </c>
      <c r="AE13" s="53">
        <v>0.16799999999999998</v>
      </c>
      <c r="AF13" s="53">
        <v>0</v>
      </c>
      <c r="AG13" s="53">
        <v>0</v>
      </c>
      <c r="AH13" s="53">
        <v>0</v>
      </c>
      <c r="AI13" s="138">
        <v>6.8430000000000009</v>
      </c>
    </row>
    <row r="14" spans="1:35" x14ac:dyDescent="0.3">
      <c r="A14" s="3" t="s">
        <v>144</v>
      </c>
      <c r="B14" s="3" t="s">
        <v>351</v>
      </c>
      <c r="C14" s="3" t="s">
        <v>357</v>
      </c>
      <c r="D14" s="53">
        <v>0</v>
      </c>
      <c r="E14" s="53">
        <v>0</v>
      </c>
      <c r="F14" s="53">
        <v>6.6000000000000003E-2</v>
      </c>
      <c r="G14" s="53">
        <v>0</v>
      </c>
      <c r="H14" s="53">
        <v>0</v>
      </c>
      <c r="I14" s="53">
        <v>0.37200000000000005</v>
      </c>
      <c r="J14" s="53">
        <v>0</v>
      </c>
      <c r="K14" s="53">
        <v>0</v>
      </c>
      <c r="L14" s="53">
        <v>0</v>
      </c>
      <c r="M14" s="53">
        <v>0</v>
      </c>
      <c r="N14" s="53">
        <v>0</v>
      </c>
      <c r="O14" s="53">
        <v>0</v>
      </c>
      <c r="P14" s="53">
        <v>0</v>
      </c>
      <c r="Q14" s="53">
        <v>0</v>
      </c>
      <c r="R14" s="53">
        <v>0</v>
      </c>
      <c r="S14" s="53">
        <v>0</v>
      </c>
      <c r="T14" s="53">
        <v>0</v>
      </c>
      <c r="U14" s="53">
        <v>0</v>
      </c>
      <c r="V14" s="53">
        <v>0</v>
      </c>
      <c r="W14" s="53">
        <v>0</v>
      </c>
      <c r="X14" s="53">
        <v>0</v>
      </c>
      <c r="Y14" s="53">
        <v>0.126</v>
      </c>
      <c r="Z14" s="53">
        <v>0</v>
      </c>
      <c r="AA14" s="53">
        <v>0</v>
      </c>
      <c r="AB14" s="53">
        <v>0</v>
      </c>
      <c r="AC14" s="53">
        <v>6.4000000000000001E-2</v>
      </c>
      <c r="AD14" s="53">
        <v>0</v>
      </c>
      <c r="AE14" s="53">
        <v>0</v>
      </c>
      <c r="AF14" s="53">
        <v>0</v>
      </c>
      <c r="AG14" s="53">
        <v>0</v>
      </c>
      <c r="AH14" s="53">
        <v>0</v>
      </c>
      <c r="AI14" s="138">
        <v>0.62800000000000011</v>
      </c>
    </row>
    <row r="15" spans="1:35" x14ac:dyDescent="0.3">
      <c r="A15" s="3" t="s">
        <v>144</v>
      </c>
      <c r="B15" s="3" t="s">
        <v>351</v>
      </c>
      <c r="C15" s="3" t="s">
        <v>358</v>
      </c>
      <c r="D15" s="53">
        <v>0</v>
      </c>
      <c r="E15" s="53">
        <v>0</v>
      </c>
      <c r="F15" s="53">
        <v>7.9000000000000001E-2</v>
      </c>
      <c r="G15" s="53">
        <v>0</v>
      </c>
      <c r="H15" s="53">
        <v>0</v>
      </c>
      <c r="I15" s="53">
        <v>0.70800000000000007</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138">
        <v>0.78700000000000003</v>
      </c>
    </row>
    <row r="16" spans="1:35" x14ac:dyDescent="0.3">
      <c r="A16" s="3" t="s">
        <v>144</v>
      </c>
      <c r="B16" s="3" t="s">
        <v>351</v>
      </c>
      <c r="C16" s="3" t="s">
        <v>359</v>
      </c>
      <c r="D16" s="53">
        <v>0</v>
      </c>
      <c r="E16" s="53">
        <v>0</v>
      </c>
      <c r="F16" s="53">
        <v>8.4999999999999992E-2</v>
      </c>
      <c r="G16" s="53">
        <v>0</v>
      </c>
      <c r="H16" s="53">
        <v>0</v>
      </c>
      <c r="I16" s="53">
        <v>0.214</v>
      </c>
      <c r="J16" s="53">
        <v>0</v>
      </c>
      <c r="K16" s="53">
        <v>0</v>
      </c>
      <c r="L16" s="53">
        <v>0</v>
      </c>
      <c r="M16" s="53">
        <v>0</v>
      </c>
      <c r="N16" s="53">
        <v>0</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0</v>
      </c>
      <c r="AH16" s="53">
        <v>0</v>
      </c>
      <c r="AI16" s="138">
        <v>0.29899999999999999</v>
      </c>
    </row>
    <row r="17" spans="1:35" x14ac:dyDescent="0.3">
      <c r="A17" s="3" t="s">
        <v>144</v>
      </c>
      <c r="B17" s="3" t="s">
        <v>351</v>
      </c>
      <c r="C17" s="3" t="s">
        <v>360</v>
      </c>
      <c r="D17" s="53">
        <v>0</v>
      </c>
      <c r="E17" s="53">
        <v>0</v>
      </c>
      <c r="F17" s="53">
        <v>1.5839999999999999</v>
      </c>
      <c r="G17" s="53">
        <v>0</v>
      </c>
      <c r="H17" s="53">
        <v>0</v>
      </c>
      <c r="I17" s="53">
        <v>1.9539999999999997</v>
      </c>
      <c r="J17" s="53">
        <v>0.59899999999999998</v>
      </c>
      <c r="K17" s="53">
        <v>0</v>
      </c>
      <c r="L17" s="53">
        <v>6.2E-2</v>
      </c>
      <c r="M17" s="53">
        <v>0</v>
      </c>
      <c r="N17" s="53">
        <v>0</v>
      </c>
      <c r="O17" s="53">
        <v>0</v>
      </c>
      <c r="P17" s="53">
        <v>0</v>
      </c>
      <c r="Q17" s="53">
        <v>0</v>
      </c>
      <c r="R17" s="53">
        <v>0</v>
      </c>
      <c r="S17" s="53">
        <v>0</v>
      </c>
      <c r="T17" s="53">
        <v>0</v>
      </c>
      <c r="U17" s="53">
        <v>0</v>
      </c>
      <c r="V17" s="53">
        <v>7.400000000000001E-2</v>
      </c>
      <c r="W17" s="53">
        <v>0</v>
      </c>
      <c r="X17" s="53">
        <v>0</v>
      </c>
      <c r="Y17" s="53">
        <v>0.76</v>
      </c>
      <c r="Z17" s="53">
        <v>0</v>
      </c>
      <c r="AA17" s="53">
        <v>0</v>
      </c>
      <c r="AB17" s="53">
        <v>0</v>
      </c>
      <c r="AC17" s="53">
        <v>1.3199999999999998</v>
      </c>
      <c r="AD17" s="53">
        <v>0</v>
      </c>
      <c r="AE17" s="53">
        <v>0</v>
      </c>
      <c r="AF17" s="53">
        <v>0</v>
      </c>
      <c r="AG17" s="53">
        <v>0</v>
      </c>
      <c r="AH17" s="53">
        <v>0</v>
      </c>
      <c r="AI17" s="138">
        <v>6.3529999999999998</v>
      </c>
    </row>
    <row r="18" spans="1:35"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138">
        <v>0</v>
      </c>
    </row>
    <row r="19" spans="1:35" x14ac:dyDescent="0.3">
      <c r="A19" s="3" t="s">
        <v>144</v>
      </c>
      <c r="B19" s="3" t="s">
        <v>351</v>
      </c>
      <c r="C19" s="3" t="s">
        <v>155</v>
      </c>
      <c r="D19" s="53">
        <v>0</v>
      </c>
      <c r="E19" s="53">
        <v>0</v>
      </c>
      <c r="F19" s="53">
        <v>3.6089999999999995</v>
      </c>
      <c r="G19" s="53">
        <v>0</v>
      </c>
      <c r="H19" s="53">
        <v>0</v>
      </c>
      <c r="I19" s="53">
        <v>2.5649999999999995</v>
      </c>
      <c r="J19" s="53">
        <v>8.8999999999999996E-2</v>
      </c>
      <c r="K19" s="53">
        <v>0</v>
      </c>
      <c r="L19" s="53">
        <v>2.14</v>
      </c>
      <c r="M19" s="53">
        <v>0</v>
      </c>
      <c r="N19" s="53">
        <v>0</v>
      </c>
      <c r="O19" s="53">
        <v>0</v>
      </c>
      <c r="P19" s="53">
        <v>0</v>
      </c>
      <c r="Q19" s="53">
        <v>0</v>
      </c>
      <c r="R19" s="53">
        <v>0</v>
      </c>
      <c r="S19" s="53">
        <v>0</v>
      </c>
      <c r="T19" s="53">
        <v>0</v>
      </c>
      <c r="U19" s="53">
        <v>0</v>
      </c>
      <c r="V19" s="53">
        <v>2.8000000000000001E-2</v>
      </c>
      <c r="W19" s="53">
        <v>0</v>
      </c>
      <c r="X19" s="53">
        <v>0</v>
      </c>
      <c r="Y19" s="53">
        <v>1.0999999999999999E-2</v>
      </c>
      <c r="Z19" s="53">
        <v>0</v>
      </c>
      <c r="AA19" s="53">
        <v>0</v>
      </c>
      <c r="AB19" s="53">
        <v>6.8000000000000005E-2</v>
      </c>
      <c r="AC19" s="53">
        <v>2.67</v>
      </c>
      <c r="AD19" s="53">
        <v>0</v>
      </c>
      <c r="AE19" s="53">
        <v>0</v>
      </c>
      <c r="AF19" s="53">
        <v>0</v>
      </c>
      <c r="AG19" s="53">
        <v>0</v>
      </c>
      <c r="AH19" s="53">
        <v>0</v>
      </c>
      <c r="AI19" s="138">
        <v>11.18</v>
      </c>
    </row>
    <row r="20" spans="1:35"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138">
        <v>0</v>
      </c>
    </row>
    <row r="21" spans="1:35" x14ac:dyDescent="0.3">
      <c r="A21" s="3" t="s">
        <v>144</v>
      </c>
      <c r="B21" s="3" t="s">
        <v>351</v>
      </c>
      <c r="C21" s="3" t="s">
        <v>363</v>
      </c>
      <c r="D21" s="53">
        <v>0</v>
      </c>
      <c r="E21" s="53">
        <v>0</v>
      </c>
      <c r="F21" s="53">
        <v>1.2999999999999999E-2</v>
      </c>
      <c r="G21" s="53">
        <v>0</v>
      </c>
      <c r="H21" s="53">
        <v>0</v>
      </c>
      <c r="I21" s="53">
        <v>0.14400000000000002</v>
      </c>
      <c r="J21" s="53">
        <v>0</v>
      </c>
      <c r="K21" s="53">
        <v>0</v>
      </c>
      <c r="L21" s="53">
        <v>0</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0</v>
      </c>
      <c r="AD21" s="53">
        <v>0</v>
      </c>
      <c r="AE21" s="53">
        <v>0</v>
      </c>
      <c r="AF21" s="53">
        <v>0</v>
      </c>
      <c r="AG21" s="53">
        <v>0</v>
      </c>
      <c r="AH21" s="53">
        <v>0</v>
      </c>
      <c r="AI21" s="138">
        <v>0.15700000000000003</v>
      </c>
    </row>
    <row r="22" spans="1:35" x14ac:dyDescent="0.3">
      <c r="A22" s="3" t="s">
        <v>144</v>
      </c>
      <c r="B22" s="3" t="s">
        <v>351</v>
      </c>
      <c r="C22" s="3" t="s">
        <v>159</v>
      </c>
      <c r="D22" s="53">
        <v>0</v>
      </c>
      <c r="E22" s="53">
        <v>0</v>
      </c>
      <c r="F22" s="53">
        <v>2.9330000000000003</v>
      </c>
      <c r="G22" s="53">
        <v>0</v>
      </c>
      <c r="H22" s="53">
        <v>0</v>
      </c>
      <c r="I22" s="53">
        <v>4.7150000000000007</v>
      </c>
      <c r="J22" s="53">
        <v>2.4E-2</v>
      </c>
      <c r="K22" s="53">
        <v>0</v>
      </c>
      <c r="L22" s="53">
        <v>0.30399999999999999</v>
      </c>
      <c r="M22" s="53">
        <v>0</v>
      </c>
      <c r="N22" s="53">
        <v>0</v>
      </c>
      <c r="O22" s="53">
        <v>0</v>
      </c>
      <c r="P22" s="53">
        <v>0</v>
      </c>
      <c r="Q22" s="53">
        <v>0</v>
      </c>
      <c r="R22" s="53">
        <v>2.3E-2</v>
      </c>
      <c r="S22" s="53">
        <v>0</v>
      </c>
      <c r="T22" s="53">
        <v>0</v>
      </c>
      <c r="U22" s="53">
        <v>0</v>
      </c>
      <c r="V22" s="53">
        <v>0.24099999999999999</v>
      </c>
      <c r="W22" s="53">
        <v>0</v>
      </c>
      <c r="X22" s="53">
        <v>0</v>
      </c>
      <c r="Y22" s="53">
        <v>0</v>
      </c>
      <c r="Z22" s="53">
        <v>0</v>
      </c>
      <c r="AA22" s="53">
        <v>0</v>
      </c>
      <c r="AB22" s="53">
        <v>0.01</v>
      </c>
      <c r="AC22" s="53">
        <v>0.52800000000000002</v>
      </c>
      <c r="AD22" s="53">
        <v>0</v>
      </c>
      <c r="AE22" s="53">
        <v>0</v>
      </c>
      <c r="AF22" s="53">
        <v>0</v>
      </c>
      <c r="AG22" s="53">
        <v>0</v>
      </c>
      <c r="AH22" s="53">
        <v>0</v>
      </c>
      <c r="AI22" s="138">
        <v>8.7780000000000022</v>
      </c>
    </row>
    <row r="23" spans="1:35" x14ac:dyDescent="0.3">
      <c r="A23" s="3" t="s">
        <v>144</v>
      </c>
      <c r="B23" s="3" t="s">
        <v>351</v>
      </c>
      <c r="C23" s="3" t="s">
        <v>364</v>
      </c>
      <c r="D23" s="53">
        <v>0</v>
      </c>
      <c r="E23" s="53">
        <v>0</v>
      </c>
      <c r="F23" s="53">
        <v>4.1999999999999996E-2</v>
      </c>
      <c r="G23" s="53">
        <v>0</v>
      </c>
      <c r="H23" s="53">
        <v>0</v>
      </c>
      <c r="I23" s="53">
        <v>0.02</v>
      </c>
      <c r="J23" s="53">
        <v>0</v>
      </c>
      <c r="K23" s="53">
        <v>0</v>
      </c>
      <c r="L23" s="53">
        <v>0.18599999999999997</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138">
        <v>0.24799999999999997</v>
      </c>
    </row>
    <row r="24" spans="1:35" x14ac:dyDescent="0.3">
      <c r="A24" s="3" t="s">
        <v>144</v>
      </c>
      <c r="B24" s="3" t="s">
        <v>351</v>
      </c>
      <c r="C24" s="3" t="s">
        <v>365</v>
      </c>
      <c r="D24" s="53">
        <v>0</v>
      </c>
      <c r="E24" s="53">
        <v>0</v>
      </c>
      <c r="F24" s="53">
        <v>4.2999999999999997E-2</v>
      </c>
      <c r="G24" s="53">
        <v>0</v>
      </c>
      <c r="H24" s="53">
        <v>0</v>
      </c>
      <c r="I24" s="53">
        <v>0</v>
      </c>
      <c r="J24" s="53">
        <v>0.02</v>
      </c>
      <c r="K24" s="53">
        <v>0</v>
      </c>
      <c r="L24" s="53">
        <v>1.4E-2</v>
      </c>
      <c r="M24" s="53">
        <v>0</v>
      </c>
      <c r="N24" s="53">
        <v>0</v>
      </c>
      <c r="O24" s="53">
        <v>0</v>
      </c>
      <c r="P24" s="53">
        <v>0</v>
      </c>
      <c r="Q24" s="53">
        <v>0</v>
      </c>
      <c r="R24" s="53">
        <v>0</v>
      </c>
      <c r="S24" s="53">
        <v>0</v>
      </c>
      <c r="T24" s="53">
        <v>0</v>
      </c>
      <c r="U24" s="53">
        <v>0</v>
      </c>
      <c r="V24" s="53">
        <v>0</v>
      </c>
      <c r="W24" s="53">
        <v>0</v>
      </c>
      <c r="X24" s="53">
        <v>0</v>
      </c>
      <c r="Y24" s="53">
        <v>0.155</v>
      </c>
      <c r="Z24" s="53">
        <v>0</v>
      </c>
      <c r="AA24" s="53">
        <v>0</v>
      </c>
      <c r="AB24" s="53">
        <v>0</v>
      </c>
      <c r="AC24" s="53">
        <v>0</v>
      </c>
      <c r="AD24" s="53">
        <v>0</v>
      </c>
      <c r="AE24" s="53">
        <v>0</v>
      </c>
      <c r="AF24" s="53">
        <v>0</v>
      </c>
      <c r="AG24" s="53">
        <v>0</v>
      </c>
      <c r="AH24" s="53">
        <v>0</v>
      </c>
      <c r="AI24" s="138">
        <v>0.23199999999999998</v>
      </c>
    </row>
    <row r="25" spans="1:35" x14ac:dyDescent="0.3">
      <c r="A25" s="3" t="s">
        <v>144</v>
      </c>
      <c r="B25" s="3" t="s">
        <v>351</v>
      </c>
      <c r="C25" s="3" t="s">
        <v>162</v>
      </c>
      <c r="D25" s="53">
        <v>0</v>
      </c>
      <c r="E25" s="53">
        <v>0</v>
      </c>
      <c r="F25" s="53">
        <v>3.1069999999999998</v>
      </c>
      <c r="G25" s="53">
        <v>0</v>
      </c>
      <c r="H25" s="53">
        <v>0</v>
      </c>
      <c r="I25" s="53">
        <v>1.571</v>
      </c>
      <c r="J25" s="53">
        <v>0</v>
      </c>
      <c r="K25" s="53">
        <v>0</v>
      </c>
      <c r="L25" s="53">
        <v>0.24299999999999999</v>
      </c>
      <c r="M25" s="53">
        <v>0.02</v>
      </c>
      <c r="N25" s="53">
        <v>0</v>
      </c>
      <c r="O25" s="53">
        <v>0</v>
      </c>
      <c r="P25" s="53">
        <v>0</v>
      </c>
      <c r="Q25" s="53">
        <v>0</v>
      </c>
      <c r="R25" s="53">
        <v>0</v>
      </c>
      <c r="S25" s="53">
        <v>0</v>
      </c>
      <c r="T25" s="53">
        <v>0</v>
      </c>
      <c r="U25" s="53">
        <v>0</v>
      </c>
      <c r="V25" s="53">
        <v>0</v>
      </c>
      <c r="W25" s="53">
        <v>0</v>
      </c>
      <c r="X25" s="53">
        <v>0</v>
      </c>
      <c r="Y25" s="53">
        <v>0</v>
      </c>
      <c r="Z25" s="53">
        <v>0</v>
      </c>
      <c r="AA25" s="53">
        <v>0</v>
      </c>
      <c r="AB25" s="53">
        <v>3.2000000000000001E-2</v>
      </c>
      <c r="AC25" s="53">
        <v>2.4E-2</v>
      </c>
      <c r="AD25" s="53">
        <v>0</v>
      </c>
      <c r="AE25" s="53">
        <v>0.23899999999999999</v>
      </c>
      <c r="AF25" s="53">
        <v>0</v>
      </c>
      <c r="AG25" s="53">
        <v>0</v>
      </c>
      <c r="AH25" s="53">
        <v>0</v>
      </c>
      <c r="AI25" s="138">
        <v>5.2359999999999998</v>
      </c>
    </row>
    <row r="26" spans="1:35" x14ac:dyDescent="0.3">
      <c r="A26" s="51" t="s">
        <v>366</v>
      </c>
      <c r="B26" s="51" t="s">
        <v>366</v>
      </c>
      <c r="C26" s="51" t="s">
        <v>366</v>
      </c>
      <c r="D26" s="52">
        <v>0</v>
      </c>
      <c r="E26" s="52">
        <v>0</v>
      </c>
      <c r="F26" s="52">
        <v>4.7510000000000003</v>
      </c>
      <c r="G26" s="52">
        <v>0</v>
      </c>
      <c r="H26" s="52">
        <v>0</v>
      </c>
      <c r="I26" s="52">
        <v>4.6659999999999995</v>
      </c>
      <c r="J26" s="52">
        <v>1.234</v>
      </c>
      <c r="K26" s="52">
        <v>0</v>
      </c>
      <c r="L26" s="52">
        <v>0.38400000000000001</v>
      </c>
      <c r="M26" s="52">
        <v>0</v>
      </c>
      <c r="N26" s="52">
        <v>0</v>
      </c>
      <c r="O26" s="52">
        <v>0</v>
      </c>
      <c r="P26" s="52">
        <v>0</v>
      </c>
      <c r="Q26" s="52">
        <v>3.113</v>
      </c>
      <c r="R26" s="52">
        <v>0</v>
      </c>
      <c r="S26" s="52">
        <v>0</v>
      </c>
      <c r="T26" s="52">
        <v>0</v>
      </c>
      <c r="U26" s="52">
        <v>0</v>
      </c>
      <c r="V26" s="52">
        <v>0.32499999999999996</v>
      </c>
      <c r="W26" s="52">
        <v>0</v>
      </c>
      <c r="X26" s="52">
        <v>0</v>
      </c>
      <c r="Y26" s="52">
        <v>0.48399999999999999</v>
      </c>
      <c r="Z26" s="52">
        <v>0</v>
      </c>
      <c r="AA26" s="52">
        <v>0</v>
      </c>
      <c r="AB26" s="52">
        <v>5.2000000000000005E-2</v>
      </c>
      <c r="AC26" s="52">
        <v>7.2000000000000008E-2</v>
      </c>
      <c r="AD26" s="52">
        <v>1E-3</v>
      </c>
      <c r="AE26" s="52">
        <v>0</v>
      </c>
      <c r="AF26" s="52">
        <v>0</v>
      </c>
      <c r="AG26" s="52">
        <v>0</v>
      </c>
      <c r="AH26" s="52">
        <v>0</v>
      </c>
      <c r="AI26" s="52">
        <v>15.081999999999997</v>
      </c>
    </row>
    <row r="27" spans="1:35"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138">
        <v>0</v>
      </c>
    </row>
    <row r="28" spans="1:35"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138">
        <v>0</v>
      </c>
    </row>
    <row r="29" spans="1:35" x14ac:dyDescent="0.3">
      <c r="A29" s="3" t="s">
        <v>144</v>
      </c>
      <c r="B29" s="3" t="s">
        <v>367</v>
      </c>
      <c r="C29" s="3" t="s">
        <v>370</v>
      </c>
      <c r="D29" s="53">
        <v>0</v>
      </c>
      <c r="E29" s="53">
        <v>0</v>
      </c>
      <c r="F29" s="53">
        <v>0.22499999999999998</v>
      </c>
      <c r="G29" s="53">
        <v>0</v>
      </c>
      <c r="H29" s="53">
        <v>0</v>
      </c>
      <c r="I29" s="53">
        <v>0.18899999999999997</v>
      </c>
      <c r="J29" s="53">
        <v>1.7000000000000001E-2</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7.2000000000000008E-2</v>
      </c>
      <c r="AD29" s="53">
        <v>0</v>
      </c>
      <c r="AE29" s="53">
        <v>0</v>
      </c>
      <c r="AF29" s="53">
        <v>0</v>
      </c>
      <c r="AG29" s="53">
        <v>0</v>
      </c>
      <c r="AH29" s="53">
        <v>0</v>
      </c>
      <c r="AI29" s="138">
        <v>0.50299999999999989</v>
      </c>
    </row>
    <row r="30" spans="1:35"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0.21299999999999997</v>
      </c>
      <c r="Z30" s="53">
        <v>0</v>
      </c>
      <c r="AA30" s="53">
        <v>0</v>
      </c>
      <c r="AB30" s="53">
        <v>0</v>
      </c>
      <c r="AC30" s="53">
        <v>0</v>
      </c>
      <c r="AD30" s="53">
        <v>0</v>
      </c>
      <c r="AE30" s="53">
        <v>0</v>
      </c>
      <c r="AF30" s="53">
        <v>0</v>
      </c>
      <c r="AG30" s="53">
        <v>0</v>
      </c>
      <c r="AH30" s="53">
        <v>0</v>
      </c>
      <c r="AI30" s="138">
        <v>0.21299999999999997</v>
      </c>
    </row>
    <row r="31" spans="1:35" x14ac:dyDescent="0.3">
      <c r="A31" s="3" t="s">
        <v>144</v>
      </c>
      <c r="B31" s="3" t="s">
        <v>367</v>
      </c>
      <c r="C31" s="3" t="s">
        <v>165</v>
      </c>
      <c r="D31" s="53">
        <v>0</v>
      </c>
      <c r="E31" s="53">
        <v>0</v>
      </c>
      <c r="F31" s="53">
        <v>0.82499999999999996</v>
      </c>
      <c r="G31" s="53">
        <v>0</v>
      </c>
      <c r="H31" s="53">
        <v>0</v>
      </c>
      <c r="I31" s="53">
        <v>0.127</v>
      </c>
      <c r="J31" s="53">
        <v>0</v>
      </c>
      <c r="K31" s="53">
        <v>0</v>
      </c>
      <c r="L31" s="53">
        <v>0.20400000000000001</v>
      </c>
      <c r="M31" s="53">
        <v>0</v>
      </c>
      <c r="N31" s="53">
        <v>0</v>
      </c>
      <c r="O31" s="53">
        <v>0</v>
      </c>
      <c r="P31" s="53">
        <v>0</v>
      </c>
      <c r="Q31" s="53">
        <v>1.3109999999999999</v>
      </c>
      <c r="R31" s="53">
        <v>0</v>
      </c>
      <c r="S31" s="53">
        <v>0</v>
      </c>
      <c r="T31" s="53">
        <v>0</v>
      </c>
      <c r="U31" s="53">
        <v>0</v>
      </c>
      <c r="V31" s="53">
        <v>1.0999999999999999E-2</v>
      </c>
      <c r="W31" s="53">
        <v>0</v>
      </c>
      <c r="X31" s="53">
        <v>0</v>
      </c>
      <c r="Y31" s="53">
        <v>0</v>
      </c>
      <c r="Z31" s="53">
        <v>0</v>
      </c>
      <c r="AA31" s="53">
        <v>0</v>
      </c>
      <c r="AB31" s="53">
        <v>0</v>
      </c>
      <c r="AC31" s="53">
        <v>0</v>
      </c>
      <c r="AD31" s="53">
        <v>0</v>
      </c>
      <c r="AE31" s="53">
        <v>0</v>
      </c>
      <c r="AF31" s="53">
        <v>0</v>
      </c>
      <c r="AG31" s="53">
        <v>0</v>
      </c>
      <c r="AH31" s="53">
        <v>0</v>
      </c>
      <c r="AI31" s="138">
        <v>2.4779999999999998</v>
      </c>
    </row>
    <row r="32" spans="1:35" x14ac:dyDescent="0.3">
      <c r="A32" s="3" t="s">
        <v>144</v>
      </c>
      <c r="B32" s="3" t="s">
        <v>367</v>
      </c>
      <c r="C32" s="3" t="s">
        <v>372</v>
      </c>
      <c r="D32" s="53">
        <v>0</v>
      </c>
      <c r="E32" s="53">
        <v>0</v>
      </c>
      <c r="F32" s="53">
        <v>0</v>
      </c>
      <c r="G32" s="53">
        <v>0</v>
      </c>
      <c r="H32" s="53">
        <v>0</v>
      </c>
      <c r="I32" s="53">
        <v>0</v>
      </c>
      <c r="J32" s="53">
        <v>4.3999999999999997E-2</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138">
        <v>4.3999999999999997E-2</v>
      </c>
    </row>
    <row r="33" spans="1:35" x14ac:dyDescent="0.3">
      <c r="A33" s="3" t="s">
        <v>144</v>
      </c>
      <c r="B33" s="3" t="s">
        <v>367</v>
      </c>
      <c r="C33" s="3" t="s">
        <v>373</v>
      </c>
      <c r="D33" s="53">
        <v>0</v>
      </c>
      <c r="E33" s="53">
        <v>0</v>
      </c>
      <c r="F33" s="53">
        <v>0</v>
      </c>
      <c r="G33" s="53">
        <v>0</v>
      </c>
      <c r="H33" s="53">
        <v>0</v>
      </c>
      <c r="I33" s="53">
        <v>3.0000000000000001E-3</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1E-3</v>
      </c>
      <c r="AE33" s="53">
        <v>0</v>
      </c>
      <c r="AF33" s="53">
        <v>0</v>
      </c>
      <c r="AG33" s="53">
        <v>0</v>
      </c>
      <c r="AH33" s="53">
        <v>0</v>
      </c>
      <c r="AI33" s="138">
        <v>4.0000000000000001E-3</v>
      </c>
    </row>
    <row r="34" spans="1:35" x14ac:dyDescent="0.3">
      <c r="A34" s="3" t="s">
        <v>144</v>
      </c>
      <c r="B34" s="3" t="s">
        <v>367</v>
      </c>
      <c r="C34" s="3" t="s">
        <v>167</v>
      </c>
      <c r="D34" s="53">
        <v>0</v>
      </c>
      <c r="E34" s="53">
        <v>0</v>
      </c>
      <c r="F34" s="53">
        <v>0.57800000000000018</v>
      </c>
      <c r="G34" s="53">
        <v>0</v>
      </c>
      <c r="H34" s="53">
        <v>0</v>
      </c>
      <c r="I34" s="53">
        <v>1.2E-2</v>
      </c>
      <c r="J34" s="53">
        <v>0.66299999999999992</v>
      </c>
      <c r="K34" s="53">
        <v>0</v>
      </c>
      <c r="L34" s="53">
        <v>0</v>
      </c>
      <c r="M34" s="53">
        <v>0</v>
      </c>
      <c r="N34" s="53">
        <v>0</v>
      </c>
      <c r="O34" s="53">
        <v>0</v>
      </c>
      <c r="P34" s="53">
        <v>0</v>
      </c>
      <c r="Q34" s="53">
        <v>2.1000000000000001E-2</v>
      </c>
      <c r="R34" s="53">
        <v>0</v>
      </c>
      <c r="S34" s="53">
        <v>0</v>
      </c>
      <c r="T34" s="53">
        <v>0</v>
      </c>
      <c r="U34" s="53">
        <v>0</v>
      </c>
      <c r="V34" s="53">
        <v>7.0999999999999994E-2</v>
      </c>
      <c r="W34" s="53">
        <v>0</v>
      </c>
      <c r="X34" s="53">
        <v>0</v>
      </c>
      <c r="Y34" s="53">
        <v>0.154</v>
      </c>
      <c r="Z34" s="53">
        <v>0</v>
      </c>
      <c r="AA34" s="53">
        <v>0</v>
      </c>
      <c r="AB34" s="53">
        <v>0</v>
      </c>
      <c r="AC34" s="53">
        <v>0</v>
      </c>
      <c r="AD34" s="53">
        <v>0</v>
      </c>
      <c r="AE34" s="53">
        <v>0</v>
      </c>
      <c r="AF34" s="53">
        <v>0</v>
      </c>
      <c r="AG34" s="53">
        <v>0</v>
      </c>
      <c r="AH34" s="53">
        <v>0</v>
      </c>
      <c r="AI34" s="138">
        <v>1.4989999999999999</v>
      </c>
    </row>
    <row r="35" spans="1:35" x14ac:dyDescent="0.3">
      <c r="A35" s="3" t="s">
        <v>144</v>
      </c>
      <c r="B35" s="3" t="s">
        <v>367</v>
      </c>
      <c r="C35" s="3" t="s">
        <v>374</v>
      </c>
      <c r="D35" s="53">
        <v>0</v>
      </c>
      <c r="E35" s="53">
        <v>0</v>
      </c>
      <c r="F35" s="53">
        <v>0.18899999999999997</v>
      </c>
      <c r="G35" s="53">
        <v>0</v>
      </c>
      <c r="H35" s="53">
        <v>0</v>
      </c>
      <c r="I35" s="53">
        <v>0</v>
      </c>
      <c r="J35" s="53">
        <v>0</v>
      </c>
      <c r="K35" s="53">
        <v>0</v>
      </c>
      <c r="L35" s="53">
        <v>0</v>
      </c>
      <c r="M35" s="53">
        <v>0</v>
      </c>
      <c r="N35" s="53">
        <v>0</v>
      </c>
      <c r="O35" s="53">
        <v>0</v>
      </c>
      <c r="P35" s="53">
        <v>0</v>
      </c>
      <c r="Q35" s="53">
        <v>1.5369999999999999</v>
      </c>
      <c r="R35" s="53">
        <v>0</v>
      </c>
      <c r="S35" s="53">
        <v>0</v>
      </c>
      <c r="T35" s="53">
        <v>0</v>
      </c>
      <c r="U35" s="53">
        <v>0</v>
      </c>
      <c r="V35" s="53">
        <v>0</v>
      </c>
      <c r="W35" s="53">
        <v>0</v>
      </c>
      <c r="X35" s="53">
        <v>0</v>
      </c>
      <c r="Y35" s="53">
        <v>0</v>
      </c>
      <c r="Z35" s="53">
        <v>0</v>
      </c>
      <c r="AA35" s="53">
        <v>0</v>
      </c>
      <c r="AB35" s="53">
        <v>0</v>
      </c>
      <c r="AC35" s="53">
        <v>0</v>
      </c>
      <c r="AD35" s="53">
        <v>0</v>
      </c>
      <c r="AE35" s="53">
        <v>0</v>
      </c>
      <c r="AF35" s="53">
        <v>0</v>
      </c>
      <c r="AG35" s="53">
        <v>0</v>
      </c>
      <c r="AH35" s="53">
        <v>0</v>
      </c>
      <c r="AI35" s="138">
        <v>1.726</v>
      </c>
    </row>
    <row r="36" spans="1:35" x14ac:dyDescent="0.3">
      <c r="A36" s="3" t="s">
        <v>144</v>
      </c>
      <c r="B36" s="3" t="s">
        <v>367</v>
      </c>
      <c r="C36" s="3" t="s">
        <v>375</v>
      </c>
      <c r="D36" s="53">
        <v>0</v>
      </c>
      <c r="E36" s="53">
        <v>0</v>
      </c>
      <c r="F36" s="53">
        <v>0</v>
      </c>
      <c r="G36" s="53">
        <v>0</v>
      </c>
      <c r="H36" s="53">
        <v>0</v>
      </c>
      <c r="I36" s="53">
        <v>0</v>
      </c>
      <c r="J36" s="53">
        <v>0.122</v>
      </c>
      <c r="K36" s="53">
        <v>0</v>
      </c>
      <c r="L36" s="53">
        <v>0</v>
      </c>
      <c r="M36" s="53">
        <v>0</v>
      </c>
      <c r="N36" s="53">
        <v>0</v>
      </c>
      <c r="O36" s="53">
        <v>0</v>
      </c>
      <c r="P36" s="53">
        <v>0</v>
      </c>
      <c r="Q36" s="53">
        <v>0</v>
      </c>
      <c r="R36" s="53">
        <v>0</v>
      </c>
      <c r="S36" s="53">
        <v>0</v>
      </c>
      <c r="T36" s="53">
        <v>0</v>
      </c>
      <c r="U36" s="53">
        <v>0</v>
      </c>
      <c r="V36" s="53">
        <v>1.2999999999999999E-2</v>
      </c>
      <c r="W36" s="53">
        <v>0</v>
      </c>
      <c r="X36" s="53">
        <v>0</v>
      </c>
      <c r="Y36" s="53">
        <v>0</v>
      </c>
      <c r="Z36" s="53">
        <v>0</v>
      </c>
      <c r="AA36" s="53">
        <v>0</v>
      </c>
      <c r="AB36" s="53">
        <v>0</v>
      </c>
      <c r="AC36" s="53">
        <v>0</v>
      </c>
      <c r="AD36" s="53">
        <v>0</v>
      </c>
      <c r="AE36" s="53">
        <v>0</v>
      </c>
      <c r="AF36" s="53">
        <v>0</v>
      </c>
      <c r="AG36" s="53">
        <v>0</v>
      </c>
      <c r="AH36" s="53">
        <v>0</v>
      </c>
      <c r="AI36" s="138">
        <v>0.13500000000000001</v>
      </c>
    </row>
    <row r="37" spans="1:35" x14ac:dyDescent="0.3">
      <c r="A37" s="3" t="s">
        <v>144</v>
      </c>
      <c r="B37" s="3" t="s">
        <v>367</v>
      </c>
      <c r="C37" s="3" t="s">
        <v>376</v>
      </c>
      <c r="D37" s="53">
        <v>0</v>
      </c>
      <c r="E37" s="53">
        <v>0</v>
      </c>
      <c r="F37" s="53">
        <v>2.8000000000000001E-2</v>
      </c>
      <c r="G37" s="53">
        <v>0</v>
      </c>
      <c r="H37" s="53">
        <v>0</v>
      </c>
      <c r="I37" s="53">
        <v>2.1000000000000001E-2</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138">
        <v>4.9000000000000002E-2</v>
      </c>
    </row>
    <row r="38" spans="1:35"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138">
        <v>0</v>
      </c>
    </row>
    <row r="39" spans="1:35"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138">
        <v>0</v>
      </c>
    </row>
    <row r="40" spans="1:35" x14ac:dyDescent="0.3">
      <c r="A40" s="3" t="s">
        <v>144</v>
      </c>
      <c r="B40" s="3" t="s">
        <v>367</v>
      </c>
      <c r="C40" s="3" t="s">
        <v>170</v>
      </c>
      <c r="D40" s="53">
        <v>0</v>
      </c>
      <c r="E40" s="53">
        <v>0</v>
      </c>
      <c r="F40" s="53">
        <v>1.343</v>
      </c>
      <c r="G40" s="53">
        <v>0</v>
      </c>
      <c r="H40" s="53">
        <v>0</v>
      </c>
      <c r="I40" s="53">
        <v>3.3519999999999994</v>
      </c>
      <c r="J40" s="53">
        <v>0.19600000000000001</v>
      </c>
      <c r="K40" s="53">
        <v>0</v>
      </c>
      <c r="L40" s="53">
        <v>0.12</v>
      </c>
      <c r="M40" s="53">
        <v>0</v>
      </c>
      <c r="N40" s="53">
        <v>0</v>
      </c>
      <c r="O40" s="53">
        <v>0</v>
      </c>
      <c r="P40" s="53">
        <v>0</v>
      </c>
      <c r="Q40" s="53">
        <v>2.4E-2</v>
      </c>
      <c r="R40" s="53">
        <v>0</v>
      </c>
      <c r="S40" s="53">
        <v>0</v>
      </c>
      <c r="T40" s="53">
        <v>0</v>
      </c>
      <c r="U40" s="53">
        <v>0</v>
      </c>
      <c r="V40" s="53">
        <v>0</v>
      </c>
      <c r="W40" s="53">
        <v>0</v>
      </c>
      <c r="X40" s="53">
        <v>0</v>
      </c>
      <c r="Y40" s="53">
        <v>4.4999999999999998E-2</v>
      </c>
      <c r="Z40" s="53">
        <v>0</v>
      </c>
      <c r="AA40" s="53">
        <v>0</v>
      </c>
      <c r="AB40" s="53">
        <v>0</v>
      </c>
      <c r="AC40" s="53">
        <v>0</v>
      </c>
      <c r="AD40" s="53">
        <v>0</v>
      </c>
      <c r="AE40" s="53">
        <v>0</v>
      </c>
      <c r="AF40" s="53">
        <v>0</v>
      </c>
      <c r="AG40" s="53">
        <v>0</v>
      </c>
      <c r="AH40" s="53">
        <v>0</v>
      </c>
      <c r="AI40" s="138">
        <v>5.0799999999999992</v>
      </c>
    </row>
    <row r="41" spans="1:35" x14ac:dyDescent="0.3">
      <c r="A41" s="3" t="s">
        <v>144</v>
      </c>
      <c r="B41" s="3" t="s">
        <v>367</v>
      </c>
      <c r="C41" s="3" t="s">
        <v>379</v>
      </c>
      <c r="D41" s="53">
        <v>0</v>
      </c>
      <c r="E41" s="53">
        <v>0</v>
      </c>
      <c r="F41" s="53">
        <v>0.09</v>
      </c>
      <c r="G41" s="53">
        <v>0</v>
      </c>
      <c r="H41" s="53">
        <v>0</v>
      </c>
      <c r="I41" s="53">
        <v>0.44000000000000006</v>
      </c>
      <c r="J41" s="53">
        <v>5.5E-2</v>
      </c>
      <c r="K41" s="53">
        <v>0</v>
      </c>
      <c r="L41" s="53">
        <v>5.6999999999999995E-2</v>
      </c>
      <c r="M41" s="53">
        <v>0</v>
      </c>
      <c r="N41" s="53">
        <v>0</v>
      </c>
      <c r="O41" s="53">
        <v>0</v>
      </c>
      <c r="P41" s="53">
        <v>0</v>
      </c>
      <c r="Q41" s="53">
        <v>0</v>
      </c>
      <c r="R41" s="53">
        <v>0</v>
      </c>
      <c r="S41" s="53">
        <v>0</v>
      </c>
      <c r="T41" s="53">
        <v>0</v>
      </c>
      <c r="U41" s="53">
        <v>0</v>
      </c>
      <c r="V41" s="53">
        <v>0</v>
      </c>
      <c r="W41" s="53">
        <v>0</v>
      </c>
      <c r="X41" s="53">
        <v>0</v>
      </c>
      <c r="Y41" s="53">
        <v>4.5999999999999999E-2</v>
      </c>
      <c r="Z41" s="53">
        <v>0</v>
      </c>
      <c r="AA41" s="53">
        <v>0</v>
      </c>
      <c r="AB41" s="53">
        <v>5.2000000000000005E-2</v>
      </c>
      <c r="AC41" s="53">
        <v>0</v>
      </c>
      <c r="AD41" s="53">
        <v>0</v>
      </c>
      <c r="AE41" s="53">
        <v>0</v>
      </c>
      <c r="AF41" s="53">
        <v>0</v>
      </c>
      <c r="AG41" s="53">
        <v>0</v>
      </c>
      <c r="AH41" s="53">
        <v>0</v>
      </c>
      <c r="AI41" s="138">
        <v>0.74000000000000021</v>
      </c>
    </row>
    <row r="42" spans="1:35" x14ac:dyDescent="0.3">
      <c r="A42" s="3" t="s">
        <v>144</v>
      </c>
      <c r="B42" s="3" t="s">
        <v>367</v>
      </c>
      <c r="C42" s="3" t="s">
        <v>173</v>
      </c>
      <c r="D42" s="53">
        <v>0</v>
      </c>
      <c r="E42" s="53">
        <v>0</v>
      </c>
      <c r="F42" s="53">
        <v>4.7E-2</v>
      </c>
      <c r="G42" s="53">
        <v>0</v>
      </c>
      <c r="H42" s="53">
        <v>0</v>
      </c>
      <c r="I42" s="53">
        <v>9.0999999999999998E-2</v>
      </c>
      <c r="J42" s="53">
        <v>0</v>
      </c>
      <c r="K42" s="53">
        <v>0</v>
      </c>
      <c r="L42" s="53">
        <v>3.0000000000000001E-3</v>
      </c>
      <c r="M42" s="53">
        <v>0</v>
      </c>
      <c r="N42" s="53">
        <v>0</v>
      </c>
      <c r="O42" s="53">
        <v>0</v>
      </c>
      <c r="P42" s="53">
        <v>0</v>
      </c>
      <c r="Q42" s="53">
        <v>0</v>
      </c>
      <c r="R42" s="53">
        <v>0</v>
      </c>
      <c r="S42" s="53">
        <v>0</v>
      </c>
      <c r="T42" s="53">
        <v>0</v>
      </c>
      <c r="U42" s="53">
        <v>0</v>
      </c>
      <c r="V42" s="53">
        <v>3.7999999999999999E-2</v>
      </c>
      <c r="W42" s="53">
        <v>0</v>
      </c>
      <c r="X42" s="53">
        <v>0</v>
      </c>
      <c r="Y42" s="53">
        <v>1.1000000000000001E-2</v>
      </c>
      <c r="Z42" s="53">
        <v>0</v>
      </c>
      <c r="AA42" s="53">
        <v>0</v>
      </c>
      <c r="AB42" s="53">
        <v>0</v>
      </c>
      <c r="AC42" s="53">
        <v>0</v>
      </c>
      <c r="AD42" s="53">
        <v>0</v>
      </c>
      <c r="AE42" s="53">
        <v>0</v>
      </c>
      <c r="AF42" s="53">
        <v>0</v>
      </c>
      <c r="AG42" s="53">
        <v>0</v>
      </c>
      <c r="AH42" s="53">
        <v>0</v>
      </c>
      <c r="AI42" s="138">
        <v>0.19000000000000003</v>
      </c>
    </row>
    <row r="43" spans="1:35" x14ac:dyDescent="0.3">
      <c r="A43" s="3" t="s">
        <v>144</v>
      </c>
      <c r="B43" s="3" t="s">
        <v>367</v>
      </c>
      <c r="C43" s="3" t="s">
        <v>380</v>
      </c>
      <c r="D43" s="53">
        <v>0</v>
      </c>
      <c r="E43" s="53">
        <v>0</v>
      </c>
      <c r="F43" s="53">
        <v>0.81599999999999995</v>
      </c>
      <c r="G43" s="53">
        <v>0</v>
      </c>
      <c r="H43" s="53">
        <v>0</v>
      </c>
      <c r="I43" s="53">
        <v>0</v>
      </c>
      <c r="J43" s="53">
        <v>7.8E-2</v>
      </c>
      <c r="K43" s="53">
        <v>0</v>
      </c>
      <c r="L43" s="53">
        <v>0</v>
      </c>
      <c r="M43" s="53">
        <v>0</v>
      </c>
      <c r="N43" s="53">
        <v>0</v>
      </c>
      <c r="O43" s="53">
        <v>0</v>
      </c>
      <c r="P43" s="53">
        <v>0</v>
      </c>
      <c r="Q43" s="53">
        <v>0</v>
      </c>
      <c r="R43" s="53">
        <v>0</v>
      </c>
      <c r="S43" s="53">
        <v>0</v>
      </c>
      <c r="T43" s="53">
        <v>0</v>
      </c>
      <c r="U43" s="53">
        <v>0</v>
      </c>
      <c r="V43" s="53">
        <v>1.4E-2</v>
      </c>
      <c r="W43" s="53">
        <v>0</v>
      </c>
      <c r="X43" s="53">
        <v>0</v>
      </c>
      <c r="Y43" s="53">
        <v>0</v>
      </c>
      <c r="Z43" s="53">
        <v>0</v>
      </c>
      <c r="AA43" s="53">
        <v>0</v>
      </c>
      <c r="AB43" s="53">
        <v>0</v>
      </c>
      <c r="AC43" s="53">
        <v>0</v>
      </c>
      <c r="AD43" s="53">
        <v>0</v>
      </c>
      <c r="AE43" s="53">
        <v>0</v>
      </c>
      <c r="AF43" s="53">
        <v>0</v>
      </c>
      <c r="AG43" s="53">
        <v>0</v>
      </c>
      <c r="AH43" s="53">
        <v>0</v>
      </c>
      <c r="AI43" s="138">
        <v>0.90799999999999992</v>
      </c>
    </row>
    <row r="44" spans="1:35" x14ac:dyDescent="0.3">
      <c r="A44" s="3" t="s">
        <v>144</v>
      </c>
      <c r="B44" s="3" t="s">
        <v>367</v>
      </c>
      <c r="C44" s="3" t="s">
        <v>177</v>
      </c>
      <c r="D44" s="53">
        <v>0</v>
      </c>
      <c r="E44" s="53">
        <v>0</v>
      </c>
      <c r="F44" s="53">
        <v>6.0999999999999999E-2</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138">
        <v>6.0999999999999999E-2</v>
      </c>
    </row>
    <row r="45" spans="1:35" x14ac:dyDescent="0.3">
      <c r="A45" s="3" t="s">
        <v>144</v>
      </c>
      <c r="B45" s="3" t="s">
        <v>367</v>
      </c>
      <c r="C45" s="3" t="s">
        <v>180</v>
      </c>
      <c r="D45" s="53">
        <v>0</v>
      </c>
      <c r="E45" s="53">
        <v>0</v>
      </c>
      <c r="F45" s="53">
        <v>0.54900000000000004</v>
      </c>
      <c r="G45" s="53">
        <v>0</v>
      </c>
      <c r="H45" s="53">
        <v>0</v>
      </c>
      <c r="I45" s="53">
        <v>0.43099999999999999</v>
      </c>
      <c r="J45" s="53">
        <v>5.9000000000000004E-2</v>
      </c>
      <c r="K45" s="53">
        <v>0</v>
      </c>
      <c r="L45" s="53">
        <v>0</v>
      </c>
      <c r="M45" s="53">
        <v>0</v>
      </c>
      <c r="N45" s="53">
        <v>0</v>
      </c>
      <c r="O45" s="53">
        <v>0</v>
      </c>
      <c r="P45" s="53">
        <v>0</v>
      </c>
      <c r="Q45" s="53">
        <v>0.22</v>
      </c>
      <c r="R45" s="53">
        <v>0</v>
      </c>
      <c r="S45" s="53">
        <v>0</v>
      </c>
      <c r="T45" s="53">
        <v>0</v>
      </c>
      <c r="U45" s="53">
        <v>0</v>
      </c>
      <c r="V45" s="53">
        <v>0.17799999999999999</v>
      </c>
      <c r="W45" s="53">
        <v>0</v>
      </c>
      <c r="X45" s="53">
        <v>0</v>
      </c>
      <c r="Y45" s="53">
        <v>1.4999999999999999E-2</v>
      </c>
      <c r="Z45" s="53">
        <v>0</v>
      </c>
      <c r="AA45" s="53">
        <v>0</v>
      </c>
      <c r="AB45" s="53">
        <v>0</v>
      </c>
      <c r="AC45" s="53">
        <v>0</v>
      </c>
      <c r="AD45" s="53">
        <v>0</v>
      </c>
      <c r="AE45" s="53">
        <v>0</v>
      </c>
      <c r="AF45" s="53">
        <v>0</v>
      </c>
      <c r="AG45" s="53">
        <v>0</v>
      </c>
      <c r="AH45" s="53">
        <v>0</v>
      </c>
      <c r="AI45" s="138">
        <v>1.4519999999999997</v>
      </c>
    </row>
    <row r="46" spans="1:35"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3.8569999999999998</v>
      </c>
    </row>
    <row r="47" spans="1:35"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138">
        <v>0</v>
      </c>
    </row>
    <row r="48" spans="1:35" x14ac:dyDescent="0.3">
      <c r="A48" s="3" t="s">
        <v>144</v>
      </c>
      <c r="B48" s="3" t="s">
        <v>382</v>
      </c>
      <c r="C48" s="3" t="s">
        <v>384</v>
      </c>
      <c r="D48" s="53">
        <v>0</v>
      </c>
      <c r="E48" s="53">
        <v>0</v>
      </c>
      <c r="F48" s="53">
        <v>0</v>
      </c>
      <c r="G48" s="53">
        <v>0</v>
      </c>
      <c r="H48" s="53">
        <v>0</v>
      </c>
      <c r="I48" s="53">
        <v>0.126</v>
      </c>
      <c r="J48" s="53">
        <v>0</v>
      </c>
      <c r="K48" s="53">
        <v>0</v>
      </c>
      <c r="L48" s="53">
        <v>0</v>
      </c>
      <c r="M48" s="53">
        <v>0</v>
      </c>
      <c r="N48" s="53">
        <v>0</v>
      </c>
      <c r="O48" s="53">
        <v>0</v>
      </c>
      <c r="P48" s="53">
        <v>0</v>
      </c>
      <c r="Q48" s="53">
        <v>0</v>
      </c>
      <c r="R48" s="53">
        <v>0</v>
      </c>
      <c r="S48" s="53">
        <v>0</v>
      </c>
      <c r="T48" s="53">
        <v>0</v>
      </c>
      <c r="U48" s="53">
        <v>0</v>
      </c>
      <c r="V48" s="53">
        <v>0</v>
      </c>
      <c r="W48" s="53">
        <v>0.02</v>
      </c>
      <c r="X48" s="53">
        <v>4.5999999999999999E-2</v>
      </c>
      <c r="Y48" s="53">
        <v>0</v>
      </c>
      <c r="Z48" s="53">
        <v>0</v>
      </c>
      <c r="AA48" s="53">
        <v>0</v>
      </c>
      <c r="AB48" s="53">
        <v>0</v>
      </c>
      <c r="AC48" s="53">
        <v>4.7E-2</v>
      </c>
      <c r="AD48" s="53">
        <v>0</v>
      </c>
      <c r="AE48" s="53">
        <v>0</v>
      </c>
      <c r="AF48" s="53">
        <v>0</v>
      </c>
      <c r="AG48" s="53">
        <v>0</v>
      </c>
      <c r="AH48" s="53">
        <v>0</v>
      </c>
      <c r="AI48" s="138">
        <v>0.23899999999999999</v>
      </c>
    </row>
    <row r="49" spans="1:35"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0</v>
      </c>
      <c r="AB49" s="53">
        <v>0</v>
      </c>
      <c r="AC49" s="53">
        <v>0</v>
      </c>
      <c r="AD49" s="53">
        <v>0</v>
      </c>
      <c r="AE49" s="53">
        <v>0</v>
      </c>
      <c r="AF49" s="53">
        <v>0</v>
      </c>
      <c r="AG49" s="53">
        <v>0</v>
      </c>
      <c r="AH49" s="53">
        <v>0</v>
      </c>
      <c r="AI49" s="138">
        <v>0</v>
      </c>
    </row>
    <row r="50" spans="1:35"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138">
        <v>0</v>
      </c>
    </row>
    <row r="51" spans="1:35" x14ac:dyDescent="0.3">
      <c r="A51" s="3" t="s">
        <v>144</v>
      </c>
      <c r="B51" s="3" t="s">
        <v>382</v>
      </c>
      <c r="C51" s="3" t="s">
        <v>386</v>
      </c>
      <c r="D51" s="53">
        <v>0</v>
      </c>
      <c r="E51" s="53">
        <v>0</v>
      </c>
      <c r="F51" s="53">
        <v>0</v>
      </c>
      <c r="G51" s="53">
        <v>0</v>
      </c>
      <c r="H51" s="53">
        <v>0</v>
      </c>
      <c r="I51" s="53">
        <v>0.20499999999999999</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138">
        <v>0.20499999999999999</v>
      </c>
    </row>
    <row r="52" spans="1:35" x14ac:dyDescent="0.3">
      <c r="A52" s="3" t="s">
        <v>144</v>
      </c>
      <c r="B52" s="3" t="s">
        <v>382</v>
      </c>
      <c r="C52" s="3" t="s">
        <v>187</v>
      </c>
      <c r="D52" s="53">
        <v>0</v>
      </c>
      <c r="E52" s="53">
        <v>0</v>
      </c>
      <c r="F52" s="53">
        <v>0.02</v>
      </c>
      <c r="G52" s="53">
        <v>0</v>
      </c>
      <c r="H52" s="53">
        <v>0</v>
      </c>
      <c r="I52" s="53">
        <v>2.0069999999999997</v>
      </c>
      <c r="J52" s="53">
        <v>0</v>
      </c>
      <c r="K52" s="53">
        <v>0</v>
      </c>
      <c r="L52" s="53">
        <v>0</v>
      </c>
      <c r="M52" s="53">
        <v>0</v>
      </c>
      <c r="N52" s="53">
        <v>0</v>
      </c>
      <c r="O52" s="53">
        <v>0</v>
      </c>
      <c r="P52" s="53">
        <v>0</v>
      </c>
      <c r="Q52" s="53">
        <v>0</v>
      </c>
      <c r="R52" s="53">
        <v>0</v>
      </c>
      <c r="S52" s="53">
        <v>0</v>
      </c>
      <c r="T52" s="53">
        <v>0</v>
      </c>
      <c r="U52" s="53">
        <v>0</v>
      </c>
      <c r="V52" s="53">
        <v>0</v>
      </c>
      <c r="W52" s="53">
        <v>0</v>
      </c>
      <c r="X52" s="53">
        <v>0</v>
      </c>
      <c r="Y52" s="53">
        <v>0</v>
      </c>
      <c r="Z52" s="53">
        <v>0</v>
      </c>
      <c r="AA52" s="53">
        <v>0</v>
      </c>
      <c r="AB52" s="53">
        <v>1.4E-2</v>
      </c>
      <c r="AC52" s="53">
        <v>0</v>
      </c>
      <c r="AD52" s="53">
        <v>0</v>
      </c>
      <c r="AE52" s="53">
        <v>0</v>
      </c>
      <c r="AF52" s="53">
        <v>0</v>
      </c>
      <c r="AG52" s="53">
        <v>0</v>
      </c>
      <c r="AH52" s="53">
        <v>0</v>
      </c>
      <c r="AI52" s="138">
        <v>2.0409999999999995</v>
      </c>
    </row>
    <row r="53" spans="1:35"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138">
        <v>0</v>
      </c>
    </row>
    <row r="54" spans="1:35"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138">
        <v>0</v>
      </c>
    </row>
    <row r="55" spans="1:35" x14ac:dyDescent="0.3">
      <c r="A55" s="3" t="s">
        <v>144</v>
      </c>
      <c r="B55" s="3" t="s">
        <v>382</v>
      </c>
      <c r="C55" s="3" t="s">
        <v>389</v>
      </c>
      <c r="D55" s="53">
        <v>0</v>
      </c>
      <c r="E55" s="53">
        <v>0</v>
      </c>
      <c r="F55" s="53">
        <v>0</v>
      </c>
      <c r="G55" s="53">
        <v>0</v>
      </c>
      <c r="H55" s="53">
        <v>0</v>
      </c>
      <c r="I55" s="53">
        <v>0.128</v>
      </c>
      <c r="J55" s="53">
        <v>0</v>
      </c>
      <c r="K55" s="53">
        <v>0</v>
      </c>
      <c r="L55" s="53">
        <v>0</v>
      </c>
      <c r="M55" s="53">
        <v>0</v>
      </c>
      <c r="N55" s="53">
        <v>0</v>
      </c>
      <c r="O55" s="53">
        <v>0</v>
      </c>
      <c r="P55" s="53">
        <v>0</v>
      </c>
      <c r="Q55" s="53">
        <v>1.1200000000000001</v>
      </c>
      <c r="R55" s="53">
        <v>0</v>
      </c>
      <c r="S55" s="53">
        <v>0</v>
      </c>
      <c r="T55" s="53">
        <v>0</v>
      </c>
      <c r="U55" s="53">
        <v>0</v>
      </c>
      <c r="V55" s="53">
        <v>0</v>
      </c>
      <c r="W55" s="53">
        <v>0.124</v>
      </c>
      <c r="X55" s="53">
        <v>0</v>
      </c>
      <c r="Y55" s="53">
        <v>0</v>
      </c>
      <c r="Z55" s="53">
        <v>0</v>
      </c>
      <c r="AA55" s="53">
        <v>0</v>
      </c>
      <c r="AB55" s="53">
        <v>0</v>
      </c>
      <c r="AC55" s="53">
        <v>0</v>
      </c>
      <c r="AD55" s="53">
        <v>0</v>
      </c>
      <c r="AE55" s="53">
        <v>0</v>
      </c>
      <c r="AF55" s="53">
        <v>0</v>
      </c>
      <c r="AG55" s="53">
        <v>0</v>
      </c>
      <c r="AH55" s="53">
        <v>0</v>
      </c>
      <c r="AI55" s="138">
        <v>1.3720000000000003</v>
      </c>
    </row>
    <row r="56" spans="1:35" x14ac:dyDescent="0.3">
      <c r="A56" s="49" t="s">
        <v>390</v>
      </c>
      <c r="B56" s="49" t="s">
        <v>390</v>
      </c>
      <c r="C56" s="49" t="s">
        <v>390</v>
      </c>
      <c r="D56" s="50">
        <v>0</v>
      </c>
      <c r="E56" s="50">
        <v>0</v>
      </c>
      <c r="F56" s="50">
        <v>0.46700000000000003</v>
      </c>
      <c r="G56" s="50">
        <v>0</v>
      </c>
      <c r="H56" s="50">
        <v>0</v>
      </c>
      <c r="I56" s="50">
        <v>15.591000000000001</v>
      </c>
      <c r="J56" s="50">
        <v>0.03</v>
      </c>
      <c r="K56" s="50">
        <v>0</v>
      </c>
      <c r="L56" s="50">
        <v>5.7999999999999996E-2</v>
      </c>
      <c r="M56" s="50">
        <v>0</v>
      </c>
      <c r="N56" s="50">
        <v>0</v>
      </c>
      <c r="O56" s="50">
        <v>0</v>
      </c>
      <c r="P56" s="50">
        <v>0</v>
      </c>
      <c r="Q56" s="50">
        <v>1.58</v>
      </c>
      <c r="R56" s="50">
        <v>0</v>
      </c>
      <c r="S56" s="50">
        <v>0</v>
      </c>
      <c r="T56" s="50">
        <v>0</v>
      </c>
      <c r="U56" s="50">
        <v>0</v>
      </c>
      <c r="V56" s="50">
        <v>0</v>
      </c>
      <c r="W56" s="50">
        <v>0.05</v>
      </c>
      <c r="X56" s="50">
        <v>0</v>
      </c>
      <c r="Y56" s="50">
        <v>0</v>
      </c>
      <c r="Z56" s="50">
        <v>0</v>
      </c>
      <c r="AA56" s="50">
        <v>0</v>
      </c>
      <c r="AB56" s="50">
        <v>2.9000000000000001E-2</v>
      </c>
      <c r="AC56" s="50">
        <v>3.6520000000000001</v>
      </c>
      <c r="AD56" s="50">
        <v>0</v>
      </c>
      <c r="AE56" s="50">
        <v>0</v>
      </c>
      <c r="AF56" s="50">
        <v>0</v>
      </c>
      <c r="AG56" s="50">
        <v>0</v>
      </c>
      <c r="AH56" s="50">
        <v>0</v>
      </c>
      <c r="AI56" s="50">
        <v>21.457000000000001</v>
      </c>
    </row>
    <row r="57" spans="1:35" x14ac:dyDescent="0.3">
      <c r="A57" s="51" t="s">
        <v>391</v>
      </c>
      <c r="B57" s="51" t="s">
        <v>391</v>
      </c>
      <c r="C57" s="51" t="s">
        <v>391</v>
      </c>
      <c r="D57" s="52">
        <v>0</v>
      </c>
      <c r="E57" s="52">
        <v>0</v>
      </c>
      <c r="F57" s="52">
        <v>0.42700000000000005</v>
      </c>
      <c r="G57" s="52">
        <v>0</v>
      </c>
      <c r="H57" s="52">
        <v>0</v>
      </c>
      <c r="I57" s="52">
        <v>0.80800000000000005</v>
      </c>
      <c r="J57" s="52">
        <v>0</v>
      </c>
      <c r="K57" s="52">
        <v>0</v>
      </c>
      <c r="L57" s="52">
        <v>0</v>
      </c>
      <c r="M57" s="52">
        <v>0</v>
      </c>
      <c r="N57" s="52">
        <v>0</v>
      </c>
      <c r="O57" s="52">
        <v>0</v>
      </c>
      <c r="P57" s="52">
        <v>0</v>
      </c>
      <c r="Q57" s="52">
        <v>1.58</v>
      </c>
      <c r="R57" s="52">
        <v>0</v>
      </c>
      <c r="S57" s="52">
        <v>0</v>
      </c>
      <c r="T57" s="52">
        <v>0</v>
      </c>
      <c r="U57" s="52">
        <v>0</v>
      </c>
      <c r="V57" s="52">
        <v>0</v>
      </c>
      <c r="W57" s="52">
        <v>0.05</v>
      </c>
      <c r="X57" s="52">
        <v>0</v>
      </c>
      <c r="Y57" s="52">
        <v>0</v>
      </c>
      <c r="Z57" s="52">
        <v>0</v>
      </c>
      <c r="AA57" s="52">
        <v>0</v>
      </c>
      <c r="AB57" s="52">
        <v>0</v>
      </c>
      <c r="AC57" s="52">
        <v>3.6520000000000001</v>
      </c>
      <c r="AD57" s="52">
        <v>0</v>
      </c>
      <c r="AE57" s="52">
        <v>0</v>
      </c>
      <c r="AF57" s="52">
        <v>0</v>
      </c>
      <c r="AG57" s="52">
        <v>0</v>
      </c>
      <c r="AH57" s="52">
        <v>0</v>
      </c>
      <c r="AI57" s="52">
        <v>6.5170000000000003</v>
      </c>
    </row>
    <row r="58" spans="1:35"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138">
        <v>0</v>
      </c>
    </row>
    <row r="59" spans="1:35" x14ac:dyDescent="0.3">
      <c r="A59" s="3" t="s">
        <v>196</v>
      </c>
      <c r="B59" s="3" t="s">
        <v>392</v>
      </c>
      <c r="C59" s="3" t="s">
        <v>197</v>
      </c>
      <c r="D59" s="53">
        <v>0</v>
      </c>
      <c r="E59" s="53">
        <v>0</v>
      </c>
      <c r="F59" s="53">
        <v>0.26</v>
      </c>
      <c r="G59" s="53">
        <v>0</v>
      </c>
      <c r="H59" s="53">
        <v>0</v>
      </c>
      <c r="I59" s="53">
        <v>0.71500000000000008</v>
      </c>
      <c r="J59" s="53">
        <v>0</v>
      </c>
      <c r="K59" s="53">
        <v>0</v>
      </c>
      <c r="L59" s="53">
        <v>0</v>
      </c>
      <c r="M59" s="53">
        <v>0</v>
      </c>
      <c r="N59" s="53">
        <v>0</v>
      </c>
      <c r="O59" s="53">
        <v>0</v>
      </c>
      <c r="P59" s="53">
        <v>0</v>
      </c>
      <c r="Q59" s="53">
        <v>1.58</v>
      </c>
      <c r="R59" s="53">
        <v>0</v>
      </c>
      <c r="S59" s="53">
        <v>0</v>
      </c>
      <c r="T59" s="53">
        <v>0</v>
      </c>
      <c r="U59" s="53">
        <v>0</v>
      </c>
      <c r="V59" s="53">
        <v>0</v>
      </c>
      <c r="W59" s="53">
        <v>0.05</v>
      </c>
      <c r="X59" s="53">
        <v>0</v>
      </c>
      <c r="Y59" s="53">
        <v>0</v>
      </c>
      <c r="Z59" s="53">
        <v>0</v>
      </c>
      <c r="AA59" s="53">
        <v>0</v>
      </c>
      <c r="AB59" s="53">
        <v>0</v>
      </c>
      <c r="AC59" s="53">
        <v>1.738</v>
      </c>
      <c r="AD59" s="53">
        <v>0</v>
      </c>
      <c r="AE59" s="53">
        <v>0</v>
      </c>
      <c r="AF59" s="53">
        <v>0</v>
      </c>
      <c r="AG59" s="53">
        <v>0</v>
      </c>
      <c r="AH59" s="53">
        <v>0</v>
      </c>
      <c r="AI59" s="138">
        <v>4.343</v>
      </c>
    </row>
    <row r="60" spans="1:35"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138">
        <v>0</v>
      </c>
    </row>
    <row r="61" spans="1:35" x14ac:dyDescent="0.3">
      <c r="A61" s="3" t="s">
        <v>196</v>
      </c>
      <c r="B61" s="3" t="s">
        <v>392</v>
      </c>
      <c r="C61" s="3" t="s">
        <v>200</v>
      </c>
      <c r="D61" s="53">
        <v>0</v>
      </c>
      <c r="E61" s="53">
        <v>0</v>
      </c>
      <c r="F61" s="53">
        <v>0.16700000000000001</v>
      </c>
      <c r="G61" s="53">
        <v>0</v>
      </c>
      <c r="H61" s="53">
        <v>0</v>
      </c>
      <c r="I61" s="53">
        <v>9.2999999999999999E-2</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1.9140000000000001</v>
      </c>
      <c r="AD61" s="53">
        <v>0</v>
      </c>
      <c r="AE61" s="53">
        <v>0</v>
      </c>
      <c r="AF61" s="53">
        <v>0</v>
      </c>
      <c r="AG61" s="53">
        <v>0</v>
      </c>
      <c r="AH61" s="53">
        <v>0</v>
      </c>
      <c r="AI61" s="138">
        <v>2.1740000000000004</v>
      </c>
    </row>
    <row r="62" spans="1:35"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138">
        <v>0</v>
      </c>
    </row>
    <row r="63" spans="1:35"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138">
        <v>0</v>
      </c>
    </row>
    <row r="64" spans="1:35" x14ac:dyDescent="0.3">
      <c r="A64" s="51" t="s">
        <v>396</v>
      </c>
      <c r="B64" s="51" t="s">
        <v>396</v>
      </c>
      <c r="C64" s="51" t="s">
        <v>396</v>
      </c>
      <c r="D64" s="52">
        <v>0</v>
      </c>
      <c r="E64" s="52">
        <v>0</v>
      </c>
      <c r="F64" s="52">
        <v>0</v>
      </c>
      <c r="G64" s="52">
        <v>0</v>
      </c>
      <c r="H64" s="52">
        <v>0</v>
      </c>
      <c r="I64" s="52">
        <v>7.3140000000000009</v>
      </c>
      <c r="J64" s="52">
        <v>0</v>
      </c>
      <c r="K64" s="52">
        <v>0</v>
      </c>
      <c r="L64" s="52">
        <v>0</v>
      </c>
      <c r="M64" s="52">
        <v>0</v>
      </c>
      <c r="N64" s="52">
        <v>0</v>
      </c>
      <c r="O64" s="52">
        <v>0</v>
      </c>
      <c r="P64" s="52">
        <v>0</v>
      </c>
      <c r="Q64" s="52">
        <v>0</v>
      </c>
      <c r="R64" s="52">
        <v>0</v>
      </c>
      <c r="S64" s="52">
        <v>0</v>
      </c>
      <c r="T64" s="52">
        <v>0</v>
      </c>
      <c r="U64" s="52">
        <v>0</v>
      </c>
      <c r="V64" s="52">
        <v>0</v>
      </c>
      <c r="W64" s="52">
        <v>0</v>
      </c>
      <c r="X64" s="52">
        <v>0</v>
      </c>
      <c r="Y64" s="52">
        <v>0</v>
      </c>
      <c r="Z64" s="52">
        <v>0</v>
      </c>
      <c r="AA64" s="52">
        <v>0</v>
      </c>
      <c r="AB64" s="52">
        <v>0</v>
      </c>
      <c r="AC64" s="52">
        <v>0</v>
      </c>
      <c r="AD64" s="52">
        <v>0</v>
      </c>
      <c r="AE64" s="52">
        <v>0</v>
      </c>
      <c r="AF64" s="52">
        <v>0</v>
      </c>
      <c r="AG64" s="52">
        <v>0</v>
      </c>
      <c r="AH64" s="52">
        <v>0</v>
      </c>
      <c r="AI64" s="52">
        <v>7.3140000000000009</v>
      </c>
    </row>
    <row r="65" spans="1:35"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138">
        <v>0</v>
      </c>
    </row>
    <row r="66" spans="1:35"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138">
        <v>0</v>
      </c>
    </row>
    <row r="67" spans="1:35"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138">
        <v>0</v>
      </c>
    </row>
    <row r="68" spans="1:35"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138">
        <v>0</v>
      </c>
    </row>
    <row r="69" spans="1:35" x14ac:dyDescent="0.3">
      <c r="A69" s="3" t="s">
        <v>196</v>
      </c>
      <c r="B69" s="3" t="s">
        <v>397</v>
      </c>
      <c r="C69" s="3" t="s">
        <v>402</v>
      </c>
      <c r="D69" s="53">
        <v>0</v>
      </c>
      <c r="E69" s="53">
        <v>0</v>
      </c>
      <c r="F69" s="53">
        <v>0</v>
      </c>
      <c r="G69" s="53">
        <v>0</v>
      </c>
      <c r="H69" s="53">
        <v>0</v>
      </c>
      <c r="I69" s="53">
        <v>1.145</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138">
        <v>1.145</v>
      </c>
    </row>
    <row r="70" spans="1:35" x14ac:dyDescent="0.3">
      <c r="A70" s="3" t="s">
        <v>196</v>
      </c>
      <c r="B70" s="3" t="s">
        <v>397</v>
      </c>
      <c r="C70" s="3" t="s">
        <v>403</v>
      </c>
      <c r="D70" s="53">
        <v>0</v>
      </c>
      <c r="E70" s="53">
        <v>0</v>
      </c>
      <c r="F70" s="53">
        <v>0</v>
      </c>
      <c r="G70" s="53">
        <v>0</v>
      </c>
      <c r="H70" s="53">
        <v>0</v>
      </c>
      <c r="I70" s="53">
        <v>1.0829999999999997</v>
      </c>
      <c r="J70" s="53">
        <v>0</v>
      </c>
      <c r="K70" s="53">
        <v>0</v>
      </c>
      <c r="L70" s="53">
        <v>0</v>
      </c>
      <c r="M70" s="53">
        <v>0</v>
      </c>
      <c r="N70" s="53">
        <v>0</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v>
      </c>
      <c r="AF70" s="53">
        <v>0</v>
      </c>
      <c r="AG70" s="53">
        <v>0</v>
      </c>
      <c r="AH70" s="53">
        <v>0</v>
      </c>
      <c r="AI70" s="138">
        <v>1.0829999999999997</v>
      </c>
    </row>
    <row r="71" spans="1:35" x14ac:dyDescent="0.3">
      <c r="A71" s="3" t="s">
        <v>196</v>
      </c>
      <c r="B71" s="3" t="s">
        <v>397</v>
      </c>
      <c r="C71" s="3" t="s">
        <v>404</v>
      </c>
      <c r="D71" s="53">
        <v>0</v>
      </c>
      <c r="E71" s="53">
        <v>0</v>
      </c>
      <c r="F71" s="53">
        <v>0</v>
      </c>
      <c r="G71" s="53">
        <v>0</v>
      </c>
      <c r="H71" s="53">
        <v>0</v>
      </c>
      <c r="I71" s="53">
        <v>0.28400000000000003</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138">
        <v>0.28400000000000003</v>
      </c>
    </row>
    <row r="72" spans="1:35"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138">
        <v>0</v>
      </c>
    </row>
    <row r="73" spans="1:35"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138">
        <v>0</v>
      </c>
    </row>
    <row r="74" spans="1:35"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0</v>
      </c>
      <c r="AF74" s="53">
        <v>0</v>
      </c>
      <c r="AG74" s="53">
        <v>0</v>
      </c>
      <c r="AH74" s="53">
        <v>0</v>
      </c>
      <c r="AI74" s="138">
        <v>0</v>
      </c>
    </row>
    <row r="75" spans="1:35"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138">
        <v>0</v>
      </c>
    </row>
    <row r="76" spans="1:35"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138">
        <v>0</v>
      </c>
    </row>
    <row r="77" spans="1:35"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138">
        <v>0</v>
      </c>
    </row>
    <row r="78" spans="1:35"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138">
        <v>0</v>
      </c>
    </row>
    <row r="79" spans="1:35" x14ac:dyDescent="0.3">
      <c r="A79" s="3" t="s">
        <v>196</v>
      </c>
      <c r="B79" s="3" t="s">
        <v>397</v>
      </c>
      <c r="C79" s="3" t="s">
        <v>412</v>
      </c>
      <c r="D79" s="53">
        <v>0</v>
      </c>
      <c r="E79" s="53">
        <v>0</v>
      </c>
      <c r="F79" s="53">
        <v>0</v>
      </c>
      <c r="G79" s="53">
        <v>0</v>
      </c>
      <c r="H79" s="53">
        <v>0</v>
      </c>
      <c r="I79" s="53">
        <v>4.019000000000001</v>
      </c>
      <c r="J79" s="53">
        <v>0</v>
      </c>
      <c r="K79" s="53">
        <v>0</v>
      </c>
      <c r="L79" s="53">
        <v>0</v>
      </c>
      <c r="M79" s="53">
        <v>0</v>
      </c>
      <c r="N79" s="53">
        <v>0</v>
      </c>
      <c r="O79" s="53">
        <v>0</v>
      </c>
      <c r="P79" s="53">
        <v>0</v>
      </c>
      <c r="Q79" s="53">
        <v>0</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138">
        <v>4.019000000000001</v>
      </c>
    </row>
    <row r="80" spans="1:35"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138">
        <v>0</v>
      </c>
    </row>
    <row r="81" spans="1:35"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138">
        <v>0</v>
      </c>
    </row>
    <row r="82" spans="1:35" x14ac:dyDescent="0.3">
      <c r="A82" s="3" t="s">
        <v>196</v>
      </c>
      <c r="B82" s="3" t="s">
        <v>397</v>
      </c>
      <c r="C82" s="3" t="s">
        <v>415</v>
      </c>
      <c r="D82" s="53">
        <v>0</v>
      </c>
      <c r="E82" s="53">
        <v>0</v>
      </c>
      <c r="F82" s="53">
        <v>0</v>
      </c>
      <c r="G82" s="53">
        <v>0</v>
      </c>
      <c r="H82" s="53">
        <v>0</v>
      </c>
      <c r="I82" s="53">
        <v>0.78300000000000014</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v>
      </c>
      <c r="AF82" s="53">
        <v>0</v>
      </c>
      <c r="AG82" s="53">
        <v>0</v>
      </c>
      <c r="AH82" s="53">
        <v>0</v>
      </c>
      <c r="AI82" s="138">
        <v>0.78300000000000014</v>
      </c>
    </row>
    <row r="83" spans="1:35" x14ac:dyDescent="0.3">
      <c r="A83" s="51" t="s">
        <v>416</v>
      </c>
      <c r="B83" s="51" t="s">
        <v>416</v>
      </c>
      <c r="C83" s="51" t="s">
        <v>416</v>
      </c>
      <c r="D83" s="52">
        <v>0</v>
      </c>
      <c r="E83" s="52">
        <v>0</v>
      </c>
      <c r="F83" s="52">
        <v>0</v>
      </c>
      <c r="G83" s="52">
        <v>0</v>
      </c>
      <c r="H83" s="52">
        <v>0</v>
      </c>
      <c r="I83" s="52">
        <v>1.534</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1.2E-2</v>
      </c>
      <c r="AC83" s="52">
        <v>0</v>
      </c>
      <c r="AD83" s="52">
        <v>0</v>
      </c>
      <c r="AE83" s="52">
        <v>0</v>
      </c>
      <c r="AF83" s="52">
        <v>0</v>
      </c>
      <c r="AG83" s="52">
        <v>0</v>
      </c>
      <c r="AH83" s="52">
        <v>0</v>
      </c>
      <c r="AI83" s="52">
        <v>1.546</v>
      </c>
    </row>
    <row r="84" spans="1:35"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138">
        <v>0</v>
      </c>
    </row>
    <row r="85" spans="1:35" x14ac:dyDescent="0.3">
      <c r="A85" s="3" t="s">
        <v>196</v>
      </c>
      <c r="B85" s="3" t="s">
        <v>417</v>
      </c>
      <c r="C85" s="3" t="s">
        <v>419</v>
      </c>
      <c r="D85" s="53">
        <v>0</v>
      </c>
      <c r="E85" s="53">
        <v>0</v>
      </c>
      <c r="F85" s="53">
        <v>0</v>
      </c>
      <c r="G85" s="53">
        <v>0</v>
      </c>
      <c r="H85" s="53">
        <v>0</v>
      </c>
      <c r="I85" s="53">
        <v>2.5000000000000001E-2</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138">
        <v>2.5000000000000001E-2</v>
      </c>
    </row>
    <row r="86" spans="1:35"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138">
        <v>0</v>
      </c>
    </row>
    <row r="87" spans="1:35" x14ac:dyDescent="0.3">
      <c r="A87" s="3" t="s">
        <v>196</v>
      </c>
      <c r="B87" s="3" t="s">
        <v>417</v>
      </c>
      <c r="C87" s="3" t="s">
        <v>421</v>
      </c>
      <c r="D87" s="53">
        <v>0</v>
      </c>
      <c r="E87" s="53">
        <v>0</v>
      </c>
      <c r="F87" s="53">
        <v>0</v>
      </c>
      <c r="G87" s="53">
        <v>0</v>
      </c>
      <c r="H87" s="53">
        <v>0</v>
      </c>
      <c r="I87" s="53">
        <v>1.4E-2</v>
      </c>
      <c r="J87" s="53">
        <v>0</v>
      </c>
      <c r="K87" s="53">
        <v>0</v>
      </c>
      <c r="L87" s="53">
        <v>0</v>
      </c>
      <c r="M87" s="53">
        <v>0</v>
      </c>
      <c r="N87" s="53">
        <v>0</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v>
      </c>
      <c r="AH87" s="53">
        <v>0</v>
      </c>
      <c r="AI87" s="138">
        <v>1.4E-2</v>
      </c>
    </row>
    <row r="88" spans="1:35"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138">
        <v>0</v>
      </c>
    </row>
    <row r="89" spans="1:35" x14ac:dyDescent="0.3">
      <c r="A89" s="3" t="s">
        <v>196</v>
      </c>
      <c r="B89" s="3" t="s">
        <v>417</v>
      </c>
      <c r="C89" s="3" t="s">
        <v>423</v>
      </c>
      <c r="D89" s="53">
        <v>0</v>
      </c>
      <c r="E89" s="53">
        <v>0</v>
      </c>
      <c r="F89" s="53">
        <v>0</v>
      </c>
      <c r="G89" s="53">
        <v>0</v>
      </c>
      <c r="H89" s="53">
        <v>0</v>
      </c>
      <c r="I89" s="53">
        <v>0.871</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0</v>
      </c>
      <c r="AH89" s="53">
        <v>0</v>
      </c>
      <c r="AI89" s="138">
        <v>0.871</v>
      </c>
    </row>
    <row r="90" spans="1:35"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138">
        <v>0</v>
      </c>
    </row>
    <row r="91" spans="1:35"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138">
        <v>0</v>
      </c>
    </row>
    <row r="92" spans="1:35"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138">
        <v>0</v>
      </c>
    </row>
    <row r="93" spans="1:35"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138">
        <v>0</v>
      </c>
    </row>
    <row r="94" spans="1:35"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138">
        <v>0</v>
      </c>
    </row>
    <row r="95" spans="1:35"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138">
        <v>0</v>
      </c>
    </row>
    <row r="96" spans="1:35" x14ac:dyDescent="0.3">
      <c r="A96" s="3" t="s">
        <v>196</v>
      </c>
      <c r="B96" s="3" t="s">
        <v>417</v>
      </c>
      <c r="C96" s="3" t="s">
        <v>430</v>
      </c>
      <c r="D96" s="53">
        <v>0</v>
      </c>
      <c r="E96" s="53">
        <v>0</v>
      </c>
      <c r="F96" s="53">
        <v>0</v>
      </c>
      <c r="G96" s="53">
        <v>0</v>
      </c>
      <c r="H96" s="53">
        <v>0</v>
      </c>
      <c r="I96" s="53">
        <v>0.58700000000000008</v>
      </c>
      <c r="J96" s="53">
        <v>0</v>
      </c>
      <c r="K96" s="53">
        <v>0</v>
      </c>
      <c r="L96" s="53">
        <v>0</v>
      </c>
      <c r="M96" s="53">
        <v>0</v>
      </c>
      <c r="N96" s="53">
        <v>0</v>
      </c>
      <c r="O96" s="53">
        <v>0</v>
      </c>
      <c r="P96" s="53">
        <v>0</v>
      </c>
      <c r="Q96" s="53">
        <v>0</v>
      </c>
      <c r="R96" s="53">
        <v>0</v>
      </c>
      <c r="S96" s="53">
        <v>0</v>
      </c>
      <c r="T96" s="53">
        <v>0</v>
      </c>
      <c r="U96" s="53">
        <v>0</v>
      </c>
      <c r="V96" s="53">
        <v>0</v>
      </c>
      <c r="W96" s="53">
        <v>0</v>
      </c>
      <c r="X96" s="53">
        <v>0</v>
      </c>
      <c r="Y96" s="53">
        <v>0</v>
      </c>
      <c r="Z96" s="53">
        <v>0</v>
      </c>
      <c r="AA96" s="53">
        <v>0</v>
      </c>
      <c r="AB96" s="53">
        <v>0</v>
      </c>
      <c r="AC96" s="53">
        <v>0</v>
      </c>
      <c r="AD96" s="53">
        <v>0</v>
      </c>
      <c r="AE96" s="53">
        <v>0</v>
      </c>
      <c r="AF96" s="53">
        <v>0</v>
      </c>
      <c r="AG96" s="53">
        <v>0</v>
      </c>
      <c r="AH96" s="53">
        <v>0</v>
      </c>
      <c r="AI96" s="138">
        <v>0.58700000000000008</v>
      </c>
    </row>
    <row r="97" spans="1:35"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138">
        <v>0</v>
      </c>
    </row>
    <row r="98" spans="1:35"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138">
        <v>0</v>
      </c>
    </row>
    <row r="99" spans="1:35" x14ac:dyDescent="0.3">
      <c r="A99" s="3" t="s">
        <v>196</v>
      </c>
      <c r="B99" s="3" t="s">
        <v>417</v>
      </c>
      <c r="C99" s="3" t="s">
        <v>433</v>
      </c>
      <c r="D99" s="53">
        <v>0</v>
      </c>
      <c r="E99" s="53">
        <v>0</v>
      </c>
      <c r="F99" s="53">
        <v>0</v>
      </c>
      <c r="G99" s="53">
        <v>0</v>
      </c>
      <c r="H99" s="53">
        <v>0</v>
      </c>
      <c r="I99" s="53">
        <v>3.6999999999999998E-2</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1.2E-2</v>
      </c>
      <c r="AC99" s="53">
        <v>0</v>
      </c>
      <c r="AD99" s="53">
        <v>0</v>
      </c>
      <c r="AE99" s="53">
        <v>0</v>
      </c>
      <c r="AF99" s="53">
        <v>0</v>
      </c>
      <c r="AG99" s="53">
        <v>0</v>
      </c>
      <c r="AH99" s="53">
        <v>0</v>
      </c>
      <c r="AI99" s="138">
        <v>4.9000000000000002E-2</v>
      </c>
    </row>
    <row r="100" spans="1:35" x14ac:dyDescent="0.3">
      <c r="A100" s="51" t="s">
        <v>434</v>
      </c>
      <c r="B100" s="51" t="s">
        <v>434</v>
      </c>
      <c r="C100" s="51" t="s">
        <v>434</v>
      </c>
      <c r="D100" s="52">
        <v>0</v>
      </c>
      <c r="E100" s="52">
        <v>0</v>
      </c>
      <c r="F100" s="52">
        <v>0</v>
      </c>
      <c r="G100" s="52">
        <v>0</v>
      </c>
      <c r="H100" s="52">
        <v>0</v>
      </c>
      <c r="I100" s="52">
        <v>0.42200000000000004</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0.42200000000000004</v>
      </c>
    </row>
    <row r="101" spans="1:35" x14ac:dyDescent="0.3">
      <c r="A101" s="3" t="s">
        <v>196</v>
      </c>
      <c r="B101" s="3" t="s">
        <v>435</v>
      </c>
      <c r="C101" s="3" t="s">
        <v>436</v>
      </c>
      <c r="D101" s="53">
        <v>0</v>
      </c>
      <c r="E101" s="53">
        <v>0</v>
      </c>
      <c r="F101" s="53">
        <v>0</v>
      </c>
      <c r="G101" s="53">
        <v>0</v>
      </c>
      <c r="H101" s="53">
        <v>0</v>
      </c>
      <c r="I101" s="53">
        <v>0.42200000000000004</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0</v>
      </c>
      <c r="AF101" s="53">
        <v>0</v>
      </c>
      <c r="AG101" s="53">
        <v>0</v>
      </c>
      <c r="AH101" s="53">
        <v>0</v>
      </c>
      <c r="AI101" s="138">
        <v>0.42200000000000004</v>
      </c>
    </row>
    <row r="102" spans="1:35"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138">
        <v>0</v>
      </c>
    </row>
    <row r="103" spans="1:35"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138">
        <v>0</v>
      </c>
    </row>
    <row r="104" spans="1:35"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138">
        <v>0</v>
      </c>
    </row>
    <row r="105" spans="1:35"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138">
        <v>0</v>
      </c>
    </row>
    <row r="106" spans="1:35"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138">
        <v>0</v>
      </c>
    </row>
    <row r="107" spans="1:35"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138">
        <v>0</v>
      </c>
    </row>
    <row r="108" spans="1:35"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138">
        <v>0</v>
      </c>
    </row>
    <row r="109" spans="1:35"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138">
        <v>0</v>
      </c>
    </row>
    <row r="110" spans="1:35" x14ac:dyDescent="0.3">
      <c r="A110" s="51" t="s">
        <v>445</v>
      </c>
      <c r="B110" s="51" t="s">
        <v>445</v>
      </c>
      <c r="C110" s="51" t="s">
        <v>445</v>
      </c>
      <c r="D110" s="52">
        <v>0</v>
      </c>
      <c r="E110" s="52">
        <v>0</v>
      </c>
      <c r="F110" s="52">
        <v>0.04</v>
      </c>
      <c r="G110" s="52">
        <v>0</v>
      </c>
      <c r="H110" s="52">
        <v>0</v>
      </c>
      <c r="I110" s="52">
        <v>5.5129999999999999</v>
      </c>
      <c r="J110" s="52">
        <v>0.03</v>
      </c>
      <c r="K110" s="52">
        <v>0</v>
      </c>
      <c r="L110" s="52">
        <v>5.7999999999999996E-2</v>
      </c>
      <c r="M110" s="52">
        <v>0</v>
      </c>
      <c r="N110" s="52">
        <v>0</v>
      </c>
      <c r="O110" s="52">
        <v>0</v>
      </c>
      <c r="P110" s="52">
        <v>0</v>
      </c>
      <c r="Q110" s="52">
        <v>0</v>
      </c>
      <c r="R110" s="52">
        <v>0</v>
      </c>
      <c r="S110" s="52">
        <v>0</v>
      </c>
      <c r="T110" s="52">
        <v>0</v>
      </c>
      <c r="U110" s="52">
        <v>0</v>
      </c>
      <c r="V110" s="52">
        <v>0</v>
      </c>
      <c r="W110" s="52">
        <v>0</v>
      </c>
      <c r="X110" s="52">
        <v>0</v>
      </c>
      <c r="Y110" s="52">
        <v>0</v>
      </c>
      <c r="Z110" s="52">
        <v>0</v>
      </c>
      <c r="AA110" s="52">
        <v>0</v>
      </c>
      <c r="AB110" s="52">
        <v>1.7000000000000001E-2</v>
      </c>
      <c r="AC110" s="52">
        <v>0</v>
      </c>
      <c r="AD110" s="52">
        <v>0</v>
      </c>
      <c r="AE110" s="52">
        <v>0</v>
      </c>
      <c r="AF110" s="52">
        <v>0</v>
      </c>
      <c r="AG110" s="52">
        <v>0</v>
      </c>
      <c r="AH110" s="52">
        <v>0</v>
      </c>
      <c r="AI110" s="52">
        <v>5.6580000000000004</v>
      </c>
    </row>
    <row r="111" spans="1:35"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138">
        <v>0</v>
      </c>
    </row>
    <row r="112" spans="1:35"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138">
        <v>0</v>
      </c>
    </row>
    <row r="113" spans="1:35"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138">
        <v>0</v>
      </c>
    </row>
    <row r="114" spans="1:35" x14ac:dyDescent="0.3">
      <c r="A114" s="3" t="s">
        <v>196</v>
      </c>
      <c r="B114" s="3" t="s">
        <v>446</v>
      </c>
      <c r="C114" s="3" t="s">
        <v>450</v>
      </c>
      <c r="D114" s="53">
        <v>0</v>
      </c>
      <c r="E114" s="53">
        <v>0</v>
      </c>
      <c r="F114" s="53">
        <v>0.04</v>
      </c>
      <c r="G114" s="53">
        <v>0</v>
      </c>
      <c r="H114" s="53">
        <v>0</v>
      </c>
      <c r="I114" s="53">
        <v>5.5129999999999999</v>
      </c>
      <c r="J114" s="53">
        <v>0.03</v>
      </c>
      <c r="K114" s="53">
        <v>0</v>
      </c>
      <c r="L114" s="53">
        <v>5.7999999999999996E-2</v>
      </c>
      <c r="M114" s="53">
        <v>0</v>
      </c>
      <c r="N114" s="53">
        <v>0</v>
      </c>
      <c r="O114" s="53">
        <v>0</v>
      </c>
      <c r="P114" s="53">
        <v>0</v>
      </c>
      <c r="Q114" s="53">
        <v>0</v>
      </c>
      <c r="R114" s="53">
        <v>0</v>
      </c>
      <c r="S114" s="53">
        <v>0</v>
      </c>
      <c r="T114" s="53">
        <v>0</v>
      </c>
      <c r="U114" s="53">
        <v>0</v>
      </c>
      <c r="V114" s="53">
        <v>0</v>
      </c>
      <c r="W114" s="53">
        <v>0</v>
      </c>
      <c r="X114" s="53">
        <v>0</v>
      </c>
      <c r="Y114" s="53">
        <v>0</v>
      </c>
      <c r="Z114" s="53">
        <v>0</v>
      </c>
      <c r="AA114" s="53">
        <v>0</v>
      </c>
      <c r="AB114" s="53">
        <v>1.7000000000000001E-2</v>
      </c>
      <c r="AC114" s="53">
        <v>0</v>
      </c>
      <c r="AD114" s="53">
        <v>0</v>
      </c>
      <c r="AE114" s="53">
        <v>0</v>
      </c>
      <c r="AF114" s="53">
        <v>0</v>
      </c>
      <c r="AG114" s="53">
        <v>0</v>
      </c>
      <c r="AH114" s="53">
        <v>0</v>
      </c>
      <c r="AI114" s="138">
        <v>5.6580000000000004</v>
      </c>
    </row>
    <row r="115" spans="1:35"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138">
        <v>0</v>
      </c>
    </row>
    <row r="116" spans="1:35" x14ac:dyDescent="0.3">
      <c r="A116" s="49" t="s">
        <v>452</v>
      </c>
      <c r="B116" s="49" t="s">
        <v>452</v>
      </c>
      <c r="C116" s="49" t="s">
        <v>452</v>
      </c>
      <c r="D116" s="50">
        <v>0</v>
      </c>
      <c r="E116" s="50">
        <v>0</v>
      </c>
      <c r="F116" s="50">
        <v>7.1399999999999988</v>
      </c>
      <c r="G116" s="50">
        <v>0</v>
      </c>
      <c r="H116" s="50">
        <v>18.260999999999999</v>
      </c>
      <c r="I116" s="50">
        <v>7.4319999999999986</v>
      </c>
      <c r="J116" s="50">
        <v>0.60299999999999998</v>
      </c>
      <c r="K116" s="50">
        <v>0</v>
      </c>
      <c r="L116" s="50">
        <v>0.70000000000000007</v>
      </c>
      <c r="M116" s="50">
        <v>0.04</v>
      </c>
      <c r="N116" s="50">
        <v>0</v>
      </c>
      <c r="O116" s="50">
        <v>0</v>
      </c>
      <c r="P116" s="50">
        <v>0</v>
      </c>
      <c r="Q116" s="50">
        <v>0.19399999999999998</v>
      </c>
      <c r="R116" s="50">
        <v>0.23599999999999999</v>
      </c>
      <c r="S116" s="50">
        <v>0</v>
      </c>
      <c r="T116" s="50">
        <v>0</v>
      </c>
      <c r="U116" s="50">
        <v>0</v>
      </c>
      <c r="V116" s="50">
        <v>1.4830000000000001</v>
      </c>
      <c r="W116" s="50">
        <v>0</v>
      </c>
      <c r="X116" s="50">
        <v>0</v>
      </c>
      <c r="Y116" s="50">
        <v>0</v>
      </c>
      <c r="Z116" s="50">
        <v>0</v>
      </c>
      <c r="AA116" s="50">
        <v>0</v>
      </c>
      <c r="AB116" s="50">
        <v>2.9459999999999993</v>
      </c>
      <c r="AC116" s="50">
        <v>3.5340000000000003</v>
      </c>
      <c r="AD116" s="50">
        <v>0</v>
      </c>
      <c r="AE116" s="50">
        <v>0.68900000000000017</v>
      </c>
      <c r="AF116" s="50">
        <v>0</v>
      </c>
      <c r="AG116" s="50">
        <v>0</v>
      </c>
      <c r="AH116" s="50">
        <v>0</v>
      </c>
      <c r="AI116" s="50">
        <v>43.257999999999988</v>
      </c>
    </row>
    <row r="117" spans="1:35" x14ac:dyDescent="0.3">
      <c r="A117" s="51" t="s">
        <v>452</v>
      </c>
      <c r="B117" s="51" t="s">
        <v>452</v>
      </c>
      <c r="C117" s="51" t="s">
        <v>452</v>
      </c>
      <c r="D117" s="52">
        <v>0</v>
      </c>
      <c r="E117" s="52">
        <v>0</v>
      </c>
      <c r="F117" s="52">
        <v>7.1399999999999988</v>
      </c>
      <c r="G117" s="52">
        <v>0</v>
      </c>
      <c r="H117" s="52">
        <v>18.260999999999999</v>
      </c>
      <c r="I117" s="52">
        <v>7.4319999999999986</v>
      </c>
      <c r="J117" s="52">
        <v>0.60299999999999998</v>
      </c>
      <c r="K117" s="52">
        <v>0</v>
      </c>
      <c r="L117" s="52">
        <v>0.70000000000000007</v>
      </c>
      <c r="M117" s="52">
        <v>0.04</v>
      </c>
      <c r="N117" s="52">
        <v>0</v>
      </c>
      <c r="O117" s="52">
        <v>0</v>
      </c>
      <c r="P117" s="52">
        <v>0</v>
      </c>
      <c r="Q117" s="52">
        <v>0.19399999999999998</v>
      </c>
      <c r="R117" s="52">
        <v>0.23599999999999999</v>
      </c>
      <c r="S117" s="52">
        <v>0</v>
      </c>
      <c r="T117" s="52">
        <v>0</v>
      </c>
      <c r="U117" s="52">
        <v>0</v>
      </c>
      <c r="V117" s="52">
        <v>1.4830000000000001</v>
      </c>
      <c r="W117" s="52">
        <v>0</v>
      </c>
      <c r="X117" s="52">
        <v>0</v>
      </c>
      <c r="Y117" s="52">
        <v>0</v>
      </c>
      <c r="Z117" s="52">
        <v>0</v>
      </c>
      <c r="AA117" s="52">
        <v>0</v>
      </c>
      <c r="AB117" s="52">
        <v>2.9459999999999993</v>
      </c>
      <c r="AC117" s="52">
        <v>3.5340000000000003</v>
      </c>
      <c r="AD117" s="52">
        <v>0</v>
      </c>
      <c r="AE117" s="52">
        <v>0.68900000000000017</v>
      </c>
      <c r="AF117" s="52">
        <v>0</v>
      </c>
      <c r="AG117" s="52">
        <v>0</v>
      </c>
      <c r="AH117" s="52">
        <v>0</v>
      </c>
      <c r="AI117" s="52">
        <v>43.257999999999988</v>
      </c>
    </row>
    <row r="118" spans="1:35" x14ac:dyDescent="0.3">
      <c r="A118" s="3" t="s">
        <v>209</v>
      </c>
      <c r="B118" s="3" t="s">
        <v>209</v>
      </c>
      <c r="C118" s="3" t="s">
        <v>210</v>
      </c>
      <c r="D118" s="53">
        <v>0</v>
      </c>
      <c r="E118" s="53">
        <v>0</v>
      </c>
      <c r="F118" s="53">
        <v>0.112</v>
      </c>
      <c r="G118" s="53">
        <v>0</v>
      </c>
      <c r="H118" s="53">
        <v>0.03</v>
      </c>
      <c r="I118" s="53">
        <v>1.1520000000000004</v>
      </c>
      <c r="J118" s="53">
        <v>6.6000000000000003E-2</v>
      </c>
      <c r="K118" s="53">
        <v>0</v>
      </c>
      <c r="L118" s="53">
        <v>3.4000000000000002E-2</v>
      </c>
      <c r="M118" s="53">
        <v>0</v>
      </c>
      <c r="N118" s="53">
        <v>0</v>
      </c>
      <c r="O118" s="53">
        <v>0</v>
      </c>
      <c r="P118" s="53">
        <v>0</v>
      </c>
      <c r="Q118" s="53">
        <v>0</v>
      </c>
      <c r="R118" s="53">
        <v>3.7999999999999999E-2</v>
      </c>
      <c r="S118" s="53">
        <v>0</v>
      </c>
      <c r="T118" s="53">
        <v>0</v>
      </c>
      <c r="U118" s="53">
        <v>0</v>
      </c>
      <c r="V118" s="53">
        <v>0.32200000000000006</v>
      </c>
      <c r="W118" s="53">
        <v>0</v>
      </c>
      <c r="X118" s="53">
        <v>0</v>
      </c>
      <c r="Y118" s="53">
        <v>0</v>
      </c>
      <c r="Z118" s="53">
        <v>0</v>
      </c>
      <c r="AA118" s="53">
        <v>0</v>
      </c>
      <c r="AB118" s="53">
        <v>0.11199999999999999</v>
      </c>
      <c r="AC118" s="53">
        <v>0</v>
      </c>
      <c r="AD118" s="53">
        <v>0</v>
      </c>
      <c r="AE118" s="53">
        <v>0.68900000000000017</v>
      </c>
      <c r="AF118" s="53">
        <v>0</v>
      </c>
      <c r="AG118" s="53">
        <v>0</v>
      </c>
      <c r="AH118" s="53">
        <v>0</v>
      </c>
      <c r="AI118" s="138">
        <v>2.5550000000000006</v>
      </c>
    </row>
    <row r="119" spans="1:35" x14ac:dyDescent="0.3">
      <c r="A119" s="3" t="s">
        <v>209</v>
      </c>
      <c r="B119" s="3" t="s">
        <v>209</v>
      </c>
      <c r="C119" s="3" t="s">
        <v>213</v>
      </c>
      <c r="D119" s="53">
        <v>0</v>
      </c>
      <c r="E119" s="53">
        <v>0</v>
      </c>
      <c r="F119" s="53">
        <v>7.0279999999999987</v>
      </c>
      <c r="G119" s="53">
        <v>0</v>
      </c>
      <c r="H119" s="53">
        <v>18.230999999999998</v>
      </c>
      <c r="I119" s="53">
        <v>6.2799999999999985</v>
      </c>
      <c r="J119" s="53">
        <v>0.53700000000000003</v>
      </c>
      <c r="K119" s="53">
        <v>0</v>
      </c>
      <c r="L119" s="53">
        <v>0.66600000000000004</v>
      </c>
      <c r="M119" s="53">
        <v>0.04</v>
      </c>
      <c r="N119" s="53">
        <v>0</v>
      </c>
      <c r="O119" s="53">
        <v>0</v>
      </c>
      <c r="P119" s="53">
        <v>0</v>
      </c>
      <c r="Q119" s="53">
        <v>0.19399999999999998</v>
      </c>
      <c r="R119" s="53">
        <v>0.19799999999999998</v>
      </c>
      <c r="S119" s="53">
        <v>0</v>
      </c>
      <c r="T119" s="53">
        <v>0</v>
      </c>
      <c r="U119" s="53">
        <v>0</v>
      </c>
      <c r="V119" s="53">
        <v>1.161</v>
      </c>
      <c r="W119" s="53">
        <v>0</v>
      </c>
      <c r="X119" s="53">
        <v>0</v>
      </c>
      <c r="Y119" s="53">
        <v>0</v>
      </c>
      <c r="Z119" s="53">
        <v>0</v>
      </c>
      <c r="AA119" s="53">
        <v>0</v>
      </c>
      <c r="AB119" s="53">
        <v>2.8339999999999992</v>
      </c>
      <c r="AC119" s="53">
        <v>3.5340000000000003</v>
      </c>
      <c r="AD119" s="53">
        <v>0</v>
      </c>
      <c r="AE119" s="53">
        <v>0</v>
      </c>
      <c r="AF119" s="53">
        <v>0</v>
      </c>
      <c r="AG119" s="53">
        <v>0</v>
      </c>
      <c r="AH119" s="53">
        <v>0</v>
      </c>
      <c r="AI119" s="138">
        <v>40.702999999999989</v>
      </c>
    </row>
    <row r="120" spans="1:35" x14ac:dyDescent="0.3">
      <c r="A120" s="49" t="s">
        <v>453</v>
      </c>
      <c r="B120" s="49" t="s">
        <v>453</v>
      </c>
      <c r="C120" s="49" t="s">
        <v>453</v>
      </c>
      <c r="D120" s="50">
        <v>0</v>
      </c>
      <c r="E120" s="50">
        <v>0</v>
      </c>
      <c r="F120" s="50">
        <v>3.76</v>
      </c>
      <c r="G120" s="50">
        <v>1.304</v>
      </c>
      <c r="H120" s="50">
        <v>0.8829999999999999</v>
      </c>
      <c r="I120" s="50">
        <v>46.780999999999992</v>
      </c>
      <c r="J120" s="50">
        <v>0.17499999999999999</v>
      </c>
      <c r="K120" s="50">
        <v>0</v>
      </c>
      <c r="L120" s="50">
        <v>0.34400000000000003</v>
      </c>
      <c r="M120" s="50">
        <v>4.2999999999999997E-2</v>
      </c>
      <c r="N120" s="50">
        <v>0</v>
      </c>
      <c r="O120" s="50">
        <v>0</v>
      </c>
      <c r="P120" s="50">
        <v>0</v>
      </c>
      <c r="Q120" s="50">
        <v>0.49399999999999999</v>
      </c>
      <c r="R120" s="50">
        <v>0.59099999999999997</v>
      </c>
      <c r="S120" s="50">
        <v>0</v>
      </c>
      <c r="T120" s="50">
        <v>0</v>
      </c>
      <c r="U120" s="50">
        <v>0</v>
      </c>
      <c r="V120" s="50">
        <v>0</v>
      </c>
      <c r="W120" s="50">
        <v>2.0670000000000002</v>
      </c>
      <c r="X120" s="50">
        <v>0</v>
      </c>
      <c r="Y120" s="50">
        <v>0</v>
      </c>
      <c r="Z120" s="50">
        <v>0</v>
      </c>
      <c r="AA120" s="50">
        <v>0</v>
      </c>
      <c r="AB120" s="50">
        <v>0.17399999999999999</v>
      </c>
      <c r="AC120" s="50">
        <v>0</v>
      </c>
      <c r="AD120" s="50">
        <v>0</v>
      </c>
      <c r="AE120" s="50">
        <v>0.76200000000000012</v>
      </c>
      <c r="AF120" s="50">
        <v>0</v>
      </c>
      <c r="AG120" s="50">
        <v>0</v>
      </c>
      <c r="AH120" s="50">
        <v>0</v>
      </c>
      <c r="AI120" s="50">
        <v>57.377999999999986</v>
      </c>
    </row>
    <row r="121" spans="1:35" x14ac:dyDescent="0.3">
      <c r="A121" s="51" t="s">
        <v>454</v>
      </c>
      <c r="B121" s="51" t="s">
        <v>454</v>
      </c>
      <c r="C121" s="51" t="s">
        <v>454</v>
      </c>
      <c r="D121" s="52">
        <v>0</v>
      </c>
      <c r="E121" s="52">
        <v>0</v>
      </c>
      <c r="F121" s="52">
        <v>0</v>
      </c>
      <c r="G121" s="52">
        <v>0</v>
      </c>
      <c r="H121" s="52">
        <v>7.8E-2</v>
      </c>
      <c r="I121" s="52">
        <v>6.636000000000001</v>
      </c>
      <c r="J121" s="52">
        <v>0</v>
      </c>
      <c r="K121" s="52">
        <v>0</v>
      </c>
      <c r="L121" s="52">
        <v>0</v>
      </c>
      <c r="M121" s="52">
        <v>0</v>
      </c>
      <c r="N121" s="52">
        <v>0</v>
      </c>
      <c r="O121" s="52">
        <v>0</v>
      </c>
      <c r="P121" s="52">
        <v>0</v>
      </c>
      <c r="Q121" s="52">
        <v>0</v>
      </c>
      <c r="R121" s="52">
        <v>0</v>
      </c>
      <c r="S121" s="52">
        <v>0</v>
      </c>
      <c r="T121" s="52">
        <v>0</v>
      </c>
      <c r="U121" s="52">
        <v>0</v>
      </c>
      <c r="V121" s="52">
        <v>0</v>
      </c>
      <c r="W121" s="52">
        <v>0</v>
      </c>
      <c r="X121" s="52">
        <v>0</v>
      </c>
      <c r="Y121" s="52">
        <v>0</v>
      </c>
      <c r="Z121" s="52">
        <v>0</v>
      </c>
      <c r="AA121" s="52">
        <v>0</v>
      </c>
      <c r="AB121" s="52">
        <v>0</v>
      </c>
      <c r="AC121" s="52">
        <v>0</v>
      </c>
      <c r="AD121" s="52">
        <v>0</v>
      </c>
      <c r="AE121" s="52">
        <v>0.22500000000000001</v>
      </c>
      <c r="AF121" s="52">
        <v>0</v>
      </c>
      <c r="AG121" s="52">
        <v>0</v>
      </c>
      <c r="AH121" s="52">
        <v>0</v>
      </c>
      <c r="AI121" s="52">
        <v>6.9390000000000009</v>
      </c>
    </row>
    <row r="122" spans="1:35"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138">
        <v>0</v>
      </c>
    </row>
    <row r="123" spans="1:35"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138">
        <v>0</v>
      </c>
    </row>
    <row r="124" spans="1:35" x14ac:dyDescent="0.3">
      <c r="A124" s="3" t="s">
        <v>224</v>
      </c>
      <c r="B124" s="3" t="s">
        <v>455</v>
      </c>
      <c r="C124" s="3" t="s">
        <v>458</v>
      </c>
      <c r="D124" s="53">
        <v>0</v>
      </c>
      <c r="E124" s="53">
        <v>0</v>
      </c>
      <c r="F124" s="53">
        <v>0</v>
      </c>
      <c r="G124" s="53">
        <v>0</v>
      </c>
      <c r="H124" s="53">
        <v>7.8E-2</v>
      </c>
      <c r="I124" s="53">
        <v>6.636000000000001</v>
      </c>
      <c r="J124" s="53">
        <v>0</v>
      </c>
      <c r="K124" s="53">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0.22500000000000001</v>
      </c>
      <c r="AF124" s="53">
        <v>0</v>
      </c>
      <c r="AG124" s="53">
        <v>0</v>
      </c>
      <c r="AH124" s="53">
        <v>0</v>
      </c>
      <c r="AI124" s="138">
        <v>6.9390000000000009</v>
      </c>
    </row>
    <row r="125" spans="1:35"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138">
        <v>0</v>
      </c>
    </row>
    <row r="126" spans="1:35"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138">
        <v>0</v>
      </c>
    </row>
    <row r="127" spans="1:35"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138">
        <v>0</v>
      </c>
    </row>
    <row r="128" spans="1:35"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138">
        <v>0</v>
      </c>
    </row>
    <row r="129" spans="1:35"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138">
        <v>0</v>
      </c>
    </row>
    <row r="130" spans="1:35" x14ac:dyDescent="0.3">
      <c r="A130" s="51" t="s">
        <v>464</v>
      </c>
      <c r="B130" s="51" t="s">
        <v>464</v>
      </c>
      <c r="C130" s="51" t="s">
        <v>464</v>
      </c>
      <c r="D130" s="52">
        <v>0</v>
      </c>
      <c r="E130" s="52">
        <v>0</v>
      </c>
      <c r="F130" s="52">
        <v>1.752</v>
      </c>
      <c r="G130" s="52">
        <v>0</v>
      </c>
      <c r="H130" s="52">
        <v>0.10400000000000001</v>
      </c>
      <c r="I130" s="52">
        <v>7.4480000000000004</v>
      </c>
      <c r="J130" s="52">
        <v>0</v>
      </c>
      <c r="K130" s="52">
        <v>0</v>
      </c>
      <c r="L130" s="52">
        <v>9.5000000000000001E-2</v>
      </c>
      <c r="M130" s="52">
        <v>0</v>
      </c>
      <c r="N130" s="52">
        <v>0</v>
      </c>
      <c r="O130" s="52">
        <v>0</v>
      </c>
      <c r="P130" s="52">
        <v>0</v>
      </c>
      <c r="Q130" s="52">
        <v>0</v>
      </c>
      <c r="R130" s="52">
        <v>3.1E-2</v>
      </c>
      <c r="S130" s="52">
        <v>0</v>
      </c>
      <c r="T130" s="52">
        <v>0</v>
      </c>
      <c r="U130" s="52">
        <v>0</v>
      </c>
      <c r="V130" s="52">
        <v>0</v>
      </c>
      <c r="W130" s="52">
        <v>0</v>
      </c>
      <c r="X130" s="52">
        <v>0</v>
      </c>
      <c r="Y130" s="52">
        <v>0</v>
      </c>
      <c r="Z130" s="52">
        <v>0</v>
      </c>
      <c r="AA130" s="52">
        <v>0</v>
      </c>
      <c r="AB130" s="52">
        <v>1.4999999999999999E-2</v>
      </c>
      <c r="AC130" s="52">
        <v>0</v>
      </c>
      <c r="AD130" s="52">
        <v>0</v>
      </c>
      <c r="AE130" s="52">
        <v>0.47900000000000004</v>
      </c>
      <c r="AF130" s="52">
        <v>0</v>
      </c>
      <c r="AG130" s="52">
        <v>0</v>
      </c>
      <c r="AH130" s="52">
        <v>0</v>
      </c>
      <c r="AI130" s="52">
        <v>9.9240000000000013</v>
      </c>
    </row>
    <row r="131" spans="1:35"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138">
        <v>0</v>
      </c>
    </row>
    <row r="132" spans="1:35" x14ac:dyDescent="0.3">
      <c r="A132" s="3" t="s">
        <v>224</v>
      </c>
      <c r="B132" s="3" t="s">
        <v>465</v>
      </c>
      <c r="C132" s="3" t="s">
        <v>467</v>
      </c>
      <c r="D132" s="53">
        <v>0</v>
      </c>
      <c r="E132" s="53">
        <v>0</v>
      </c>
      <c r="F132" s="53">
        <v>1.107</v>
      </c>
      <c r="G132" s="53">
        <v>0</v>
      </c>
      <c r="H132" s="53">
        <v>8.900000000000001E-2</v>
      </c>
      <c r="I132" s="53">
        <v>0.24</v>
      </c>
      <c r="J132" s="53">
        <v>0</v>
      </c>
      <c r="K132" s="53">
        <v>0</v>
      </c>
      <c r="L132" s="53">
        <v>0</v>
      </c>
      <c r="M132" s="53">
        <v>0</v>
      </c>
      <c r="N132" s="53">
        <v>0</v>
      </c>
      <c r="O132" s="53">
        <v>0</v>
      </c>
      <c r="P132" s="53">
        <v>0</v>
      </c>
      <c r="Q132" s="53">
        <v>0</v>
      </c>
      <c r="R132" s="53">
        <v>0.02</v>
      </c>
      <c r="S132" s="53">
        <v>0</v>
      </c>
      <c r="T132" s="53">
        <v>0</v>
      </c>
      <c r="U132" s="53">
        <v>0</v>
      </c>
      <c r="V132" s="53">
        <v>0</v>
      </c>
      <c r="W132" s="53">
        <v>0</v>
      </c>
      <c r="X132" s="53">
        <v>0</v>
      </c>
      <c r="Y132" s="53">
        <v>0</v>
      </c>
      <c r="Z132" s="53">
        <v>0</v>
      </c>
      <c r="AA132" s="53">
        <v>0</v>
      </c>
      <c r="AB132" s="53">
        <v>0</v>
      </c>
      <c r="AC132" s="53">
        <v>0</v>
      </c>
      <c r="AD132" s="53">
        <v>0</v>
      </c>
      <c r="AE132" s="53">
        <v>0.06</v>
      </c>
      <c r="AF132" s="53">
        <v>0</v>
      </c>
      <c r="AG132" s="53">
        <v>0</v>
      </c>
      <c r="AH132" s="53">
        <v>0</v>
      </c>
      <c r="AI132" s="138">
        <v>1.516</v>
      </c>
    </row>
    <row r="133" spans="1:35" x14ac:dyDescent="0.3">
      <c r="A133" s="3" t="s">
        <v>224</v>
      </c>
      <c r="B133" s="3" t="s">
        <v>465</v>
      </c>
      <c r="C133" s="3" t="s">
        <v>468</v>
      </c>
      <c r="D133" s="53">
        <v>0</v>
      </c>
      <c r="E133" s="53">
        <v>0</v>
      </c>
      <c r="F133" s="53">
        <v>0</v>
      </c>
      <c r="G133" s="53">
        <v>0</v>
      </c>
      <c r="H133" s="53">
        <v>0</v>
      </c>
      <c r="I133" s="53">
        <v>3.5000000000000003E-2</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v>
      </c>
      <c r="AH133" s="53">
        <v>0</v>
      </c>
      <c r="AI133" s="138">
        <v>3.5000000000000003E-2</v>
      </c>
    </row>
    <row r="134" spans="1:35" x14ac:dyDescent="0.3">
      <c r="A134" s="3" t="s">
        <v>224</v>
      </c>
      <c r="B134" s="3" t="s">
        <v>465</v>
      </c>
      <c r="C134" s="3" t="s">
        <v>469</v>
      </c>
      <c r="D134" s="53">
        <v>0</v>
      </c>
      <c r="E134" s="53">
        <v>0</v>
      </c>
      <c r="F134" s="53">
        <v>8.3000000000000004E-2</v>
      </c>
      <c r="G134" s="53">
        <v>0</v>
      </c>
      <c r="H134" s="53">
        <v>0</v>
      </c>
      <c r="I134" s="53">
        <v>0.624</v>
      </c>
      <c r="J134" s="53">
        <v>0</v>
      </c>
      <c r="K134" s="53">
        <v>0</v>
      </c>
      <c r="L134" s="53">
        <v>0.05</v>
      </c>
      <c r="M134" s="53">
        <v>0</v>
      </c>
      <c r="N134" s="53">
        <v>0</v>
      </c>
      <c r="O134" s="53">
        <v>0</v>
      </c>
      <c r="P134" s="53">
        <v>0</v>
      </c>
      <c r="Q134" s="53">
        <v>0</v>
      </c>
      <c r="R134" s="53">
        <v>1.0999999999999999E-2</v>
      </c>
      <c r="S134" s="53">
        <v>0</v>
      </c>
      <c r="T134" s="53">
        <v>0</v>
      </c>
      <c r="U134" s="53">
        <v>0</v>
      </c>
      <c r="V134" s="53">
        <v>0</v>
      </c>
      <c r="W134" s="53">
        <v>0</v>
      </c>
      <c r="X134" s="53">
        <v>0</v>
      </c>
      <c r="Y134" s="53">
        <v>0</v>
      </c>
      <c r="Z134" s="53">
        <v>0</v>
      </c>
      <c r="AA134" s="53">
        <v>0</v>
      </c>
      <c r="AB134" s="53">
        <v>0</v>
      </c>
      <c r="AC134" s="53">
        <v>0</v>
      </c>
      <c r="AD134" s="53">
        <v>0</v>
      </c>
      <c r="AE134" s="53">
        <v>0</v>
      </c>
      <c r="AF134" s="53">
        <v>0</v>
      </c>
      <c r="AG134" s="53">
        <v>0</v>
      </c>
      <c r="AH134" s="53">
        <v>0</v>
      </c>
      <c r="AI134" s="138">
        <v>0.76800000000000002</v>
      </c>
    </row>
    <row r="135" spans="1:35" x14ac:dyDescent="0.3">
      <c r="A135" s="3" t="s">
        <v>224</v>
      </c>
      <c r="B135" s="3" t="s">
        <v>465</v>
      </c>
      <c r="C135" s="3" t="s">
        <v>470</v>
      </c>
      <c r="D135" s="53">
        <v>0</v>
      </c>
      <c r="E135" s="53">
        <v>0</v>
      </c>
      <c r="F135" s="53">
        <v>0</v>
      </c>
      <c r="G135" s="53">
        <v>0</v>
      </c>
      <c r="H135" s="53">
        <v>0</v>
      </c>
      <c r="I135" s="53">
        <v>0.51800000000000013</v>
      </c>
      <c r="J135" s="53">
        <v>0</v>
      </c>
      <c r="K135" s="53">
        <v>0</v>
      </c>
      <c r="L135" s="53">
        <v>4.5000000000000005E-2</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138">
        <v>0.56300000000000017</v>
      </c>
    </row>
    <row r="136" spans="1:35" x14ac:dyDescent="0.3">
      <c r="A136" s="3" t="s">
        <v>224</v>
      </c>
      <c r="B136" s="3" t="s">
        <v>465</v>
      </c>
      <c r="C136" s="3" t="s">
        <v>225</v>
      </c>
      <c r="D136" s="53">
        <v>0</v>
      </c>
      <c r="E136" s="53">
        <v>0</v>
      </c>
      <c r="F136" s="53">
        <v>0.56200000000000006</v>
      </c>
      <c r="G136" s="53">
        <v>0</v>
      </c>
      <c r="H136" s="53">
        <v>0</v>
      </c>
      <c r="I136" s="53">
        <v>5.6520000000000001</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0.39900000000000002</v>
      </c>
      <c r="AF136" s="53">
        <v>0</v>
      </c>
      <c r="AG136" s="53">
        <v>0</v>
      </c>
      <c r="AH136" s="53">
        <v>0</v>
      </c>
      <c r="AI136" s="138">
        <v>6.6130000000000004</v>
      </c>
    </row>
    <row r="137" spans="1:35" x14ac:dyDescent="0.3">
      <c r="A137" s="3" t="s">
        <v>224</v>
      </c>
      <c r="B137" s="3" t="s">
        <v>465</v>
      </c>
      <c r="C137" s="3" t="s">
        <v>471</v>
      </c>
      <c r="D137" s="53">
        <v>0</v>
      </c>
      <c r="E137" s="53">
        <v>0</v>
      </c>
      <c r="F137" s="53">
        <v>0</v>
      </c>
      <c r="G137" s="53">
        <v>0</v>
      </c>
      <c r="H137" s="53">
        <v>0</v>
      </c>
      <c r="I137" s="53">
        <v>0.11600000000000001</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1.4999999999999999E-2</v>
      </c>
      <c r="AC137" s="53">
        <v>0</v>
      </c>
      <c r="AD137" s="53">
        <v>0</v>
      </c>
      <c r="AE137" s="53">
        <v>0</v>
      </c>
      <c r="AF137" s="53">
        <v>0</v>
      </c>
      <c r="AG137" s="53">
        <v>0</v>
      </c>
      <c r="AH137" s="53">
        <v>0</v>
      </c>
      <c r="AI137" s="138">
        <v>0.13100000000000001</v>
      </c>
    </row>
    <row r="138" spans="1:35" x14ac:dyDescent="0.3">
      <c r="A138" s="3" t="s">
        <v>224</v>
      </c>
      <c r="B138" s="3" t="s">
        <v>465</v>
      </c>
      <c r="C138" s="3" t="s">
        <v>472</v>
      </c>
      <c r="D138" s="53">
        <v>0</v>
      </c>
      <c r="E138" s="53">
        <v>0</v>
      </c>
      <c r="F138" s="53">
        <v>0</v>
      </c>
      <c r="G138" s="53">
        <v>0</v>
      </c>
      <c r="H138" s="53">
        <v>1.4999999999999999E-2</v>
      </c>
      <c r="I138" s="53">
        <v>0.26300000000000001</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0.02</v>
      </c>
      <c r="AF138" s="53">
        <v>0</v>
      </c>
      <c r="AG138" s="53">
        <v>0</v>
      </c>
      <c r="AH138" s="53">
        <v>0</v>
      </c>
      <c r="AI138" s="138">
        <v>0.29800000000000004</v>
      </c>
    </row>
    <row r="139" spans="1:35" x14ac:dyDescent="0.3">
      <c r="A139" s="51" t="s">
        <v>473</v>
      </c>
      <c r="B139" s="51" t="s">
        <v>473</v>
      </c>
      <c r="C139" s="51" t="s">
        <v>473</v>
      </c>
      <c r="D139" s="52">
        <v>0</v>
      </c>
      <c r="E139" s="52">
        <v>0</v>
      </c>
      <c r="F139" s="52">
        <v>2.008</v>
      </c>
      <c r="G139" s="52">
        <v>1.304</v>
      </c>
      <c r="H139" s="52">
        <v>0.70099999999999996</v>
      </c>
      <c r="I139" s="52">
        <v>32.696999999999989</v>
      </c>
      <c r="J139" s="52">
        <v>0.17499999999999999</v>
      </c>
      <c r="K139" s="52">
        <v>0</v>
      </c>
      <c r="L139" s="52">
        <v>0.249</v>
      </c>
      <c r="M139" s="52">
        <v>4.2999999999999997E-2</v>
      </c>
      <c r="N139" s="52">
        <v>0</v>
      </c>
      <c r="O139" s="52">
        <v>0</v>
      </c>
      <c r="P139" s="52">
        <v>0</v>
      </c>
      <c r="Q139" s="52">
        <v>0.49399999999999999</v>
      </c>
      <c r="R139" s="52">
        <v>0.56000000000000005</v>
      </c>
      <c r="S139" s="52">
        <v>0</v>
      </c>
      <c r="T139" s="52">
        <v>0</v>
      </c>
      <c r="U139" s="52">
        <v>0</v>
      </c>
      <c r="V139" s="52">
        <v>0</v>
      </c>
      <c r="W139" s="52">
        <v>2.0670000000000002</v>
      </c>
      <c r="X139" s="52">
        <v>0</v>
      </c>
      <c r="Y139" s="52">
        <v>0</v>
      </c>
      <c r="Z139" s="52">
        <v>0</v>
      </c>
      <c r="AA139" s="52">
        <v>0</v>
      </c>
      <c r="AB139" s="52">
        <v>0.159</v>
      </c>
      <c r="AC139" s="52">
        <v>0</v>
      </c>
      <c r="AD139" s="52">
        <v>0</v>
      </c>
      <c r="AE139" s="52">
        <v>5.800000000000001E-2</v>
      </c>
      <c r="AF139" s="52">
        <v>0</v>
      </c>
      <c r="AG139" s="52">
        <v>0</v>
      </c>
      <c r="AH139" s="52">
        <v>0</v>
      </c>
      <c r="AI139" s="52">
        <v>40.514999999999979</v>
      </c>
    </row>
    <row r="140" spans="1:35" x14ac:dyDescent="0.3">
      <c r="A140" s="3" t="s">
        <v>224</v>
      </c>
      <c r="B140" s="3" t="s">
        <v>474</v>
      </c>
      <c r="C140" s="3" t="s">
        <v>229</v>
      </c>
      <c r="D140" s="53">
        <v>0</v>
      </c>
      <c r="E140" s="53">
        <v>0</v>
      </c>
      <c r="F140" s="53">
        <v>5.5999999999999994E-2</v>
      </c>
      <c r="G140" s="53">
        <v>0.29600000000000004</v>
      </c>
      <c r="H140" s="53">
        <v>2.1999999999999999E-2</v>
      </c>
      <c r="I140" s="53">
        <v>4.7860000000000014</v>
      </c>
      <c r="J140" s="53">
        <v>0</v>
      </c>
      <c r="K140" s="53">
        <v>0</v>
      </c>
      <c r="L140" s="53">
        <v>0.04</v>
      </c>
      <c r="M140" s="53">
        <v>0</v>
      </c>
      <c r="N140" s="53">
        <v>0</v>
      </c>
      <c r="O140" s="53">
        <v>0</v>
      </c>
      <c r="P140" s="53">
        <v>0</v>
      </c>
      <c r="Q140" s="53">
        <v>0.41899999999999998</v>
      </c>
      <c r="R140" s="53">
        <v>0</v>
      </c>
      <c r="S140" s="53">
        <v>0</v>
      </c>
      <c r="T140" s="53">
        <v>0</v>
      </c>
      <c r="U140" s="53">
        <v>0</v>
      </c>
      <c r="V140" s="53">
        <v>0</v>
      </c>
      <c r="W140" s="53">
        <v>2.5000000000000001E-2</v>
      </c>
      <c r="X140" s="53">
        <v>0</v>
      </c>
      <c r="Y140" s="53">
        <v>0</v>
      </c>
      <c r="Z140" s="53">
        <v>0</v>
      </c>
      <c r="AA140" s="53">
        <v>0</v>
      </c>
      <c r="AB140" s="53">
        <v>0</v>
      </c>
      <c r="AC140" s="53">
        <v>0</v>
      </c>
      <c r="AD140" s="53">
        <v>0</v>
      </c>
      <c r="AE140" s="53">
        <v>3.6000000000000004E-2</v>
      </c>
      <c r="AF140" s="53">
        <v>0</v>
      </c>
      <c r="AG140" s="53">
        <v>0</v>
      </c>
      <c r="AH140" s="53">
        <v>0</v>
      </c>
      <c r="AI140" s="138">
        <v>5.6800000000000006</v>
      </c>
    </row>
    <row r="141" spans="1:35" x14ac:dyDescent="0.3">
      <c r="A141" s="3" t="s">
        <v>224</v>
      </c>
      <c r="B141" s="3" t="s">
        <v>474</v>
      </c>
      <c r="C141" s="3" t="s">
        <v>475</v>
      </c>
      <c r="D141" s="53">
        <v>0</v>
      </c>
      <c r="E141" s="53">
        <v>0</v>
      </c>
      <c r="F141" s="53">
        <v>0</v>
      </c>
      <c r="G141" s="53">
        <v>1.008</v>
      </c>
      <c r="H141" s="53">
        <v>0</v>
      </c>
      <c r="I141" s="53">
        <v>0.13</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3">
        <v>0</v>
      </c>
      <c r="AD141" s="53">
        <v>0</v>
      </c>
      <c r="AE141" s="53">
        <v>0</v>
      </c>
      <c r="AF141" s="53">
        <v>0</v>
      </c>
      <c r="AG141" s="53">
        <v>0</v>
      </c>
      <c r="AH141" s="53">
        <v>0</v>
      </c>
      <c r="AI141" s="138">
        <v>1.1379999999999999</v>
      </c>
    </row>
    <row r="142" spans="1:35" x14ac:dyDescent="0.3">
      <c r="A142" s="3" t="s">
        <v>224</v>
      </c>
      <c r="B142" s="3" t="s">
        <v>474</v>
      </c>
      <c r="C142" s="3" t="s">
        <v>232</v>
      </c>
      <c r="D142" s="53">
        <v>0</v>
      </c>
      <c r="E142" s="53">
        <v>0</v>
      </c>
      <c r="F142" s="53">
        <v>0.66800000000000015</v>
      </c>
      <c r="G142" s="53">
        <v>0</v>
      </c>
      <c r="H142" s="53">
        <v>0</v>
      </c>
      <c r="I142" s="53">
        <v>17.667999999999989</v>
      </c>
      <c r="J142" s="53">
        <v>0</v>
      </c>
      <c r="K142" s="53">
        <v>0</v>
      </c>
      <c r="L142" s="53">
        <v>2E-3</v>
      </c>
      <c r="M142" s="53">
        <v>4.2999999999999997E-2</v>
      </c>
      <c r="N142" s="53">
        <v>0</v>
      </c>
      <c r="O142" s="53">
        <v>0</v>
      </c>
      <c r="P142" s="53">
        <v>0</v>
      </c>
      <c r="Q142" s="53">
        <v>7.5000000000000011E-2</v>
      </c>
      <c r="R142" s="53">
        <v>0.21999999999999997</v>
      </c>
      <c r="S142" s="53">
        <v>0</v>
      </c>
      <c r="T142" s="53">
        <v>0</v>
      </c>
      <c r="U142" s="53">
        <v>0</v>
      </c>
      <c r="V142" s="53">
        <v>0</v>
      </c>
      <c r="W142" s="53">
        <v>0.65600000000000003</v>
      </c>
      <c r="X142" s="53">
        <v>0</v>
      </c>
      <c r="Y142" s="53">
        <v>0</v>
      </c>
      <c r="Z142" s="53">
        <v>0</v>
      </c>
      <c r="AA142" s="53">
        <v>0</v>
      </c>
      <c r="AB142" s="53">
        <v>0</v>
      </c>
      <c r="AC142" s="53">
        <v>0</v>
      </c>
      <c r="AD142" s="53">
        <v>0</v>
      </c>
      <c r="AE142" s="53">
        <v>2.1000000000000001E-2</v>
      </c>
      <c r="AF142" s="53">
        <v>0</v>
      </c>
      <c r="AG142" s="53">
        <v>0</v>
      </c>
      <c r="AH142" s="53">
        <v>0</v>
      </c>
      <c r="AI142" s="138">
        <v>19.352999999999984</v>
      </c>
    </row>
    <row r="143" spans="1:35" x14ac:dyDescent="0.3">
      <c r="A143" s="3" t="s">
        <v>224</v>
      </c>
      <c r="B143" s="3" t="s">
        <v>474</v>
      </c>
      <c r="C143" s="3" t="s">
        <v>476</v>
      </c>
      <c r="D143" s="53">
        <v>0</v>
      </c>
      <c r="E143" s="53">
        <v>0</v>
      </c>
      <c r="F143" s="53">
        <v>2.1000000000000001E-2</v>
      </c>
      <c r="G143" s="53">
        <v>0</v>
      </c>
      <c r="H143" s="53">
        <v>0.12</v>
      </c>
      <c r="I143" s="53">
        <v>3.0219999999999998</v>
      </c>
      <c r="J143" s="53">
        <v>0</v>
      </c>
      <c r="K143" s="53">
        <v>0</v>
      </c>
      <c r="L143" s="53">
        <v>4.2000000000000003E-2</v>
      </c>
      <c r="M143" s="53">
        <v>0</v>
      </c>
      <c r="N143" s="53">
        <v>0</v>
      </c>
      <c r="O143" s="53">
        <v>0</v>
      </c>
      <c r="P143" s="53">
        <v>0</v>
      </c>
      <c r="Q143" s="53">
        <v>0</v>
      </c>
      <c r="R143" s="53">
        <v>0</v>
      </c>
      <c r="S143" s="53">
        <v>0</v>
      </c>
      <c r="T143" s="53">
        <v>0</v>
      </c>
      <c r="U143" s="53">
        <v>0</v>
      </c>
      <c r="V143" s="53">
        <v>0</v>
      </c>
      <c r="W143" s="53">
        <v>0</v>
      </c>
      <c r="X143" s="53">
        <v>0</v>
      </c>
      <c r="Y143" s="53">
        <v>0</v>
      </c>
      <c r="Z143" s="53">
        <v>0</v>
      </c>
      <c r="AA143" s="53">
        <v>0</v>
      </c>
      <c r="AB143" s="53">
        <v>0</v>
      </c>
      <c r="AC143" s="53">
        <v>0</v>
      </c>
      <c r="AD143" s="53">
        <v>0</v>
      </c>
      <c r="AE143" s="53">
        <v>0</v>
      </c>
      <c r="AF143" s="53">
        <v>0</v>
      </c>
      <c r="AG143" s="53">
        <v>0</v>
      </c>
      <c r="AH143" s="53">
        <v>0</v>
      </c>
      <c r="AI143" s="138">
        <v>3.2049999999999996</v>
      </c>
    </row>
    <row r="144" spans="1:35" x14ac:dyDescent="0.3">
      <c r="A144" s="3" t="s">
        <v>224</v>
      </c>
      <c r="B144" s="3" t="s">
        <v>474</v>
      </c>
      <c r="C144" s="3" t="s">
        <v>234</v>
      </c>
      <c r="D144" s="53">
        <v>0</v>
      </c>
      <c r="E144" s="53">
        <v>0</v>
      </c>
      <c r="F144" s="53">
        <v>0.98</v>
      </c>
      <c r="G144" s="53">
        <v>0</v>
      </c>
      <c r="H144" s="53">
        <v>0.46299999999999997</v>
      </c>
      <c r="I144" s="53">
        <v>3.0380000000000003</v>
      </c>
      <c r="J144" s="53">
        <v>0.17499999999999999</v>
      </c>
      <c r="K144" s="53">
        <v>0</v>
      </c>
      <c r="L144" s="53">
        <v>0.16500000000000001</v>
      </c>
      <c r="M144" s="53">
        <v>0</v>
      </c>
      <c r="N144" s="53">
        <v>0</v>
      </c>
      <c r="O144" s="53">
        <v>0</v>
      </c>
      <c r="P144" s="53">
        <v>0</v>
      </c>
      <c r="Q144" s="53">
        <v>0</v>
      </c>
      <c r="R144" s="53">
        <v>0</v>
      </c>
      <c r="S144" s="53">
        <v>0</v>
      </c>
      <c r="T144" s="53">
        <v>0</v>
      </c>
      <c r="U144" s="53">
        <v>0</v>
      </c>
      <c r="V144" s="53">
        <v>0</v>
      </c>
      <c r="W144" s="53">
        <v>5.1999999999999998E-2</v>
      </c>
      <c r="X144" s="53">
        <v>0</v>
      </c>
      <c r="Y144" s="53">
        <v>0</v>
      </c>
      <c r="Z144" s="53">
        <v>0</v>
      </c>
      <c r="AA144" s="53">
        <v>0</v>
      </c>
      <c r="AB144" s="53">
        <v>0</v>
      </c>
      <c r="AC144" s="53">
        <v>0</v>
      </c>
      <c r="AD144" s="53">
        <v>0</v>
      </c>
      <c r="AE144" s="53">
        <v>1E-3</v>
      </c>
      <c r="AF144" s="53">
        <v>0</v>
      </c>
      <c r="AG144" s="53">
        <v>0</v>
      </c>
      <c r="AH144" s="53">
        <v>0</v>
      </c>
      <c r="AI144" s="138">
        <v>4.8739999999999997</v>
      </c>
    </row>
    <row r="145" spans="1:35" x14ac:dyDescent="0.3">
      <c r="A145" s="3" t="s">
        <v>224</v>
      </c>
      <c r="B145" s="3" t="s">
        <v>474</v>
      </c>
      <c r="C145" s="3" t="s">
        <v>477</v>
      </c>
      <c r="D145" s="53">
        <v>0</v>
      </c>
      <c r="E145" s="53">
        <v>0</v>
      </c>
      <c r="F145" s="53">
        <v>0.125</v>
      </c>
      <c r="G145" s="53">
        <v>0</v>
      </c>
      <c r="H145" s="53">
        <v>9.6000000000000002E-2</v>
      </c>
      <c r="I145" s="53">
        <v>0.78900000000000003</v>
      </c>
      <c r="J145" s="53">
        <v>0</v>
      </c>
      <c r="K145" s="53">
        <v>0</v>
      </c>
      <c r="L145" s="53">
        <v>0</v>
      </c>
      <c r="M145" s="53">
        <v>0</v>
      </c>
      <c r="N145" s="53">
        <v>0</v>
      </c>
      <c r="O145" s="53">
        <v>0</v>
      </c>
      <c r="P145" s="53">
        <v>0</v>
      </c>
      <c r="Q145" s="53">
        <v>0</v>
      </c>
      <c r="R145" s="53">
        <v>0</v>
      </c>
      <c r="S145" s="53">
        <v>0</v>
      </c>
      <c r="T145" s="53">
        <v>0</v>
      </c>
      <c r="U145" s="53">
        <v>0</v>
      </c>
      <c r="V145" s="53">
        <v>0</v>
      </c>
      <c r="W145" s="53">
        <v>0</v>
      </c>
      <c r="X145" s="53">
        <v>0</v>
      </c>
      <c r="Y145" s="53">
        <v>0</v>
      </c>
      <c r="Z145" s="53">
        <v>0</v>
      </c>
      <c r="AA145" s="53">
        <v>0</v>
      </c>
      <c r="AB145" s="53">
        <v>0.159</v>
      </c>
      <c r="AC145" s="53">
        <v>0</v>
      </c>
      <c r="AD145" s="53">
        <v>0</v>
      </c>
      <c r="AE145" s="53">
        <v>0</v>
      </c>
      <c r="AF145" s="53">
        <v>0</v>
      </c>
      <c r="AG145" s="53">
        <v>0</v>
      </c>
      <c r="AH145" s="53">
        <v>0</v>
      </c>
      <c r="AI145" s="138">
        <v>1.169</v>
      </c>
    </row>
    <row r="146" spans="1:35"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138">
        <v>0</v>
      </c>
    </row>
    <row r="147" spans="1:35" x14ac:dyDescent="0.3">
      <c r="A147" s="3" t="s">
        <v>224</v>
      </c>
      <c r="B147" s="3" t="s">
        <v>474</v>
      </c>
      <c r="C147" s="3" t="s">
        <v>479</v>
      </c>
      <c r="D147" s="53">
        <v>0</v>
      </c>
      <c r="E147" s="53">
        <v>0</v>
      </c>
      <c r="F147" s="53">
        <v>0</v>
      </c>
      <c r="G147" s="53">
        <v>0</v>
      </c>
      <c r="H147" s="53">
        <v>0</v>
      </c>
      <c r="I147" s="53">
        <v>7.6999999999999999E-2</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138">
        <v>7.6999999999999999E-2</v>
      </c>
    </row>
    <row r="148" spans="1:35" x14ac:dyDescent="0.3">
      <c r="A148" s="3" t="s">
        <v>224</v>
      </c>
      <c r="B148" s="3" t="s">
        <v>474</v>
      </c>
      <c r="C148" s="3" t="s">
        <v>480</v>
      </c>
      <c r="D148" s="53">
        <v>0</v>
      </c>
      <c r="E148" s="53">
        <v>0</v>
      </c>
      <c r="F148" s="53">
        <v>0.1</v>
      </c>
      <c r="G148" s="53">
        <v>0</v>
      </c>
      <c r="H148" s="53">
        <v>0</v>
      </c>
      <c r="I148" s="53">
        <v>3.3000000000000002E-2</v>
      </c>
      <c r="J148" s="53">
        <v>0</v>
      </c>
      <c r="K148" s="53">
        <v>0</v>
      </c>
      <c r="L148" s="53">
        <v>0</v>
      </c>
      <c r="M148" s="53">
        <v>0</v>
      </c>
      <c r="N148" s="53">
        <v>0</v>
      </c>
      <c r="O148" s="53">
        <v>0</v>
      </c>
      <c r="P148" s="53">
        <v>0</v>
      </c>
      <c r="Q148" s="53">
        <v>0</v>
      </c>
      <c r="R148" s="53">
        <v>0</v>
      </c>
      <c r="S148" s="53">
        <v>0</v>
      </c>
      <c r="T148" s="53">
        <v>0</v>
      </c>
      <c r="U148" s="53">
        <v>0</v>
      </c>
      <c r="V148" s="53">
        <v>0</v>
      </c>
      <c r="W148" s="53">
        <v>0</v>
      </c>
      <c r="X148" s="53">
        <v>0</v>
      </c>
      <c r="Y148" s="53">
        <v>0</v>
      </c>
      <c r="Z148" s="53">
        <v>0</v>
      </c>
      <c r="AA148" s="53">
        <v>0</v>
      </c>
      <c r="AB148" s="53">
        <v>0</v>
      </c>
      <c r="AC148" s="53">
        <v>0</v>
      </c>
      <c r="AD148" s="53">
        <v>0</v>
      </c>
      <c r="AE148" s="53">
        <v>0</v>
      </c>
      <c r="AF148" s="53">
        <v>0</v>
      </c>
      <c r="AG148" s="53">
        <v>0</v>
      </c>
      <c r="AH148" s="53">
        <v>0</v>
      </c>
      <c r="AI148" s="138">
        <v>0.13300000000000001</v>
      </c>
    </row>
    <row r="149" spans="1:35" x14ac:dyDescent="0.3">
      <c r="A149" s="3" t="s">
        <v>224</v>
      </c>
      <c r="B149" s="3" t="s">
        <v>474</v>
      </c>
      <c r="C149" s="3" t="s">
        <v>481</v>
      </c>
      <c r="D149" s="53">
        <v>0</v>
      </c>
      <c r="E149" s="53">
        <v>0</v>
      </c>
      <c r="F149" s="53">
        <v>4.2000000000000003E-2</v>
      </c>
      <c r="G149" s="53">
        <v>0</v>
      </c>
      <c r="H149" s="53">
        <v>0</v>
      </c>
      <c r="I149" s="53">
        <v>2.8479999999999999</v>
      </c>
      <c r="J149" s="53">
        <v>0</v>
      </c>
      <c r="K149" s="53">
        <v>0</v>
      </c>
      <c r="L149" s="53">
        <v>0</v>
      </c>
      <c r="M149" s="53">
        <v>0</v>
      </c>
      <c r="N149" s="53">
        <v>0</v>
      </c>
      <c r="O149" s="53">
        <v>0</v>
      </c>
      <c r="P149" s="53">
        <v>0</v>
      </c>
      <c r="Q149" s="53">
        <v>0</v>
      </c>
      <c r="R149" s="53">
        <v>0.34</v>
      </c>
      <c r="S149" s="53">
        <v>0</v>
      </c>
      <c r="T149" s="53">
        <v>0</v>
      </c>
      <c r="U149" s="53">
        <v>0</v>
      </c>
      <c r="V149" s="53">
        <v>0</v>
      </c>
      <c r="W149" s="53">
        <v>1.3080000000000001</v>
      </c>
      <c r="X149" s="53">
        <v>0</v>
      </c>
      <c r="Y149" s="53">
        <v>0</v>
      </c>
      <c r="Z149" s="53">
        <v>0</v>
      </c>
      <c r="AA149" s="53">
        <v>0</v>
      </c>
      <c r="AB149" s="53">
        <v>0</v>
      </c>
      <c r="AC149" s="53">
        <v>0</v>
      </c>
      <c r="AD149" s="53">
        <v>0</v>
      </c>
      <c r="AE149" s="53">
        <v>0</v>
      </c>
      <c r="AF149" s="53">
        <v>0</v>
      </c>
      <c r="AG149" s="53">
        <v>0</v>
      </c>
      <c r="AH149" s="53">
        <v>0</v>
      </c>
      <c r="AI149" s="138">
        <v>4.5379999999999994</v>
      </c>
    </row>
    <row r="150" spans="1:35"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138">
        <v>0</v>
      </c>
    </row>
    <row r="151" spans="1:35" x14ac:dyDescent="0.3">
      <c r="A151" s="3" t="s">
        <v>224</v>
      </c>
      <c r="B151" s="3" t="s">
        <v>474</v>
      </c>
      <c r="C151" s="3" t="s">
        <v>483</v>
      </c>
      <c r="D151" s="53">
        <v>0</v>
      </c>
      <c r="E151" s="53">
        <v>0</v>
      </c>
      <c r="F151" s="53">
        <v>1.6E-2</v>
      </c>
      <c r="G151" s="53">
        <v>0</v>
      </c>
      <c r="H151" s="53">
        <v>0</v>
      </c>
      <c r="I151" s="53">
        <v>0.30599999999999999</v>
      </c>
      <c r="J151" s="53">
        <v>0</v>
      </c>
      <c r="K151" s="53">
        <v>0</v>
      </c>
      <c r="L151" s="53">
        <v>0</v>
      </c>
      <c r="M151" s="53">
        <v>0</v>
      </c>
      <c r="N151" s="53">
        <v>0</v>
      </c>
      <c r="O151" s="53">
        <v>0</v>
      </c>
      <c r="P151" s="53">
        <v>0</v>
      </c>
      <c r="Q151" s="53">
        <v>0</v>
      </c>
      <c r="R151" s="53">
        <v>0</v>
      </c>
      <c r="S151" s="53">
        <v>0</v>
      </c>
      <c r="T151" s="53">
        <v>0</v>
      </c>
      <c r="U151" s="53">
        <v>0</v>
      </c>
      <c r="V151" s="53">
        <v>0</v>
      </c>
      <c r="W151" s="53">
        <v>2.5999999999999999E-2</v>
      </c>
      <c r="X151" s="53">
        <v>0</v>
      </c>
      <c r="Y151" s="53">
        <v>0</v>
      </c>
      <c r="Z151" s="53">
        <v>0</v>
      </c>
      <c r="AA151" s="53">
        <v>0</v>
      </c>
      <c r="AB151" s="53">
        <v>0</v>
      </c>
      <c r="AC151" s="53">
        <v>0</v>
      </c>
      <c r="AD151" s="53">
        <v>0</v>
      </c>
      <c r="AE151" s="53">
        <v>0</v>
      </c>
      <c r="AF151" s="53">
        <v>0</v>
      </c>
      <c r="AG151" s="53">
        <v>0</v>
      </c>
      <c r="AH151" s="53">
        <v>0</v>
      </c>
      <c r="AI151" s="138">
        <v>0.34800000000000003</v>
      </c>
    </row>
    <row r="152" spans="1:35"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138">
        <v>0</v>
      </c>
    </row>
    <row r="153" spans="1:35" x14ac:dyDescent="0.3">
      <c r="A153" s="49" t="s">
        <v>484</v>
      </c>
      <c r="B153" s="49" t="s">
        <v>484</v>
      </c>
      <c r="C153" s="49" t="s">
        <v>484</v>
      </c>
      <c r="D153" s="50">
        <v>0</v>
      </c>
      <c r="E153" s="50">
        <v>0</v>
      </c>
      <c r="F153" s="50">
        <v>7.9489999999999998</v>
      </c>
      <c r="G153" s="50">
        <v>0</v>
      </c>
      <c r="H153" s="50">
        <v>0.96600000000000008</v>
      </c>
      <c r="I153" s="50">
        <v>91.873000000000005</v>
      </c>
      <c r="J153" s="50">
        <v>0.39500000000000002</v>
      </c>
      <c r="K153" s="50">
        <v>0</v>
      </c>
      <c r="L153" s="50">
        <v>1.1580000000000001</v>
      </c>
      <c r="M153" s="50">
        <v>0.14599999999999999</v>
      </c>
      <c r="N153" s="50">
        <v>0</v>
      </c>
      <c r="O153" s="50">
        <v>0</v>
      </c>
      <c r="P153" s="50">
        <v>7.5000000000000011E-2</v>
      </c>
      <c r="Q153" s="50">
        <v>0.249</v>
      </c>
      <c r="R153" s="50">
        <v>0</v>
      </c>
      <c r="S153" s="50">
        <v>0</v>
      </c>
      <c r="T153" s="50">
        <v>0</v>
      </c>
      <c r="U153" s="50">
        <v>0</v>
      </c>
      <c r="V153" s="50">
        <v>0</v>
      </c>
      <c r="W153" s="50">
        <v>24.875</v>
      </c>
      <c r="X153" s="50">
        <v>0</v>
      </c>
      <c r="Y153" s="50">
        <v>0</v>
      </c>
      <c r="Z153" s="50">
        <v>0</v>
      </c>
      <c r="AA153" s="50">
        <v>0</v>
      </c>
      <c r="AB153" s="50">
        <v>8.8909999999999947</v>
      </c>
      <c r="AC153" s="50">
        <v>6.4650000000000007</v>
      </c>
      <c r="AD153" s="50">
        <v>2.8000000000000001E-2</v>
      </c>
      <c r="AE153" s="50">
        <v>0.67500000000000004</v>
      </c>
      <c r="AF153" s="50">
        <v>0</v>
      </c>
      <c r="AG153" s="50">
        <v>0</v>
      </c>
      <c r="AH153" s="50">
        <v>0</v>
      </c>
      <c r="AI153" s="50">
        <v>143.745</v>
      </c>
    </row>
    <row r="154" spans="1:35" x14ac:dyDescent="0.3">
      <c r="A154" s="51" t="s">
        <v>485</v>
      </c>
      <c r="B154" s="51" t="s">
        <v>485</v>
      </c>
      <c r="C154" s="51" t="s">
        <v>485</v>
      </c>
      <c r="D154" s="52">
        <v>0</v>
      </c>
      <c r="E154" s="52">
        <v>0</v>
      </c>
      <c r="F154" s="52">
        <v>3.6960000000000002</v>
      </c>
      <c r="G154" s="52">
        <v>0</v>
      </c>
      <c r="H154" s="52">
        <v>0</v>
      </c>
      <c r="I154" s="52">
        <v>10.759</v>
      </c>
      <c r="J154" s="52">
        <v>0.02</v>
      </c>
      <c r="K154" s="52">
        <v>0</v>
      </c>
      <c r="L154" s="52">
        <v>0.70600000000000007</v>
      </c>
      <c r="M154" s="52">
        <v>6.4000000000000001E-2</v>
      </c>
      <c r="N154" s="52">
        <v>0</v>
      </c>
      <c r="O154" s="52">
        <v>0</v>
      </c>
      <c r="P154" s="52">
        <v>0</v>
      </c>
      <c r="Q154" s="52">
        <v>0.249</v>
      </c>
      <c r="R154" s="52">
        <v>0</v>
      </c>
      <c r="S154" s="52">
        <v>0</v>
      </c>
      <c r="T154" s="52">
        <v>0</v>
      </c>
      <c r="U154" s="52">
        <v>0</v>
      </c>
      <c r="V154" s="52">
        <v>0</v>
      </c>
      <c r="W154" s="52">
        <v>1.3680000000000001</v>
      </c>
      <c r="X154" s="52">
        <v>0</v>
      </c>
      <c r="Y154" s="52">
        <v>0</v>
      </c>
      <c r="Z154" s="52">
        <v>0</v>
      </c>
      <c r="AA154" s="52">
        <v>0</v>
      </c>
      <c r="AB154" s="52">
        <v>7.1000000000000008E-2</v>
      </c>
      <c r="AC154" s="52">
        <v>1.9970000000000003</v>
      </c>
      <c r="AD154" s="52">
        <v>0</v>
      </c>
      <c r="AE154" s="52">
        <v>3.5000000000000003E-2</v>
      </c>
      <c r="AF154" s="52">
        <v>0</v>
      </c>
      <c r="AG154" s="52">
        <v>0</v>
      </c>
      <c r="AH154" s="52">
        <v>0</v>
      </c>
      <c r="AI154" s="52">
        <v>18.965</v>
      </c>
    </row>
    <row r="155" spans="1:35" x14ac:dyDescent="0.3">
      <c r="A155" s="3" t="s">
        <v>240</v>
      </c>
      <c r="B155" s="3" t="s">
        <v>486</v>
      </c>
      <c r="C155" s="3" t="s">
        <v>487</v>
      </c>
      <c r="D155" s="53">
        <v>0</v>
      </c>
      <c r="E155" s="53">
        <v>0</v>
      </c>
      <c r="F155" s="53">
        <v>0</v>
      </c>
      <c r="G155" s="53">
        <v>0</v>
      </c>
      <c r="H155" s="53">
        <v>0</v>
      </c>
      <c r="I155" s="53">
        <v>3.6000000000000004E-2</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7.0000000000000001E-3</v>
      </c>
      <c r="AF155" s="53">
        <v>0</v>
      </c>
      <c r="AG155" s="53">
        <v>0</v>
      </c>
      <c r="AH155" s="53">
        <v>0</v>
      </c>
      <c r="AI155" s="138">
        <v>4.3000000000000003E-2</v>
      </c>
    </row>
    <row r="156" spans="1:35" x14ac:dyDescent="0.3">
      <c r="A156" s="3" t="s">
        <v>240</v>
      </c>
      <c r="B156" s="3" t="s">
        <v>486</v>
      </c>
      <c r="C156" s="3" t="s">
        <v>488</v>
      </c>
      <c r="D156" s="53">
        <v>0</v>
      </c>
      <c r="E156" s="53">
        <v>0</v>
      </c>
      <c r="F156" s="53">
        <v>4.4999999999999998E-2</v>
      </c>
      <c r="G156" s="53">
        <v>0</v>
      </c>
      <c r="H156" s="53">
        <v>0</v>
      </c>
      <c r="I156" s="53">
        <v>1.8109999999999999</v>
      </c>
      <c r="J156" s="53">
        <v>0</v>
      </c>
      <c r="K156" s="53">
        <v>0</v>
      </c>
      <c r="L156" s="53">
        <v>0.13</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138">
        <v>1.9859999999999998</v>
      </c>
    </row>
    <row r="157" spans="1:35"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138">
        <v>0</v>
      </c>
    </row>
    <row r="158" spans="1:35"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138">
        <v>0</v>
      </c>
    </row>
    <row r="159" spans="1:35" x14ac:dyDescent="0.3">
      <c r="A159" s="3" t="s">
        <v>240</v>
      </c>
      <c r="B159" s="3" t="s">
        <v>486</v>
      </c>
      <c r="C159" s="3" t="s">
        <v>490</v>
      </c>
      <c r="D159" s="53">
        <v>0</v>
      </c>
      <c r="E159" s="53">
        <v>0</v>
      </c>
      <c r="F159" s="53">
        <v>2.9279999999999999</v>
      </c>
      <c r="G159" s="53">
        <v>0</v>
      </c>
      <c r="H159" s="53">
        <v>0</v>
      </c>
      <c r="I159" s="53">
        <v>4.45</v>
      </c>
      <c r="J159" s="53">
        <v>0</v>
      </c>
      <c r="K159" s="53">
        <v>0</v>
      </c>
      <c r="L159" s="53">
        <v>0.16700000000000001</v>
      </c>
      <c r="M159" s="53">
        <v>2.4E-2</v>
      </c>
      <c r="N159" s="53">
        <v>0</v>
      </c>
      <c r="O159" s="53">
        <v>0</v>
      </c>
      <c r="P159" s="53">
        <v>0</v>
      </c>
      <c r="Q159" s="53">
        <v>0.124</v>
      </c>
      <c r="R159" s="53">
        <v>0</v>
      </c>
      <c r="S159" s="53">
        <v>0</v>
      </c>
      <c r="T159" s="53">
        <v>0</v>
      </c>
      <c r="U159" s="53">
        <v>0</v>
      </c>
      <c r="V159" s="53">
        <v>0</v>
      </c>
      <c r="W159" s="53">
        <v>0.39600000000000002</v>
      </c>
      <c r="X159" s="53">
        <v>0</v>
      </c>
      <c r="Y159" s="53">
        <v>0</v>
      </c>
      <c r="Z159" s="53">
        <v>0</v>
      </c>
      <c r="AA159" s="53">
        <v>0</v>
      </c>
      <c r="AB159" s="53">
        <v>0</v>
      </c>
      <c r="AC159" s="53">
        <v>0.44</v>
      </c>
      <c r="AD159" s="53">
        <v>0</v>
      </c>
      <c r="AE159" s="53">
        <v>0</v>
      </c>
      <c r="AF159" s="53">
        <v>0</v>
      </c>
      <c r="AG159" s="53">
        <v>0</v>
      </c>
      <c r="AH159" s="53">
        <v>0</v>
      </c>
      <c r="AI159" s="138">
        <v>8.5289999999999999</v>
      </c>
    </row>
    <row r="160" spans="1:35" x14ac:dyDescent="0.3">
      <c r="A160" s="3" t="s">
        <v>240</v>
      </c>
      <c r="B160" s="3" t="s">
        <v>486</v>
      </c>
      <c r="C160" s="3" t="s">
        <v>491</v>
      </c>
      <c r="D160" s="53">
        <v>0</v>
      </c>
      <c r="E160" s="53">
        <v>0</v>
      </c>
      <c r="F160" s="53">
        <v>0</v>
      </c>
      <c r="G160" s="53">
        <v>0</v>
      </c>
      <c r="H160" s="53">
        <v>0</v>
      </c>
      <c r="I160" s="53">
        <v>1.2999999999999999E-2</v>
      </c>
      <c r="J160" s="53">
        <v>0</v>
      </c>
      <c r="K160" s="53">
        <v>0</v>
      </c>
      <c r="L160" s="53">
        <v>0</v>
      </c>
      <c r="M160" s="53">
        <v>0.04</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138">
        <v>5.2999999999999999E-2</v>
      </c>
    </row>
    <row r="161" spans="1:35"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138">
        <v>0</v>
      </c>
    </row>
    <row r="162" spans="1:35"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138">
        <v>0</v>
      </c>
    </row>
    <row r="163" spans="1:35" x14ac:dyDescent="0.3">
      <c r="A163" s="3" t="s">
        <v>240</v>
      </c>
      <c r="B163" s="3" t="s">
        <v>486</v>
      </c>
      <c r="C163" s="3" t="s">
        <v>494</v>
      </c>
      <c r="D163" s="53">
        <v>0</v>
      </c>
      <c r="E163" s="53">
        <v>0</v>
      </c>
      <c r="F163" s="53">
        <v>0</v>
      </c>
      <c r="G163" s="53">
        <v>0</v>
      </c>
      <c r="H163" s="53">
        <v>0</v>
      </c>
      <c r="I163" s="53">
        <v>0.84499999999999997</v>
      </c>
      <c r="J163" s="53">
        <v>0</v>
      </c>
      <c r="K163" s="53">
        <v>0</v>
      </c>
      <c r="L163" s="53">
        <v>0</v>
      </c>
      <c r="M163" s="53">
        <v>0</v>
      </c>
      <c r="N163" s="53">
        <v>0</v>
      </c>
      <c r="O163" s="53">
        <v>0</v>
      </c>
      <c r="P163" s="53">
        <v>0</v>
      </c>
      <c r="Q163" s="53">
        <v>0</v>
      </c>
      <c r="R163" s="53">
        <v>0</v>
      </c>
      <c r="S163" s="53">
        <v>0</v>
      </c>
      <c r="T163" s="53">
        <v>0</v>
      </c>
      <c r="U163" s="53">
        <v>0</v>
      </c>
      <c r="V163" s="53">
        <v>0</v>
      </c>
      <c r="W163" s="53">
        <v>0</v>
      </c>
      <c r="X163" s="53">
        <v>0</v>
      </c>
      <c r="Y163" s="53">
        <v>0</v>
      </c>
      <c r="Z163" s="53">
        <v>0</v>
      </c>
      <c r="AA163" s="53">
        <v>0</v>
      </c>
      <c r="AB163" s="53">
        <v>0</v>
      </c>
      <c r="AC163" s="53">
        <v>0.57199999999999995</v>
      </c>
      <c r="AD163" s="53">
        <v>0</v>
      </c>
      <c r="AE163" s="53">
        <v>1.7000000000000001E-2</v>
      </c>
      <c r="AF163" s="53">
        <v>0</v>
      </c>
      <c r="AG163" s="53">
        <v>0</v>
      </c>
      <c r="AH163" s="53">
        <v>0</v>
      </c>
      <c r="AI163" s="138">
        <v>1.4339999999999997</v>
      </c>
    </row>
    <row r="164" spans="1:35" x14ac:dyDescent="0.3">
      <c r="A164" s="3" t="s">
        <v>240</v>
      </c>
      <c r="B164" s="3" t="s">
        <v>486</v>
      </c>
      <c r="C164" s="3" t="s">
        <v>495</v>
      </c>
      <c r="D164" s="53">
        <v>0</v>
      </c>
      <c r="E164" s="53">
        <v>0</v>
      </c>
      <c r="F164" s="53">
        <v>0.34199999999999992</v>
      </c>
      <c r="G164" s="53">
        <v>0</v>
      </c>
      <c r="H164" s="53">
        <v>0</v>
      </c>
      <c r="I164" s="53">
        <v>2.6429999999999998</v>
      </c>
      <c r="J164" s="53">
        <v>0.02</v>
      </c>
      <c r="K164" s="53">
        <v>0</v>
      </c>
      <c r="L164" s="53">
        <v>0.39200000000000002</v>
      </c>
      <c r="M164" s="53">
        <v>0</v>
      </c>
      <c r="N164" s="53">
        <v>0</v>
      </c>
      <c r="O164" s="53">
        <v>0</v>
      </c>
      <c r="P164" s="53">
        <v>0</v>
      </c>
      <c r="Q164" s="53">
        <v>0</v>
      </c>
      <c r="R164" s="53">
        <v>0</v>
      </c>
      <c r="S164" s="53">
        <v>0</v>
      </c>
      <c r="T164" s="53">
        <v>0</v>
      </c>
      <c r="U164" s="53">
        <v>0</v>
      </c>
      <c r="V164" s="53">
        <v>0</v>
      </c>
      <c r="W164" s="53">
        <v>0</v>
      </c>
      <c r="X164" s="53">
        <v>0</v>
      </c>
      <c r="Y164" s="53">
        <v>0</v>
      </c>
      <c r="Z164" s="53">
        <v>0</v>
      </c>
      <c r="AA164" s="53">
        <v>0</v>
      </c>
      <c r="AB164" s="53">
        <v>5.1000000000000004E-2</v>
      </c>
      <c r="AC164" s="53">
        <v>0.12000000000000001</v>
      </c>
      <c r="AD164" s="53">
        <v>0</v>
      </c>
      <c r="AE164" s="53">
        <v>0</v>
      </c>
      <c r="AF164" s="53">
        <v>0</v>
      </c>
      <c r="AG164" s="53">
        <v>0</v>
      </c>
      <c r="AH164" s="53">
        <v>0</v>
      </c>
      <c r="AI164" s="138">
        <v>3.5680000000000001</v>
      </c>
    </row>
    <row r="165" spans="1:35"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138">
        <v>0</v>
      </c>
    </row>
    <row r="166" spans="1:35" x14ac:dyDescent="0.3">
      <c r="A166" s="3" t="s">
        <v>240</v>
      </c>
      <c r="B166" s="3" t="s">
        <v>486</v>
      </c>
      <c r="C166" s="3" t="s">
        <v>245</v>
      </c>
      <c r="D166" s="53">
        <v>0</v>
      </c>
      <c r="E166" s="53">
        <v>0</v>
      </c>
      <c r="F166" s="53">
        <v>0.38100000000000006</v>
      </c>
      <c r="G166" s="53">
        <v>0</v>
      </c>
      <c r="H166" s="53">
        <v>0</v>
      </c>
      <c r="I166" s="53">
        <v>0.9610000000000003</v>
      </c>
      <c r="J166" s="53">
        <v>0</v>
      </c>
      <c r="K166" s="53">
        <v>0</v>
      </c>
      <c r="L166" s="53">
        <v>1.7000000000000001E-2</v>
      </c>
      <c r="M166" s="53">
        <v>0</v>
      </c>
      <c r="N166" s="53">
        <v>0</v>
      </c>
      <c r="O166" s="53">
        <v>0</v>
      </c>
      <c r="P166" s="53">
        <v>0</v>
      </c>
      <c r="Q166" s="53">
        <v>0.125</v>
      </c>
      <c r="R166" s="53">
        <v>0</v>
      </c>
      <c r="S166" s="53">
        <v>0</v>
      </c>
      <c r="T166" s="53">
        <v>0</v>
      </c>
      <c r="U166" s="53">
        <v>0</v>
      </c>
      <c r="V166" s="53">
        <v>0</v>
      </c>
      <c r="W166" s="53">
        <v>0.97200000000000009</v>
      </c>
      <c r="X166" s="53">
        <v>0</v>
      </c>
      <c r="Y166" s="53">
        <v>0</v>
      </c>
      <c r="Z166" s="53">
        <v>0</v>
      </c>
      <c r="AA166" s="53">
        <v>0</v>
      </c>
      <c r="AB166" s="53">
        <v>0.02</v>
      </c>
      <c r="AC166" s="53">
        <v>0.86500000000000032</v>
      </c>
      <c r="AD166" s="53">
        <v>0</v>
      </c>
      <c r="AE166" s="53">
        <v>1.0999999999999999E-2</v>
      </c>
      <c r="AF166" s="53">
        <v>0</v>
      </c>
      <c r="AG166" s="53">
        <v>0</v>
      </c>
      <c r="AH166" s="53">
        <v>0</v>
      </c>
      <c r="AI166" s="138">
        <v>3.3520000000000008</v>
      </c>
    </row>
    <row r="167" spans="1:35"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138">
        <v>0</v>
      </c>
    </row>
    <row r="168" spans="1:35"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138">
        <v>0</v>
      </c>
    </row>
    <row r="169" spans="1:35" x14ac:dyDescent="0.3">
      <c r="A169" s="51" t="s">
        <v>499</v>
      </c>
      <c r="B169" s="51" t="s">
        <v>499</v>
      </c>
      <c r="C169" s="51" t="s">
        <v>499</v>
      </c>
      <c r="D169" s="52">
        <v>0</v>
      </c>
      <c r="E169" s="52">
        <v>0</v>
      </c>
      <c r="F169" s="52">
        <v>3.165</v>
      </c>
      <c r="G169" s="52">
        <v>0</v>
      </c>
      <c r="H169" s="52">
        <v>0</v>
      </c>
      <c r="I169" s="52">
        <v>20.165999999999993</v>
      </c>
      <c r="J169" s="52">
        <v>0</v>
      </c>
      <c r="K169" s="52">
        <v>0</v>
      </c>
      <c r="L169" s="52">
        <v>0.14000000000000001</v>
      </c>
      <c r="M169" s="52">
        <v>0.01</v>
      </c>
      <c r="N169" s="52">
        <v>0</v>
      </c>
      <c r="O169" s="52">
        <v>0</v>
      </c>
      <c r="P169" s="52">
        <v>0</v>
      </c>
      <c r="Q169" s="52">
        <v>0</v>
      </c>
      <c r="R169" s="52">
        <v>0</v>
      </c>
      <c r="S169" s="52">
        <v>0</v>
      </c>
      <c r="T169" s="52">
        <v>0</v>
      </c>
      <c r="U169" s="52">
        <v>0</v>
      </c>
      <c r="V169" s="52">
        <v>0</v>
      </c>
      <c r="W169" s="52">
        <v>18.788</v>
      </c>
      <c r="X169" s="52">
        <v>0</v>
      </c>
      <c r="Y169" s="52">
        <v>0</v>
      </c>
      <c r="Z169" s="52">
        <v>0</v>
      </c>
      <c r="AA169" s="52">
        <v>0</v>
      </c>
      <c r="AB169" s="52">
        <v>4.0899999999999981</v>
      </c>
      <c r="AC169" s="52">
        <v>4.4280000000000008</v>
      </c>
      <c r="AD169" s="52">
        <v>2.8000000000000001E-2</v>
      </c>
      <c r="AE169" s="52">
        <v>0.504</v>
      </c>
      <c r="AF169" s="52">
        <v>0</v>
      </c>
      <c r="AG169" s="52">
        <v>0</v>
      </c>
      <c r="AH169" s="52">
        <v>0</v>
      </c>
      <c r="AI169" s="52">
        <v>51.318999999999996</v>
      </c>
    </row>
    <row r="170" spans="1:35"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138">
        <v>0</v>
      </c>
    </row>
    <row r="171" spans="1:35"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138">
        <v>0</v>
      </c>
    </row>
    <row r="172" spans="1:35"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138">
        <v>0</v>
      </c>
    </row>
    <row r="173" spans="1:35" x14ac:dyDescent="0.3">
      <c r="A173" s="3" t="s">
        <v>240</v>
      </c>
      <c r="B173" s="3" t="s">
        <v>500</v>
      </c>
      <c r="C173" s="3" t="s">
        <v>248</v>
      </c>
      <c r="D173" s="53">
        <v>0</v>
      </c>
      <c r="E173" s="53">
        <v>0</v>
      </c>
      <c r="F173" s="53">
        <v>3.0220000000000002</v>
      </c>
      <c r="G173" s="53">
        <v>0</v>
      </c>
      <c r="H173" s="53">
        <v>0</v>
      </c>
      <c r="I173" s="53">
        <v>17.528999999999993</v>
      </c>
      <c r="J173" s="53">
        <v>0</v>
      </c>
      <c r="K173" s="53">
        <v>0</v>
      </c>
      <c r="L173" s="53">
        <v>0.14000000000000001</v>
      </c>
      <c r="M173" s="53">
        <v>0</v>
      </c>
      <c r="N173" s="53">
        <v>0</v>
      </c>
      <c r="O173" s="53">
        <v>0</v>
      </c>
      <c r="P173" s="53">
        <v>0</v>
      </c>
      <c r="Q173" s="53">
        <v>0</v>
      </c>
      <c r="R173" s="53">
        <v>0</v>
      </c>
      <c r="S173" s="53">
        <v>0</v>
      </c>
      <c r="T173" s="53">
        <v>0</v>
      </c>
      <c r="U173" s="53">
        <v>0</v>
      </c>
      <c r="V173" s="53">
        <v>0</v>
      </c>
      <c r="W173" s="53">
        <v>18.788</v>
      </c>
      <c r="X173" s="53">
        <v>0</v>
      </c>
      <c r="Y173" s="53">
        <v>0</v>
      </c>
      <c r="Z173" s="53">
        <v>0</v>
      </c>
      <c r="AA173" s="53">
        <v>0</v>
      </c>
      <c r="AB173" s="53">
        <v>4.0779999999999985</v>
      </c>
      <c r="AC173" s="53">
        <v>4.4280000000000008</v>
      </c>
      <c r="AD173" s="53">
        <v>2.8000000000000001E-2</v>
      </c>
      <c r="AE173" s="53">
        <v>0.504</v>
      </c>
      <c r="AF173" s="53">
        <v>0</v>
      </c>
      <c r="AG173" s="53">
        <v>0</v>
      </c>
      <c r="AH173" s="53">
        <v>0</v>
      </c>
      <c r="AI173" s="138">
        <v>48.516999999999996</v>
      </c>
    </row>
    <row r="174" spans="1:35"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138">
        <v>0</v>
      </c>
    </row>
    <row r="175" spans="1:35"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138">
        <v>0</v>
      </c>
    </row>
    <row r="176" spans="1:35" x14ac:dyDescent="0.3">
      <c r="A176" s="3" t="s">
        <v>240</v>
      </c>
      <c r="B176" s="3" t="s">
        <v>500</v>
      </c>
      <c r="C176" s="3" t="s">
        <v>506</v>
      </c>
      <c r="D176" s="53">
        <v>0</v>
      </c>
      <c r="E176" s="53">
        <v>0</v>
      </c>
      <c r="F176" s="53">
        <v>0.14300000000000002</v>
      </c>
      <c r="G176" s="53">
        <v>0</v>
      </c>
      <c r="H176" s="53">
        <v>0</v>
      </c>
      <c r="I176" s="53">
        <v>2.54</v>
      </c>
      <c r="J176" s="53">
        <v>0</v>
      </c>
      <c r="K176" s="53">
        <v>0</v>
      </c>
      <c r="L176" s="53">
        <v>0</v>
      </c>
      <c r="M176" s="53">
        <v>0</v>
      </c>
      <c r="N176" s="53">
        <v>0</v>
      </c>
      <c r="O176" s="53">
        <v>0</v>
      </c>
      <c r="P176" s="53">
        <v>0</v>
      </c>
      <c r="Q176" s="53">
        <v>0</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138">
        <v>2.6829999999999998</v>
      </c>
    </row>
    <row r="177" spans="1:35" x14ac:dyDescent="0.3">
      <c r="A177" s="3" t="s">
        <v>240</v>
      </c>
      <c r="B177" s="3" t="s">
        <v>500</v>
      </c>
      <c r="C177" s="3" t="s">
        <v>507</v>
      </c>
      <c r="D177" s="53">
        <v>0</v>
      </c>
      <c r="E177" s="53">
        <v>0</v>
      </c>
      <c r="F177" s="53">
        <v>0</v>
      </c>
      <c r="G177" s="53">
        <v>0</v>
      </c>
      <c r="H177" s="53">
        <v>0</v>
      </c>
      <c r="I177" s="53">
        <v>9.7000000000000003E-2</v>
      </c>
      <c r="J177" s="53">
        <v>0</v>
      </c>
      <c r="K177" s="53">
        <v>0</v>
      </c>
      <c r="L177" s="53">
        <v>0</v>
      </c>
      <c r="M177" s="53">
        <v>0.01</v>
      </c>
      <c r="N177" s="53">
        <v>0</v>
      </c>
      <c r="O177" s="53">
        <v>0</v>
      </c>
      <c r="P177" s="53">
        <v>0</v>
      </c>
      <c r="Q177" s="53">
        <v>0</v>
      </c>
      <c r="R177" s="53">
        <v>0</v>
      </c>
      <c r="S177" s="53">
        <v>0</v>
      </c>
      <c r="T177" s="53">
        <v>0</v>
      </c>
      <c r="U177" s="53">
        <v>0</v>
      </c>
      <c r="V177" s="53">
        <v>0</v>
      </c>
      <c r="W177" s="53">
        <v>0</v>
      </c>
      <c r="X177" s="53">
        <v>0</v>
      </c>
      <c r="Y177" s="53">
        <v>0</v>
      </c>
      <c r="Z177" s="53">
        <v>0</v>
      </c>
      <c r="AA177" s="53">
        <v>0</v>
      </c>
      <c r="AB177" s="53">
        <v>1.2E-2</v>
      </c>
      <c r="AC177" s="53">
        <v>0</v>
      </c>
      <c r="AD177" s="53">
        <v>0</v>
      </c>
      <c r="AE177" s="53">
        <v>0</v>
      </c>
      <c r="AF177" s="53">
        <v>0</v>
      </c>
      <c r="AG177" s="53">
        <v>0</v>
      </c>
      <c r="AH177" s="53">
        <v>0</v>
      </c>
      <c r="AI177" s="138">
        <v>0.11899999999999999</v>
      </c>
    </row>
    <row r="178" spans="1:35" x14ac:dyDescent="0.3">
      <c r="A178" s="51" t="s">
        <v>508</v>
      </c>
      <c r="B178" s="51" t="s">
        <v>508</v>
      </c>
      <c r="C178" s="51" t="s">
        <v>508</v>
      </c>
      <c r="D178" s="52">
        <v>0</v>
      </c>
      <c r="E178" s="52">
        <v>0</v>
      </c>
      <c r="F178" s="52">
        <v>0.48099999999999998</v>
      </c>
      <c r="G178" s="52">
        <v>0</v>
      </c>
      <c r="H178" s="52">
        <v>0.14000000000000001</v>
      </c>
      <c r="I178" s="52">
        <v>50.204999999999998</v>
      </c>
      <c r="J178" s="52">
        <v>5.5E-2</v>
      </c>
      <c r="K178" s="52">
        <v>0</v>
      </c>
      <c r="L178" s="52">
        <v>3.5000000000000003E-2</v>
      </c>
      <c r="M178" s="52">
        <v>7.1999999999999995E-2</v>
      </c>
      <c r="N178" s="52">
        <v>0</v>
      </c>
      <c r="O178" s="52">
        <v>0</v>
      </c>
      <c r="P178" s="52">
        <v>3.1E-2</v>
      </c>
      <c r="Q178" s="52">
        <v>0</v>
      </c>
      <c r="R178" s="52">
        <v>0</v>
      </c>
      <c r="S178" s="52">
        <v>0</v>
      </c>
      <c r="T178" s="52">
        <v>0</v>
      </c>
      <c r="U178" s="52">
        <v>0</v>
      </c>
      <c r="V178" s="52">
        <v>0</v>
      </c>
      <c r="W178" s="52">
        <v>0.57299999999999995</v>
      </c>
      <c r="X178" s="52">
        <v>0</v>
      </c>
      <c r="Y178" s="52">
        <v>0</v>
      </c>
      <c r="Z178" s="52">
        <v>0</v>
      </c>
      <c r="AA178" s="52">
        <v>0</v>
      </c>
      <c r="AB178" s="52">
        <v>2.8260000000000001</v>
      </c>
      <c r="AC178" s="52">
        <v>0</v>
      </c>
      <c r="AD178" s="52">
        <v>0</v>
      </c>
      <c r="AE178" s="52">
        <v>0.03</v>
      </c>
      <c r="AF178" s="52">
        <v>0</v>
      </c>
      <c r="AG178" s="52">
        <v>0</v>
      </c>
      <c r="AH178" s="52">
        <v>0</v>
      </c>
      <c r="AI178" s="52">
        <v>54.448000000000008</v>
      </c>
    </row>
    <row r="179" spans="1:35"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138">
        <v>0</v>
      </c>
    </row>
    <row r="180" spans="1:35"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138">
        <v>0</v>
      </c>
    </row>
    <row r="181" spans="1:35"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138">
        <v>0</v>
      </c>
    </row>
    <row r="182" spans="1:35" x14ac:dyDescent="0.3">
      <c r="A182" s="3" t="s">
        <v>240</v>
      </c>
      <c r="B182" s="3" t="s">
        <v>509</v>
      </c>
      <c r="C182" s="3" t="s">
        <v>258</v>
      </c>
      <c r="D182" s="53">
        <v>0</v>
      </c>
      <c r="E182" s="53">
        <v>0</v>
      </c>
      <c r="F182" s="53">
        <v>0.183</v>
      </c>
      <c r="G182" s="53">
        <v>0</v>
      </c>
      <c r="H182" s="53">
        <v>0</v>
      </c>
      <c r="I182" s="53">
        <v>20.311000000000003</v>
      </c>
      <c r="J182" s="53">
        <v>0</v>
      </c>
      <c r="K182" s="53">
        <v>0</v>
      </c>
      <c r="L182" s="53">
        <v>0</v>
      </c>
      <c r="M182" s="53">
        <v>0</v>
      </c>
      <c r="N182" s="53">
        <v>0</v>
      </c>
      <c r="O182" s="53">
        <v>0</v>
      </c>
      <c r="P182" s="53">
        <v>0</v>
      </c>
      <c r="Q182" s="53">
        <v>0</v>
      </c>
      <c r="R182" s="53">
        <v>0</v>
      </c>
      <c r="S182" s="53">
        <v>0</v>
      </c>
      <c r="T182" s="53">
        <v>0</v>
      </c>
      <c r="U182" s="53">
        <v>0</v>
      </c>
      <c r="V182" s="53">
        <v>0</v>
      </c>
      <c r="W182" s="53">
        <v>0</v>
      </c>
      <c r="X182" s="53">
        <v>0</v>
      </c>
      <c r="Y182" s="53">
        <v>0</v>
      </c>
      <c r="Z182" s="53">
        <v>0</v>
      </c>
      <c r="AA182" s="53">
        <v>0</v>
      </c>
      <c r="AB182" s="53">
        <v>1.867</v>
      </c>
      <c r="AC182" s="53">
        <v>0</v>
      </c>
      <c r="AD182" s="53">
        <v>0</v>
      </c>
      <c r="AE182" s="53">
        <v>0</v>
      </c>
      <c r="AF182" s="53">
        <v>0</v>
      </c>
      <c r="AG182" s="53">
        <v>0</v>
      </c>
      <c r="AH182" s="53">
        <v>0</v>
      </c>
      <c r="AI182" s="138">
        <v>22.361000000000004</v>
      </c>
    </row>
    <row r="183" spans="1:35"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138">
        <v>0</v>
      </c>
    </row>
    <row r="184" spans="1:35" x14ac:dyDescent="0.3">
      <c r="A184" s="3" t="s">
        <v>240</v>
      </c>
      <c r="B184" s="3" t="s">
        <v>509</v>
      </c>
      <c r="C184" s="3" t="s">
        <v>261</v>
      </c>
      <c r="D184" s="53">
        <v>0</v>
      </c>
      <c r="E184" s="53">
        <v>0</v>
      </c>
      <c r="F184" s="53">
        <v>0</v>
      </c>
      <c r="G184" s="53">
        <v>0</v>
      </c>
      <c r="H184" s="53">
        <v>0.05</v>
      </c>
      <c r="I184" s="53">
        <v>5.730999999999999</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0.40099999999999997</v>
      </c>
      <c r="AC184" s="53">
        <v>0</v>
      </c>
      <c r="AD184" s="53">
        <v>0</v>
      </c>
      <c r="AE184" s="53">
        <v>0</v>
      </c>
      <c r="AF184" s="53">
        <v>0</v>
      </c>
      <c r="AG184" s="53">
        <v>0</v>
      </c>
      <c r="AH184" s="53">
        <v>0</v>
      </c>
      <c r="AI184" s="138">
        <v>6.1819999999999986</v>
      </c>
    </row>
    <row r="185" spans="1:35" x14ac:dyDescent="0.3">
      <c r="A185" s="3" t="s">
        <v>240</v>
      </c>
      <c r="B185" s="3" t="s">
        <v>509</v>
      </c>
      <c r="C185" s="3" t="s">
        <v>514</v>
      </c>
      <c r="D185" s="53">
        <v>0</v>
      </c>
      <c r="E185" s="53">
        <v>0</v>
      </c>
      <c r="F185" s="53">
        <v>0</v>
      </c>
      <c r="G185" s="53">
        <v>0</v>
      </c>
      <c r="H185" s="53">
        <v>0</v>
      </c>
      <c r="I185" s="53">
        <v>0.61199999999999999</v>
      </c>
      <c r="J185" s="53">
        <v>0</v>
      </c>
      <c r="K185" s="53">
        <v>0</v>
      </c>
      <c r="L185" s="53">
        <v>0</v>
      </c>
      <c r="M185" s="53">
        <v>7.1999999999999995E-2</v>
      </c>
      <c r="N185" s="53">
        <v>0</v>
      </c>
      <c r="O185" s="53">
        <v>0</v>
      </c>
      <c r="P185" s="53">
        <v>0</v>
      </c>
      <c r="Q185" s="53">
        <v>0</v>
      </c>
      <c r="R185" s="53">
        <v>0</v>
      </c>
      <c r="S185" s="53">
        <v>0</v>
      </c>
      <c r="T185" s="53">
        <v>0</v>
      </c>
      <c r="U185" s="53">
        <v>0</v>
      </c>
      <c r="V185" s="53">
        <v>0</v>
      </c>
      <c r="W185" s="53">
        <v>0</v>
      </c>
      <c r="X185" s="53">
        <v>0</v>
      </c>
      <c r="Y185" s="53">
        <v>0</v>
      </c>
      <c r="Z185" s="53">
        <v>0</v>
      </c>
      <c r="AA185" s="53">
        <v>0</v>
      </c>
      <c r="AB185" s="53">
        <v>3.6000000000000004E-2</v>
      </c>
      <c r="AC185" s="53">
        <v>0</v>
      </c>
      <c r="AD185" s="53">
        <v>0</v>
      </c>
      <c r="AE185" s="53">
        <v>0</v>
      </c>
      <c r="AF185" s="53">
        <v>0</v>
      </c>
      <c r="AG185" s="53">
        <v>0</v>
      </c>
      <c r="AH185" s="53">
        <v>0</v>
      </c>
      <c r="AI185" s="138">
        <v>0.72</v>
      </c>
    </row>
    <row r="186" spans="1:35" x14ac:dyDescent="0.3">
      <c r="A186" s="3" t="s">
        <v>240</v>
      </c>
      <c r="B186" s="3" t="s">
        <v>509</v>
      </c>
      <c r="C186" s="3" t="s">
        <v>267</v>
      </c>
      <c r="D186" s="53">
        <v>0</v>
      </c>
      <c r="E186" s="53">
        <v>0</v>
      </c>
      <c r="F186" s="53">
        <v>2.1000000000000001E-2</v>
      </c>
      <c r="G186" s="53">
        <v>0</v>
      </c>
      <c r="H186" s="53">
        <v>0</v>
      </c>
      <c r="I186" s="53">
        <v>7.697000000000001</v>
      </c>
      <c r="J186" s="53">
        <v>0</v>
      </c>
      <c r="K186" s="53">
        <v>0</v>
      </c>
      <c r="L186" s="53">
        <v>0</v>
      </c>
      <c r="M186" s="53">
        <v>0</v>
      </c>
      <c r="N186" s="53">
        <v>0</v>
      </c>
      <c r="O186" s="53">
        <v>0</v>
      </c>
      <c r="P186" s="53">
        <v>8.0000000000000002E-3</v>
      </c>
      <c r="Q186" s="53">
        <v>0</v>
      </c>
      <c r="R186" s="53">
        <v>0</v>
      </c>
      <c r="S186" s="53">
        <v>0</v>
      </c>
      <c r="T186" s="53">
        <v>0</v>
      </c>
      <c r="U186" s="53">
        <v>0</v>
      </c>
      <c r="V186" s="53">
        <v>0</v>
      </c>
      <c r="W186" s="53">
        <v>0.57299999999999995</v>
      </c>
      <c r="X186" s="53">
        <v>0</v>
      </c>
      <c r="Y186" s="53">
        <v>0</v>
      </c>
      <c r="Z186" s="53">
        <v>0</v>
      </c>
      <c r="AA186" s="53">
        <v>0</v>
      </c>
      <c r="AB186" s="53">
        <v>1.4999999999999999E-2</v>
      </c>
      <c r="AC186" s="53">
        <v>0</v>
      </c>
      <c r="AD186" s="53">
        <v>0</v>
      </c>
      <c r="AE186" s="53">
        <v>0</v>
      </c>
      <c r="AF186" s="53">
        <v>0</v>
      </c>
      <c r="AG186" s="53">
        <v>0</v>
      </c>
      <c r="AH186" s="53">
        <v>0</v>
      </c>
      <c r="AI186" s="138">
        <v>8.3140000000000018</v>
      </c>
    </row>
    <row r="187" spans="1:35" x14ac:dyDescent="0.3">
      <c r="A187" s="3" t="s">
        <v>240</v>
      </c>
      <c r="B187" s="3" t="s">
        <v>509</v>
      </c>
      <c r="C187" s="3" t="s">
        <v>515</v>
      </c>
      <c r="D187" s="53">
        <v>0</v>
      </c>
      <c r="E187" s="53">
        <v>0</v>
      </c>
      <c r="F187" s="53">
        <v>0</v>
      </c>
      <c r="G187" s="53">
        <v>0</v>
      </c>
      <c r="H187" s="53">
        <v>0</v>
      </c>
      <c r="I187" s="53">
        <v>0.92800000000000016</v>
      </c>
      <c r="J187" s="53">
        <v>0</v>
      </c>
      <c r="K187" s="53">
        <v>0</v>
      </c>
      <c r="L187" s="53">
        <v>0</v>
      </c>
      <c r="M187" s="53">
        <v>0</v>
      </c>
      <c r="N187" s="53">
        <v>0</v>
      </c>
      <c r="O187" s="53">
        <v>0</v>
      </c>
      <c r="P187" s="53">
        <v>2.3E-2</v>
      </c>
      <c r="Q187" s="53">
        <v>0</v>
      </c>
      <c r="R187" s="53">
        <v>0</v>
      </c>
      <c r="S187" s="53">
        <v>0</v>
      </c>
      <c r="T187" s="53">
        <v>0</v>
      </c>
      <c r="U187" s="53">
        <v>0</v>
      </c>
      <c r="V187" s="53">
        <v>0</v>
      </c>
      <c r="W187" s="53">
        <v>0</v>
      </c>
      <c r="X187" s="53">
        <v>0</v>
      </c>
      <c r="Y187" s="53">
        <v>0</v>
      </c>
      <c r="Z187" s="53">
        <v>0</v>
      </c>
      <c r="AA187" s="53">
        <v>0</v>
      </c>
      <c r="AB187" s="53">
        <v>0</v>
      </c>
      <c r="AC187" s="53">
        <v>0</v>
      </c>
      <c r="AD187" s="53">
        <v>0</v>
      </c>
      <c r="AE187" s="53">
        <v>0.02</v>
      </c>
      <c r="AF187" s="53">
        <v>0</v>
      </c>
      <c r="AG187" s="53">
        <v>0</v>
      </c>
      <c r="AH187" s="53">
        <v>0</v>
      </c>
      <c r="AI187" s="138">
        <v>0.9710000000000002</v>
      </c>
    </row>
    <row r="188" spans="1:35" x14ac:dyDescent="0.3">
      <c r="A188" s="3" t="s">
        <v>240</v>
      </c>
      <c r="B188" s="3" t="s">
        <v>509</v>
      </c>
      <c r="C188" s="3" t="s">
        <v>516</v>
      </c>
      <c r="D188" s="53">
        <v>0</v>
      </c>
      <c r="E188" s="53">
        <v>0</v>
      </c>
      <c r="F188" s="53">
        <v>0.15899999999999997</v>
      </c>
      <c r="G188" s="53">
        <v>0</v>
      </c>
      <c r="H188" s="53">
        <v>0</v>
      </c>
      <c r="I188" s="53">
        <v>9.4480000000000004</v>
      </c>
      <c r="J188" s="53">
        <v>0</v>
      </c>
      <c r="K188" s="53">
        <v>0</v>
      </c>
      <c r="L188" s="53">
        <v>1.4999999999999999E-2</v>
      </c>
      <c r="M188" s="53">
        <v>0</v>
      </c>
      <c r="N188" s="53">
        <v>0</v>
      </c>
      <c r="O188" s="53">
        <v>0</v>
      </c>
      <c r="P188" s="53">
        <v>0</v>
      </c>
      <c r="Q188" s="53">
        <v>0</v>
      </c>
      <c r="R188" s="53">
        <v>0</v>
      </c>
      <c r="S188" s="53">
        <v>0</v>
      </c>
      <c r="T188" s="53">
        <v>0</v>
      </c>
      <c r="U188" s="53">
        <v>0</v>
      </c>
      <c r="V188" s="53">
        <v>0</v>
      </c>
      <c r="W188" s="53">
        <v>0</v>
      </c>
      <c r="X188" s="53">
        <v>0</v>
      </c>
      <c r="Y188" s="53">
        <v>0</v>
      </c>
      <c r="Z188" s="53">
        <v>0</v>
      </c>
      <c r="AA188" s="53">
        <v>0</v>
      </c>
      <c r="AB188" s="53">
        <v>0</v>
      </c>
      <c r="AC188" s="53">
        <v>0</v>
      </c>
      <c r="AD188" s="53">
        <v>0</v>
      </c>
      <c r="AE188" s="53">
        <v>0.01</v>
      </c>
      <c r="AF188" s="53">
        <v>0</v>
      </c>
      <c r="AG188" s="53">
        <v>0</v>
      </c>
      <c r="AH188" s="53">
        <v>0</v>
      </c>
      <c r="AI188" s="138">
        <v>9.6320000000000014</v>
      </c>
    </row>
    <row r="189" spans="1:35" x14ac:dyDescent="0.3">
      <c r="A189" s="3" t="s">
        <v>240</v>
      </c>
      <c r="B189" s="3" t="s">
        <v>509</v>
      </c>
      <c r="C189" s="3" t="s">
        <v>270</v>
      </c>
      <c r="D189" s="53">
        <v>0</v>
      </c>
      <c r="E189" s="53">
        <v>0</v>
      </c>
      <c r="F189" s="53">
        <v>0.11799999999999999</v>
      </c>
      <c r="G189" s="53">
        <v>0</v>
      </c>
      <c r="H189" s="53">
        <v>0.09</v>
      </c>
      <c r="I189" s="53">
        <v>5.4780000000000015</v>
      </c>
      <c r="J189" s="53">
        <v>5.5E-2</v>
      </c>
      <c r="K189" s="53">
        <v>0</v>
      </c>
      <c r="L189" s="53">
        <v>0.02</v>
      </c>
      <c r="M189" s="53">
        <v>0</v>
      </c>
      <c r="N189" s="53">
        <v>0</v>
      </c>
      <c r="O189" s="53">
        <v>0</v>
      </c>
      <c r="P189" s="53">
        <v>0</v>
      </c>
      <c r="Q189" s="53">
        <v>0</v>
      </c>
      <c r="R189" s="53">
        <v>0</v>
      </c>
      <c r="S189" s="53">
        <v>0</v>
      </c>
      <c r="T189" s="53">
        <v>0</v>
      </c>
      <c r="U189" s="53">
        <v>0</v>
      </c>
      <c r="V189" s="53">
        <v>0</v>
      </c>
      <c r="W189" s="53">
        <v>0</v>
      </c>
      <c r="X189" s="53">
        <v>0</v>
      </c>
      <c r="Y189" s="53">
        <v>0</v>
      </c>
      <c r="Z189" s="53">
        <v>0</v>
      </c>
      <c r="AA189" s="53">
        <v>0</v>
      </c>
      <c r="AB189" s="53">
        <v>0.50700000000000001</v>
      </c>
      <c r="AC189" s="53">
        <v>0</v>
      </c>
      <c r="AD189" s="53">
        <v>0</v>
      </c>
      <c r="AE189" s="53">
        <v>0</v>
      </c>
      <c r="AF189" s="53">
        <v>0</v>
      </c>
      <c r="AG189" s="53">
        <v>0</v>
      </c>
      <c r="AH189" s="53">
        <v>0</v>
      </c>
      <c r="AI189" s="138">
        <v>6.2680000000000007</v>
      </c>
    </row>
    <row r="190" spans="1:35" x14ac:dyDescent="0.3">
      <c r="A190" s="51" t="s">
        <v>517</v>
      </c>
      <c r="B190" s="51" t="s">
        <v>517</v>
      </c>
      <c r="C190" s="51" t="s">
        <v>517</v>
      </c>
      <c r="D190" s="52">
        <v>0</v>
      </c>
      <c r="E190" s="52">
        <v>0</v>
      </c>
      <c r="F190" s="52">
        <v>0.60699999999999998</v>
      </c>
      <c r="G190" s="52">
        <v>0</v>
      </c>
      <c r="H190" s="52">
        <v>0.82600000000000007</v>
      </c>
      <c r="I190" s="52">
        <v>10.743000000000002</v>
      </c>
      <c r="J190" s="52">
        <v>0.32</v>
      </c>
      <c r="K190" s="52">
        <v>0</v>
      </c>
      <c r="L190" s="52">
        <v>0.27700000000000002</v>
      </c>
      <c r="M190" s="52">
        <v>0</v>
      </c>
      <c r="N190" s="52">
        <v>0</v>
      </c>
      <c r="O190" s="52">
        <v>0</v>
      </c>
      <c r="P190" s="52">
        <v>4.3999999999999997E-2</v>
      </c>
      <c r="Q190" s="52">
        <v>0</v>
      </c>
      <c r="R190" s="52">
        <v>0</v>
      </c>
      <c r="S190" s="52">
        <v>0</v>
      </c>
      <c r="T190" s="52">
        <v>0</v>
      </c>
      <c r="U190" s="52">
        <v>0</v>
      </c>
      <c r="V190" s="52">
        <v>0</v>
      </c>
      <c r="W190" s="52">
        <v>4.1459999999999999</v>
      </c>
      <c r="X190" s="52">
        <v>0</v>
      </c>
      <c r="Y190" s="52">
        <v>0</v>
      </c>
      <c r="Z190" s="52">
        <v>0</v>
      </c>
      <c r="AA190" s="52">
        <v>0</v>
      </c>
      <c r="AB190" s="52">
        <v>1.9040000000000001</v>
      </c>
      <c r="AC190" s="52">
        <v>0.04</v>
      </c>
      <c r="AD190" s="52">
        <v>0</v>
      </c>
      <c r="AE190" s="52">
        <v>0.106</v>
      </c>
      <c r="AF190" s="52">
        <v>0</v>
      </c>
      <c r="AG190" s="52">
        <v>0</v>
      </c>
      <c r="AH190" s="52">
        <v>0</v>
      </c>
      <c r="AI190" s="52">
        <v>19.012999999999998</v>
      </c>
    </row>
    <row r="191" spans="1:35" x14ac:dyDescent="0.3">
      <c r="A191" s="3" t="s">
        <v>240</v>
      </c>
      <c r="B191" s="3" t="s">
        <v>518</v>
      </c>
      <c r="C191" s="3" t="s">
        <v>291</v>
      </c>
      <c r="D191" s="53">
        <v>0</v>
      </c>
      <c r="E191" s="53">
        <v>0</v>
      </c>
      <c r="F191" s="53">
        <v>0.23200000000000001</v>
      </c>
      <c r="G191" s="53">
        <v>0</v>
      </c>
      <c r="H191" s="53">
        <v>0.70700000000000007</v>
      </c>
      <c r="I191" s="53">
        <v>0</v>
      </c>
      <c r="J191" s="53">
        <v>0.06</v>
      </c>
      <c r="K191" s="53">
        <v>0</v>
      </c>
      <c r="L191" s="53">
        <v>0.08</v>
      </c>
      <c r="M191" s="53">
        <v>0</v>
      </c>
      <c r="N191" s="53">
        <v>0</v>
      </c>
      <c r="O191" s="53">
        <v>0</v>
      </c>
      <c r="P191" s="53">
        <v>0</v>
      </c>
      <c r="Q191" s="53">
        <v>0</v>
      </c>
      <c r="R191" s="53">
        <v>0</v>
      </c>
      <c r="S191" s="53">
        <v>0</v>
      </c>
      <c r="T191" s="53">
        <v>0</v>
      </c>
      <c r="U191" s="53">
        <v>0</v>
      </c>
      <c r="V191" s="53">
        <v>0</v>
      </c>
      <c r="W191" s="53">
        <v>4.1459999999999999</v>
      </c>
      <c r="X191" s="53">
        <v>0</v>
      </c>
      <c r="Y191" s="53">
        <v>0</v>
      </c>
      <c r="Z191" s="53">
        <v>0</v>
      </c>
      <c r="AA191" s="53">
        <v>0</v>
      </c>
      <c r="AB191" s="53">
        <v>0.46</v>
      </c>
      <c r="AC191" s="53">
        <v>0</v>
      </c>
      <c r="AD191" s="53">
        <v>0</v>
      </c>
      <c r="AE191" s="53">
        <v>0</v>
      </c>
      <c r="AF191" s="53">
        <v>0</v>
      </c>
      <c r="AG191" s="53">
        <v>0</v>
      </c>
      <c r="AH191" s="53">
        <v>0</v>
      </c>
      <c r="AI191" s="138">
        <v>5.6849999999999996</v>
      </c>
    </row>
    <row r="192" spans="1:35" x14ac:dyDescent="0.3">
      <c r="A192" s="3" t="s">
        <v>240</v>
      </c>
      <c r="B192" s="3" t="s">
        <v>518</v>
      </c>
      <c r="C192" s="3" t="s">
        <v>276</v>
      </c>
      <c r="D192" s="53">
        <v>0</v>
      </c>
      <c r="E192" s="53">
        <v>0</v>
      </c>
      <c r="F192" s="53">
        <v>0.161</v>
      </c>
      <c r="G192" s="53">
        <v>0</v>
      </c>
      <c r="H192" s="53">
        <v>0.11900000000000001</v>
      </c>
      <c r="I192" s="53">
        <v>3.23</v>
      </c>
      <c r="J192" s="53">
        <v>0.26</v>
      </c>
      <c r="K192" s="53">
        <v>0</v>
      </c>
      <c r="L192" s="53">
        <v>0.19700000000000001</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1.125</v>
      </c>
      <c r="AC192" s="53">
        <v>0</v>
      </c>
      <c r="AD192" s="53">
        <v>0</v>
      </c>
      <c r="AE192" s="53">
        <v>0.106</v>
      </c>
      <c r="AF192" s="53">
        <v>0</v>
      </c>
      <c r="AG192" s="53">
        <v>0</v>
      </c>
      <c r="AH192" s="53">
        <v>0</v>
      </c>
      <c r="AI192" s="138">
        <v>5.1979999999999995</v>
      </c>
    </row>
    <row r="193" spans="1:35"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138">
        <v>0</v>
      </c>
    </row>
    <row r="194" spans="1:35"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138">
        <v>0</v>
      </c>
    </row>
    <row r="195" spans="1:35" x14ac:dyDescent="0.3">
      <c r="A195" s="3" t="s">
        <v>240</v>
      </c>
      <c r="B195" s="3" t="s">
        <v>518</v>
      </c>
      <c r="C195" s="3" t="s">
        <v>285</v>
      </c>
      <c r="D195" s="53">
        <v>0</v>
      </c>
      <c r="E195" s="53">
        <v>0</v>
      </c>
      <c r="F195" s="53">
        <v>8.7999999999999995E-2</v>
      </c>
      <c r="G195" s="53">
        <v>0</v>
      </c>
      <c r="H195" s="53">
        <v>0</v>
      </c>
      <c r="I195" s="53">
        <v>5.2030000000000012</v>
      </c>
      <c r="J195" s="53">
        <v>0</v>
      </c>
      <c r="K195" s="53">
        <v>0</v>
      </c>
      <c r="L195" s="53">
        <v>0</v>
      </c>
      <c r="M195" s="53">
        <v>0</v>
      </c>
      <c r="N195" s="53">
        <v>0</v>
      </c>
      <c r="O195" s="53">
        <v>0</v>
      </c>
      <c r="P195" s="53">
        <v>0.02</v>
      </c>
      <c r="Q195" s="53">
        <v>0</v>
      </c>
      <c r="R195" s="53">
        <v>0</v>
      </c>
      <c r="S195" s="53">
        <v>0</v>
      </c>
      <c r="T195" s="53">
        <v>0</v>
      </c>
      <c r="U195" s="53">
        <v>0</v>
      </c>
      <c r="V195" s="53">
        <v>0</v>
      </c>
      <c r="W195" s="53">
        <v>0</v>
      </c>
      <c r="X195" s="53">
        <v>0</v>
      </c>
      <c r="Y195" s="53">
        <v>0</v>
      </c>
      <c r="Z195" s="53">
        <v>0</v>
      </c>
      <c r="AA195" s="53">
        <v>0</v>
      </c>
      <c r="AB195" s="53">
        <v>0.21500000000000002</v>
      </c>
      <c r="AC195" s="53">
        <v>0.04</v>
      </c>
      <c r="AD195" s="53">
        <v>0</v>
      </c>
      <c r="AE195" s="53">
        <v>0</v>
      </c>
      <c r="AF195" s="53">
        <v>0</v>
      </c>
      <c r="AG195" s="53">
        <v>0</v>
      </c>
      <c r="AH195" s="53">
        <v>0</v>
      </c>
      <c r="AI195" s="138">
        <v>5.5660000000000007</v>
      </c>
    </row>
    <row r="196" spans="1:35" x14ac:dyDescent="0.3">
      <c r="A196" s="3" t="s">
        <v>240</v>
      </c>
      <c r="B196" s="3" t="s">
        <v>518</v>
      </c>
      <c r="C196" s="3" t="s">
        <v>288</v>
      </c>
      <c r="D196" s="53">
        <v>0</v>
      </c>
      <c r="E196" s="53">
        <v>0</v>
      </c>
      <c r="F196" s="53">
        <v>0.126</v>
      </c>
      <c r="G196" s="53">
        <v>0</v>
      </c>
      <c r="H196" s="53">
        <v>0</v>
      </c>
      <c r="I196" s="53">
        <v>2.3099999999999996</v>
      </c>
      <c r="J196" s="53">
        <v>0</v>
      </c>
      <c r="K196" s="53">
        <v>0</v>
      </c>
      <c r="L196" s="53">
        <v>0</v>
      </c>
      <c r="M196" s="53">
        <v>0</v>
      </c>
      <c r="N196" s="53">
        <v>0</v>
      </c>
      <c r="O196" s="53">
        <v>0</v>
      </c>
      <c r="P196" s="53">
        <v>2.4E-2</v>
      </c>
      <c r="Q196" s="53">
        <v>0</v>
      </c>
      <c r="R196" s="53">
        <v>0</v>
      </c>
      <c r="S196" s="53">
        <v>0</v>
      </c>
      <c r="T196" s="53">
        <v>0</v>
      </c>
      <c r="U196" s="53">
        <v>0</v>
      </c>
      <c r="V196" s="53">
        <v>0</v>
      </c>
      <c r="W196" s="53">
        <v>0</v>
      </c>
      <c r="X196" s="53">
        <v>0</v>
      </c>
      <c r="Y196" s="53">
        <v>0</v>
      </c>
      <c r="Z196" s="53">
        <v>0</v>
      </c>
      <c r="AA196" s="53">
        <v>0</v>
      </c>
      <c r="AB196" s="53">
        <v>0.104</v>
      </c>
      <c r="AC196" s="53">
        <v>0</v>
      </c>
      <c r="AD196" s="53">
        <v>0</v>
      </c>
      <c r="AE196" s="53">
        <v>0</v>
      </c>
      <c r="AF196" s="53">
        <v>0</v>
      </c>
      <c r="AG196" s="53">
        <v>0</v>
      </c>
      <c r="AH196" s="53">
        <v>0</v>
      </c>
      <c r="AI196" s="138">
        <v>2.5639999999999996</v>
      </c>
    </row>
    <row r="197" spans="1:35" x14ac:dyDescent="0.3">
      <c r="A197" s="49" t="s">
        <v>521</v>
      </c>
      <c r="B197" s="49" t="s">
        <v>521</v>
      </c>
      <c r="C197" s="49" t="s">
        <v>521</v>
      </c>
      <c r="D197" s="50">
        <v>0</v>
      </c>
      <c r="E197" s="50">
        <v>2.5000000000000005E-2</v>
      </c>
      <c r="F197" s="50">
        <v>0.26900000000000002</v>
      </c>
      <c r="G197" s="50">
        <v>0</v>
      </c>
      <c r="H197" s="50">
        <v>0</v>
      </c>
      <c r="I197" s="50">
        <v>5.6109999999999998</v>
      </c>
      <c r="J197" s="50">
        <v>0</v>
      </c>
      <c r="K197" s="50">
        <v>0</v>
      </c>
      <c r="L197" s="50">
        <v>0</v>
      </c>
      <c r="M197" s="50">
        <v>0</v>
      </c>
      <c r="N197" s="50">
        <v>4.3000000000000003E-2</v>
      </c>
      <c r="O197" s="50">
        <v>0</v>
      </c>
      <c r="P197" s="50">
        <v>0</v>
      </c>
      <c r="Q197" s="50">
        <v>0</v>
      </c>
      <c r="R197" s="50">
        <v>0</v>
      </c>
      <c r="S197" s="50">
        <v>0</v>
      </c>
      <c r="T197" s="50">
        <v>0</v>
      </c>
      <c r="U197" s="50">
        <v>0</v>
      </c>
      <c r="V197" s="50">
        <v>0</v>
      </c>
      <c r="W197" s="50">
        <v>0</v>
      </c>
      <c r="X197" s="50">
        <v>0</v>
      </c>
      <c r="Y197" s="50">
        <v>0</v>
      </c>
      <c r="Z197" s="50">
        <v>0</v>
      </c>
      <c r="AA197" s="50">
        <v>0</v>
      </c>
      <c r="AB197" s="50">
        <v>0.39500000000000007</v>
      </c>
      <c r="AC197" s="50">
        <v>0</v>
      </c>
      <c r="AD197" s="50">
        <v>0</v>
      </c>
      <c r="AE197" s="50">
        <v>1.0549999999999999</v>
      </c>
      <c r="AF197" s="50">
        <v>0</v>
      </c>
      <c r="AG197" s="50">
        <v>0</v>
      </c>
      <c r="AH197" s="50">
        <v>0</v>
      </c>
      <c r="AI197" s="50">
        <v>7.3979999999999997</v>
      </c>
    </row>
    <row r="198" spans="1:35" x14ac:dyDescent="0.3">
      <c r="A198" s="51" t="s">
        <v>521</v>
      </c>
      <c r="B198" s="51" t="s">
        <v>521</v>
      </c>
      <c r="C198" s="51" t="s">
        <v>521</v>
      </c>
      <c r="D198" s="52">
        <v>0</v>
      </c>
      <c r="E198" s="52">
        <v>2.5000000000000005E-2</v>
      </c>
      <c r="F198" s="52">
        <v>0.26900000000000002</v>
      </c>
      <c r="G198" s="52">
        <v>0</v>
      </c>
      <c r="H198" s="52">
        <v>0</v>
      </c>
      <c r="I198" s="52">
        <v>5.6109999999999998</v>
      </c>
      <c r="J198" s="52">
        <v>0</v>
      </c>
      <c r="K198" s="52">
        <v>0</v>
      </c>
      <c r="L198" s="52">
        <v>0</v>
      </c>
      <c r="M198" s="52">
        <v>0</v>
      </c>
      <c r="N198" s="52">
        <v>4.3000000000000003E-2</v>
      </c>
      <c r="O198" s="52">
        <v>0</v>
      </c>
      <c r="P198" s="52">
        <v>0</v>
      </c>
      <c r="Q198" s="52">
        <v>0</v>
      </c>
      <c r="R198" s="52">
        <v>0</v>
      </c>
      <c r="S198" s="52">
        <v>0</v>
      </c>
      <c r="T198" s="52">
        <v>0</v>
      </c>
      <c r="U198" s="52">
        <v>0</v>
      </c>
      <c r="V198" s="52">
        <v>0</v>
      </c>
      <c r="W198" s="52">
        <v>0</v>
      </c>
      <c r="X198" s="52">
        <v>0</v>
      </c>
      <c r="Y198" s="52">
        <v>0</v>
      </c>
      <c r="Z198" s="52">
        <v>0</v>
      </c>
      <c r="AA198" s="52">
        <v>0</v>
      </c>
      <c r="AB198" s="52">
        <v>0.39500000000000007</v>
      </c>
      <c r="AC198" s="52">
        <v>0</v>
      </c>
      <c r="AD198" s="52">
        <v>0</v>
      </c>
      <c r="AE198" s="52">
        <v>1.0549999999999999</v>
      </c>
      <c r="AF198" s="52">
        <v>0</v>
      </c>
      <c r="AG198" s="52">
        <v>0</v>
      </c>
      <c r="AH198" s="52">
        <v>0</v>
      </c>
      <c r="AI198" s="52">
        <v>7.3979999999999997</v>
      </c>
    </row>
    <row r="199" spans="1:35" x14ac:dyDescent="0.3">
      <c r="A199" s="3" t="s">
        <v>522</v>
      </c>
      <c r="B199" s="3" t="s">
        <v>522</v>
      </c>
      <c r="C199" s="3" t="s">
        <v>523</v>
      </c>
      <c r="D199" s="53">
        <v>0</v>
      </c>
      <c r="E199" s="53">
        <v>0</v>
      </c>
      <c r="F199" s="53">
        <v>0.26900000000000002</v>
      </c>
      <c r="G199" s="53">
        <v>0</v>
      </c>
      <c r="H199" s="53">
        <v>0</v>
      </c>
      <c r="I199" s="53">
        <v>5.1479999999999997</v>
      </c>
      <c r="J199" s="53">
        <v>0</v>
      </c>
      <c r="K199" s="53">
        <v>0</v>
      </c>
      <c r="L199" s="53">
        <v>0</v>
      </c>
      <c r="M199" s="53">
        <v>0</v>
      </c>
      <c r="N199" s="53">
        <v>4.2000000000000003E-2</v>
      </c>
      <c r="O199" s="53">
        <v>0</v>
      </c>
      <c r="P199" s="53">
        <v>0</v>
      </c>
      <c r="Q199" s="53">
        <v>0</v>
      </c>
      <c r="R199" s="53">
        <v>0</v>
      </c>
      <c r="S199" s="53">
        <v>0</v>
      </c>
      <c r="T199" s="53">
        <v>0</v>
      </c>
      <c r="U199" s="53">
        <v>0</v>
      </c>
      <c r="V199" s="53">
        <v>0</v>
      </c>
      <c r="W199" s="53">
        <v>0</v>
      </c>
      <c r="X199" s="53">
        <v>0</v>
      </c>
      <c r="Y199" s="53">
        <v>0</v>
      </c>
      <c r="Z199" s="53">
        <v>0</v>
      </c>
      <c r="AA199" s="53">
        <v>0</v>
      </c>
      <c r="AB199" s="53">
        <v>0.21000000000000002</v>
      </c>
      <c r="AC199" s="53">
        <v>0</v>
      </c>
      <c r="AD199" s="53">
        <v>0</v>
      </c>
      <c r="AE199" s="53">
        <v>1.0549999999999999</v>
      </c>
      <c r="AF199" s="53">
        <v>0</v>
      </c>
      <c r="AG199" s="53">
        <v>0</v>
      </c>
      <c r="AH199" s="53">
        <v>0</v>
      </c>
      <c r="AI199" s="138">
        <v>6.7239999999999993</v>
      </c>
    </row>
    <row r="200" spans="1:35"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138">
        <v>0</v>
      </c>
    </row>
    <row r="201" spans="1:35" x14ac:dyDescent="0.3">
      <c r="A201" s="3" t="s">
        <v>522</v>
      </c>
      <c r="B201" s="3" t="s">
        <v>522</v>
      </c>
      <c r="C201" s="3" t="s">
        <v>525</v>
      </c>
      <c r="D201" s="53">
        <v>0</v>
      </c>
      <c r="E201" s="53">
        <v>0</v>
      </c>
      <c r="F201" s="53">
        <v>0</v>
      </c>
      <c r="G201" s="53">
        <v>0</v>
      </c>
      <c r="H201" s="53">
        <v>0</v>
      </c>
      <c r="I201" s="53">
        <v>1.6E-2</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138">
        <v>1.6E-2</v>
      </c>
    </row>
    <row r="202" spans="1:35"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138">
        <v>0</v>
      </c>
    </row>
    <row r="203" spans="1:35"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138">
        <v>0</v>
      </c>
    </row>
    <row r="204" spans="1:35" x14ac:dyDescent="0.3">
      <c r="A204" s="3" t="s">
        <v>522</v>
      </c>
      <c r="B204" s="3" t="s">
        <v>522</v>
      </c>
      <c r="C204" s="3" t="s">
        <v>528</v>
      </c>
      <c r="D204" s="53">
        <v>0</v>
      </c>
      <c r="E204" s="53">
        <v>2.5000000000000005E-2</v>
      </c>
      <c r="F204" s="53">
        <v>0</v>
      </c>
      <c r="G204" s="53">
        <v>0</v>
      </c>
      <c r="H204" s="53">
        <v>0</v>
      </c>
      <c r="I204" s="53">
        <v>0.44700000000000012</v>
      </c>
      <c r="J204" s="53">
        <v>0</v>
      </c>
      <c r="K204" s="53">
        <v>0</v>
      </c>
      <c r="L204" s="53">
        <v>0</v>
      </c>
      <c r="M204" s="53">
        <v>0</v>
      </c>
      <c r="N204" s="53">
        <v>1E-3</v>
      </c>
      <c r="O204" s="53">
        <v>0</v>
      </c>
      <c r="P204" s="53">
        <v>0</v>
      </c>
      <c r="Q204" s="53">
        <v>0</v>
      </c>
      <c r="R204" s="53">
        <v>0</v>
      </c>
      <c r="S204" s="53">
        <v>0</v>
      </c>
      <c r="T204" s="53">
        <v>0</v>
      </c>
      <c r="U204" s="53">
        <v>0</v>
      </c>
      <c r="V204" s="53">
        <v>0</v>
      </c>
      <c r="W204" s="53">
        <v>0</v>
      </c>
      <c r="X204" s="53">
        <v>0</v>
      </c>
      <c r="Y204" s="53">
        <v>0</v>
      </c>
      <c r="Z204" s="53">
        <v>0</v>
      </c>
      <c r="AA204" s="53">
        <v>0</v>
      </c>
      <c r="AB204" s="53">
        <v>0.18500000000000005</v>
      </c>
      <c r="AC204" s="53">
        <v>0</v>
      </c>
      <c r="AD204" s="53">
        <v>0</v>
      </c>
      <c r="AE204" s="53">
        <v>0</v>
      </c>
      <c r="AF204" s="53">
        <v>0</v>
      </c>
      <c r="AG204" s="53">
        <v>0</v>
      </c>
      <c r="AH204" s="53">
        <v>0</v>
      </c>
      <c r="AI204" s="138">
        <v>0.65800000000000014</v>
      </c>
    </row>
    <row r="205" spans="1:35"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138">
        <v>0</v>
      </c>
    </row>
    <row r="206" spans="1:35"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138">
        <v>0</v>
      </c>
    </row>
    <row r="207" spans="1:35"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138">
        <v>0</v>
      </c>
    </row>
    <row r="208" spans="1:35"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138">
        <v>0</v>
      </c>
    </row>
    <row r="209" spans="1:35"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row>
    <row r="210" spans="1:35"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row>
    <row r="211" spans="1:35"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138">
        <v>0</v>
      </c>
    </row>
  </sheetData>
  <conditionalFormatting sqref="A4:AI6 A26:AI26">
    <cfRule type="cellIs" dxfId="23" priority="1" stopIfTrue="1" operator="lessThan">
      <formula>0</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EC15E-5302-44E4-8BD0-A531B05F109A}">
  <sheetPr codeName="Sheet50">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F1F58-AD83-4A43-81EB-DBBFA35A7EA6}">
  <sheetPr codeName="Sheet51"/>
  <dimension ref="A1:AA126"/>
  <sheetViews>
    <sheetView showGridLines="0" workbookViewId="0">
      <pane xSplit="7" ySplit="5" topLeftCell="H6" activePane="bottomRight" state="frozen"/>
      <selection pane="topRight" activeCell="X5" sqref="X5:Z5"/>
      <selection pane="bottomLeft" activeCell="X5" sqref="X5:Z5"/>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1050</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Z5" si="0">SUM(H6:H1048576)</f>
        <v>1122</v>
      </c>
      <c r="I5" s="132">
        <f t="shared" si="0"/>
        <v>1122</v>
      </c>
      <c r="J5" s="132">
        <f t="shared" si="0"/>
        <v>1122</v>
      </c>
      <c r="K5" s="132">
        <f t="shared" si="0"/>
        <v>1122</v>
      </c>
      <c r="L5" s="132">
        <f t="shared" si="0"/>
        <v>1122</v>
      </c>
      <c r="M5" s="132">
        <f t="shared" si="0"/>
        <v>1190.2</v>
      </c>
      <c r="N5" s="132">
        <f t="shared" si="0"/>
        <v>1184.95</v>
      </c>
      <c r="O5" s="132">
        <f t="shared" si="0"/>
        <v>1240</v>
      </c>
      <c r="P5" s="132">
        <f t="shared" si="0"/>
        <v>1260.273631840796</v>
      </c>
      <c r="Q5" s="132">
        <f t="shared" si="0"/>
        <v>1255.570777951041</v>
      </c>
      <c r="R5" s="132">
        <f t="shared" si="0"/>
        <v>1250.8913213443195</v>
      </c>
      <c r="S5" s="132">
        <f t="shared" si="0"/>
        <v>1246.2351456162385</v>
      </c>
      <c r="T5" s="132">
        <f t="shared" si="0"/>
        <v>1241.6021349415309</v>
      </c>
      <c r="U5" s="132">
        <f t="shared" si="0"/>
        <v>1236.9921740711752</v>
      </c>
      <c r="V5" s="132">
        <f t="shared" si="0"/>
        <v>1232.4051483295277</v>
      </c>
      <c r="W5" s="132">
        <f t="shared" si="0"/>
        <v>1227.8409436114705</v>
      </c>
      <c r="X5" s="132">
        <f t="shared" si="0"/>
        <v>1223.2994463795726</v>
      </c>
      <c r="Y5" s="132">
        <f t="shared" si="0"/>
        <v>1218.2994463795726</v>
      </c>
      <c r="Z5" s="132">
        <f t="shared" si="0"/>
        <v>1213.2994463795726</v>
      </c>
      <c r="AA5" s="132">
        <f t="shared" ref="AA5" si="1">SUM(AA6:AA1048576)</f>
        <v>1208.2994463795726</v>
      </c>
    </row>
    <row r="6" spans="1:27" x14ac:dyDescent="0.3">
      <c r="A6" s="10" t="s">
        <v>144</v>
      </c>
      <c r="B6" s="22" t="s">
        <v>187</v>
      </c>
      <c r="C6" s="23" t="s">
        <v>192</v>
      </c>
      <c r="D6" s="23" t="s">
        <v>1051</v>
      </c>
      <c r="E6" s="23" t="s">
        <v>1052</v>
      </c>
      <c r="F6" s="23" t="s">
        <v>149</v>
      </c>
      <c r="G6" s="10"/>
      <c r="H6" s="24">
        <v>52</v>
      </c>
      <c r="I6" s="24">
        <v>52</v>
      </c>
      <c r="J6" s="24">
        <v>52</v>
      </c>
      <c r="K6" s="24">
        <v>52</v>
      </c>
      <c r="L6" s="24">
        <v>52</v>
      </c>
      <c r="M6" s="24">
        <v>52</v>
      </c>
      <c r="N6" s="24">
        <v>52</v>
      </c>
      <c r="O6" s="24">
        <v>80</v>
      </c>
      <c r="P6" s="24">
        <v>80</v>
      </c>
      <c r="Q6" s="24">
        <v>80</v>
      </c>
      <c r="R6" s="24">
        <v>80</v>
      </c>
      <c r="S6" s="24">
        <v>80</v>
      </c>
      <c r="T6" s="24">
        <v>80</v>
      </c>
      <c r="U6" s="24">
        <v>80</v>
      </c>
      <c r="V6" s="24">
        <v>80</v>
      </c>
      <c r="W6" s="24">
        <v>80</v>
      </c>
      <c r="X6" s="24">
        <v>80</v>
      </c>
      <c r="Y6" s="24">
        <v>80</v>
      </c>
      <c r="Z6" s="24">
        <v>80</v>
      </c>
      <c r="AA6" s="24">
        <v>80</v>
      </c>
    </row>
    <row r="7" spans="1:27" x14ac:dyDescent="0.3">
      <c r="A7" s="10" t="s">
        <v>209</v>
      </c>
      <c r="B7" s="22" t="s">
        <v>210</v>
      </c>
      <c r="C7" s="23" t="s">
        <v>1053</v>
      </c>
      <c r="D7" s="23" t="s">
        <v>1053</v>
      </c>
      <c r="E7" s="23" t="s">
        <v>1052</v>
      </c>
      <c r="F7" s="23" t="s">
        <v>149</v>
      </c>
      <c r="G7" s="10"/>
      <c r="H7" s="24">
        <v>50</v>
      </c>
      <c r="I7" s="24">
        <v>50</v>
      </c>
      <c r="J7" s="24">
        <v>50</v>
      </c>
      <c r="K7" s="24">
        <v>50</v>
      </c>
      <c r="L7" s="24">
        <v>50</v>
      </c>
      <c r="M7" s="24">
        <v>50</v>
      </c>
      <c r="N7" s="24">
        <v>50</v>
      </c>
      <c r="O7" s="24">
        <v>50</v>
      </c>
      <c r="P7" s="24">
        <v>50</v>
      </c>
      <c r="Q7" s="24">
        <v>50</v>
      </c>
      <c r="R7" s="24">
        <v>50</v>
      </c>
      <c r="S7" s="24">
        <v>50</v>
      </c>
      <c r="T7" s="24">
        <v>50</v>
      </c>
      <c r="U7" s="24">
        <v>50</v>
      </c>
      <c r="V7" s="24">
        <v>50</v>
      </c>
      <c r="W7" s="24">
        <v>50</v>
      </c>
      <c r="X7" s="24">
        <v>50</v>
      </c>
      <c r="Y7" s="24">
        <v>50</v>
      </c>
      <c r="Z7" s="24">
        <v>50</v>
      </c>
      <c r="AA7" s="24">
        <v>50</v>
      </c>
    </row>
    <row r="8" spans="1:27" x14ac:dyDescent="0.3">
      <c r="A8" s="10" t="s">
        <v>209</v>
      </c>
      <c r="B8" s="22" t="s">
        <v>213</v>
      </c>
      <c r="C8" s="23" t="s">
        <v>1054</v>
      </c>
      <c r="D8" s="23" t="s">
        <v>622</v>
      </c>
      <c r="E8" s="23" t="s">
        <v>1052</v>
      </c>
      <c r="F8" s="23" t="s">
        <v>149</v>
      </c>
      <c r="G8" s="10"/>
      <c r="H8" s="24">
        <v>60</v>
      </c>
      <c r="I8" s="24">
        <v>60</v>
      </c>
      <c r="J8" s="24">
        <v>60</v>
      </c>
      <c r="K8" s="24">
        <v>60</v>
      </c>
      <c r="L8" s="24">
        <v>60</v>
      </c>
      <c r="M8" s="24">
        <v>60</v>
      </c>
      <c r="N8" s="24">
        <v>60</v>
      </c>
      <c r="O8" s="24">
        <v>60</v>
      </c>
      <c r="P8" s="24">
        <v>60</v>
      </c>
      <c r="Q8" s="24">
        <v>60</v>
      </c>
      <c r="R8" s="24">
        <v>60</v>
      </c>
      <c r="S8" s="24">
        <v>60</v>
      </c>
      <c r="T8" s="24">
        <v>60</v>
      </c>
      <c r="U8" s="24">
        <v>60</v>
      </c>
      <c r="V8" s="24">
        <v>60</v>
      </c>
      <c r="W8" s="24">
        <v>60</v>
      </c>
      <c r="X8" s="24">
        <v>60</v>
      </c>
      <c r="Y8" s="24">
        <v>60</v>
      </c>
      <c r="Z8" s="24">
        <v>60</v>
      </c>
      <c r="AA8" s="24">
        <v>60</v>
      </c>
    </row>
    <row r="9" spans="1:27" x14ac:dyDescent="0.3">
      <c r="A9" s="10" t="s">
        <v>209</v>
      </c>
      <c r="B9" s="22" t="s">
        <v>213</v>
      </c>
      <c r="C9" s="23" t="s">
        <v>1055</v>
      </c>
      <c r="D9" s="23" t="s">
        <v>1056</v>
      </c>
      <c r="E9" s="23" t="s">
        <v>1052</v>
      </c>
      <c r="F9" s="23" t="s">
        <v>149</v>
      </c>
      <c r="G9" s="10"/>
      <c r="H9" s="24">
        <v>20</v>
      </c>
      <c r="I9" s="24">
        <v>20</v>
      </c>
      <c r="J9" s="24">
        <v>20</v>
      </c>
      <c r="K9" s="24">
        <v>20</v>
      </c>
      <c r="L9" s="24">
        <v>20</v>
      </c>
      <c r="M9" s="24">
        <v>20</v>
      </c>
      <c r="N9" s="24">
        <v>20</v>
      </c>
      <c r="O9" s="24">
        <v>20</v>
      </c>
      <c r="P9" s="24">
        <v>20</v>
      </c>
      <c r="Q9" s="24">
        <v>20</v>
      </c>
      <c r="R9" s="24">
        <v>20</v>
      </c>
      <c r="S9" s="24">
        <v>20</v>
      </c>
      <c r="T9" s="24">
        <v>20</v>
      </c>
      <c r="U9" s="24">
        <v>20</v>
      </c>
      <c r="V9" s="24">
        <v>20</v>
      </c>
      <c r="W9" s="24">
        <v>20</v>
      </c>
      <c r="X9" s="24">
        <v>20</v>
      </c>
      <c r="Y9" s="24">
        <v>20</v>
      </c>
      <c r="Z9" s="24">
        <v>20</v>
      </c>
      <c r="AA9" s="24">
        <v>20</v>
      </c>
    </row>
    <row r="10" spans="1:27" x14ac:dyDescent="0.3">
      <c r="A10" s="10" t="s">
        <v>209</v>
      </c>
      <c r="B10" s="22" t="s">
        <v>213</v>
      </c>
      <c r="C10" s="23" t="s">
        <v>221</v>
      </c>
      <c r="D10" s="23" t="s">
        <v>1057</v>
      </c>
      <c r="E10" s="23" t="s">
        <v>1052</v>
      </c>
      <c r="F10" s="23" t="s">
        <v>149</v>
      </c>
      <c r="G10" s="10"/>
      <c r="H10" s="24">
        <v>150</v>
      </c>
      <c r="I10" s="24">
        <v>150</v>
      </c>
      <c r="J10" s="24">
        <v>150</v>
      </c>
      <c r="K10" s="24">
        <v>150</v>
      </c>
      <c r="L10" s="24">
        <v>150</v>
      </c>
      <c r="M10" s="24">
        <v>150</v>
      </c>
      <c r="N10" s="24">
        <v>150</v>
      </c>
      <c r="O10" s="24">
        <v>150</v>
      </c>
      <c r="P10" s="24">
        <v>175</v>
      </c>
      <c r="Q10" s="24">
        <v>175</v>
      </c>
      <c r="R10" s="24">
        <v>175</v>
      </c>
      <c r="S10" s="24">
        <v>175</v>
      </c>
      <c r="T10" s="24">
        <v>175</v>
      </c>
      <c r="U10" s="24">
        <v>175</v>
      </c>
      <c r="V10" s="24">
        <v>175</v>
      </c>
      <c r="W10" s="24">
        <v>175</v>
      </c>
      <c r="X10" s="24">
        <v>175</v>
      </c>
      <c r="Y10" s="24">
        <v>175</v>
      </c>
      <c r="Z10" s="24">
        <v>175</v>
      </c>
      <c r="AA10" s="24">
        <v>175</v>
      </c>
    </row>
    <row r="11" spans="1:27" x14ac:dyDescent="0.3">
      <c r="A11" s="10" t="s">
        <v>209</v>
      </c>
      <c r="B11" s="22" t="s">
        <v>213</v>
      </c>
      <c r="C11" s="23" t="s">
        <v>1053</v>
      </c>
      <c r="D11" s="23" t="s">
        <v>1053</v>
      </c>
      <c r="E11" s="23" t="s">
        <v>1052</v>
      </c>
      <c r="F11" s="23" t="s">
        <v>149</v>
      </c>
      <c r="G11" s="10"/>
      <c r="H11" s="24">
        <v>790</v>
      </c>
      <c r="I11" s="24">
        <v>790</v>
      </c>
      <c r="J11" s="24">
        <v>790</v>
      </c>
      <c r="K11" s="24">
        <v>790</v>
      </c>
      <c r="L11" s="24">
        <v>790</v>
      </c>
      <c r="M11" s="24">
        <v>790</v>
      </c>
      <c r="N11" s="24">
        <v>784.74999999999989</v>
      </c>
      <c r="O11" s="24">
        <v>780</v>
      </c>
      <c r="P11" s="24">
        <v>775.27363184079616</v>
      </c>
      <c r="Q11" s="24">
        <v>770.57077795104101</v>
      </c>
      <c r="R11" s="24">
        <v>765.89132134431952</v>
      </c>
      <c r="S11" s="24">
        <v>761.23514561623847</v>
      </c>
      <c r="T11" s="24">
        <v>756.60213494153095</v>
      </c>
      <c r="U11" s="24">
        <v>751.99217407117521</v>
      </c>
      <c r="V11" s="24">
        <v>747.40514832952772</v>
      </c>
      <c r="W11" s="24">
        <v>742.84094361147049</v>
      </c>
      <c r="X11" s="24">
        <v>738.29944637957271</v>
      </c>
      <c r="Y11" s="24">
        <v>733.29944637957271</v>
      </c>
      <c r="Z11" s="24">
        <v>728.29944637957271</v>
      </c>
      <c r="AA11" s="24">
        <v>723.29944637957271</v>
      </c>
    </row>
    <row r="12" spans="1:27" x14ac:dyDescent="0.3">
      <c r="A12" s="10" t="s">
        <v>240</v>
      </c>
      <c r="B12" s="22" t="s">
        <v>291</v>
      </c>
      <c r="C12" s="23" t="s">
        <v>1053</v>
      </c>
      <c r="D12" s="23" t="s">
        <v>1053</v>
      </c>
      <c r="E12" s="23" t="s">
        <v>1052</v>
      </c>
      <c r="F12" s="23" t="s">
        <v>149</v>
      </c>
      <c r="G12" s="10"/>
      <c r="H12" s="24">
        <v>0</v>
      </c>
      <c r="I12" s="24">
        <v>0</v>
      </c>
      <c r="J12" s="24">
        <v>0</v>
      </c>
      <c r="K12" s="24">
        <v>0</v>
      </c>
      <c r="L12" s="24">
        <v>0</v>
      </c>
      <c r="M12" s="24">
        <v>68.2</v>
      </c>
      <c r="N12" s="24">
        <v>68.2</v>
      </c>
      <c r="O12" s="24">
        <v>100</v>
      </c>
      <c r="P12" s="24">
        <v>100</v>
      </c>
      <c r="Q12" s="24">
        <v>100</v>
      </c>
      <c r="R12" s="24">
        <v>100</v>
      </c>
      <c r="S12" s="24">
        <v>100</v>
      </c>
      <c r="T12" s="24">
        <v>100</v>
      </c>
      <c r="U12" s="24">
        <v>100</v>
      </c>
      <c r="V12" s="24">
        <v>100</v>
      </c>
      <c r="W12" s="24">
        <v>100</v>
      </c>
      <c r="X12" s="24">
        <v>100</v>
      </c>
      <c r="Y12" s="24">
        <v>100</v>
      </c>
      <c r="Z12" s="24">
        <v>100</v>
      </c>
      <c r="AA12" s="24">
        <v>100</v>
      </c>
    </row>
    <row r="13" spans="1:27" x14ac:dyDescent="0.3">
      <c r="A13" s="10"/>
      <c r="B13" s="22"/>
      <c r="C13" s="23"/>
      <c r="D13" s="11"/>
      <c r="E13" s="23"/>
      <c r="F13" s="23"/>
      <c r="G13" s="10"/>
      <c r="H13" s="24"/>
      <c r="I13" s="24"/>
      <c r="J13" s="24"/>
      <c r="K13" s="24"/>
      <c r="L13" s="24"/>
      <c r="M13" s="24"/>
      <c r="N13" s="24"/>
      <c r="O13" s="24"/>
      <c r="P13" s="24"/>
      <c r="Q13" s="24"/>
      <c r="R13" s="24"/>
      <c r="S13" s="24"/>
      <c r="T13" s="24"/>
      <c r="U13" s="24"/>
      <c r="V13" s="24"/>
      <c r="W13" s="24"/>
      <c r="X13" s="24"/>
      <c r="Y13" s="24"/>
      <c r="Z13" s="24"/>
      <c r="AA13" s="24"/>
    </row>
    <row r="14" spans="1:27" x14ac:dyDescent="0.3">
      <c r="A14" s="10"/>
      <c r="B14" s="22"/>
      <c r="C14" s="23"/>
      <c r="D14" s="22"/>
      <c r="E14" s="23"/>
      <c r="F14" s="23"/>
      <c r="G14" s="10"/>
      <c r="H14" s="24"/>
      <c r="I14" s="24"/>
      <c r="J14" s="24"/>
      <c r="K14" s="24"/>
      <c r="L14" s="24"/>
      <c r="M14" s="24"/>
      <c r="N14" s="24"/>
      <c r="O14" s="24"/>
      <c r="P14" s="24"/>
      <c r="Q14" s="24"/>
      <c r="R14" s="24"/>
      <c r="S14" s="24"/>
      <c r="T14" s="24"/>
      <c r="U14" s="24"/>
      <c r="V14" s="24"/>
      <c r="W14" s="24"/>
      <c r="X14" s="24"/>
      <c r="Y14" s="24"/>
      <c r="Z14" s="24"/>
      <c r="AA14" s="24"/>
    </row>
    <row r="15" spans="1:27" x14ac:dyDescent="0.3">
      <c r="A15" s="10"/>
      <c r="B15" s="22"/>
      <c r="C15" s="23"/>
      <c r="D15" s="11"/>
      <c r="E15" s="23"/>
      <c r="F15" s="23"/>
      <c r="G15" s="10"/>
      <c r="H15" s="24"/>
      <c r="I15" s="24"/>
      <c r="J15" s="24"/>
      <c r="K15" s="24"/>
      <c r="L15" s="24"/>
      <c r="M15" s="24"/>
      <c r="N15" s="24"/>
      <c r="O15" s="24"/>
      <c r="P15" s="24"/>
      <c r="Q15" s="24"/>
      <c r="R15" s="24"/>
      <c r="S15" s="24"/>
      <c r="T15" s="24"/>
      <c r="U15" s="24"/>
      <c r="V15" s="24"/>
      <c r="W15" s="24"/>
      <c r="X15" s="24"/>
      <c r="Y15" s="24"/>
      <c r="Z15" s="24"/>
      <c r="AA15" s="24"/>
    </row>
    <row r="16" spans="1:27" x14ac:dyDescent="0.3">
      <c r="A16" s="10"/>
      <c r="B16" s="23"/>
      <c r="C16" s="23"/>
      <c r="D16" s="23"/>
      <c r="E16" s="23"/>
      <c r="F16" s="23"/>
      <c r="G16" s="10"/>
      <c r="H16" s="24"/>
      <c r="I16" s="24"/>
      <c r="J16" s="24"/>
      <c r="K16" s="24"/>
      <c r="L16" s="24"/>
      <c r="M16" s="24"/>
      <c r="N16" s="24"/>
      <c r="O16" s="24"/>
      <c r="P16" s="24"/>
      <c r="Q16" s="24"/>
      <c r="R16" s="24"/>
      <c r="S16" s="24"/>
      <c r="T16" s="24"/>
      <c r="U16" s="24"/>
      <c r="V16" s="24"/>
      <c r="W16" s="24"/>
      <c r="X16" s="24"/>
      <c r="Y16" s="24"/>
      <c r="Z16" s="24"/>
      <c r="AA16" s="24"/>
    </row>
    <row r="17" spans="1:27" x14ac:dyDescent="0.3">
      <c r="A17" s="10"/>
      <c r="B17" s="22"/>
      <c r="C17" s="23"/>
      <c r="D17" s="22"/>
      <c r="E17" s="23"/>
      <c r="F17" s="23"/>
      <c r="G17" s="10"/>
      <c r="H17" s="24"/>
      <c r="I17" s="24"/>
      <c r="J17" s="24"/>
      <c r="K17" s="24"/>
      <c r="L17" s="24"/>
      <c r="M17" s="24"/>
      <c r="N17" s="24"/>
      <c r="O17" s="24"/>
      <c r="P17" s="24"/>
      <c r="Q17" s="24"/>
      <c r="R17" s="24"/>
      <c r="S17" s="24"/>
      <c r="T17" s="24"/>
      <c r="U17" s="24"/>
      <c r="V17" s="24"/>
      <c r="W17" s="24"/>
      <c r="X17" s="24"/>
      <c r="Y17" s="24"/>
      <c r="Z17" s="24"/>
      <c r="AA17" s="24"/>
    </row>
    <row r="18" spans="1:27" x14ac:dyDescent="0.3">
      <c r="A18" s="10"/>
      <c r="B18" s="23"/>
      <c r="C18" s="23"/>
      <c r="D18" s="23"/>
      <c r="E18" s="23"/>
      <c r="F18" s="23"/>
      <c r="G18" s="10"/>
      <c r="H18" s="24"/>
      <c r="I18" s="24"/>
      <c r="J18" s="24"/>
      <c r="K18" s="24"/>
      <c r="L18" s="24"/>
      <c r="M18" s="24"/>
      <c r="N18" s="24"/>
      <c r="O18" s="24"/>
      <c r="P18" s="24"/>
      <c r="Q18" s="24"/>
      <c r="R18" s="24"/>
      <c r="S18" s="24"/>
      <c r="T18" s="24"/>
      <c r="U18" s="24"/>
      <c r="V18" s="24"/>
      <c r="W18" s="24"/>
      <c r="X18" s="24"/>
      <c r="Y18" s="24"/>
      <c r="Z18" s="24"/>
      <c r="AA18" s="24"/>
    </row>
    <row r="19" spans="1:27" x14ac:dyDescent="0.3">
      <c r="A19" s="10"/>
      <c r="B19" s="23"/>
      <c r="C19" s="23"/>
      <c r="D19" s="23"/>
      <c r="E19" s="23"/>
      <c r="F19" s="23"/>
      <c r="G19" s="10"/>
      <c r="H19" s="24"/>
      <c r="I19" s="24"/>
      <c r="J19" s="24"/>
      <c r="K19" s="24"/>
      <c r="L19" s="24"/>
      <c r="M19" s="24"/>
      <c r="N19" s="24"/>
      <c r="O19" s="24"/>
      <c r="P19" s="24"/>
      <c r="Q19" s="24"/>
      <c r="R19" s="24"/>
      <c r="S19" s="24"/>
      <c r="T19" s="24"/>
      <c r="U19" s="24"/>
      <c r="V19" s="24"/>
      <c r="W19" s="24"/>
      <c r="X19" s="24"/>
      <c r="Y19" s="24"/>
      <c r="Z19" s="24"/>
      <c r="AA19" s="24"/>
    </row>
    <row r="20" spans="1:27" x14ac:dyDescent="0.3">
      <c r="A20" s="10"/>
      <c r="B20" s="23"/>
      <c r="C20" s="23"/>
      <c r="D20" s="23"/>
      <c r="E20" s="23"/>
      <c r="F20" s="23"/>
      <c r="G20" s="10"/>
      <c r="H20" s="24"/>
      <c r="I20" s="24"/>
      <c r="J20" s="24"/>
      <c r="K20" s="24"/>
      <c r="L20" s="24"/>
      <c r="M20" s="24"/>
      <c r="N20" s="24"/>
      <c r="O20" s="24"/>
      <c r="P20" s="24"/>
      <c r="Q20" s="24"/>
      <c r="R20" s="24"/>
      <c r="S20" s="24"/>
      <c r="T20" s="24"/>
      <c r="U20" s="24"/>
      <c r="V20" s="24"/>
      <c r="W20" s="24"/>
      <c r="X20" s="24"/>
      <c r="Y20" s="24"/>
      <c r="Z20" s="24"/>
      <c r="AA20" s="24"/>
    </row>
    <row r="21" spans="1:27" x14ac:dyDescent="0.3">
      <c r="A21" s="10"/>
      <c r="B21" s="23"/>
      <c r="C21" s="23"/>
      <c r="D21" s="23"/>
      <c r="E21" s="23"/>
      <c r="F21" s="23"/>
      <c r="G21" s="10"/>
      <c r="H21" s="24"/>
      <c r="I21" s="24"/>
      <c r="J21" s="24"/>
      <c r="K21" s="24"/>
      <c r="L21" s="24"/>
      <c r="M21" s="24"/>
      <c r="N21" s="24"/>
      <c r="O21" s="24"/>
      <c r="P21" s="24"/>
      <c r="Q21" s="24"/>
      <c r="R21" s="24"/>
      <c r="S21" s="24"/>
      <c r="T21" s="24"/>
      <c r="U21" s="24"/>
      <c r="V21" s="24"/>
      <c r="W21" s="24"/>
      <c r="X21" s="24"/>
      <c r="Y21" s="24"/>
      <c r="Z21" s="24"/>
      <c r="AA21" s="24"/>
    </row>
    <row r="22" spans="1:27" x14ac:dyDescent="0.3">
      <c r="A22" s="21"/>
      <c r="B22" s="22"/>
      <c r="C22" s="23"/>
      <c r="D22" s="23"/>
      <c r="E22" s="23"/>
      <c r="F22" s="23"/>
      <c r="G22" s="10"/>
      <c r="H22" s="24"/>
      <c r="I22" s="24"/>
      <c r="J22" s="24"/>
      <c r="K22" s="24"/>
      <c r="L22" s="24"/>
      <c r="M22" s="24"/>
      <c r="N22" s="24"/>
      <c r="O22" s="24"/>
      <c r="P22" s="24"/>
      <c r="Q22" s="24"/>
      <c r="R22" s="24"/>
      <c r="S22" s="24"/>
      <c r="T22" s="24"/>
      <c r="U22" s="24"/>
      <c r="V22" s="24"/>
      <c r="W22" s="24"/>
      <c r="X22" s="24"/>
      <c r="Y22" s="24"/>
      <c r="Z22" s="24"/>
      <c r="AA22" s="24"/>
    </row>
    <row r="23" spans="1:27" x14ac:dyDescent="0.3">
      <c r="A23" s="21"/>
      <c r="B23" s="22"/>
      <c r="C23" s="22"/>
      <c r="D23" s="23"/>
      <c r="E23" s="23"/>
      <c r="F23" s="23"/>
      <c r="G23" s="10"/>
      <c r="H23" s="24"/>
      <c r="I23" s="24"/>
      <c r="J23" s="24"/>
      <c r="K23" s="24"/>
      <c r="L23" s="24"/>
      <c r="M23" s="24"/>
      <c r="N23" s="24"/>
      <c r="O23" s="24"/>
      <c r="P23" s="24"/>
      <c r="Q23" s="24"/>
      <c r="R23" s="24"/>
      <c r="S23" s="24"/>
      <c r="T23" s="24"/>
      <c r="U23" s="24"/>
      <c r="V23" s="24"/>
      <c r="W23" s="24"/>
      <c r="X23" s="24"/>
      <c r="Y23" s="24"/>
      <c r="Z23" s="24"/>
      <c r="AA23" s="24"/>
    </row>
    <row r="24" spans="1:27" x14ac:dyDescent="0.3">
      <c r="A24" s="21"/>
      <c r="B24" s="22"/>
      <c r="C24" s="23"/>
      <c r="D24" s="22"/>
      <c r="E24" s="23"/>
      <c r="F24" s="23"/>
      <c r="G24" s="10"/>
      <c r="H24" s="24"/>
      <c r="I24" s="24"/>
      <c r="J24" s="24"/>
      <c r="K24" s="24"/>
      <c r="L24" s="24"/>
      <c r="M24" s="24"/>
      <c r="N24" s="24"/>
      <c r="O24" s="24"/>
      <c r="P24" s="24"/>
      <c r="Q24" s="24"/>
      <c r="R24" s="24"/>
      <c r="S24" s="24"/>
      <c r="T24" s="24"/>
      <c r="U24" s="24"/>
      <c r="V24" s="24"/>
      <c r="W24" s="24"/>
      <c r="X24" s="24"/>
      <c r="Y24" s="24"/>
      <c r="Z24" s="24"/>
      <c r="AA24" s="24"/>
    </row>
    <row r="25" spans="1:27" x14ac:dyDescent="0.3">
      <c r="A25" s="21"/>
      <c r="B25" s="22"/>
      <c r="C25" s="23"/>
      <c r="D25" s="22"/>
      <c r="E25" s="23"/>
      <c r="F25" s="23"/>
      <c r="G25" s="10"/>
      <c r="H25" s="24"/>
      <c r="I25" s="24"/>
      <c r="J25" s="24"/>
      <c r="K25" s="24"/>
      <c r="L25" s="24"/>
      <c r="M25" s="24"/>
      <c r="N25" s="24"/>
      <c r="O25" s="24"/>
      <c r="P25" s="24"/>
      <c r="Q25" s="24"/>
      <c r="R25" s="24"/>
      <c r="S25" s="24"/>
      <c r="T25" s="24"/>
      <c r="U25" s="24"/>
      <c r="V25" s="24"/>
      <c r="W25" s="24"/>
      <c r="X25" s="24"/>
      <c r="Y25" s="24"/>
      <c r="Z25" s="24"/>
      <c r="AA25" s="24"/>
    </row>
    <row r="26" spans="1:27" x14ac:dyDescent="0.3">
      <c r="A26" s="21"/>
      <c r="B26" s="22"/>
      <c r="C26" s="23"/>
      <c r="D26" s="23"/>
      <c r="E26" s="23"/>
      <c r="F26" s="23"/>
      <c r="G26" s="10"/>
      <c r="H26" s="24"/>
      <c r="I26" s="24"/>
      <c r="J26" s="24"/>
      <c r="K26" s="24"/>
      <c r="L26" s="24"/>
      <c r="M26" s="24"/>
      <c r="N26" s="24"/>
      <c r="O26" s="24"/>
      <c r="P26" s="24"/>
      <c r="Q26" s="24"/>
      <c r="R26" s="24"/>
      <c r="S26" s="24"/>
      <c r="T26" s="24"/>
      <c r="U26" s="24"/>
      <c r="V26" s="24"/>
      <c r="W26" s="24"/>
      <c r="X26" s="24"/>
      <c r="Y26" s="24"/>
      <c r="Z26" s="24"/>
      <c r="AA26" s="24"/>
    </row>
    <row r="27" spans="1:27" x14ac:dyDescent="0.3">
      <c r="A27" s="21"/>
      <c r="B27" s="22"/>
      <c r="C27" s="23"/>
      <c r="D27" s="23"/>
      <c r="E27" s="23"/>
      <c r="F27" s="23"/>
      <c r="G27" s="10"/>
      <c r="H27" s="24"/>
      <c r="I27" s="24"/>
      <c r="J27" s="24"/>
      <c r="K27" s="24"/>
      <c r="L27" s="24"/>
      <c r="M27" s="24"/>
      <c r="N27" s="24"/>
      <c r="O27" s="24"/>
      <c r="P27" s="24"/>
      <c r="Q27" s="24"/>
      <c r="R27" s="24"/>
      <c r="S27" s="24"/>
      <c r="T27" s="24"/>
      <c r="U27" s="24"/>
      <c r="V27" s="24"/>
      <c r="W27" s="24"/>
      <c r="X27" s="24"/>
      <c r="Y27" s="24"/>
      <c r="Z27" s="24"/>
      <c r="AA27" s="24"/>
    </row>
    <row r="28" spans="1:27" x14ac:dyDescent="0.3">
      <c r="A28" s="21"/>
      <c r="B28" s="22"/>
      <c r="C28" s="23"/>
      <c r="D28" s="22"/>
      <c r="E28" s="23"/>
      <c r="F28" s="23"/>
      <c r="G28" s="10"/>
      <c r="H28" s="24"/>
      <c r="I28" s="24"/>
      <c r="J28" s="24"/>
      <c r="K28" s="24"/>
      <c r="L28" s="24"/>
      <c r="M28" s="24"/>
      <c r="N28" s="24"/>
      <c r="O28" s="24"/>
      <c r="P28" s="24"/>
      <c r="Q28" s="24"/>
      <c r="R28" s="24"/>
      <c r="S28" s="24"/>
      <c r="T28" s="24"/>
      <c r="U28" s="24"/>
      <c r="V28" s="24"/>
      <c r="W28" s="24"/>
      <c r="X28" s="24"/>
      <c r="Y28" s="24"/>
      <c r="Z28" s="24"/>
      <c r="AA28" s="24"/>
    </row>
    <row r="29" spans="1:27" x14ac:dyDescent="0.3">
      <c r="A29" s="21"/>
      <c r="B29" s="22"/>
      <c r="C29" s="22"/>
      <c r="D29" s="22"/>
      <c r="E29" s="22"/>
      <c r="F29" s="23"/>
      <c r="G29" s="10"/>
      <c r="H29" s="24"/>
      <c r="I29" s="24"/>
      <c r="J29" s="24"/>
      <c r="K29" s="24"/>
      <c r="L29" s="24"/>
      <c r="M29" s="24"/>
      <c r="N29" s="24"/>
      <c r="O29" s="24"/>
      <c r="P29" s="24"/>
      <c r="Q29" s="24"/>
      <c r="R29" s="24"/>
      <c r="S29" s="24"/>
      <c r="T29" s="24"/>
      <c r="U29" s="24"/>
      <c r="V29" s="24"/>
      <c r="W29" s="24"/>
      <c r="X29" s="24"/>
      <c r="Y29" s="24"/>
      <c r="Z29" s="24"/>
      <c r="AA29" s="24"/>
    </row>
    <row r="30" spans="1:27" x14ac:dyDescent="0.3">
      <c r="A30" s="21"/>
      <c r="B30" s="23"/>
      <c r="C30" s="23"/>
      <c r="D30" s="23"/>
      <c r="E30" s="23"/>
      <c r="F30" s="23"/>
      <c r="G30" s="10"/>
      <c r="H30" s="24"/>
      <c r="I30" s="24"/>
      <c r="J30" s="24"/>
      <c r="K30" s="24"/>
      <c r="L30" s="24"/>
      <c r="M30" s="24"/>
      <c r="N30" s="24"/>
      <c r="O30" s="24"/>
      <c r="P30" s="24"/>
      <c r="Q30" s="24"/>
      <c r="R30" s="24"/>
      <c r="S30" s="24"/>
      <c r="T30" s="24"/>
      <c r="U30" s="24"/>
      <c r="V30" s="24"/>
      <c r="W30" s="24"/>
      <c r="X30" s="24"/>
      <c r="Y30" s="24"/>
      <c r="Z30" s="24"/>
      <c r="AA30" s="24"/>
    </row>
    <row r="31" spans="1:27" x14ac:dyDescent="0.3">
      <c r="A31" s="21"/>
      <c r="B31" s="23"/>
      <c r="C31" s="23"/>
      <c r="D31" s="23"/>
      <c r="E31" s="23"/>
      <c r="F31" s="23"/>
      <c r="G31" s="10"/>
      <c r="H31" s="24"/>
      <c r="I31" s="24"/>
      <c r="J31" s="24"/>
      <c r="K31" s="24"/>
      <c r="L31" s="24"/>
      <c r="M31" s="24"/>
      <c r="N31" s="24"/>
      <c r="O31" s="24"/>
      <c r="P31" s="24"/>
      <c r="Q31" s="24"/>
      <c r="R31" s="24"/>
      <c r="S31" s="24"/>
      <c r="T31" s="24"/>
      <c r="U31" s="24"/>
      <c r="V31" s="24"/>
      <c r="W31" s="24"/>
      <c r="X31" s="24"/>
      <c r="Y31" s="24"/>
      <c r="Z31" s="24"/>
      <c r="AA31" s="24"/>
    </row>
    <row r="32" spans="1:27" x14ac:dyDescent="0.3">
      <c r="A32" s="21"/>
      <c r="B32" s="23"/>
      <c r="C32" s="23"/>
      <c r="D32" s="23"/>
      <c r="E32" s="23"/>
      <c r="F32" s="23"/>
      <c r="G32" s="10"/>
      <c r="H32" s="24"/>
      <c r="I32" s="24"/>
      <c r="J32" s="24"/>
      <c r="K32" s="24"/>
      <c r="L32" s="24"/>
      <c r="M32" s="24"/>
      <c r="N32" s="24"/>
      <c r="O32" s="24"/>
      <c r="P32" s="24"/>
      <c r="Q32" s="24"/>
      <c r="R32" s="24"/>
      <c r="S32" s="24"/>
      <c r="T32" s="24"/>
      <c r="U32" s="24"/>
      <c r="V32" s="24"/>
      <c r="W32" s="24"/>
      <c r="X32" s="24"/>
      <c r="Y32" s="24"/>
      <c r="Z32" s="24"/>
      <c r="AA32" s="24"/>
    </row>
    <row r="33" spans="1:27" x14ac:dyDescent="0.3">
      <c r="A33" s="21"/>
      <c r="B33" s="23"/>
      <c r="C33" s="23"/>
      <c r="D33" s="23"/>
      <c r="E33" s="23"/>
      <c r="F33" s="23"/>
      <c r="G33" s="10"/>
      <c r="H33" s="24"/>
      <c r="I33" s="24"/>
      <c r="J33" s="24"/>
      <c r="K33" s="24"/>
      <c r="L33" s="24"/>
      <c r="M33" s="24"/>
      <c r="N33" s="24"/>
      <c r="O33" s="24"/>
      <c r="P33" s="24"/>
      <c r="Q33" s="24"/>
      <c r="R33" s="24"/>
      <c r="S33" s="24"/>
      <c r="T33" s="24"/>
      <c r="U33" s="24"/>
      <c r="V33" s="24"/>
      <c r="W33" s="24"/>
      <c r="X33" s="24"/>
      <c r="Y33" s="24"/>
      <c r="Z33" s="24"/>
      <c r="AA33" s="24"/>
    </row>
    <row r="34" spans="1:27" x14ac:dyDescent="0.3">
      <c r="A34" s="21"/>
      <c r="B34" s="23"/>
      <c r="C34" s="23"/>
      <c r="D34" s="23"/>
      <c r="E34" s="23"/>
      <c r="F34" s="23"/>
      <c r="G34" s="10"/>
      <c r="H34" s="24"/>
      <c r="I34" s="24"/>
      <c r="J34" s="24"/>
      <c r="K34" s="24"/>
      <c r="L34" s="24"/>
      <c r="M34" s="24"/>
      <c r="N34" s="24"/>
      <c r="O34" s="24"/>
      <c r="P34" s="24"/>
      <c r="Q34" s="24"/>
      <c r="R34" s="24"/>
      <c r="S34" s="24"/>
      <c r="T34" s="24"/>
      <c r="U34" s="24"/>
      <c r="V34" s="24"/>
      <c r="W34" s="24"/>
      <c r="X34" s="24"/>
      <c r="Y34" s="24"/>
      <c r="Z34" s="24"/>
      <c r="AA34" s="24"/>
    </row>
    <row r="35" spans="1:27" x14ac:dyDescent="0.3">
      <c r="A35" s="21"/>
      <c r="B35" s="23"/>
      <c r="C35" s="23"/>
      <c r="D35" s="23"/>
      <c r="E35" s="23"/>
      <c r="F35" s="23"/>
      <c r="G35" s="10"/>
      <c r="H35" s="24"/>
      <c r="I35" s="24"/>
      <c r="J35" s="24"/>
      <c r="K35" s="24"/>
      <c r="L35" s="24"/>
      <c r="M35" s="24"/>
      <c r="N35" s="24"/>
      <c r="O35" s="24"/>
      <c r="P35" s="24"/>
      <c r="Q35" s="24"/>
      <c r="R35" s="24"/>
      <c r="S35" s="24"/>
      <c r="T35" s="24"/>
      <c r="U35" s="24"/>
      <c r="V35" s="24"/>
      <c r="W35" s="24"/>
      <c r="X35" s="24"/>
      <c r="Y35" s="24"/>
      <c r="Z35" s="24"/>
      <c r="AA35" s="24"/>
    </row>
    <row r="36" spans="1:27" x14ac:dyDescent="0.3">
      <c r="A36" s="21"/>
      <c r="B36" s="23"/>
      <c r="C36" s="23"/>
      <c r="D36" s="23"/>
      <c r="E36" s="23"/>
      <c r="F36" s="23"/>
      <c r="G36" s="10"/>
      <c r="H36" s="24"/>
      <c r="I36" s="24"/>
      <c r="J36" s="24"/>
      <c r="K36" s="24"/>
      <c r="L36" s="24"/>
      <c r="M36" s="24"/>
      <c r="N36" s="24"/>
      <c r="O36" s="24"/>
      <c r="P36" s="24"/>
      <c r="Q36" s="24"/>
      <c r="R36" s="24"/>
      <c r="S36" s="24"/>
      <c r="T36" s="24"/>
      <c r="U36" s="24"/>
      <c r="V36" s="24"/>
      <c r="W36" s="24"/>
      <c r="X36" s="24"/>
      <c r="Y36" s="24"/>
      <c r="Z36" s="24"/>
      <c r="AA36" s="24"/>
    </row>
    <row r="37" spans="1:27" x14ac:dyDescent="0.3">
      <c r="A37" s="21"/>
      <c r="B37" s="23"/>
      <c r="C37" s="23"/>
      <c r="D37" s="23"/>
      <c r="E37" s="23"/>
      <c r="F37" s="23"/>
      <c r="G37" s="10"/>
      <c r="H37" s="24"/>
      <c r="I37" s="24"/>
      <c r="J37" s="24"/>
      <c r="K37" s="24"/>
      <c r="L37" s="24"/>
      <c r="M37" s="24"/>
      <c r="N37" s="24"/>
      <c r="O37" s="24"/>
      <c r="P37" s="24"/>
      <c r="Q37" s="24"/>
      <c r="R37" s="24"/>
      <c r="S37" s="24"/>
      <c r="T37" s="24"/>
      <c r="U37" s="24"/>
      <c r="V37" s="24"/>
      <c r="W37" s="24"/>
      <c r="X37" s="24"/>
      <c r="Y37" s="24"/>
      <c r="Z37" s="24"/>
      <c r="AA37" s="24"/>
    </row>
    <row r="38" spans="1:27" x14ac:dyDescent="0.3">
      <c r="A38" s="21"/>
      <c r="B38" s="23"/>
      <c r="C38" s="23"/>
      <c r="D38" s="23"/>
      <c r="E38" s="23"/>
      <c r="F38" s="23"/>
      <c r="G38" s="10"/>
      <c r="H38" s="24"/>
      <c r="I38" s="24"/>
      <c r="J38" s="24"/>
      <c r="K38" s="24"/>
      <c r="L38" s="24"/>
      <c r="M38" s="24"/>
      <c r="N38" s="24"/>
      <c r="O38" s="24"/>
      <c r="P38" s="24"/>
      <c r="Q38" s="24"/>
      <c r="R38" s="24"/>
      <c r="S38" s="24"/>
      <c r="T38" s="24"/>
      <c r="U38" s="24"/>
      <c r="V38" s="24"/>
      <c r="W38" s="24"/>
      <c r="X38" s="24"/>
      <c r="Y38" s="24"/>
      <c r="Z38" s="24"/>
      <c r="AA38" s="24"/>
    </row>
    <row r="39" spans="1:27" x14ac:dyDescent="0.3">
      <c r="A39" s="21"/>
      <c r="B39" s="23"/>
      <c r="C39" s="23"/>
      <c r="D39" s="23"/>
      <c r="E39" s="23"/>
      <c r="F39" s="23"/>
      <c r="G39" s="10"/>
      <c r="H39" s="24"/>
      <c r="I39" s="24"/>
      <c r="J39" s="24"/>
      <c r="K39" s="24"/>
      <c r="L39" s="24"/>
      <c r="M39" s="24"/>
      <c r="N39" s="24"/>
      <c r="O39" s="24"/>
      <c r="P39" s="24"/>
      <c r="Q39" s="24"/>
      <c r="R39" s="24"/>
      <c r="S39" s="24"/>
      <c r="T39" s="24"/>
      <c r="U39" s="24"/>
      <c r="V39" s="24"/>
      <c r="W39" s="24"/>
      <c r="X39" s="24"/>
      <c r="Y39" s="24"/>
      <c r="Z39" s="24"/>
      <c r="AA39" s="24"/>
    </row>
    <row r="40" spans="1:27" x14ac:dyDescent="0.3">
      <c r="A40" s="21"/>
      <c r="B40" s="23"/>
      <c r="C40" s="23"/>
      <c r="D40" s="23"/>
      <c r="E40" s="23"/>
      <c r="F40" s="23"/>
      <c r="G40" s="10"/>
      <c r="H40" s="24"/>
      <c r="I40" s="24"/>
      <c r="J40" s="24"/>
      <c r="K40" s="24"/>
      <c r="L40" s="24"/>
      <c r="M40" s="24"/>
      <c r="N40" s="24"/>
      <c r="O40" s="24"/>
      <c r="P40" s="24"/>
      <c r="Q40" s="24"/>
      <c r="R40" s="24"/>
      <c r="S40" s="24"/>
      <c r="T40" s="24"/>
      <c r="U40" s="24"/>
      <c r="V40" s="24"/>
      <c r="W40" s="24"/>
      <c r="X40" s="24"/>
      <c r="Y40" s="24"/>
      <c r="Z40" s="24"/>
      <c r="AA40" s="24"/>
    </row>
    <row r="41" spans="1:27" x14ac:dyDescent="0.3">
      <c r="A41" s="21"/>
      <c r="B41" s="23"/>
      <c r="C41" s="23"/>
      <c r="D41" s="23"/>
      <c r="E41" s="23"/>
      <c r="F41" s="23"/>
      <c r="G41" s="10"/>
      <c r="H41" s="24"/>
      <c r="I41" s="24"/>
      <c r="J41" s="24"/>
      <c r="K41" s="24"/>
      <c r="L41" s="24"/>
      <c r="M41" s="24"/>
      <c r="N41" s="24"/>
      <c r="O41" s="24"/>
      <c r="P41" s="24"/>
      <c r="Q41" s="24"/>
      <c r="R41" s="24"/>
      <c r="S41" s="24"/>
      <c r="T41" s="24"/>
      <c r="U41" s="24"/>
      <c r="V41" s="24"/>
      <c r="W41" s="24"/>
      <c r="X41" s="24"/>
      <c r="Y41" s="24"/>
      <c r="Z41" s="24"/>
      <c r="AA41" s="24"/>
    </row>
    <row r="42" spans="1:27" x14ac:dyDescent="0.3">
      <c r="A42" s="21"/>
      <c r="B42" s="23"/>
      <c r="C42" s="23"/>
      <c r="D42" s="23"/>
      <c r="E42" s="23"/>
      <c r="F42" s="23"/>
      <c r="G42" s="10"/>
      <c r="H42" s="24"/>
      <c r="I42" s="24"/>
      <c r="J42" s="24"/>
      <c r="K42" s="24"/>
      <c r="L42" s="24"/>
      <c r="M42" s="24"/>
      <c r="N42" s="24"/>
      <c r="O42" s="24"/>
      <c r="P42" s="24"/>
      <c r="Q42" s="24"/>
      <c r="R42" s="24"/>
      <c r="S42" s="24"/>
      <c r="T42" s="24"/>
      <c r="U42" s="24"/>
      <c r="V42" s="24"/>
      <c r="W42" s="24"/>
      <c r="X42" s="24"/>
      <c r="Y42" s="24"/>
      <c r="Z42" s="24"/>
      <c r="AA42" s="24"/>
    </row>
    <row r="43" spans="1:27" x14ac:dyDescent="0.3">
      <c r="A43" s="21"/>
      <c r="B43" s="23"/>
      <c r="C43" s="23"/>
      <c r="D43" s="23"/>
      <c r="E43" s="23"/>
      <c r="F43" s="23"/>
      <c r="G43" s="10"/>
      <c r="H43" s="24"/>
      <c r="I43" s="24"/>
      <c r="J43" s="24"/>
      <c r="K43" s="24"/>
      <c r="L43" s="24"/>
      <c r="M43" s="24"/>
      <c r="N43" s="24"/>
      <c r="O43" s="24"/>
      <c r="P43" s="24"/>
      <c r="Q43" s="24"/>
      <c r="R43" s="24"/>
      <c r="S43" s="24"/>
      <c r="T43" s="24"/>
      <c r="U43" s="24"/>
      <c r="V43" s="24"/>
      <c r="W43" s="24"/>
      <c r="X43" s="24"/>
      <c r="Y43" s="24"/>
      <c r="Z43" s="24"/>
      <c r="AA43" s="24"/>
    </row>
    <row r="44" spans="1:27" x14ac:dyDescent="0.3">
      <c r="A44" s="21"/>
      <c r="B44" s="23"/>
      <c r="C44" s="23"/>
      <c r="D44" s="23"/>
      <c r="E44" s="23"/>
      <c r="F44" s="23"/>
      <c r="G44" s="10"/>
      <c r="H44" s="24"/>
      <c r="I44" s="24"/>
      <c r="J44" s="24"/>
      <c r="K44" s="24"/>
      <c r="L44" s="24"/>
      <c r="M44" s="24"/>
      <c r="N44" s="24"/>
      <c r="O44" s="24"/>
      <c r="P44" s="24"/>
      <c r="Q44" s="24"/>
      <c r="R44" s="24"/>
      <c r="S44" s="24"/>
      <c r="T44" s="24"/>
      <c r="U44" s="24"/>
      <c r="V44" s="24"/>
      <c r="W44" s="24"/>
      <c r="X44" s="24"/>
      <c r="Y44" s="24"/>
      <c r="Z44" s="24"/>
      <c r="AA44" s="24"/>
    </row>
    <row r="45" spans="1:27" x14ac:dyDescent="0.3">
      <c r="A45" s="21"/>
      <c r="B45" s="23"/>
      <c r="C45" s="23"/>
      <c r="D45" s="23"/>
      <c r="E45" s="23"/>
      <c r="F45" s="23"/>
      <c r="G45" s="10"/>
      <c r="H45" s="24"/>
      <c r="I45" s="24"/>
      <c r="J45" s="24"/>
      <c r="K45" s="24"/>
      <c r="L45" s="24"/>
      <c r="M45" s="24"/>
      <c r="N45" s="24"/>
      <c r="O45" s="24"/>
      <c r="P45" s="24"/>
      <c r="Q45" s="24"/>
      <c r="R45" s="24"/>
      <c r="S45" s="24"/>
      <c r="T45" s="24"/>
      <c r="U45" s="24"/>
      <c r="V45" s="24"/>
      <c r="W45" s="24"/>
      <c r="X45" s="24"/>
      <c r="Y45" s="24"/>
      <c r="Z45" s="24"/>
      <c r="AA45" s="24"/>
    </row>
    <row r="46" spans="1:27" x14ac:dyDescent="0.3">
      <c r="A46" s="21"/>
      <c r="B46" s="23"/>
      <c r="C46" s="23"/>
      <c r="D46" s="23"/>
      <c r="E46" s="23"/>
      <c r="F46" s="23"/>
      <c r="G46" s="10"/>
      <c r="H46" s="24"/>
      <c r="I46" s="24"/>
      <c r="J46" s="24"/>
      <c r="K46" s="24"/>
      <c r="L46" s="24"/>
      <c r="M46" s="24"/>
      <c r="N46" s="24"/>
      <c r="O46" s="24"/>
      <c r="P46" s="24"/>
      <c r="Q46" s="24"/>
      <c r="R46" s="24"/>
      <c r="S46" s="24"/>
      <c r="T46" s="24"/>
      <c r="U46" s="24"/>
      <c r="V46" s="24"/>
      <c r="W46" s="24"/>
      <c r="X46" s="24"/>
      <c r="Y46" s="24"/>
      <c r="Z46" s="24"/>
      <c r="AA46" s="24"/>
    </row>
    <row r="47" spans="1:27" x14ac:dyDescent="0.3">
      <c r="A47" s="21"/>
      <c r="B47" s="23"/>
      <c r="C47" s="23"/>
      <c r="D47" s="23"/>
      <c r="E47" s="23"/>
      <c r="F47" s="23"/>
      <c r="G47" s="10"/>
      <c r="H47" s="24"/>
      <c r="I47" s="24"/>
      <c r="J47" s="24"/>
      <c r="K47" s="24"/>
      <c r="L47" s="24"/>
      <c r="M47" s="24"/>
      <c r="N47" s="24"/>
      <c r="O47" s="24"/>
      <c r="P47" s="24"/>
      <c r="Q47" s="24"/>
      <c r="R47" s="24"/>
      <c r="S47" s="24"/>
      <c r="T47" s="24"/>
      <c r="U47" s="24"/>
      <c r="V47" s="24"/>
      <c r="W47" s="24"/>
      <c r="X47" s="24"/>
      <c r="Y47" s="24"/>
      <c r="Z47" s="24"/>
      <c r="AA47" s="24"/>
    </row>
    <row r="48" spans="1:27" x14ac:dyDescent="0.3">
      <c r="A48" s="21"/>
      <c r="B48" s="23"/>
      <c r="C48" s="23"/>
      <c r="D48" s="23"/>
      <c r="E48" s="23"/>
      <c r="F48" s="23"/>
      <c r="G48" s="10"/>
      <c r="H48" s="24"/>
      <c r="I48" s="24"/>
      <c r="J48" s="24"/>
      <c r="K48" s="24"/>
      <c r="L48" s="24"/>
      <c r="M48" s="24"/>
      <c r="N48" s="24"/>
      <c r="O48" s="24"/>
      <c r="P48" s="24"/>
      <c r="Q48" s="24"/>
      <c r="R48" s="24"/>
      <c r="S48" s="24"/>
      <c r="T48" s="24"/>
      <c r="U48" s="24"/>
      <c r="V48" s="24"/>
      <c r="W48" s="24"/>
      <c r="X48" s="24"/>
      <c r="Y48" s="24"/>
      <c r="Z48" s="24"/>
      <c r="AA48" s="24"/>
    </row>
    <row r="49" spans="1:27" x14ac:dyDescent="0.3">
      <c r="A49" s="21"/>
      <c r="B49" s="23"/>
      <c r="C49" s="23"/>
      <c r="D49" s="23"/>
      <c r="E49" s="23"/>
      <c r="F49" s="23"/>
      <c r="G49" s="10"/>
      <c r="H49" s="24"/>
      <c r="I49" s="24"/>
      <c r="J49" s="24"/>
      <c r="K49" s="24"/>
      <c r="L49" s="24"/>
      <c r="M49" s="24"/>
      <c r="N49" s="24"/>
      <c r="O49" s="24"/>
      <c r="P49" s="24"/>
      <c r="Q49" s="24"/>
      <c r="R49" s="24"/>
      <c r="S49" s="24"/>
      <c r="T49" s="24"/>
      <c r="U49" s="24"/>
      <c r="V49" s="24"/>
      <c r="W49" s="24"/>
      <c r="X49" s="24"/>
      <c r="Y49" s="24"/>
      <c r="Z49" s="24"/>
      <c r="AA49" s="24"/>
    </row>
    <row r="50" spans="1:27" x14ac:dyDescent="0.3">
      <c r="A50" s="21"/>
      <c r="B50" s="23"/>
      <c r="C50" s="23"/>
      <c r="D50" s="23"/>
      <c r="E50" s="23"/>
      <c r="F50" s="23"/>
      <c r="G50" s="10"/>
      <c r="H50" s="24"/>
      <c r="I50" s="24"/>
      <c r="J50" s="24"/>
      <c r="K50" s="24"/>
      <c r="L50" s="24"/>
      <c r="M50" s="24"/>
      <c r="N50" s="24"/>
      <c r="O50" s="24"/>
      <c r="P50" s="24"/>
      <c r="Q50" s="24"/>
      <c r="R50" s="24"/>
      <c r="S50" s="24"/>
      <c r="T50" s="24"/>
      <c r="U50" s="24"/>
      <c r="V50" s="24"/>
      <c r="W50" s="24"/>
      <c r="X50" s="24"/>
      <c r="Y50" s="24"/>
      <c r="Z50" s="24"/>
      <c r="AA50" s="24"/>
    </row>
    <row r="51" spans="1:27" x14ac:dyDescent="0.3">
      <c r="A51" s="21"/>
      <c r="B51" s="23"/>
      <c r="C51" s="23"/>
      <c r="D51" s="23"/>
      <c r="E51" s="23"/>
      <c r="F51" s="23"/>
      <c r="G51" s="10"/>
      <c r="H51" s="24"/>
      <c r="I51" s="24"/>
      <c r="J51" s="24"/>
      <c r="K51" s="24"/>
      <c r="L51" s="24"/>
      <c r="M51" s="24"/>
      <c r="N51" s="24"/>
      <c r="O51" s="24"/>
      <c r="P51" s="24"/>
      <c r="Q51" s="24"/>
      <c r="R51" s="24"/>
      <c r="S51" s="24"/>
      <c r="T51" s="24"/>
      <c r="U51" s="24"/>
      <c r="V51" s="24"/>
      <c r="W51" s="24"/>
      <c r="X51" s="24"/>
      <c r="Y51" s="24"/>
      <c r="Z51" s="24"/>
      <c r="AA51" s="24"/>
    </row>
    <row r="52" spans="1:27" x14ac:dyDescent="0.3">
      <c r="A52" s="21"/>
      <c r="B52" s="23"/>
      <c r="C52" s="23"/>
      <c r="D52" s="23"/>
      <c r="E52" s="23"/>
      <c r="F52" s="23"/>
      <c r="G52" s="10"/>
      <c r="H52" s="24"/>
      <c r="I52" s="24"/>
      <c r="J52" s="24"/>
      <c r="K52" s="24"/>
      <c r="L52" s="24"/>
      <c r="M52" s="24"/>
      <c r="N52" s="24"/>
      <c r="O52" s="24"/>
      <c r="P52" s="24"/>
      <c r="Q52" s="24"/>
      <c r="R52" s="24"/>
      <c r="S52" s="24"/>
      <c r="T52" s="24"/>
      <c r="U52" s="24"/>
      <c r="V52" s="24"/>
      <c r="W52" s="24"/>
      <c r="X52" s="24"/>
      <c r="Y52" s="24"/>
      <c r="Z52" s="24"/>
      <c r="AA52" s="24"/>
    </row>
    <row r="53" spans="1:27" x14ac:dyDescent="0.3">
      <c r="A53" s="21"/>
      <c r="B53" s="23"/>
      <c r="C53" s="23"/>
      <c r="D53" s="23"/>
      <c r="E53" s="23"/>
      <c r="F53" s="23"/>
      <c r="G53" s="10"/>
      <c r="H53" s="24"/>
      <c r="I53" s="24"/>
      <c r="J53" s="24"/>
      <c r="K53" s="24"/>
      <c r="L53" s="24"/>
      <c r="M53" s="24"/>
      <c r="N53" s="24"/>
      <c r="O53" s="24"/>
      <c r="P53" s="24"/>
      <c r="Q53" s="24"/>
      <c r="R53" s="24"/>
      <c r="S53" s="24"/>
      <c r="T53" s="24"/>
      <c r="U53" s="24"/>
      <c r="V53" s="24"/>
      <c r="W53" s="24"/>
      <c r="X53" s="24"/>
      <c r="Y53" s="24"/>
      <c r="Z53" s="24"/>
      <c r="AA53" s="24"/>
    </row>
    <row r="54" spans="1:27" x14ac:dyDescent="0.3">
      <c r="A54" s="21"/>
      <c r="B54" s="23"/>
      <c r="C54" s="23"/>
      <c r="D54" s="23"/>
      <c r="E54" s="23"/>
      <c r="F54" s="23"/>
      <c r="G54" s="10"/>
      <c r="H54" s="24"/>
      <c r="I54" s="24"/>
      <c r="J54" s="24"/>
      <c r="K54" s="24"/>
      <c r="L54" s="24"/>
      <c r="M54" s="24"/>
      <c r="N54" s="24"/>
      <c r="O54" s="24"/>
      <c r="P54" s="24"/>
      <c r="Q54" s="24"/>
      <c r="R54" s="24"/>
      <c r="S54" s="24"/>
      <c r="T54" s="24"/>
      <c r="U54" s="24"/>
      <c r="V54" s="24"/>
      <c r="W54" s="24"/>
      <c r="X54" s="24"/>
      <c r="Y54" s="24"/>
      <c r="Z54" s="24"/>
      <c r="AA54" s="24"/>
    </row>
    <row r="55" spans="1:27" x14ac:dyDescent="0.3">
      <c r="A55" s="21"/>
      <c r="B55" s="23"/>
      <c r="C55" s="23"/>
      <c r="D55" s="23"/>
      <c r="E55" s="23"/>
      <c r="F55" s="23"/>
      <c r="G55" s="10"/>
      <c r="H55" s="24"/>
      <c r="I55" s="24"/>
      <c r="J55" s="24"/>
      <c r="K55" s="24"/>
      <c r="L55" s="24"/>
      <c r="M55" s="24"/>
      <c r="N55" s="24"/>
      <c r="O55" s="24"/>
      <c r="P55" s="24"/>
      <c r="Q55" s="24"/>
      <c r="R55" s="24"/>
      <c r="S55" s="24"/>
      <c r="T55" s="24"/>
      <c r="U55" s="24"/>
      <c r="V55" s="24"/>
      <c r="W55" s="24"/>
      <c r="X55" s="24"/>
      <c r="Y55" s="24"/>
      <c r="Z55" s="24"/>
      <c r="AA55" s="24"/>
    </row>
    <row r="56" spans="1:27" x14ac:dyDescent="0.3">
      <c r="A56" s="21"/>
      <c r="B56" s="23"/>
      <c r="C56" s="23"/>
      <c r="D56" s="23"/>
      <c r="E56" s="23"/>
      <c r="F56" s="23"/>
      <c r="G56" s="10"/>
      <c r="H56" s="24"/>
      <c r="I56" s="24"/>
      <c r="J56" s="24"/>
      <c r="K56" s="24"/>
      <c r="L56" s="24"/>
      <c r="M56" s="24"/>
      <c r="N56" s="24"/>
      <c r="O56" s="24"/>
      <c r="P56" s="24"/>
      <c r="Q56" s="24"/>
      <c r="R56" s="24"/>
      <c r="S56" s="24"/>
      <c r="T56" s="24"/>
      <c r="U56" s="24"/>
      <c r="V56" s="24"/>
      <c r="W56" s="24"/>
      <c r="X56" s="24"/>
      <c r="Y56" s="24"/>
      <c r="Z56" s="24"/>
      <c r="AA56" s="24"/>
    </row>
    <row r="57" spans="1:27" x14ac:dyDescent="0.3">
      <c r="A57" s="21"/>
      <c r="B57" s="23"/>
      <c r="C57" s="23"/>
      <c r="D57" s="23"/>
      <c r="E57" s="23"/>
      <c r="F57" s="23"/>
      <c r="G57" s="10"/>
      <c r="H57" s="24"/>
      <c r="I57" s="24"/>
      <c r="J57" s="24"/>
      <c r="K57" s="24"/>
      <c r="L57" s="24"/>
      <c r="M57" s="24"/>
      <c r="N57" s="24"/>
      <c r="O57" s="24"/>
      <c r="P57" s="24"/>
      <c r="Q57" s="24"/>
      <c r="R57" s="24"/>
      <c r="S57" s="24"/>
      <c r="T57" s="24"/>
      <c r="U57" s="24"/>
      <c r="V57" s="24"/>
      <c r="W57" s="24"/>
      <c r="X57" s="24"/>
      <c r="Y57" s="24"/>
      <c r="Z57" s="24"/>
      <c r="AA57" s="24"/>
    </row>
    <row r="58" spans="1:27" x14ac:dyDescent="0.3">
      <c r="A58" s="21"/>
      <c r="B58" s="23"/>
      <c r="C58" s="23"/>
      <c r="D58" s="23"/>
      <c r="E58" s="23"/>
      <c r="F58" s="23"/>
      <c r="G58" s="10"/>
      <c r="H58" s="24"/>
      <c r="I58" s="24"/>
      <c r="J58" s="24"/>
      <c r="K58" s="24"/>
      <c r="L58" s="24"/>
      <c r="M58" s="24"/>
      <c r="N58" s="24"/>
      <c r="O58" s="24"/>
      <c r="P58" s="24"/>
      <c r="Q58" s="24"/>
      <c r="R58" s="24"/>
      <c r="S58" s="24"/>
      <c r="T58" s="24"/>
      <c r="U58" s="24"/>
      <c r="V58" s="24"/>
      <c r="W58" s="24"/>
      <c r="X58" s="24"/>
      <c r="Y58" s="24"/>
      <c r="Z58" s="24"/>
      <c r="AA58" s="24"/>
    </row>
    <row r="59" spans="1:27" x14ac:dyDescent="0.3">
      <c r="A59" s="21"/>
      <c r="B59" s="23"/>
      <c r="C59" s="23"/>
      <c r="D59" s="23"/>
      <c r="E59" s="23"/>
      <c r="F59" s="23"/>
      <c r="G59" s="10"/>
      <c r="H59" s="24"/>
      <c r="I59" s="24"/>
      <c r="J59" s="24"/>
      <c r="K59" s="24"/>
      <c r="L59" s="24"/>
      <c r="M59" s="24"/>
      <c r="N59" s="24"/>
      <c r="O59" s="24"/>
      <c r="P59" s="24"/>
      <c r="Q59" s="24"/>
      <c r="R59" s="24"/>
      <c r="S59" s="24"/>
      <c r="T59" s="24"/>
      <c r="U59" s="24"/>
      <c r="V59" s="24"/>
      <c r="W59" s="24"/>
      <c r="X59" s="24"/>
      <c r="Y59" s="24"/>
      <c r="Z59" s="24"/>
      <c r="AA59" s="24"/>
    </row>
    <row r="60" spans="1:27" x14ac:dyDescent="0.3">
      <c r="A60" s="21"/>
      <c r="B60" s="23"/>
      <c r="C60" s="23"/>
      <c r="D60" s="23"/>
      <c r="E60" s="23"/>
      <c r="F60" s="23"/>
      <c r="G60" s="10"/>
      <c r="H60" s="24"/>
      <c r="I60" s="24"/>
      <c r="J60" s="24"/>
      <c r="K60" s="24"/>
      <c r="L60" s="24"/>
      <c r="M60" s="24"/>
      <c r="N60" s="24"/>
      <c r="O60" s="24"/>
      <c r="P60" s="24"/>
      <c r="Q60" s="24"/>
      <c r="R60" s="24"/>
      <c r="S60" s="24"/>
      <c r="T60" s="24"/>
      <c r="U60" s="24"/>
      <c r="V60" s="24"/>
      <c r="W60" s="24"/>
      <c r="X60" s="24"/>
      <c r="Y60" s="24"/>
      <c r="Z60" s="24"/>
      <c r="AA60" s="24"/>
    </row>
    <row r="61" spans="1:27" x14ac:dyDescent="0.3">
      <c r="A61" s="21"/>
      <c r="B61" s="23"/>
      <c r="C61" s="23"/>
      <c r="D61" s="23"/>
      <c r="E61" s="23"/>
      <c r="F61" s="23"/>
      <c r="G61" s="10"/>
      <c r="H61" s="24"/>
      <c r="I61" s="24"/>
      <c r="J61" s="24"/>
      <c r="K61" s="24"/>
      <c r="L61" s="24"/>
      <c r="M61" s="24"/>
      <c r="N61" s="24"/>
      <c r="O61" s="24"/>
      <c r="P61" s="24"/>
      <c r="Q61" s="24"/>
      <c r="R61" s="24"/>
      <c r="S61" s="24"/>
      <c r="T61" s="24"/>
      <c r="U61" s="24"/>
      <c r="V61" s="24"/>
      <c r="W61" s="24"/>
      <c r="X61" s="24"/>
      <c r="Y61" s="24"/>
      <c r="Z61" s="24"/>
      <c r="AA61" s="24"/>
    </row>
    <row r="62" spans="1:27" x14ac:dyDescent="0.3">
      <c r="A62" s="21"/>
      <c r="B62" s="23"/>
      <c r="C62" s="23"/>
      <c r="D62" s="23"/>
      <c r="E62" s="23"/>
      <c r="F62" s="23"/>
      <c r="G62" s="10"/>
      <c r="H62" s="24"/>
      <c r="I62" s="24"/>
      <c r="J62" s="24"/>
      <c r="K62" s="24"/>
      <c r="L62" s="24"/>
      <c r="M62" s="24"/>
      <c r="N62" s="24"/>
      <c r="O62" s="24"/>
      <c r="P62" s="24"/>
      <c r="Q62" s="24"/>
      <c r="R62" s="24"/>
      <c r="S62" s="24"/>
      <c r="T62" s="24"/>
      <c r="U62" s="24"/>
      <c r="V62" s="24"/>
      <c r="W62" s="24"/>
      <c r="X62" s="24"/>
      <c r="Y62" s="24"/>
      <c r="Z62" s="24"/>
      <c r="AA62" s="24"/>
    </row>
    <row r="63" spans="1:27" x14ac:dyDescent="0.3">
      <c r="A63" s="21"/>
      <c r="B63" s="23"/>
      <c r="C63" s="23"/>
      <c r="D63" s="23"/>
      <c r="E63" s="23"/>
      <c r="F63" s="23"/>
      <c r="G63" s="10"/>
      <c r="H63" s="24"/>
      <c r="I63" s="24"/>
      <c r="J63" s="24"/>
      <c r="K63" s="24"/>
      <c r="L63" s="24"/>
      <c r="M63" s="24"/>
      <c r="N63" s="24"/>
      <c r="O63" s="24"/>
      <c r="P63" s="24"/>
      <c r="Q63" s="24"/>
      <c r="R63" s="24"/>
      <c r="S63" s="24"/>
      <c r="T63" s="24"/>
      <c r="U63" s="24"/>
      <c r="V63" s="24"/>
      <c r="W63" s="24"/>
      <c r="X63" s="24"/>
      <c r="Y63" s="24"/>
      <c r="Z63" s="24"/>
      <c r="AA63" s="24"/>
    </row>
    <row r="64" spans="1:27" x14ac:dyDescent="0.3">
      <c r="A64" s="21"/>
      <c r="B64" s="23"/>
      <c r="C64" s="23"/>
      <c r="D64" s="23"/>
      <c r="E64" s="23"/>
      <c r="F64" s="23"/>
      <c r="G64" s="23"/>
      <c r="H64" s="24"/>
      <c r="I64" s="24"/>
      <c r="J64" s="24"/>
      <c r="K64" s="24"/>
      <c r="L64" s="24"/>
      <c r="M64" s="24"/>
      <c r="N64" s="24"/>
      <c r="O64" s="24"/>
      <c r="P64" s="24"/>
      <c r="Q64" s="24"/>
      <c r="R64" s="24"/>
      <c r="S64" s="24"/>
      <c r="T64" s="24"/>
      <c r="U64" s="24"/>
      <c r="V64" s="24"/>
      <c r="W64" s="24"/>
      <c r="X64" s="24"/>
      <c r="Y64" s="24"/>
      <c r="Z64" s="24"/>
      <c r="AA64" s="24"/>
    </row>
    <row r="65" spans="1:27" x14ac:dyDescent="0.3">
      <c r="A65" s="21"/>
      <c r="B65" s="23"/>
      <c r="C65" s="23"/>
      <c r="D65" s="23"/>
      <c r="E65" s="23"/>
      <c r="F65" s="23"/>
      <c r="G65" s="23"/>
      <c r="H65" s="24"/>
      <c r="I65" s="24"/>
      <c r="J65" s="24"/>
      <c r="K65" s="24"/>
      <c r="L65" s="24"/>
      <c r="M65" s="24"/>
      <c r="N65" s="24"/>
      <c r="O65" s="24"/>
      <c r="P65" s="24"/>
      <c r="Q65" s="24"/>
      <c r="R65" s="24"/>
      <c r="S65" s="24"/>
      <c r="T65" s="24"/>
      <c r="U65" s="24"/>
      <c r="V65" s="24"/>
      <c r="W65" s="24"/>
      <c r="X65" s="24"/>
      <c r="Y65" s="24"/>
      <c r="Z65" s="24"/>
      <c r="AA65" s="24"/>
    </row>
    <row r="66" spans="1:27" x14ac:dyDescent="0.3">
      <c r="A66" s="21"/>
      <c r="B66" s="22"/>
      <c r="C66" s="23"/>
      <c r="D66" s="22"/>
      <c r="E66" s="23"/>
      <c r="F66" s="23"/>
      <c r="G66" s="10"/>
      <c r="H66" s="24"/>
      <c r="I66" s="24"/>
      <c r="J66" s="24"/>
      <c r="K66" s="24"/>
      <c r="L66" s="24"/>
      <c r="M66" s="24"/>
      <c r="N66" s="24"/>
      <c r="O66" s="24"/>
      <c r="P66" s="24"/>
      <c r="Q66" s="24"/>
      <c r="R66" s="24"/>
      <c r="S66" s="24"/>
      <c r="T66" s="24"/>
      <c r="U66" s="24"/>
      <c r="V66" s="24"/>
      <c r="W66" s="24"/>
      <c r="X66" s="24"/>
      <c r="Y66" s="24"/>
      <c r="Z66" s="24"/>
      <c r="AA66" s="24"/>
    </row>
    <row r="67" spans="1:27" x14ac:dyDescent="0.3">
      <c r="A67" s="10"/>
      <c r="B67" s="10"/>
      <c r="C67" s="10"/>
      <c r="D67" s="11"/>
      <c r="E67" s="10"/>
      <c r="F67" s="11"/>
      <c r="G67" s="10"/>
      <c r="H67" s="11"/>
      <c r="I67" s="11"/>
      <c r="J67" s="11"/>
      <c r="K67" s="11"/>
      <c r="L67" s="11"/>
      <c r="M67" s="11"/>
      <c r="N67" s="11"/>
      <c r="O67" s="11"/>
      <c r="P67" s="11"/>
      <c r="Q67" s="11"/>
      <c r="R67" s="11"/>
      <c r="S67" s="11"/>
      <c r="T67" s="11"/>
      <c r="U67" s="11"/>
      <c r="V67" s="11"/>
      <c r="W67" s="11"/>
      <c r="X67" s="11"/>
      <c r="Y67" s="11"/>
      <c r="Z67" s="11"/>
      <c r="AA67" s="11"/>
    </row>
    <row r="68" spans="1:27" x14ac:dyDescent="0.3">
      <c r="A68" s="10"/>
      <c r="B68" s="10"/>
      <c r="C68" s="10"/>
      <c r="D68" s="11"/>
      <c r="E68" s="10"/>
      <c r="F68" s="11"/>
      <c r="G68" s="10"/>
      <c r="H68" s="11"/>
      <c r="I68" s="11"/>
      <c r="J68" s="11"/>
      <c r="K68" s="11"/>
      <c r="L68" s="11"/>
      <c r="M68" s="11"/>
      <c r="N68" s="11"/>
      <c r="O68" s="11"/>
      <c r="P68" s="11"/>
      <c r="Q68" s="11"/>
      <c r="R68" s="11"/>
      <c r="S68" s="11"/>
      <c r="T68" s="11"/>
      <c r="U68" s="11"/>
      <c r="V68" s="11"/>
      <c r="W68" s="11"/>
      <c r="X68" s="11"/>
      <c r="Y68" s="11"/>
      <c r="Z68" s="11"/>
      <c r="AA68" s="11"/>
    </row>
    <row r="69" spans="1:27" x14ac:dyDescent="0.3">
      <c r="A69" s="10"/>
      <c r="B69" s="10"/>
      <c r="C69" s="10"/>
      <c r="D69" s="11"/>
      <c r="E69" s="10"/>
      <c r="F69" s="11"/>
      <c r="G69" s="10"/>
      <c r="H69" s="11"/>
      <c r="I69" s="11"/>
      <c r="J69" s="11"/>
      <c r="K69" s="11"/>
      <c r="L69" s="11"/>
      <c r="M69" s="11"/>
      <c r="N69" s="11"/>
      <c r="O69" s="11"/>
      <c r="P69" s="11"/>
      <c r="Q69" s="11"/>
      <c r="R69" s="11"/>
      <c r="S69" s="11"/>
      <c r="T69" s="11"/>
      <c r="U69" s="11"/>
      <c r="V69" s="11"/>
      <c r="W69" s="11"/>
      <c r="X69" s="11"/>
      <c r="Y69" s="11"/>
      <c r="Z69" s="11"/>
      <c r="AA69" s="11"/>
    </row>
    <row r="70" spans="1:27" x14ac:dyDescent="0.3">
      <c r="A70" s="10"/>
      <c r="B70" s="10"/>
      <c r="C70" s="10"/>
      <c r="D70" s="11"/>
      <c r="E70" s="10"/>
      <c r="F70" s="11"/>
      <c r="G70" s="10"/>
      <c r="H70" s="11"/>
      <c r="I70" s="11"/>
      <c r="J70" s="11"/>
      <c r="K70" s="11"/>
      <c r="L70" s="11"/>
      <c r="M70" s="11"/>
      <c r="N70" s="11"/>
      <c r="O70" s="11"/>
      <c r="P70" s="11"/>
      <c r="Q70" s="11"/>
      <c r="R70" s="11"/>
      <c r="S70" s="11"/>
      <c r="T70" s="11"/>
      <c r="U70" s="11"/>
      <c r="V70" s="11"/>
      <c r="W70" s="11"/>
      <c r="X70" s="11"/>
      <c r="Y70" s="11"/>
      <c r="Z70" s="11"/>
      <c r="AA70" s="11"/>
    </row>
    <row r="71" spans="1:27" x14ac:dyDescent="0.3">
      <c r="A71" s="10"/>
      <c r="B71" s="10"/>
      <c r="C71" s="10"/>
      <c r="D71" s="11"/>
      <c r="E71" s="10"/>
      <c r="F71" s="11"/>
      <c r="G71" s="10"/>
      <c r="H71" s="11"/>
      <c r="I71" s="11"/>
      <c r="J71" s="11"/>
      <c r="K71" s="11"/>
      <c r="L71" s="11"/>
      <c r="M71" s="11"/>
      <c r="N71" s="11"/>
      <c r="O71" s="11"/>
      <c r="P71" s="11"/>
      <c r="Q71" s="11"/>
      <c r="R71" s="11"/>
      <c r="S71" s="11"/>
      <c r="T71" s="11"/>
      <c r="U71" s="11"/>
      <c r="V71" s="11"/>
      <c r="W71" s="11"/>
      <c r="X71" s="11"/>
      <c r="Y71" s="11"/>
      <c r="Z71" s="11"/>
      <c r="AA71" s="11"/>
    </row>
    <row r="72" spans="1:27" x14ac:dyDescent="0.3">
      <c r="A72" s="10"/>
      <c r="B72" s="10"/>
      <c r="C72" s="10"/>
      <c r="D72" s="11"/>
      <c r="E72" s="10"/>
      <c r="F72" s="11"/>
      <c r="G72" s="10"/>
      <c r="H72" s="11"/>
      <c r="I72" s="11"/>
      <c r="J72" s="11"/>
      <c r="K72" s="11"/>
      <c r="L72" s="11"/>
      <c r="M72" s="11"/>
      <c r="N72" s="11"/>
      <c r="O72" s="11"/>
      <c r="P72" s="11"/>
      <c r="Q72" s="11"/>
      <c r="R72" s="11"/>
      <c r="S72" s="11"/>
      <c r="T72" s="11"/>
      <c r="U72" s="11"/>
      <c r="V72" s="11"/>
      <c r="W72" s="11"/>
      <c r="X72" s="11"/>
      <c r="Y72" s="11"/>
      <c r="Z72" s="11"/>
      <c r="AA72" s="11"/>
    </row>
    <row r="73" spans="1:27" x14ac:dyDescent="0.3">
      <c r="A73" s="10"/>
      <c r="B73" s="10"/>
      <c r="C73" s="10"/>
      <c r="D73" s="11"/>
      <c r="E73" s="10"/>
      <c r="F73" s="11"/>
      <c r="G73" s="10"/>
      <c r="H73" s="11"/>
      <c r="I73" s="11"/>
      <c r="J73" s="11"/>
      <c r="K73" s="11"/>
      <c r="L73" s="11"/>
      <c r="M73" s="11"/>
      <c r="N73" s="11"/>
      <c r="O73" s="11"/>
      <c r="P73" s="11"/>
      <c r="Q73" s="11"/>
      <c r="R73" s="11"/>
      <c r="S73" s="11"/>
      <c r="T73" s="11"/>
      <c r="U73" s="11"/>
      <c r="V73" s="11"/>
      <c r="W73" s="11"/>
      <c r="X73" s="11"/>
      <c r="Y73" s="11"/>
      <c r="Z73" s="11"/>
      <c r="AA73" s="11"/>
    </row>
    <row r="74" spans="1:27" x14ac:dyDescent="0.3">
      <c r="A74" s="10"/>
      <c r="B74" s="10"/>
      <c r="C74" s="10"/>
      <c r="D74" s="11"/>
      <c r="E74" s="10"/>
      <c r="F74" s="11"/>
      <c r="G74" s="10"/>
      <c r="H74" s="11"/>
      <c r="I74" s="11"/>
      <c r="J74" s="11"/>
      <c r="K74" s="11"/>
      <c r="L74" s="11"/>
      <c r="M74" s="11"/>
      <c r="N74" s="11"/>
      <c r="O74" s="11"/>
      <c r="P74" s="11"/>
      <c r="Q74" s="11"/>
      <c r="R74" s="11"/>
      <c r="S74" s="11"/>
      <c r="T74" s="11"/>
      <c r="U74" s="11"/>
      <c r="V74" s="11"/>
      <c r="W74" s="11"/>
      <c r="X74" s="11"/>
      <c r="Y74" s="11"/>
      <c r="Z74" s="11"/>
      <c r="AA74" s="11"/>
    </row>
    <row r="75" spans="1:27" x14ac:dyDescent="0.3">
      <c r="A75" s="10"/>
      <c r="B75" s="10"/>
      <c r="C75" s="10"/>
      <c r="D75" s="11"/>
      <c r="E75" s="10"/>
      <c r="F75" s="11"/>
      <c r="G75" s="10"/>
      <c r="H75" s="11"/>
      <c r="I75" s="11"/>
      <c r="J75" s="11"/>
      <c r="K75" s="11"/>
      <c r="L75" s="11"/>
      <c r="M75" s="11"/>
      <c r="N75" s="11"/>
      <c r="O75" s="11"/>
      <c r="P75" s="11"/>
      <c r="Q75" s="11"/>
      <c r="R75" s="11"/>
      <c r="S75" s="11"/>
      <c r="T75" s="11"/>
      <c r="U75" s="11"/>
      <c r="V75" s="11"/>
      <c r="W75" s="11"/>
      <c r="X75" s="11"/>
      <c r="Y75" s="11"/>
      <c r="Z75" s="11"/>
      <c r="AA75" s="11"/>
    </row>
    <row r="76" spans="1:27" x14ac:dyDescent="0.3">
      <c r="A76" s="10"/>
      <c r="B76" s="10"/>
      <c r="C76" s="10"/>
      <c r="D76" s="11"/>
      <c r="E76" s="10"/>
      <c r="F76" s="11"/>
      <c r="G76" s="10"/>
      <c r="H76" s="11"/>
      <c r="I76" s="11"/>
      <c r="J76" s="11"/>
      <c r="K76" s="11"/>
      <c r="L76" s="11"/>
      <c r="M76" s="11"/>
      <c r="N76" s="11"/>
      <c r="O76" s="11"/>
      <c r="P76" s="11"/>
      <c r="Q76" s="11"/>
      <c r="R76" s="11"/>
      <c r="S76" s="11"/>
      <c r="T76" s="11"/>
      <c r="U76" s="11"/>
      <c r="V76" s="11"/>
      <c r="W76" s="11"/>
      <c r="X76" s="11"/>
      <c r="Y76" s="11"/>
      <c r="Z76" s="11"/>
      <c r="AA76" s="11"/>
    </row>
    <row r="77" spans="1:27" x14ac:dyDescent="0.3">
      <c r="A77" s="10"/>
      <c r="B77" s="10"/>
      <c r="C77" s="10"/>
      <c r="D77" s="11"/>
      <c r="E77" s="10"/>
      <c r="F77" s="11"/>
      <c r="G77" s="10"/>
      <c r="H77" s="11"/>
      <c r="I77" s="11"/>
      <c r="J77" s="11"/>
      <c r="K77" s="11"/>
      <c r="L77" s="11"/>
      <c r="M77" s="11"/>
      <c r="N77" s="11"/>
      <c r="O77" s="11"/>
      <c r="P77" s="11"/>
      <c r="Q77" s="11"/>
      <c r="R77" s="11"/>
      <c r="S77" s="11"/>
      <c r="T77" s="11"/>
      <c r="U77" s="11"/>
      <c r="V77" s="11"/>
      <c r="W77" s="11"/>
      <c r="X77" s="11"/>
      <c r="Y77" s="11"/>
      <c r="Z77" s="11"/>
      <c r="AA77" s="11"/>
    </row>
    <row r="78" spans="1:27" x14ac:dyDescent="0.3">
      <c r="G78" s="10"/>
      <c r="H78" s="11"/>
      <c r="I78" s="11"/>
      <c r="J78" s="11"/>
      <c r="K78" s="11"/>
      <c r="L78" s="11"/>
      <c r="M78" s="11"/>
      <c r="N78" s="11"/>
      <c r="O78" s="11"/>
      <c r="P78" s="11"/>
      <c r="Q78" s="11"/>
      <c r="R78" s="11"/>
      <c r="S78" s="11"/>
      <c r="T78" s="11"/>
      <c r="U78" s="11"/>
      <c r="V78" s="11"/>
      <c r="W78" s="11"/>
      <c r="X78" s="11"/>
      <c r="Y78" s="11"/>
      <c r="Z78" s="11"/>
      <c r="AA78" s="11"/>
    </row>
    <row r="79" spans="1:27" x14ac:dyDescent="0.3">
      <c r="G79" s="10"/>
      <c r="H79" s="11"/>
      <c r="I79" s="11"/>
      <c r="J79" s="11"/>
      <c r="K79" s="11"/>
      <c r="L79" s="11"/>
      <c r="M79" s="11"/>
      <c r="N79" s="11"/>
      <c r="O79" s="11"/>
      <c r="P79" s="11"/>
      <c r="Q79" s="11"/>
      <c r="R79" s="11"/>
      <c r="S79" s="11"/>
      <c r="T79" s="11"/>
      <c r="U79" s="11"/>
      <c r="V79" s="11"/>
      <c r="W79" s="11"/>
      <c r="X79" s="11"/>
      <c r="Y79" s="11"/>
      <c r="Z79" s="11"/>
      <c r="AA79" s="11"/>
    </row>
    <row r="80" spans="1:27" x14ac:dyDescent="0.3">
      <c r="G80" s="10"/>
      <c r="H80" s="11"/>
      <c r="I80" s="11"/>
      <c r="J80" s="11"/>
      <c r="K80" s="11"/>
      <c r="L80" s="11"/>
      <c r="M80" s="11"/>
      <c r="N80" s="11"/>
      <c r="O80" s="11"/>
      <c r="P80" s="11"/>
      <c r="Q80" s="11"/>
      <c r="R80" s="11"/>
      <c r="S80" s="11"/>
      <c r="T80" s="11"/>
      <c r="U80" s="11"/>
      <c r="V80" s="11"/>
      <c r="W80" s="11"/>
      <c r="X80" s="11"/>
      <c r="Y80" s="11"/>
      <c r="Z80" s="11"/>
      <c r="AA80" s="11"/>
    </row>
    <row r="81" spans="7:27" x14ac:dyDescent="0.3">
      <c r="G81" s="10"/>
      <c r="H81" s="11"/>
      <c r="I81" s="11"/>
      <c r="J81" s="11"/>
      <c r="K81" s="11"/>
      <c r="L81" s="11"/>
      <c r="M81" s="11"/>
      <c r="N81" s="11"/>
      <c r="O81" s="11"/>
      <c r="P81" s="11"/>
      <c r="Q81" s="11"/>
      <c r="R81" s="11"/>
      <c r="S81" s="11"/>
      <c r="T81" s="11"/>
      <c r="U81" s="11"/>
      <c r="V81" s="11"/>
      <c r="W81" s="11"/>
      <c r="X81" s="11"/>
      <c r="Y81" s="11"/>
      <c r="Z81" s="11"/>
      <c r="AA81" s="11"/>
    </row>
    <row r="82" spans="7:27" x14ac:dyDescent="0.3">
      <c r="G82" s="10"/>
      <c r="H82" s="11"/>
      <c r="I82" s="11"/>
      <c r="J82" s="11"/>
      <c r="K82" s="11"/>
      <c r="L82" s="11"/>
      <c r="M82" s="11"/>
      <c r="N82" s="11"/>
      <c r="O82" s="11"/>
      <c r="P82" s="11"/>
      <c r="Q82" s="11"/>
      <c r="R82" s="11"/>
      <c r="S82" s="11"/>
      <c r="T82" s="11"/>
      <c r="U82" s="11"/>
      <c r="V82" s="11"/>
      <c r="W82" s="11"/>
      <c r="X82" s="11"/>
      <c r="Y82" s="11"/>
      <c r="Z82" s="11"/>
      <c r="AA82" s="11"/>
    </row>
    <row r="83" spans="7:27" x14ac:dyDescent="0.3">
      <c r="G83" s="10"/>
      <c r="H83" s="11"/>
      <c r="I83" s="11"/>
      <c r="J83" s="11"/>
      <c r="K83" s="11"/>
      <c r="L83" s="11"/>
      <c r="M83" s="11"/>
      <c r="N83" s="11"/>
      <c r="O83" s="11"/>
      <c r="P83" s="11"/>
      <c r="Q83" s="11"/>
      <c r="R83" s="11"/>
      <c r="S83" s="11"/>
      <c r="T83" s="11"/>
      <c r="U83" s="11"/>
      <c r="V83" s="11"/>
      <c r="W83" s="11"/>
      <c r="X83" s="11"/>
      <c r="Y83" s="11"/>
      <c r="Z83" s="11"/>
      <c r="AA83" s="11"/>
    </row>
    <row r="84" spans="7:27" x14ac:dyDescent="0.3">
      <c r="G84" s="10"/>
      <c r="H84" s="11"/>
      <c r="I84" s="11"/>
      <c r="J84" s="11"/>
      <c r="K84" s="11"/>
      <c r="L84" s="11"/>
      <c r="M84" s="11"/>
      <c r="N84" s="11"/>
      <c r="O84" s="11"/>
      <c r="P84" s="11"/>
      <c r="Q84" s="11"/>
      <c r="R84" s="11"/>
      <c r="S84" s="11"/>
      <c r="T84" s="11"/>
      <c r="U84" s="11"/>
      <c r="V84" s="11"/>
      <c r="W84" s="11"/>
      <c r="X84" s="11"/>
      <c r="Y84" s="11"/>
      <c r="Z84" s="11"/>
      <c r="AA84" s="11"/>
    </row>
    <row r="85" spans="7:27" x14ac:dyDescent="0.3">
      <c r="G85" s="10"/>
      <c r="H85" s="11"/>
      <c r="I85" s="11"/>
      <c r="J85" s="11"/>
      <c r="K85" s="11"/>
      <c r="L85" s="11"/>
      <c r="M85" s="11"/>
      <c r="N85" s="11"/>
      <c r="O85" s="11"/>
      <c r="P85" s="11"/>
      <c r="Q85" s="11"/>
      <c r="R85" s="11"/>
      <c r="S85" s="11"/>
      <c r="T85" s="11"/>
      <c r="U85" s="11"/>
      <c r="V85" s="11"/>
      <c r="W85" s="11"/>
      <c r="X85" s="11"/>
      <c r="Y85" s="11"/>
      <c r="Z85" s="11"/>
      <c r="AA85" s="11"/>
    </row>
    <row r="86" spans="7:27" x14ac:dyDescent="0.3">
      <c r="G86" s="10"/>
      <c r="H86" s="11"/>
      <c r="I86" s="11"/>
      <c r="J86" s="11"/>
      <c r="K86" s="11"/>
      <c r="L86" s="11"/>
      <c r="M86" s="11"/>
      <c r="N86" s="11"/>
      <c r="O86" s="11"/>
      <c r="P86" s="11"/>
      <c r="Q86" s="11"/>
      <c r="R86" s="11"/>
      <c r="S86" s="11"/>
      <c r="T86" s="11"/>
      <c r="U86" s="11"/>
      <c r="V86" s="11"/>
      <c r="W86" s="11"/>
      <c r="X86" s="11"/>
      <c r="Y86" s="11"/>
      <c r="Z86" s="11"/>
      <c r="AA86" s="11"/>
    </row>
    <row r="87" spans="7:27" x14ac:dyDescent="0.3">
      <c r="G87" s="10"/>
      <c r="H87" s="11"/>
      <c r="I87" s="11"/>
      <c r="J87" s="11"/>
      <c r="K87" s="11"/>
      <c r="L87" s="11"/>
      <c r="M87" s="11"/>
      <c r="N87" s="11"/>
      <c r="O87" s="11"/>
      <c r="P87" s="11"/>
      <c r="Q87" s="11"/>
      <c r="R87" s="11"/>
      <c r="S87" s="11"/>
      <c r="T87" s="11"/>
      <c r="U87" s="11"/>
      <c r="V87" s="11"/>
      <c r="W87" s="11"/>
      <c r="X87" s="11"/>
      <c r="Y87" s="11"/>
      <c r="Z87" s="11"/>
      <c r="AA87" s="11"/>
    </row>
    <row r="88" spans="7:27" x14ac:dyDescent="0.3">
      <c r="G88" s="10"/>
      <c r="H88" s="11"/>
      <c r="I88" s="11"/>
      <c r="J88" s="11"/>
      <c r="K88" s="11"/>
      <c r="L88" s="11"/>
      <c r="M88" s="11"/>
      <c r="N88" s="11"/>
      <c r="O88" s="11"/>
      <c r="P88" s="11"/>
      <c r="Q88" s="11"/>
      <c r="R88" s="11"/>
      <c r="S88" s="11"/>
      <c r="T88" s="11"/>
      <c r="U88" s="11"/>
      <c r="V88" s="11"/>
      <c r="W88" s="11"/>
      <c r="X88" s="11"/>
      <c r="Y88" s="11"/>
      <c r="Z88" s="11"/>
      <c r="AA88" s="11"/>
    </row>
    <row r="89" spans="7:27" x14ac:dyDescent="0.3">
      <c r="G89" s="10"/>
      <c r="H89" s="11"/>
      <c r="I89" s="11"/>
      <c r="J89" s="11"/>
      <c r="K89" s="11"/>
      <c r="L89" s="11"/>
      <c r="M89" s="11"/>
      <c r="N89" s="11"/>
      <c r="O89" s="11"/>
      <c r="P89" s="11"/>
      <c r="Q89" s="11"/>
      <c r="R89" s="11"/>
      <c r="S89" s="11"/>
      <c r="T89" s="11"/>
      <c r="U89" s="11"/>
      <c r="V89" s="11"/>
      <c r="W89" s="11"/>
      <c r="X89" s="11"/>
      <c r="Y89" s="11"/>
      <c r="Z89" s="11"/>
      <c r="AA89" s="11"/>
    </row>
    <row r="90" spans="7:27" x14ac:dyDescent="0.3">
      <c r="G90" s="10"/>
      <c r="H90" s="11"/>
      <c r="I90" s="11"/>
      <c r="J90" s="11"/>
      <c r="K90" s="11"/>
      <c r="L90" s="11"/>
      <c r="M90" s="11"/>
      <c r="N90" s="11"/>
      <c r="O90" s="11"/>
      <c r="P90" s="11"/>
      <c r="Q90" s="11"/>
      <c r="R90" s="11"/>
      <c r="S90" s="11"/>
      <c r="T90" s="11"/>
      <c r="U90" s="11"/>
      <c r="V90" s="11"/>
      <c r="W90" s="11"/>
      <c r="X90" s="11"/>
      <c r="Y90" s="11"/>
      <c r="Z90" s="11"/>
      <c r="AA90" s="11"/>
    </row>
    <row r="91" spans="7:27" x14ac:dyDescent="0.3">
      <c r="G91" s="10"/>
      <c r="H91" s="11"/>
      <c r="I91" s="11"/>
      <c r="J91" s="11"/>
      <c r="K91" s="11"/>
      <c r="L91" s="11"/>
      <c r="M91" s="11"/>
      <c r="N91" s="11"/>
      <c r="O91" s="11"/>
      <c r="P91" s="11"/>
      <c r="Q91" s="11"/>
      <c r="R91" s="11"/>
      <c r="S91" s="11"/>
      <c r="T91" s="11"/>
      <c r="U91" s="11"/>
      <c r="V91" s="11"/>
      <c r="W91" s="11"/>
      <c r="X91" s="11"/>
      <c r="Y91" s="11"/>
      <c r="Z91" s="11"/>
      <c r="AA91" s="11"/>
    </row>
    <row r="92" spans="7:27" x14ac:dyDescent="0.3">
      <c r="G92" s="10"/>
      <c r="H92" s="11"/>
      <c r="I92" s="11"/>
      <c r="J92" s="11"/>
      <c r="K92" s="11"/>
      <c r="L92" s="11"/>
      <c r="M92" s="11"/>
      <c r="N92" s="11"/>
      <c r="O92" s="11"/>
      <c r="P92" s="11"/>
      <c r="Q92" s="11"/>
      <c r="R92" s="11"/>
      <c r="S92" s="11"/>
      <c r="T92" s="11"/>
      <c r="U92" s="11"/>
      <c r="V92" s="11"/>
      <c r="W92" s="11"/>
      <c r="X92" s="11"/>
      <c r="Y92" s="11"/>
      <c r="Z92" s="11"/>
      <c r="AA92" s="11"/>
    </row>
    <row r="93" spans="7:27" x14ac:dyDescent="0.3">
      <c r="G93" s="10"/>
      <c r="H93" s="11"/>
      <c r="I93" s="11"/>
      <c r="J93" s="11"/>
      <c r="K93" s="11"/>
      <c r="L93" s="11"/>
      <c r="M93" s="11"/>
      <c r="N93" s="11"/>
      <c r="O93" s="11"/>
      <c r="P93" s="11"/>
      <c r="Q93" s="11"/>
      <c r="R93" s="11"/>
      <c r="S93" s="11"/>
      <c r="T93" s="11"/>
      <c r="U93" s="11"/>
      <c r="V93" s="11"/>
      <c r="W93" s="11"/>
      <c r="X93" s="11"/>
      <c r="Y93" s="11"/>
      <c r="Z93" s="11"/>
      <c r="AA93" s="11"/>
    </row>
    <row r="94" spans="7:27" x14ac:dyDescent="0.3">
      <c r="G94" s="10"/>
      <c r="H94" s="11"/>
      <c r="I94" s="11"/>
      <c r="J94" s="11"/>
      <c r="K94" s="11"/>
      <c r="L94" s="11"/>
      <c r="M94" s="11"/>
      <c r="N94" s="11"/>
      <c r="O94" s="11"/>
      <c r="P94" s="11"/>
      <c r="Q94" s="11"/>
      <c r="R94" s="11"/>
      <c r="S94" s="11"/>
      <c r="T94" s="11"/>
      <c r="U94" s="11"/>
      <c r="V94" s="11"/>
      <c r="W94" s="11"/>
      <c r="X94" s="11"/>
      <c r="Y94" s="11"/>
      <c r="Z94" s="11"/>
      <c r="AA94" s="11"/>
    </row>
    <row r="95" spans="7:27" x14ac:dyDescent="0.3">
      <c r="G95" s="10"/>
      <c r="H95" s="11"/>
      <c r="I95" s="11"/>
      <c r="J95" s="11"/>
      <c r="K95" s="11"/>
      <c r="L95" s="11"/>
      <c r="M95" s="11"/>
      <c r="N95" s="11"/>
      <c r="O95" s="11"/>
      <c r="P95" s="11"/>
      <c r="Q95" s="11"/>
      <c r="R95" s="11"/>
      <c r="S95" s="11"/>
      <c r="T95" s="11"/>
      <c r="U95" s="11"/>
      <c r="V95" s="11"/>
      <c r="W95" s="11"/>
      <c r="X95" s="11"/>
      <c r="Y95" s="11"/>
      <c r="Z95" s="11"/>
      <c r="AA95" s="11"/>
    </row>
    <row r="96" spans="7:27" x14ac:dyDescent="0.3">
      <c r="G96" s="10"/>
      <c r="H96" s="11"/>
      <c r="I96" s="11"/>
      <c r="J96" s="11"/>
      <c r="K96" s="11"/>
      <c r="L96" s="11"/>
      <c r="M96" s="11"/>
      <c r="N96" s="11"/>
      <c r="O96" s="11"/>
      <c r="P96" s="11"/>
      <c r="Q96" s="11"/>
      <c r="R96" s="11"/>
      <c r="S96" s="11"/>
      <c r="T96" s="11"/>
      <c r="U96" s="11"/>
      <c r="V96" s="11"/>
      <c r="W96" s="11"/>
      <c r="X96" s="11"/>
      <c r="Y96" s="11"/>
      <c r="Z96" s="11"/>
      <c r="AA96" s="11"/>
    </row>
    <row r="97" spans="7:27" x14ac:dyDescent="0.3">
      <c r="G97" s="10"/>
      <c r="H97" s="11"/>
      <c r="I97" s="11"/>
      <c r="J97" s="11"/>
      <c r="K97" s="11"/>
      <c r="L97" s="11"/>
      <c r="M97" s="11"/>
      <c r="N97" s="11"/>
      <c r="O97" s="11"/>
      <c r="P97" s="11"/>
      <c r="Q97" s="11"/>
      <c r="R97" s="11"/>
      <c r="S97" s="11"/>
      <c r="T97" s="11"/>
      <c r="U97" s="11"/>
      <c r="V97" s="11"/>
      <c r="W97" s="11"/>
      <c r="X97" s="11"/>
      <c r="Y97" s="11"/>
      <c r="Z97" s="11"/>
      <c r="AA97" s="11"/>
    </row>
    <row r="98" spans="7:27" x14ac:dyDescent="0.3">
      <c r="G98" s="10"/>
      <c r="H98" s="11"/>
      <c r="I98" s="11"/>
      <c r="J98" s="11"/>
      <c r="K98" s="11"/>
      <c r="L98" s="11"/>
      <c r="M98" s="11"/>
      <c r="N98" s="11"/>
      <c r="O98" s="11"/>
      <c r="P98" s="11"/>
      <c r="Q98" s="11"/>
      <c r="R98" s="11"/>
      <c r="S98" s="11"/>
      <c r="T98" s="11"/>
      <c r="U98" s="11"/>
      <c r="V98" s="11"/>
      <c r="W98" s="11"/>
      <c r="X98" s="11"/>
      <c r="Y98" s="11"/>
      <c r="Z98" s="11"/>
      <c r="AA98" s="11"/>
    </row>
    <row r="99" spans="7:27" x14ac:dyDescent="0.3">
      <c r="G99" s="10"/>
      <c r="H99" s="11"/>
      <c r="I99" s="11"/>
      <c r="J99" s="11"/>
      <c r="K99" s="11"/>
      <c r="L99" s="11"/>
      <c r="M99" s="11"/>
      <c r="N99" s="11"/>
      <c r="O99" s="11"/>
      <c r="P99" s="11"/>
      <c r="Q99" s="11"/>
      <c r="R99" s="11"/>
      <c r="S99" s="11"/>
      <c r="T99" s="11"/>
      <c r="U99" s="11"/>
      <c r="V99" s="11"/>
      <c r="W99" s="11"/>
      <c r="X99" s="11"/>
      <c r="Y99" s="11"/>
      <c r="Z99" s="11"/>
      <c r="AA99" s="11"/>
    </row>
    <row r="100" spans="7:27" x14ac:dyDescent="0.3">
      <c r="G100" s="10"/>
      <c r="H100" s="11"/>
      <c r="I100" s="11"/>
      <c r="J100" s="11"/>
      <c r="K100" s="11"/>
      <c r="L100" s="11"/>
      <c r="M100" s="11"/>
      <c r="N100" s="11"/>
      <c r="O100" s="11"/>
      <c r="P100" s="11"/>
      <c r="Q100" s="11"/>
      <c r="R100" s="11"/>
      <c r="S100" s="11"/>
      <c r="T100" s="11"/>
      <c r="U100" s="11"/>
      <c r="V100" s="11"/>
      <c r="W100" s="11"/>
      <c r="X100" s="11"/>
      <c r="Y100" s="11"/>
      <c r="Z100" s="11"/>
      <c r="AA100" s="11"/>
    </row>
    <row r="101" spans="7:27" x14ac:dyDescent="0.3">
      <c r="G101" s="10"/>
      <c r="H101" s="11"/>
      <c r="I101" s="11"/>
      <c r="J101" s="11"/>
      <c r="K101" s="11"/>
      <c r="L101" s="11"/>
      <c r="M101" s="11"/>
      <c r="N101" s="11"/>
      <c r="O101" s="11"/>
      <c r="P101" s="11"/>
      <c r="Q101" s="11"/>
      <c r="R101" s="11"/>
      <c r="S101" s="11"/>
      <c r="T101" s="11"/>
      <c r="U101" s="11"/>
      <c r="V101" s="11"/>
      <c r="W101" s="11"/>
      <c r="X101" s="11"/>
      <c r="Y101" s="11"/>
      <c r="Z101" s="11"/>
      <c r="AA101" s="11"/>
    </row>
    <row r="102" spans="7:27" x14ac:dyDescent="0.3">
      <c r="G102" s="10"/>
      <c r="H102" s="11"/>
      <c r="I102" s="11"/>
      <c r="J102" s="11"/>
      <c r="K102" s="11"/>
      <c r="L102" s="11"/>
      <c r="M102" s="11"/>
      <c r="N102" s="11"/>
      <c r="O102" s="11"/>
      <c r="P102" s="11"/>
      <c r="Q102" s="11"/>
      <c r="R102" s="11"/>
      <c r="S102" s="11"/>
      <c r="T102" s="11"/>
      <c r="U102" s="11"/>
      <c r="V102" s="11"/>
      <c r="W102" s="11"/>
      <c r="X102" s="11"/>
      <c r="Y102" s="11"/>
      <c r="Z102" s="11"/>
      <c r="AA102" s="11"/>
    </row>
    <row r="103" spans="7:27" x14ac:dyDescent="0.3">
      <c r="G103" s="10"/>
      <c r="H103" s="11"/>
      <c r="I103" s="11"/>
      <c r="J103" s="11"/>
      <c r="K103" s="11"/>
      <c r="L103" s="11"/>
      <c r="M103" s="11"/>
      <c r="N103" s="11"/>
      <c r="O103" s="11"/>
      <c r="P103" s="11"/>
      <c r="Q103" s="11"/>
      <c r="R103" s="11"/>
      <c r="S103" s="11"/>
      <c r="T103" s="11"/>
      <c r="U103" s="11"/>
      <c r="V103" s="11"/>
      <c r="W103" s="11"/>
      <c r="X103" s="11"/>
      <c r="Y103" s="11"/>
      <c r="Z103" s="11"/>
      <c r="AA103" s="11"/>
    </row>
    <row r="104" spans="7:27" x14ac:dyDescent="0.3">
      <c r="G104" s="10"/>
      <c r="H104" s="11"/>
      <c r="I104" s="11"/>
      <c r="J104" s="11"/>
      <c r="K104" s="11"/>
      <c r="L104" s="11"/>
      <c r="M104" s="11"/>
      <c r="N104" s="11"/>
      <c r="O104" s="11"/>
      <c r="P104" s="11"/>
      <c r="Q104" s="11"/>
      <c r="R104" s="11"/>
      <c r="S104" s="11"/>
      <c r="T104" s="11"/>
      <c r="U104" s="11"/>
      <c r="V104" s="11"/>
      <c r="W104" s="11"/>
      <c r="X104" s="11"/>
      <c r="Y104" s="11"/>
      <c r="Z104" s="11"/>
      <c r="AA104" s="11"/>
    </row>
    <row r="105" spans="7:27" x14ac:dyDescent="0.3">
      <c r="G105" s="10"/>
      <c r="H105" s="11"/>
      <c r="I105" s="11"/>
      <c r="J105" s="11"/>
      <c r="K105" s="11"/>
      <c r="L105" s="11"/>
      <c r="M105" s="11"/>
      <c r="N105" s="11"/>
      <c r="O105" s="11"/>
      <c r="P105" s="11"/>
      <c r="Q105" s="11"/>
      <c r="R105" s="11"/>
      <c r="S105" s="11"/>
      <c r="T105" s="11"/>
      <c r="U105" s="11"/>
      <c r="V105" s="11"/>
      <c r="W105" s="11"/>
      <c r="X105" s="11"/>
      <c r="Y105" s="11"/>
      <c r="Z105" s="11"/>
      <c r="AA105" s="11"/>
    </row>
    <row r="106" spans="7:27" x14ac:dyDescent="0.3">
      <c r="G106" s="10"/>
      <c r="H106" s="11"/>
      <c r="I106" s="11"/>
      <c r="J106" s="11"/>
      <c r="K106" s="11"/>
      <c r="L106" s="11"/>
      <c r="M106" s="11"/>
      <c r="N106" s="11"/>
      <c r="O106" s="11"/>
      <c r="P106" s="11"/>
      <c r="Q106" s="11"/>
      <c r="R106" s="11"/>
      <c r="S106" s="11"/>
      <c r="T106" s="11"/>
      <c r="U106" s="11"/>
      <c r="V106" s="11"/>
      <c r="W106" s="11"/>
      <c r="X106" s="11"/>
      <c r="Y106" s="11"/>
      <c r="Z106" s="11"/>
      <c r="AA106" s="11"/>
    </row>
    <row r="107" spans="7:27" x14ac:dyDescent="0.3">
      <c r="G107" s="10"/>
      <c r="H107" s="11"/>
      <c r="I107" s="11"/>
      <c r="J107" s="11"/>
      <c r="K107" s="11"/>
      <c r="L107" s="11"/>
      <c r="M107" s="11"/>
      <c r="N107" s="11"/>
      <c r="O107" s="11"/>
      <c r="P107" s="11"/>
      <c r="Q107" s="11"/>
      <c r="R107" s="11"/>
      <c r="S107" s="11"/>
      <c r="T107" s="11"/>
      <c r="U107" s="11"/>
      <c r="V107" s="11"/>
      <c r="W107" s="11"/>
      <c r="X107" s="11"/>
      <c r="Y107" s="11"/>
      <c r="Z107" s="11"/>
      <c r="AA107" s="11"/>
    </row>
    <row r="108" spans="7:27" x14ac:dyDescent="0.3">
      <c r="G108" s="10"/>
      <c r="H108" s="11"/>
      <c r="I108" s="11"/>
      <c r="J108" s="11"/>
      <c r="K108" s="11"/>
      <c r="L108" s="11"/>
      <c r="M108" s="11"/>
      <c r="N108" s="11"/>
      <c r="O108" s="11"/>
      <c r="P108" s="11"/>
      <c r="Q108" s="11"/>
      <c r="R108" s="11"/>
      <c r="S108" s="11"/>
      <c r="T108" s="11"/>
      <c r="U108" s="11"/>
      <c r="V108" s="11"/>
      <c r="W108" s="11"/>
      <c r="X108" s="11"/>
      <c r="Y108" s="11"/>
      <c r="Z108" s="11"/>
      <c r="AA108" s="11"/>
    </row>
    <row r="109" spans="7:27" x14ac:dyDescent="0.3">
      <c r="G109" s="10"/>
      <c r="H109" s="11"/>
      <c r="I109" s="11"/>
      <c r="J109" s="11"/>
      <c r="K109" s="11"/>
      <c r="L109" s="11"/>
      <c r="M109" s="11"/>
      <c r="N109" s="11"/>
      <c r="O109" s="11"/>
      <c r="P109" s="11"/>
      <c r="Q109" s="11"/>
      <c r="R109" s="11"/>
      <c r="S109" s="11"/>
      <c r="T109" s="11"/>
      <c r="U109" s="11"/>
      <c r="V109" s="11"/>
      <c r="W109" s="11"/>
      <c r="X109" s="11"/>
      <c r="Y109" s="11"/>
      <c r="Z109" s="11"/>
      <c r="AA109" s="11"/>
    </row>
    <row r="110" spans="7:27" x14ac:dyDescent="0.3">
      <c r="G110" s="10"/>
      <c r="H110" s="11"/>
      <c r="I110" s="11"/>
      <c r="J110" s="11"/>
      <c r="K110" s="11"/>
      <c r="L110" s="11"/>
      <c r="M110" s="11"/>
      <c r="N110" s="11"/>
      <c r="O110" s="11"/>
      <c r="P110" s="11"/>
      <c r="Q110" s="11"/>
      <c r="R110" s="11"/>
      <c r="S110" s="11"/>
      <c r="T110" s="11"/>
      <c r="U110" s="11"/>
      <c r="V110" s="11"/>
      <c r="W110" s="11"/>
      <c r="X110" s="11"/>
      <c r="Y110" s="11"/>
      <c r="Z110" s="11"/>
      <c r="AA110" s="11"/>
    </row>
    <row r="111" spans="7:27" x14ac:dyDescent="0.3">
      <c r="G111" s="10"/>
      <c r="H111" s="11"/>
      <c r="I111" s="11"/>
      <c r="J111" s="11"/>
      <c r="K111" s="11"/>
      <c r="L111" s="11"/>
      <c r="M111" s="11"/>
      <c r="N111" s="11"/>
      <c r="O111" s="11"/>
      <c r="P111" s="11"/>
      <c r="Q111" s="11"/>
      <c r="R111" s="11"/>
      <c r="S111" s="11"/>
      <c r="T111" s="11"/>
      <c r="U111" s="11"/>
      <c r="V111" s="11"/>
      <c r="W111" s="11"/>
      <c r="X111" s="11"/>
      <c r="Y111" s="11"/>
      <c r="Z111" s="11"/>
      <c r="AA111" s="11"/>
    </row>
    <row r="112" spans="7:27" x14ac:dyDescent="0.3">
      <c r="G112" s="10"/>
      <c r="H112" s="11"/>
      <c r="I112" s="11"/>
      <c r="J112" s="11"/>
      <c r="K112" s="11"/>
      <c r="L112" s="11"/>
      <c r="M112" s="11"/>
      <c r="N112" s="11"/>
      <c r="O112" s="11"/>
      <c r="P112" s="11"/>
      <c r="Q112" s="11"/>
      <c r="R112" s="11"/>
      <c r="S112" s="11"/>
      <c r="T112" s="11"/>
      <c r="U112" s="11"/>
      <c r="V112" s="11"/>
      <c r="W112" s="11"/>
      <c r="X112" s="11"/>
      <c r="Y112" s="11"/>
      <c r="Z112" s="11"/>
      <c r="AA112" s="11"/>
    </row>
    <row r="113" spans="7:27" x14ac:dyDescent="0.3">
      <c r="G113" s="10"/>
      <c r="H113" s="11"/>
      <c r="I113" s="11"/>
      <c r="J113" s="11"/>
      <c r="K113" s="11"/>
      <c r="L113" s="11"/>
      <c r="M113" s="11"/>
      <c r="N113" s="11"/>
      <c r="O113" s="11"/>
      <c r="P113" s="11"/>
      <c r="Q113" s="11"/>
      <c r="R113" s="11"/>
      <c r="S113" s="11"/>
      <c r="T113" s="11"/>
      <c r="U113" s="11"/>
      <c r="V113" s="11"/>
      <c r="W113" s="11"/>
      <c r="X113" s="11"/>
      <c r="Y113" s="11"/>
      <c r="Z113" s="11"/>
      <c r="AA113" s="11"/>
    </row>
    <row r="114" spans="7:27" x14ac:dyDescent="0.3">
      <c r="G114" s="10"/>
      <c r="H114" s="11"/>
      <c r="I114" s="11"/>
      <c r="J114" s="11"/>
      <c r="K114" s="11"/>
      <c r="L114" s="11"/>
      <c r="M114" s="11"/>
      <c r="N114" s="11"/>
      <c r="O114" s="11"/>
      <c r="P114" s="11"/>
      <c r="Q114" s="11"/>
      <c r="R114" s="11"/>
      <c r="S114" s="11"/>
      <c r="T114" s="11"/>
      <c r="U114" s="11"/>
      <c r="V114" s="11"/>
      <c r="W114" s="11"/>
      <c r="X114" s="11"/>
      <c r="Y114" s="11"/>
      <c r="Z114" s="11"/>
      <c r="AA114" s="11"/>
    </row>
    <row r="115" spans="7:27" x14ac:dyDescent="0.3">
      <c r="G115" s="10"/>
      <c r="H115" s="11"/>
      <c r="I115" s="11"/>
      <c r="J115" s="11"/>
      <c r="K115" s="11"/>
      <c r="L115" s="11"/>
      <c r="M115" s="11"/>
      <c r="N115" s="11"/>
      <c r="O115" s="11"/>
      <c r="P115" s="11"/>
      <c r="Q115" s="11"/>
      <c r="R115" s="11"/>
      <c r="S115" s="11"/>
      <c r="T115" s="11"/>
      <c r="U115" s="11"/>
      <c r="V115" s="11"/>
      <c r="W115" s="11"/>
      <c r="X115" s="11"/>
      <c r="Y115" s="11"/>
      <c r="Z115" s="11"/>
      <c r="AA115" s="11"/>
    </row>
    <row r="116" spans="7:27" x14ac:dyDescent="0.3">
      <c r="G116" s="10"/>
      <c r="H116" s="11"/>
      <c r="I116" s="11"/>
      <c r="J116" s="11"/>
      <c r="K116" s="11"/>
      <c r="L116" s="11"/>
      <c r="M116" s="11"/>
      <c r="N116" s="11"/>
      <c r="O116" s="11"/>
      <c r="P116" s="11"/>
      <c r="Q116" s="11"/>
      <c r="R116" s="11"/>
      <c r="S116" s="11"/>
      <c r="T116" s="11"/>
      <c r="U116" s="11"/>
      <c r="V116" s="11"/>
      <c r="W116" s="11"/>
      <c r="X116" s="11"/>
      <c r="Y116" s="11"/>
      <c r="Z116" s="11"/>
      <c r="AA116" s="11"/>
    </row>
    <row r="117" spans="7:27" x14ac:dyDescent="0.3">
      <c r="G117" s="10"/>
      <c r="H117" s="11"/>
      <c r="I117" s="11"/>
      <c r="J117" s="11"/>
      <c r="K117" s="11"/>
      <c r="L117" s="11"/>
      <c r="M117" s="11"/>
      <c r="N117" s="11"/>
      <c r="O117" s="11"/>
      <c r="P117" s="11"/>
      <c r="Q117" s="11"/>
      <c r="R117" s="11"/>
      <c r="S117" s="11"/>
      <c r="T117" s="11"/>
      <c r="U117" s="11"/>
      <c r="V117" s="11"/>
      <c r="W117" s="11"/>
      <c r="X117" s="11"/>
      <c r="Y117" s="11"/>
      <c r="Z117" s="11"/>
      <c r="AA117" s="11"/>
    </row>
    <row r="118" spans="7:27" x14ac:dyDescent="0.3">
      <c r="G118" s="10"/>
      <c r="H118" s="11"/>
      <c r="I118" s="11"/>
      <c r="J118" s="11"/>
      <c r="K118" s="11"/>
      <c r="L118" s="11"/>
      <c r="M118" s="11"/>
      <c r="N118" s="11"/>
      <c r="O118" s="11"/>
      <c r="P118" s="11"/>
      <c r="Q118" s="11"/>
      <c r="R118" s="11"/>
      <c r="S118" s="11"/>
      <c r="T118" s="11"/>
      <c r="U118" s="11"/>
      <c r="V118" s="11"/>
      <c r="W118" s="11"/>
      <c r="X118" s="11"/>
      <c r="Y118" s="11"/>
      <c r="Z118" s="11"/>
      <c r="AA118" s="11"/>
    </row>
    <row r="119" spans="7:27" x14ac:dyDescent="0.3">
      <c r="G119" s="10"/>
      <c r="H119" s="11"/>
      <c r="I119" s="11"/>
      <c r="J119" s="11"/>
      <c r="K119" s="11"/>
      <c r="L119" s="11"/>
      <c r="M119" s="11"/>
      <c r="N119" s="11"/>
      <c r="O119" s="11"/>
      <c r="P119" s="11"/>
      <c r="Q119" s="11"/>
      <c r="R119" s="11"/>
      <c r="S119" s="11"/>
      <c r="T119" s="11"/>
      <c r="U119" s="11"/>
      <c r="V119" s="11"/>
      <c r="W119" s="11"/>
      <c r="X119" s="11"/>
      <c r="Y119" s="11"/>
      <c r="Z119" s="11"/>
      <c r="AA119" s="11"/>
    </row>
    <row r="120" spans="7:27" x14ac:dyDescent="0.3">
      <c r="G120" s="10"/>
      <c r="H120" s="11"/>
      <c r="I120" s="11"/>
      <c r="J120" s="11"/>
      <c r="K120" s="11"/>
      <c r="L120" s="11"/>
      <c r="M120" s="11"/>
      <c r="N120" s="11"/>
      <c r="O120" s="11"/>
      <c r="P120" s="11"/>
      <c r="Q120" s="11"/>
      <c r="R120" s="11"/>
      <c r="S120" s="11"/>
      <c r="T120" s="11"/>
      <c r="U120" s="11"/>
      <c r="V120" s="11"/>
      <c r="W120" s="11"/>
      <c r="X120" s="11"/>
      <c r="Y120" s="11"/>
      <c r="Z120" s="11"/>
      <c r="AA120" s="11"/>
    </row>
    <row r="121" spans="7:27" x14ac:dyDescent="0.3">
      <c r="G121" s="10"/>
      <c r="H121" s="11"/>
      <c r="I121" s="11"/>
      <c r="J121" s="11"/>
      <c r="K121" s="11"/>
      <c r="L121" s="11"/>
      <c r="M121" s="11"/>
      <c r="N121" s="11"/>
      <c r="O121" s="11"/>
      <c r="P121" s="11"/>
      <c r="Q121" s="11"/>
      <c r="R121" s="11"/>
      <c r="S121" s="11"/>
      <c r="T121" s="11"/>
      <c r="U121" s="11"/>
      <c r="V121" s="11"/>
      <c r="W121" s="11"/>
      <c r="X121" s="11"/>
      <c r="Y121" s="11"/>
      <c r="Z121" s="11"/>
      <c r="AA121" s="11"/>
    </row>
    <row r="122" spans="7:27" x14ac:dyDescent="0.3">
      <c r="G122" s="10"/>
      <c r="H122" s="11"/>
      <c r="I122" s="11"/>
      <c r="J122" s="11"/>
      <c r="K122" s="11"/>
      <c r="L122" s="11"/>
      <c r="M122" s="11"/>
      <c r="N122" s="11"/>
      <c r="O122" s="11"/>
      <c r="P122" s="11"/>
      <c r="Q122" s="11"/>
      <c r="R122" s="11"/>
      <c r="S122" s="11"/>
      <c r="T122" s="11"/>
      <c r="U122" s="11"/>
      <c r="V122" s="11"/>
      <c r="W122" s="11"/>
      <c r="X122" s="11"/>
      <c r="Y122" s="11"/>
      <c r="Z122" s="11"/>
      <c r="AA122" s="11"/>
    </row>
    <row r="123" spans="7:27" x14ac:dyDescent="0.3">
      <c r="G123" s="10"/>
      <c r="H123" s="11"/>
      <c r="I123" s="11"/>
      <c r="J123" s="11"/>
      <c r="K123" s="11"/>
      <c r="L123" s="11"/>
      <c r="M123" s="11"/>
      <c r="N123" s="11"/>
      <c r="O123" s="11"/>
      <c r="P123" s="11"/>
      <c r="Q123" s="11"/>
      <c r="R123" s="11"/>
      <c r="S123" s="11"/>
      <c r="T123" s="11"/>
      <c r="U123" s="11"/>
      <c r="V123" s="11"/>
      <c r="W123" s="11"/>
      <c r="X123" s="11"/>
      <c r="Y123" s="11"/>
      <c r="Z123" s="11"/>
      <c r="AA123" s="11"/>
    </row>
    <row r="124" spans="7:27" x14ac:dyDescent="0.3">
      <c r="G124" s="10"/>
      <c r="H124" s="11"/>
      <c r="I124" s="11"/>
      <c r="J124" s="11"/>
      <c r="K124" s="11"/>
      <c r="L124" s="11"/>
      <c r="M124" s="11"/>
      <c r="N124" s="11"/>
      <c r="O124" s="11"/>
      <c r="P124" s="11"/>
      <c r="Q124" s="11"/>
      <c r="R124" s="11"/>
      <c r="S124" s="11"/>
      <c r="T124" s="11"/>
      <c r="U124" s="11"/>
      <c r="V124" s="11"/>
      <c r="W124" s="11"/>
      <c r="X124" s="11"/>
      <c r="Y124" s="11"/>
      <c r="Z124" s="11"/>
      <c r="AA124" s="11"/>
    </row>
    <row r="125" spans="7:27" x14ac:dyDescent="0.3">
      <c r="G125" s="10"/>
      <c r="H125" s="11"/>
      <c r="I125" s="11"/>
      <c r="J125" s="11"/>
      <c r="K125" s="11"/>
      <c r="L125" s="11"/>
      <c r="M125" s="11"/>
      <c r="N125" s="11"/>
      <c r="O125" s="11"/>
      <c r="P125" s="11"/>
      <c r="Q125" s="11"/>
      <c r="R125" s="11"/>
      <c r="S125" s="11"/>
      <c r="T125" s="11"/>
      <c r="U125" s="11"/>
      <c r="V125" s="11"/>
      <c r="W125" s="11"/>
      <c r="X125" s="11"/>
      <c r="Y125" s="11"/>
      <c r="Z125" s="11"/>
      <c r="AA125" s="11"/>
    </row>
    <row r="126" spans="7:27" x14ac:dyDescent="0.3">
      <c r="G126" s="10"/>
      <c r="H126" s="11"/>
      <c r="I126" s="11"/>
      <c r="J126" s="11"/>
      <c r="K126" s="11"/>
      <c r="L126" s="11"/>
      <c r="M126" s="11"/>
      <c r="N126" s="11"/>
      <c r="O126" s="11"/>
      <c r="P126" s="11"/>
      <c r="Q126" s="11"/>
      <c r="R126" s="11"/>
      <c r="S126" s="11"/>
      <c r="T126" s="11"/>
      <c r="U126" s="11"/>
      <c r="V126" s="11"/>
      <c r="W126" s="11"/>
      <c r="X126" s="11"/>
      <c r="Y126" s="11"/>
      <c r="Z126" s="11"/>
      <c r="AA126" s="11"/>
    </row>
  </sheetData>
  <conditionalFormatting sqref="D16:E17 D24:E26 H24:K26">
    <cfRule type="cellIs" dxfId="22" priority="4" stopIfTrue="1" operator="lessThan">
      <formula>0</formula>
    </cfRule>
  </conditionalFormatting>
  <conditionalFormatting sqref="E20">
    <cfRule type="cellIs" dxfId="21" priority="3" stopIfTrue="1" operator="lessThan">
      <formula>0</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61E8-31A6-4DA8-BE1D-395A5896FEC1}">
  <sheetPr codeName="Sheet52"/>
  <dimension ref="A1:AA124"/>
  <sheetViews>
    <sheetView showGridLines="0" workbookViewId="0">
      <pane xSplit="7" ySplit="5" topLeftCell="H6" activePane="bottomRight" state="frozen"/>
      <selection pane="topRight"/>
      <selection pane="bottomLeft"/>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1058</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Z5" si="0">SUM(H6:H1048576)</f>
        <v>1730.0893959049633</v>
      </c>
      <c r="I5" s="132">
        <f t="shared" si="0"/>
        <v>1730.0893959049633</v>
      </c>
      <c r="J5" s="132">
        <f t="shared" si="0"/>
        <v>1730.0893959049633</v>
      </c>
      <c r="K5" s="132">
        <f t="shared" si="0"/>
        <v>1730.0893959049633</v>
      </c>
      <c r="L5" s="132">
        <f t="shared" si="0"/>
        <v>1576.0893959049633</v>
      </c>
      <c r="M5" s="132">
        <f t="shared" si="0"/>
        <v>1355.5025011113028</v>
      </c>
      <c r="N5" s="132">
        <f t="shared" si="0"/>
        <v>1355.5025011113028</v>
      </c>
      <c r="O5" s="132">
        <f t="shared" si="0"/>
        <v>1415.3025011113027</v>
      </c>
      <c r="P5" s="132">
        <f t="shared" si="0"/>
        <v>1415.3025011113027</v>
      </c>
      <c r="Q5" s="132">
        <f t="shared" si="0"/>
        <v>1415.3025011113027</v>
      </c>
      <c r="R5" s="132">
        <f t="shared" si="0"/>
        <v>1415.3025011113027</v>
      </c>
      <c r="S5" s="132">
        <f t="shared" si="0"/>
        <v>1415.3025011113027</v>
      </c>
      <c r="T5" s="132">
        <f t="shared" si="0"/>
        <v>1415.3025011113027</v>
      </c>
      <c r="U5" s="132">
        <f t="shared" si="0"/>
        <v>1415.3025011113027</v>
      </c>
      <c r="V5" s="132">
        <f t="shared" si="0"/>
        <v>1415.302501111302</v>
      </c>
      <c r="W5" s="132">
        <f t="shared" si="0"/>
        <v>1415.302501111302</v>
      </c>
      <c r="X5" s="132">
        <f t="shared" si="0"/>
        <v>1415.302501111302</v>
      </c>
      <c r="Y5" s="132">
        <f t="shared" si="0"/>
        <v>1415.302501111302</v>
      </c>
      <c r="Z5" s="132">
        <f t="shared" si="0"/>
        <v>1415.302501111302</v>
      </c>
      <c r="AA5" s="132">
        <f t="shared" ref="AA5" si="1">SUM(AA6:AA1048576)</f>
        <v>1415.302501111302</v>
      </c>
    </row>
    <row r="6" spans="1:27" x14ac:dyDescent="0.3">
      <c r="A6" s="10" t="s">
        <v>144</v>
      </c>
      <c r="B6" s="22" t="s">
        <v>187</v>
      </c>
      <c r="C6" s="23" t="s">
        <v>192</v>
      </c>
      <c r="D6" s="23" t="s">
        <v>1051</v>
      </c>
      <c r="E6" s="23" t="s">
        <v>20</v>
      </c>
      <c r="F6" s="23" t="s">
        <v>149</v>
      </c>
      <c r="G6" s="10"/>
      <c r="H6" s="24">
        <v>52</v>
      </c>
      <c r="I6" s="24">
        <v>52</v>
      </c>
      <c r="J6" s="24">
        <v>52</v>
      </c>
      <c r="K6" s="24">
        <v>52</v>
      </c>
      <c r="L6" s="24">
        <v>52</v>
      </c>
      <c r="M6" s="24">
        <v>52</v>
      </c>
      <c r="N6" s="24">
        <v>52</v>
      </c>
      <c r="O6" s="24">
        <v>80</v>
      </c>
      <c r="P6" s="24">
        <v>80</v>
      </c>
      <c r="Q6" s="24">
        <v>80</v>
      </c>
      <c r="R6" s="24">
        <v>80</v>
      </c>
      <c r="S6" s="24">
        <v>80</v>
      </c>
      <c r="T6" s="24">
        <v>80</v>
      </c>
      <c r="U6" s="24">
        <v>80</v>
      </c>
      <c r="V6" s="24">
        <v>80</v>
      </c>
      <c r="W6" s="24">
        <v>80</v>
      </c>
      <c r="X6" s="24">
        <v>80</v>
      </c>
      <c r="Y6" s="24">
        <v>80</v>
      </c>
      <c r="Z6" s="24">
        <v>80</v>
      </c>
      <c r="AA6" s="24">
        <v>80</v>
      </c>
    </row>
    <row r="7" spans="1:27" x14ac:dyDescent="0.3">
      <c r="A7" s="10" t="s">
        <v>209</v>
      </c>
      <c r="B7" s="22" t="s">
        <v>213</v>
      </c>
      <c r="C7" s="23" t="s">
        <v>1055</v>
      </c>
      <c r="D7" s="23" t="s">
        <v>1059</v>
      </c>
      <c r="E7" s="23" t="s">
        <v>20</v>
      </c>
      <c r="F7" s="23" t="s">
        <v>149</v>
      </c>
      <c r="G7" s="10"/>
      <c r="H7" s="24">
        <v>169.64374812892927</v>
      </c>
      <c r="I7" s="24">
        <v>169.64374812892927</v>
      </c>
      <c r="J7" s="24">
        <v>169.64374812892927</v>
      </c>
      <c r="K7" s="24">
        <v>169.64374812892927</v>
      </c>
      <c r="L7" s="24">
        <v>169.64374812892927</v>
      </c>
      <c r="M7" s="24">
        <v>169.64374812892927</v>
      </c>
      <c r="N7" s="24">
        <v>169.64374812892927</v>
      </c>
      <c r="O7" s="24">
        <v>169.64374812892927</v>
      </c>
      <c r="P7" s="24">
        <v>169.64374812892927</v>
      </c>
      <c r="Q7" s="24">
        <v>169.64374812892927</v>
      </c>
      <c r="R7" s="24">
        <v>169.64374812892927</v>
      </c>
      <c r="S7" s="24">
        <v>169.64374812892927</v>
      </c>
      <c r="T7" s="24">
        <v>169.64374812892927</v>
      </c>
      <c r="U7" s="24">
        <v>169.64374812892927</v>
      </c>
      <c r="V7" s="24">
        <v>169.64374812892899</v>
      </c>
      <c r="W7" s="24">
        <v>169.64374812892899</v>
      </c>
      <c r="X7" s="24">
        <v>169.64374812892899</v>
      </c>
      <c r="Y7" s="24">
        <v>169.64374812892899</v>
      </c>
      <c r="Z7" s="24">
        <v>169.64374812892899</v>
      </c>
      <c r="AA7" s="24">
        <v>169.64374812892899</v>
      </c>
    </row>
    <row r="8" spans="1:27" x14ac:dyDescent="0.3">
      <c r="A8" s="10" t="s">
        <v>209</v>
      </c>
      <c r="B8" s="22" t="s">
        <v>213</v>
      </c>
      <c r="C8" s="23" t="s">
        <v>1054</v>
      </c>
      <c r="D8" s="23" t="s">
        <v>622</v>
      </c>
      <c r="E8" s="23" t="s">
        <v>20</v>
      </c>
      <c r="F8" s="23" t="s">
        <v>149</v>
      </c>
      <c r="G8" s="10"/>
      <c r="H8" s="24">
        <v>208.65273834039428</v>
      </c>
      <c r="I8" s="24">
        <v>208.65273834039428</v>
      </c>
      <c r="J8" s="24">
        <v>208.65273834039428</v>
      </c>
      <c r="K8" s="24">
        <v>208.65273834039428</v>
      </c>
      <c r="L8" s="24">
        <v>208.65273834039428</v>
      </c>
      <c r="M8" s="24">
        <v>208.65273834039428</v>
      </c>
      <c r="N8" s="24">
        <v>208.65273834039428</v>
      </c>
      <c r="O8" s="24">
        <v>208.65273834039428</v>
      </c>
      <c r="P8" s="24">
        <v>208.65273834039428</v>
      </c>
      <c r="Q8" s="24">
        <v>208.65273834039428</v>
      </c>
      <c r="R8" s="24">
        <v>208.65273834039428</v>
      </c>
      <c r="S8" s="24">
        <v>208.65273834039428</v>
      </c>
      <c r="T8" s="24">
        <v>208.65273834039428</v>
      </c>
      <c r="U8" s="24">
        <v>208.65273834039428</v>
      </c>
      <c r="V8" s="24">
        <v>208.652738340394</v>
      </c>
      <c r="W8" s="24">
        <v>208.652738340394</v>
      </c>
      <c r="X8" s="24">
        <v>208.652738340394</v>
      </c>
      <c r="Y8" s="24">
        <v>208.652738340394</v>
      </c>
      <c r="Z8" s="24">
        <v>208.652738340394</v>
      </c>
      <c r="AA8" s="24">
        <v>208.652738340394</v>
      </c>
    </row>
    <row r="9" spans="1:27" x14ac:dyDescent="0.3">
      <c r="A9" s="10" t="s">
        <v>209</v>
      </c>
      <c r="B9" s="22" t="s">
        <v>213</v>
      </c>
      <c r="C9" s="23" t="s">
        <v>1054</v>
      </c>
      <c r="D9" s="23" t="s">
        <v>1060</v>
      </c>
      <c r="E9" s="23" t="s">
        <v>20</v>
      </c>
      <c r="F9" s="23" t="s">
        <v>149</v>
      </c>
      <c r="G9" s="10"/>
      <c r="H9" s="24">
        <v>107.00601464197912</v>
      </c>
      <c r="I9" s="24">
        <v>107.00601464197912</v>
      </c>
      <c r="J9" s="24">
        <v>107.00601464197912</v>
      </c>
      <c r="K9" s="24">
        <v>107.00601464197912</v>
      </c>
      <c r="L9" s="24">
        <v>107.00601464197912</v>
      </c>
      <c r="M9" s="24">
        <v>127.00601464197912</v>
      </c>
      <c r="N9" s="24">
        <v>127.00601464197912</v>
      </c>
      <c r="O9" s="24">
        <v>127.00601464197912</v>
      </c>
      <c r="P9" s="24">
        <v>127.00601464197912</v>
      </c>
      <c r="Q9" s="24">
        <v>127.00601464197912</v>
      </c>
      <c r="R9" s="24">
        <v>127.00601464197912</v>
      </c>
      <c r="S9" s="24">
        <v>127.00601464197912</v>
      </c>
      <c r="T9" s="24">
        <v>127.00601464197912</v>
      </c>
      <c r="U9" s="24">
        <v>127.00601464197912</v>
      </c>
      <c r="V9" s="24">
        <v>127.00601464197899</v>
      </c>
      <c r="W9" s="24">
        <v>127.00601464197899</v>
      </c>
      <c r="X9" s="24">
        <v>127.00601464197899</v>
      </c>
      <c r="Y9" s="24">
        <v>127.00601464197899</v>
      </c>
      <c r="Z9" s="24">
        <v>127.00601464197899</v>
      </c>
      <c r="AA9" s="24">
        <v>127.00601464197899</v>
      </c>
    </row>
    <row r="10" spans="1:27" x14ac:dyDescent="0.3">
      <c r="A10" s="10" t="s">
        <v>209</v>
      </c>
      <c r="B10" s="22" t="s">
        <v>213</v>
      </c>
      <c r="C10" s="23" t="s">
        <v>221</v>
      </c>
      <c r="D10" s="23" t="s">
        <v>1061</v>
      </c>
      <c r="E10" s="23" t="s">
        <v>20</v>
      </c>
      <c r="F10" s="23" t="s">
        <v>149</v>
      </c>
      <c r="G10" s="10"/>
      <c r="H10" s="24">
        <v>798</v>
      </c>
      <c r="I10" s="24">
        <v>798</v>
      </c>
      <c r="J10" s="24">
        <v>798</v>
      </c>
      <c r="K10" s="24">
        <v>798</v>
      </c>
      <c r="L10" s="24">
        <v>644</v>
      </c>
      <c r="M10" s="24">
        <v>530</v>
      </c>
      <c r="N10" s="24">
        <v>530</v>
      </c>
      <c r="O10" s="24">
        <v>530</v>
      </c>
      <c r="P10" s="24">
        <v>530</v>
      </c>
      <c r="Q10" s="24">
        <v>530</v>
      </c>
      <c r="R10" s="24">
        <v>530</v>
      </c>
      <c r="S10" s="24">
        <v>530</v>
      </c>
      <c r="T10" s="24">
        <v>530</v>
      </c>
      <c r="U10" s="24">
        <v>530</v>
      </c>
      <c r="V10" s="24">
        <v>530</v>
      </c>
      <c r="W10" s="24">
        <v>530</v>
      </c>
      <c r="X10" s="24">
        <v>530</v>
      </c>
      <c r="Y10" s="24">
        <v>530</v>
      </c>
      <c r="Z10" s="24">
        <v>530</v>
      </c>
      <c r="AA10" s="24">
        <v>530</v>
      </c>
    </row>
    <row r="11" spans="1:27" x14ac:dyDescent="0.3">
      <c r="A11" s="10" t="s">
        <v>209</v>
      </c>
      <c r="B11" s="22" t="s">
        <v>213</v>
      </c>
      <c r="C11" s="23" t="s">
        <v>221</v>
      </c>
      <c r="D11" s="23" t="s">
        <v>222</v>
      </c>
      <c r="E11" s="23" t="s">
        <v>20</v>
      </c>
      <c r="F11" s="23" t="s">
        <v>149</v>
      </c>
      <c r="G11" s="10"/>
      <c r="H11" s="24">
        <v>326.58689479366063</v>
      </c>
      <c r="I11" s="24">
        <v>326.58689479366063</v>
      </c>
      <c r="J11" s="24">
        <v>326.58689479366063</v>
      </c>
      <c r="K11" s="24">
        <v>326.58689479366063</v>
      </c>
      <c r="L11" s="24">
        <v>326.58689479366063</v>
      </c>
      <c r="M11" s="24">
        <v>200</v>
      </c>
      <c r="N11" s="24">
        <v>200</v>
      </c>
      <c r="O11" s="24">
        <v>200</v>
      </c>
      <c r="P11" s="24">
        <v>200</v>
      </c>
      <c r="Q11" s="24">
        <v>200</v>
      </c>
      <c r="R11" s="24">
        <v>200</v>
      </c>
      <c r="S11" s="24">
        <v>200</v>
      </c>
      <c r="T11" s="24">
        <v>200</v>
      </c>
      <c r="U11" s="24">
        <v>200</v>
      </c>
      <c r="V11" s="24">
        <v>200</v>
      </c>
      <c r="W11" s="24">
        <v>200</v>
      </c>
      <c r="X11" s="24">
        <v>200</v>
      </c>
      <c r="Y11" s="24">
        <v>200</v>
      </c>
      <c r="Z11" s="24">
        <v>200</v>
      </c>
      <c r="AA11" s="24">
        <v>200</v>
      </c>
    </row>
    <row r="12" spans="1:27" x14ac:dyDescent="0.3">
      <c r="A12" s="10" t="s">
        <v>240</v>
      </c>
      <c r="B12" s="22" t="s">
        <v>291</v>
      </c>
      <c r="C12" s="23" t="s">
        <v>1053</v>
      </c>
      <c r="D12" s="23" t="s">
        <v>1053</v>
      </c>
      <c r="E12" s="23" t="s">
        <v>20</v>
      </c>
      <c r="F12" s="23" t="s">
        <v>149</v>
      </c>
      <c r="G12" s="10"/>
      <c r="H12" s="24">
        <v>68.2</v>
      </c>
      <c r="I12" s="24">
        <v>68.2</v>
      </c>
      <c r="J12" s="24">
        <v>68.2</v>
      </c>
      <c r="K12" s="24">
        <v>68.2</v>
      </c>
      <c r="L12" s="24">
        <v>68.2</v>
      </c>
      <c r="M12" s="24">
        <v>68.2</v>
      </c>
      <c r="N12" s="24">
        <v>68.2</v>
      </c>
      <c r="O12" s="24">
        <v>100</v>
      </c>
      <c r="P12" s="24">
        <v>100</v>
      </c>
      <c r="Q12" s="24">
        <v>100</v>
      </c>
      <c r="R12" s="24">
        <v>100</v>
      </c>
      <c r="S12" s="24">
        <v>100</v>
      </c>
      <c r="T12" s="24">
        <v>100</v>
      </c>
      <c r="U12" s="24">
        <v>100</v>
      </c>
      <c r="V12" s="24">
        <v>100</v>
      </c>
      <c r="W12" s="24">
        <v>100</v>
      </c>
      <c r="X12" s="24">
        <v>100</v>
      </c>
      <c r="Y12" s="24">
        <v>100</v>
      </c>
      <c r="Z12" s="24">
        <v>100</v>
      </c>
      <c r="AA12" s="24">
        <v>100</v>
      </c>
    </row>
    <row r="13" spans="1:27" x14ac:dyDescent="0.3">
      <c r="A13" s="10"/>
      <c r="B13" s="22"/>
      <c r="C13" s="23"/>
      <c r="D13" s="11"/>
      <c r="E13" s="23"/>
      <c r="F13" s="23"/>
      <c r="G13" s="10"/>
      <c r="H13" s="24"/>
      <c r="I13" s="24"/>
      <c r="J13" s="24"/>
      <c r="K13" s="24"/>
      <c r="L13" s="24"/>
      <c r="M13" s="24"/>
      <c r="N13" s="24"/>
      <c r="O13" s="24"/>
      <c r="P13" s="24"/>
      <c r="Q13" s="24"/>
      <c r="R13" s="24"/>
      <c r="S13" s="24"/>
      <c r="T13" s="24"/>
      <c r="U13" s="24"/>
      <c r="V13" s="24"/>
      <c r="W13" s="24"/>
      <c r="X13" s="24"/>
      <c r="Y13" s="24"/>
      <c r="Z13" s="24"/>
      <c r="AA13" s="24"/>
    </row>
    <row r="14" spans="1:27" x14ac:dyDescent="0.3">
      <c r="A14" s="10"/>
      <c r="B14" s="23"/>
      <c r="C14" s="23"/>
      <c r="D14" s="23"/>
      <c r="E14" s="23"/>
      <c r="F14" s="23"/>
      <c r="G14" s="10"/>
      <c r="H14" s="24"/>
      <c r="I14" s="24"/>
      <c r="J14" s="24"/>
      <c r="K14" s="24"/>
      <c r="L14" s="24"/>
      <c r="M14" s="24"/>
      <c r="N14" s="24"/>
      <c r="O14" s="24"/>
      <c r="P14" s="24"/>
      <c r="Q14" s="24"/>
      <c r="R14" s="24"/>
      <c r="S14" s="24"/>
      <c r="T14" s="24"/>
      <c r="U14" s="24"/>
      <c r="V14" s="24"/>
      <c r="W14" s="24"/>
      <c r="X14" s="24"/>
      <c r="Y14" s="24"/>
      <c r="Z14" s="24"/>
      <c r="AA14" s="24"/>
    </row>
    <row r="15" spans="1:27" x14ac:dyDescent="0.3">
      <c r="A15" s="10"/>
      <c r="B15" s="22"/>
      <c r="C15" s="23"/>
      <c r="D15" s="22"/>
      <c r="E15" s="23"/>
      <c r="F15" s="23"/>
      <c r="G15" s="10"/>
      <c r="H15" s="24"/>
      <c r="I15" s="24"/>
      <c r="J15" s="24"/>
      <c r="K15" s="24"/>
      <c r="L15" s="24"/>
      <c r="M15" s="24"/>
      <c r="N15" s="24"/>
      <c r="O15" s="24"/>
      <c r="P15" s="24"/>
      <c r="Q15" s="24"/>
      <c r="R15" s="24"/>
      <c r="S15" s="24"/>
      <c r="T15" s="24"/>
      <c r="U15" s="24"/>
      <c r="V15" s="24"/>
      <c r="W15" s="24"/>
      <c r="X15" s="24"/>
      <c r="Y15" s="24"/>
      <c r="Z15" s="24"/>
      <c r="AA15" s="24"/>
    </row>
    <row r="16" spans="1:27" x14ac:dyDescent="0.3">
      <c r="A16" s="10"/>
      <c r="B16" s="23"/>
      <c r="C16" s="23"/>
      <c r="D16" s="23"/>
      <c r="E16" s="23"/>
      <c r="F16" s="23"/>
      <c r="G16" s="10"/>
      <c r="H16" s="24"/>
      <c r="I16" s="24"/>
      <c r="J16" s="24"/>
      <c r="K16" s="24"/>
      <c r="L16" s="24"/>
      <c r="M16" s="24"/>
      <c r="N16" s="24"/>
      <c r="O16" s="24"/>
      <c r="P16" s="24"/>
      <c r="Q16" s="24"/>
      <c r="R16" s="24"/>
      <c r="S16" s="24"/>
      <c r="T16" s="24"/>
      <c r="U16" s="24"/>
      <c r="V16" s="24"/>
      <c r="W16" s="24"/>
      <c r="X16" s="24"/>
      <c r="Y16" s="24"/>
      <c r="Z16" s="24"/>
      <c r="AA16" s="24"/>
    </row>
    <row r="17" spans="1:27" x14ac:dyDescent="0.3">
      <c r="A17" s="10"/>
      <c r="B17" s="23"/>
      <c r="C17" s="23"/>
      <c r="D17" s="23"/>
      <c r="E17" s="23"/>
      <c r="F17" s="23"/>
      <c r="G17" s="10"/>
      <c r="H17" s="24"/>
      <c r="I17" s="24"/>
      <c r="J17" s="24"/>
      <c r="K17" s="24"/>
      <c r="L17" s="24"/>
      <c r="M17" s="24"/>
      <c r="N17" s="24"/>
      <c r="O17" s="24"/>
      <c r="P17" s="24"/>
      <c r="Q17" s="24"/>
      <c r="R17" s="24"/>
      <c r="S17" s="24"/>
      <c r="T17" s="24"/>
      <c r="U17" s="24"/>
      <c r="V17" s="24"/>
      <c r="W17" s="24"/>
      <c r="X17" s="24"/>
      <c r="Y17" s="24"/>
      <c r="Z17" s="24"/>
      <c r="AA17" s="24"/>
    </row>
    <row r="18" spans="1:27" x14ac:dyDescent="0.3">
      <c r="A18" s="10"/>
      <c r="B18" s="23"/>
      <c r="C18" s="23"/>
      <c r="D18" s="23"/>
      <c r="E18" s="23"/>
      <c r="F18" s="23"/>
      <c r="G18" s="10"/>
      <c r="H18" s="24"/>
      <c r="I18" s="24"/>
      <c r="J18" s="24"/>
      <c r="K18" s="24"/>
      <c r="L18" s="24"/>
      <c r="M18" s="24"/>
      <c r="N18" s="24"/>
      <c r="O18" s="24"/>
      <c r="P18" s="24"/>
      <c r="Q18" s="24"/>
      <c r="R18" s="24"/>
      <c r="S18" s="24"/>
      <c r="T18" s="24"/>
      <c r="U18" s="24"/>
      <c r="V18" s="24"/>
      <c r="W18" s="24"/>
      <c r="X18" s="24"/>
      <c r="Y18" s="24"/>
      <c r="Z18" s="24"/>
      <c r="AA18" s="24"/>
    </row>
    <row r="19" spans="1:27" x14ac:dyDescent="0.3">
      <c r="A19" s="10"/>
      <c r="B19" s="23"/>
      <c r="C19" s="23"/>
      <c r="D19" s="23"/>
      <c r="E19" s="23"/>
      <c r="F19" s="23"/>
      <c r="G19" s="10"/>
      <c r="H19" s="24"/>
      <c r="I19" s="24"/>
      <c r="J19" s="24"/>
      <c r="K19" s="24"/>
      <c r="L19" s="24"/>
      <c r="M19" s="24"/>
      <c r="N19" s="24"/>
      <c r="O19" s="24"/>
      <c r="P19" s="24"/>
      <c r="Q19" s="24"/>
      <c r="R19" s="24"/>
      <c r="S19" s="24"/>
      <c r="T19" s="24"/>
      <c r="U19" s="24"/>
      <c r="V19" s="24"/>
      <c r="W19" s="24"/>
      <c r="X19" s="24"/>
      <c r="Y19" s="24"/>
      <c r="Z19" s="24"/>
      <c r="AA19" s="24"/>
    </row>
    <row r="20" spans="1:27" x14ac:dyDescent="0.3">
      <c r="A20" s="21"/>
      <c r="B20" s="22"/>
      <c r="C20" s="23"/>
      <c r="D20" s="23"/>
      <c r="E20" s="23"/>
      <c r="F20" s="23"/>
      <c r="G20" s="10"/>
      <c r="H20" s="24"/>
      <c r="I20" s="24"/>
      <c r="J20" s="24"/>
      <c r="K20" s="24"/>
      <c r="L20" s="24"/>
      <c r="M20" s="24"/>
      <c r="N20" s="24"/>
      <c r="O20" s="24"/>
      <c r="P20" s="24"/>
      <c r="Q20" s="24"/>
      <c r="R20" s="24"/>
      <c r="S20" s="24"/>
      <c r="T20" s="24"/>
      <c r="U20" s="24"/>
      <c r="V20" s="24"/>
      <c r="W20" s="24"/>
      <c r="X20" s="24"/>
      <c r="Y20" s="24"/>
      <c r="Z20" s="24"/>
      <c r="AA20" s="24"/>
    </row>
    <row r="21" spans="1:27" x14ac:dyDescent="0.3">
      <c r="A21" s="21"/>
      <c r="B21" s="22"/>
      <c r="C21" s="22"/>
      <c r="D21" s="23"/>
      <c r="E21" s="23"/>
      <c r="F21" s="23"/>
      <c r="G21" s="10"/>
      <c r="H21" s="24"/>
      <c r="I21" s="24"/>
      <c r="J21" s="24"/>
      <c r="K21" s="24"/>
      <c r="L21" s="24"/>
      <c r="M21" s="24"/>
      <c r="N21" s="24"/>
      <c r="O21" s="24"/>
      <c r="P21" s="24"/>
      <c r="Q21" s="24"/>
      <c r="R21" s="24"/>
      <c r="S21" s="24"/>
      <c r="T21" s="24"/>
      <c r="U21" s="24"/>
      <c r="V21" s="24"/>
      <c r="W21" s="24"/>
      <c r="X21" s="24"/>
      <c r="Y21" s="24"/>
      <c r="Z21" s="24"/>
      <c r="AA21" s="24"/>
    </row>
    <row r="22" spans="1:27" x14ac:dyDescent="0.3">
      <c r="A22" s="21"/>
      <c r="B22" s="22"/>
      <c r="C22" s="23"/>
      <c r="D22" s="22"/>
      <c r="E22" s="23"/>
      <c r="F22" s="23"/>
      <c r="G22" s="10"/>
      <c r="H22" s="24"/>
      <c r="I22" s="24"/>
      <c r="J22" s="24"/>
      <c r="K22" s="24"/>
      <c r="L22" s="24"/>
      <c r="M22" s="24"/>
      <c r="N22" s="24"/>
      <c r="O22" s="24"/>
      <c r="P22" s="24"/>
      <c r="Q22" s="24"/>
      <c r="R22" s="24"/>
      <c r="S22" s="24"/>
      <c r="T22" s="24"/>
      <c r="U22" s="24"/>
      <c r="V22" s="24"/>
      <c r="W22" s="24"/>
      <c r="X22" s="24"/>
      <c r="Y22" s="24"/>
      <c r="Z22" s="24"/>
      <c r="AA22" s="24"/>
    </row>
    <row r="23" spans="1:27" x14ac:dyDescent="0.3">
      <c r="A23" s="21"/>
      <c r="B23" s="22"/>
      <c r="C23" s="23"/>
      <c r="D23" s="22"/>
      <c r="E23" s="23"/>
      <c r="F23" s="23"/>
      <c r="G23" s="10"/>
      <c r="H23" s="24"/>
      <c r="I23" s="24"/>
      <c r="J23" s="24"/>
      <c r="K23" s="24"/>
      <c r="L23" s="24"/>
      <c r="M23" s="24"/>
      <c r="N23" s="24"/>
      <c r="O23" s="24"/>
      <c r="P23" s="24"/>
      <c r="Q23" s="24"/>
      <c r="R23" s="24"/>
      <c r="S23" s="24"/>
      <c r="T23" s="24"/>
      <c r="U23" s="24"/>
      <c r="V23" s="24"/>
      <c r="W23" s="24"/>
      <c r="X23" s="24"/>
      <c r="Y23" s="24"/>
      <c r="Z23" s="24"/>
      <c r="AA23" s="24"/>
    </row>
    <row r="24" spans="1:27" x14ac:dyDescent="0.3">
      <c r="A24" s="21"/>
      <c r="B24" s="22"/>
      <c r="C24" s="23"/>
      <c r="D24" s="23"/>
      <c r="E24" s="23"/>
      <c r="F24" s="23"/>
      <c r="G24" s="10"/>
      <c r="H24" s="24"/>
      <c r="I24" s="24"/>
      <c r="J24" s="24"/>
      <c r="K24" s="24"/>
      <c r="L24" s="24"/>
      <c r="M24" s="24"/>
      <c r="N24" s="24"/>
      <c r="O24" s="24"/>
      <c r="P24" s="24"/>
      <c r="Q24" s="24"/>
      <c r="R24" s="24"/>
      <c r="S24" s="24"/>
      <c r="T24" s="24"/>
      <c r="U24" s="24"/>
      <c r="V24" s="24"/>
      <c r="W24" s="24"/>
      <c r="X24" s="24"/>
      <c r="Y24" s="24"/>
      <c r="Z24" s="24"/>
      <c r="AA24" s="24"/>
    </row>
    <row r="25" spans="1:27" x14ac:dyDescent="0.3">
      <c r="A25" s="21"/>
      <c r="B25" s="22"/>
      <c r="C25" s="23"/>
      <c r="D25" s="23"/>
      <c r="E25" s="23"/>
      <c r="F25" s="23"/>
      <c r="G25" s="10"/>
      <c r="H25" s="24"/>
      <c r="I25" s="24"/>
      <c r="J25" s="24"/>
      <c r="K25" s="24"/>
      <c r="L25" s="24"/>
      <c r="M25" s="24"/>
      <c r="N25" s="24"/>
      <c r="O25" s="24"/>
      <c r="P25" s="24"/>
      <c r="Q25" s="24"/>
      <c r="R25" s="24"/>
      <c r="S25" s="24"/>
      <c r="T25" s="24"/>
      <c r="U25" s="24"/>
      <c r="V25" s="24"/>
      <c r="W25" s="24"/>
      <c r="X25" s="24"/>
      <c r="Y25" s="24"/>
      <c r="Z25" s="24"/>
      <c r="AA25" s="24"/>
    </row>
    <row r="26" spans="1:27" x14ac:dyDescent="0.3">
      <c r="A26" s="21"/>
      <c r="B26" s="22"/>
      <c r="C26" s="23"/>
      <c r="D26" s="22"/>
      <c r="E26" s="23"/>
      <c r="F26" s="23"/>
      <c r="G26" s="10"/>
      <c r="H26" s="24"/>
      <c r="I26" s="24"/>
      <c r="J26" s="24"/>
      <c r="K26" s="24"/>
      <c r="L26" s="24"/>
      <c r="M26" s="24"/>
      <c r="N26" s="24"/>
      <c r="O26" s="24"/>
      <c r="P26" s="24"/>
      <c r="Q26" s="24"/>
      <c r="R26" s="24"/>
      <c r="S26" s="24"/>
      <c r="T26" s="24"/>
      <c r="U26" s="24"/>
      <c r="V26" s="24"/>
      <c r="W26" s="24"/>
      <c r="X26" s="24"/>
      <c r="Y26" s="24"/>
      <c r="Z26" s="24"/>
      <c r="AA26" s="24"/>
    </row>
    <row r="27" spans="1:27" x14ac:dyDescent="0.3">
      <c r="A27" s="21"/>
      <c r="B27" s="22"/>
      <c r="C27" s="22"/>
      <c r="D27" s="22"/>
      <c r="E27" s="22"/>
      <c r="F27" s="23"/>
      <c r="G27" s="10"/>
      <c r="H27" s="24"/>
      <c r="I27" s="24"/>
      <c r="J27" s="24"/>
      <c r="K27" s="24"/>
      <c r="L27" s="24"/>
      <c r="M27" s="24"/>
      <c r="N27" s="24"/>
      <c r="O27" s="24"/>
      <c r="P27" s="24"/>
      <c r="Q27" s="24"/>
      <c r="R27" s="24"/>
      <c r="S27" s="24"/>
      <c r="T27" s="24"/>
      <c r="U27" s="24"/>
      <c r="V27" s="24"/>
      <c r="W27" s="24"/>
      <c r="X27" s="24"/>
      <c r="Y27" s="24"/>
      <c r="Z27" s="24"/>
      <c r="AA27" s="24"/>
    </row>
    <row r="28" spans="1:27" x14ac:dyDescent="0.3">
      <c r="A28" s="21"/>
      <c r="B28" s="23"/>
      <c r="C28" s="23"/>
      <c r="D28" s="23"/>
      <c r="E28" s="23"/>
      <c r="F28" s="23"/>
      <c r="G28" s="10"/>
      <c r="H28" s="24"/>
      <c r="I28" s="24"/>
      <c r="J28" s="24"/>
      <c r="K28" s="24"/>
      <c r="L28" s="24"/>
      <c r="M28" s="24"/>
      <c r="N28" s="24"/>
      <c r="O28" s="24"/>
      <c r="P28" s="24"/>
      <c r="Q28" s="24"/>
      <c r="R28" s="24"/>
      <c r="S28" s="24"/>
      <c r="T28" s="24"/>
      <c r="U28" s="24"/>
      <c r="V28" s="24"/>
      <c r="W28" s="24"/>
      <c r="X28" s="24"/>
      <c r="Y28" s="24"/>
      <c r="Z28" s="24"/>
      <c r="AA28" s="24"/>
    </row>
    <row r="29" spans="1:27" x14ac:dyDescent="0.3">
      <c r="A29" s="21"/>
      <c r="B29" s="23"/>
      <c r="C29" s="23"/>
      <c r="D29" s="23"/>
      <c r="E29" s="23"/>
      <c r="F29" s="23"/>
      <c r="G29" s="10"/>
      <c r="H29" s="24"/>
      <c r="I29" s="24"/>
      <c r="J29" s="24"/>
      <c r="K29" s="24"/>
      <c r="L29" s="24"/>
      <c r="M29" s="24"/>
      <c r="N29" s="24"/>
      <c r="O29" s="24"/>
      <c r="P29" s="24"/>
      <c r="Q29" s="24"/>
      <c r="R29" s="24"/>
      <c r="S29" s="24"/>
      <c r="T29" s="24"/>
      <c r="U29" s="24"/>
      <c r="V29" s="24"/>
      <c r="W29" s="24"/>
      <c r="X29" s="24"/>
      <c r="Y29" s="24"/>
      <c r="Z29" s="24"/>
      <c r="AA29" s="24"/>
    </row>
    <row r="30" spans="1:27" x14ac:dyDescent="0.3">
      <c r="A30" s="21"/>
      <c r="B30" s="23"/>
      <c r="C30" s="23"/>
      <c r="D30" s="23"/>
      <c r="E30" s="23"/>
      <c r="F30" s="23"/>
      <c r="G30" s="10"/>
      <c r="H30" s="24"/>
      <c r="I30" s="24"/>
      <c r="J30" s="24"/>
      <c r="K30" s="24"/>
      <c r="L30" s="24"/>
      <c r="M30" s="24"/>
      <c r="N30" s="24"/>
      <c r="O30" s="24"/>
      <c r="P30" s="24"/>
      <c r="Q30" s="24"/>
      <c r="R30" s="24"/>
      <c r="S30" s="24"/>
      <c r="T30" s="24"/>
      <c r="U30" s="24"/>
      <c r="V30" s="24"/>
      <c r="W30" s="24"/>
      <c r="X30" s="24"/>
      <c r="Y30" s="24"/>
      <c r="Z30" s="24"/>
      <c r="AA30" s="24"/>
    </row>
    <row r="31" spans="1:27" x14ac:dyDescent="0.3">
      <c r="A31" s="21"/>
      <c r="B31" s="23"/>
      <c r="C31" s="23"/>
      <c r="D31" s="23"/>
      <c r="E31" s="23"/>
      <c r="F31" s="23"/>
      <c r="G31" s="10"/>
      <c r="H31" s="24"/>
      <c r="I31" s="24"/>
      <c r="J31" s="24"/>
      <c r="K31" s="24"/>
      <c r="L31" s="24"/>
      <c r="M31" s="24"/>
      <c r="N31" s="24"/>
      <c r="O31" s="24"/>
      <c r="P31" s="24"/>
      <c r="Q31" s="24"/>
      <c r="R31" s="24"/>
      <c r="S31" s="24"/>
      <c r="T31" s="24"/>
      <c r="U31" s="24"/>
      <c r="V31" s="24"/>
      <c r="W31" s="24"/>
      <c r="X31" s="24"/>
      <c r="Y31" s="24"/>
      <c r="Z31" s="24"/>
      <c r="AA31" s="24"/>
    </row>
    <row r="32" spans="1:27" x14ac:dyDescent="0.3">
      <c r="A32" s="21"/>
      <c r="B32" s="23"/>
      <c r="C32" s="23"/>
      <c r="D32" s="23"/>
      <c r="E32" s="23"/>
      <c r="F32" s="23"/>
      <c r="G32" s="10"/>
      <c r="H32" s="24"/>
      <c r="I32" s="24"/>
      <c r="J32" s="24"/>
      <c r="K32" s="24"/>
      <c r="L32" s="24"/>
      <c r="M32" s="24"/>
      <c r="N32" s="24"/>
      <c r="O32" s="24"/>
      <c r="P32" s="24"/>
      <c r="Q32" s="24"/>
      <c r="R32" s="24"/>
      <c r="S32" s="24"/>
      <c r="T32" s="24"/>
      <c r="U32" s="24"/>
      <c r="V32" s="24"/>
      <c r="W32" s="24"/>
      <c r="X32" s="24"/>
      <c r="Y32" s="24"/>
      <c r="Z32" s="24"/>
      <c r="AA32" s="24"/>
    </row>
    <row r="33" spans="1:27" x14ac:dyDescent="0.3">
      <c r="A33" s="21"/>
      <c r="B33" s="23"/>
      <c r="C33" s="23"/>
      <c r="D33" s="23"/>
      <c r="E33" s="23"/>
      <c r="F33" s="23"/>
      <c r="G33" s="10"/>
      <c r="H33" s="24"/>
      <c r="I33" s="24"/>
      <c r="J33" s="24"/>
      <c r="K33" s="24"/>
      <c r="L33" s="24"/>
      <c r="M33" s="24"/>
      <c r="N33" s="24"/>
      <c r="O33" s="24"/>
      <c r="P33" s="24"/>
      <c r="Q33" s="24"/>
      <c r="R33" s="24"/>
      <c r="S33" s="24"/>
      <c r="T33" s="24"/>
      <c r="U33" s="24"/>
      <c r="V33" s="24"/>
      <c r="W33" s="24"/>
      <c r="X33" s="24"/>
      <c r="Y33" s="24"/>
      <c r="Z33" s="24"/>
      <c r="AA33" s="24"/>
    </row>
    <row r="34" spans="1:27" x14ac:dyDescent="0.3">
      <c r="A34" s="21"/>
      <c r="B34" s="23"/>
      <c r="C34" s="23"/>
      <c r="D34" s="23"/>
      <c r="E34" s="23"/>
      <c r="F34" s="23"/>
      <c r="G34" s="10"/>
      <c r="H34" s="24"/>
      <c r="I34" s="24"/>
      <c r="J34" s="24"/>
      <c r="K34" s="24"/>
      <c r="L34" s="24"/>
      <c r="M34" s="24"/>
      <c r="N34" s="24"/>
      <c r="O34" s="24"/>
      <c r="P34" s="24"/>
      <c r="Q34" s="24"/>
      <c r="R34" s="24"/>
      <c r="S34" s="24"/>
      <c r="T34" s="24"/>
      <c r="U34" s="24"/>
      <c r="V34" s="24"/>
      <c r="W34" s="24"/>
      <c r="X34" s="24"/>
      <c r="Y34" s="24"/>
      <c r="Z34" s="24"/>
      <c r="AA34" s="24"/>
    </row>
    <row r="35" spans="1:27" x14ac:dyDescent="0.3">
      <c r="A35" s="21"/>
      <c r="B35" s="23"/>
      <c r="C35" s="23"/>
      <c r="D35" s="23"/>
      <c r="E35" s="23"/>
      <c r="F35" s="23"/>
      <c r="G35" s="10"/>
      <c r="H35" s="24"/>
      <c r="I35" s="24"/>
      <c r="J35" s="24"/>
      <c r="K35" s="24"/>
      <c r="L35" s="24"/>
      <c r="M35" s="24"/>
      <c r="N35" s="24"/>
      <c r="O35" s="24"/>
      <c r="P35" s="24"/>
      <c r="Q35" s="24"/>
      <c r="R35" s="24"/>
      <c r="S35" s="24"/>
      <c r="T35" s="24"/>
      <c r="U35" s="24"/>
      <c r="V35" s="24"/>
      <c r="W35" s="24"/>
      <c r="X35" s="24"/>
      <c r="Y35" s="24"/>
      <c r="Z35" s="24"/>
      <c r="AA35" s="24"/>
    </row>
    <row r="36" spans="1:27" x14ac:dyDescent="0.3">
      <c r="A36" s="21"/>
      <c r="B36" s="23"/>
      <c r="C36" s="23"/>
      <c r="D36" s="23"/>
      <c r="E36" s="23"/>
      <c r="F36" s="23"/>
      <c r="G36" s="10"/>
      <c r="H36" s="24"/>
      <c r="I36" s="24"/>
      <c r="J36" s="24"/>
      <c r="K36" s="24"/>
      <c r="L36" s="24"/>
      <c r="M36" s="24"/>
      <c r="N36" s="24"/>
      <c r="O36" s="24"/>
      <c r="P36" s="24"/>
      <c r="Q36" s="24"/>
      <c r="R36" s="24"/>
      <c r="S36" s="24"/>
      <c r="T36" s="24"/>
      <c r="U36" s="24"/>
      <c r="V36" s="24"/>
      <c r="W36" s="24"/>
      <c r="X36" s="24"/>
      <c r="Y36" s="24"/>
      <c r="Z36" s="24"/>
      <c r="AA36" s="24"/>
    </row>
    <row r="37" spans="1:27" x14ac:dyDescent="0.3">
      <c r="A37" s="21"/>
      <c r="B37" s="23"/>
      <c r="C37" s="23"/>
      <c r="D37" s="23"/>
      <c r="E37" s="23"/>
      <c r="F37" s="23"/>
      <c r="G37" s="10"/>
      <c r="H37" s="24"/>
      <c r="I37" s="24"/>
      <c r="J37" s="24"/>
      <c r="K37" s="24"/>
      <c r="L37" s="24"/>
      <c r="M37" s="24"/>
      <c r="N37" s="24"/>
      <c r="O37" s="24"/>
      <c r="P37" s="24"/>
      <c r="Q37" s="24"/>
      <c r="R37" s="24"/>
      <c r="S37" s="24"/>
      <c r="T37" s="24"/>
      <c r="U37" s="24"/>
      <c r="V37" s="24"/>
      <c r="W37" s="24"/>
      <c r="X37" s="24"/>
      <c r="Y37" s="24"/>
      <c r="Z37" s="24"/>
      <c r="AA37" s="24"/>
    </row>
    <row r="38" spans="1:27" x14ac:dyDescent="0.3">
      <c r="A38" s="21"/>
      <c r="B38" s="23"/>
      <c r="C38" s="23"/>
      <c r="D38" s="23"/>
      <c r="E38" s="23"/>
      <c r="F38" s="23"/>
      <c r="G38" s="10"/>
      <c r="H38" s="24"/>
      <c r="I38" s="24"/>
      <c r="J38" s="24"/>
      <c r="K38" s="24"/>
      <c r="L38" s="24"/>
      <c r="M38" s="24"/>
      <c r="N38" s="24"/>
      <c r="O38" s="24"/>
      <c r="P38" s="24"/>
      <c r="Q38" s="24"/>
      <c r="R38" s="24"/>
      <c r="S38" s="24"/>
      <c r="T38" s="24"/>
      <c r="U38" s="24"/>
      <c r="V38" s="24"/>
      <c r="W38" s="24"/>
      <c r="X38" s="24"/>
      <c r="Y38" s="24"/>
      <c r="Z38" s="24"/>
      <c r="AA38" s="24"/>
    </row>
    <row r="39" spans="1:27" x14ac:dyDescent="0.3">
      <c r="A39" s="21"/>
      <c r="B39" s="23"/>
      <c r="C39" s="23"/>
      <c r="D39" s="23"/>
      <c r="E39" s="23"/>
      <c r="F39" s="23"/>
      <c r="G39" s="10"/>
      <c r="H39" s="24"/>
      <c r="I39" s="24"/>
      <c r="J39" s="24"/>
      <c r="K39" s="24"/>
      <c r="L39" s="24"/>
      <c r="M39" s="24"/>
      <c r="N39" s="24"/>
      <c r="O39" s="24"/>
      <c r="P39" s="24"/>
      <c r="Q39" s="24"/>
      <c r="R39" s="24"/>
      <c r="S39" s="24"/>
      <c r="T39" s="24"/>
      <c r="U39" s="24"/>
      <c r="V39" s="24"/>
      <c r="W39" s="24"/>
      <c r="X39" s="24"/>
      <c r="Y39" s="24"/>
      <c r="Z39" s="24"/>
      <c r="AA39" s="24"/>
    </row>
    <row r="40" spans="1:27" x14ac:dyDescent="0.3">
      <c r="A40" s="21"/>
      <c r="B40" s="23"/>
      <c r="C40" s="23"/>
      <c r="D40" s="23"/>
      <c r="E40" s="23"/>
      <c r="F40" s="23"/>
      <c r="G40" s="10"/>
      <c r="H40" s="24"/>
      <c r="I40" s="24"/>
      <c r="J40" s="24"/>
      <c r="K40" s="24"/>
      <c r="L40" s="24"/>
      <c r="M40" s="24"/>
      <c r="N40" s="24"/>
      <c r="O40" s="24"/>
      <c r="P40" s="24"/>
      <c r="Q40" s="24"/>
      <c r="R40" s="24"/>
      <c r="S40" s="24"/>
      <c r="T40" s="24"/>
      <c r="U40" s="24"/>
      <c r="V40" s="24"/>
      <c r="W40" s="24"/>
      <c r="X40" s="24"/>
      <c r="Y40" s="24"/>
      <c r="Z40" s="24"/>
      <c r="AA40" s="24"/>
    </row>
    <row r="41" spans="1:27" x14ac:dyDescent="0.3">
      <c r="A41" s="21"/>
      <c r="B41" s="23"/>
      <c r="C41" s="23"/>
      <c r="D41" s="23"/>
      <c r="E41" s="23"/>
      <c r="F41" s="23"/>
      <c r="G41" s="10"/>
      <c r="H41" s="24"/>
      <c r="I41" s="24"/>
      <c r="J41" s="24"/>
      <c r="K41" s="24"/>
      <c r="L41" s="24"/>
      <c r="M41" s="24"/>
      <c r="N41" s="24"/>
      <c r="O41" s="24"/>
      <c r="P41" s="24"/>
      <c r="Q41" s="24"/>
      <c r="R41" s="24"/>
      <c r="S41" s="24"/>
      <c r="T41" s="24"/>
      <c r="U41" s="24"/>
      <c r="V41" s="24"/>
      <c r="W41" s="24"/>
      <c r="X41" s="24"/>
      <c r="Y41" s="24"/>
      <c r="Z41" s="24"/>
      <c r="AA41" s="24"/>
    </row>
    <row r="42" spans="1:27" x14ac:dyDescent="0.3">
      <c r="A42" s="21"/>
      <c r="B42" s="23"/>
      <c r="C42" s="23"/>
      <c r="D42" s="23"/>
      <c r="E42" s="23"/>
      <c r="F42" s="23"/>
      <c r="G42" s="10"/>
      <c r="H42" s="24"/>
      <c r="I42" s="24"/>
      <c r="J42" s="24"/>
      <c r="K42" s="24"/>
      <c r="L42" s="24"/>
      <c r="M42" s="24"/>
      <c r="N42" s="24"/>
      <c r="O42" s="24"/>
      <c r="P42" s="24"/>
      <c r="Q42" s="24"/>
      <c r="R42" s="24"/>
      <c r="S42" s="24"/>
      <c r="T42" s="24"/>
      <c r="U42" s="24"/>
      <c r="V42" s="24"/>
      <c r="W42" s="24"/>
      <c r="X42" s="24"/>
      <c r="Y42" s="24"/>
      <c r="Z42" s="24"/>
      <c r="AA42" s="24"/>
    </row>
    <row r="43" spans="1:27" x14ac:dyDescent="0.3">
      <c r="A43" s="21"/>
      <c r="B43" s="23"/>
      <c r="C43" s="23"/>
      <c r="D43" s="23"/>
      <c r="E43" s="23"/>
      <c r="F43" s="23"/>
      <c r="G43" s="10"/>
      <c r="H43" s="24"/>
      <c r="I43" s="24"/>
      <c r="J43" s="24"/>
      <c r="K43" s="24"/>
      <c r="L43" s="24"/>
      <c r="M43" s="24"/>
      <c r="N43" s="24"/>
      <c r="O43" s="24"/>
      <c r="P43" s="24"/>
      <c r="Q43" s="24"/>
      <c r="R43" s="24"/>
      <c r="S43" s="24"/>
      <c r="T43" s="24"/>
      <c r="U43" s="24"/>
      <c r="V43" s="24"/>
      <c r="W43" s="24"/>
      <c r="X43" s="24"/>
      <c r="Y43" s="24"/>
      <c r="Z43" s="24"/>
      <c r="AA43" s="24"/>
    </row>
    <row r="44" spans="1:27" x14ac:dyDescent="0.3">
      <c r="A44" s="21"/>
      <c r="B44" s="23"/>
      <c r="C44" s="23"/>
      <c r="D44" s="23"/>
      <c r="E44" s="23"/>
      <c r="F44" s="23"/>
      <c r="G44" s="10"/>
      <c r="H44" s="24"/>
      <c r="I44" s="24"/>
      <c r="J44" s="24"/>
      <c r="K44" s="24"/>
      <c r="L44" s="24"/>
      <c r="M44" s="24"/>
      <c r="N44" s="24"/>
      <c r="O44" s="24"/>
      <c r="P44" s="24"/>
      <c r="Q44" s="24"/>
      <c r="R44" s="24"/>
      <c r="S44" s="24"/>
      <c r="T44" s="24"/>
      <c r="U44" s="24"/>
      <c r="V44" s="24"/>
      <c r="W44" s="24"/>
      <c r="X44" s="24"/>
      <c r="Y44" s="24"/>
      <c r="Z44" s="24"/>
      <c r="AA44" s="24"/>
    </row>
    <row r="45" spans="1:27" x14ac:dyDescent="0.3">
      <c r="A45" s="21"/>
      <c r="B45" s="23"/>
      <c r="C45" s="23"/>
      <c r="D45" s="23"/>
      <c r="E45" s="23"/>
      <c r="F45" s="23"/>
      <c r="G45" s="10"/>
      <c r="H45" s="24"/>
      <c r="I45" s="24"/>
      <c r="J45" s="24"/>
      <c r="K45" s="24"/>
      <c r="L45" s="24"/>
      <c r="M45" s="24"/>
      <c r="N45" s="24"/>
      <c r="O45" s="24"/>
      <c r="P45" s="24"/>
      <c r="Q45" s="24"/>
      <c r="R45" s="24"/>
      <c r="S45" s="24"/>
      <c r="T45" s="24"/>
      <c r="U45" s="24"/>
      <c r="V45" s="24"/>
      <c r="W45" s="24"/>
      <c r="X45" s="24"/>
      <c r="Y45" s="24"/>
      <c r="Z45" s="24"/>
      <c r="AA45" s="24"/>
    </row>
    <row r="46" spans="1:27" x14ac:dyDescent="0.3">
      <c r="A46" s="21"/>
      <c r="B46" s="23"/>
      <c r="C46" s="23"/>
      <c r="D46" s="23"/>
      <c r="E46" s="23"/>
      <c r="F46" s="23"/>
      <c r="G46" s="10"/>
      <c r="H46" s="24"/>
      <c r="I46" s="24"/>
      <c r="J46" s="24"/>
      <c r="K46" s="24"/>
      <c r="L46" s="24"/>
      <c r="M46" s="24"/>
      <c r="N46" s="24"/>
      <c r="O46" s="24"/>
      <c r="P46" s="24"/>
      <c r="Q46" s="24"/>
      <c r="R46" s="24"/>
      <c r="S46" s="24"/>
      <c r="T46" s="24"/>
      <c r="U46" s="24"/>
      <c r="V46" s="24"/>
      <c r="W46" s="24"/>
      <c r="X46" s="24"/>
      <c r="Y46" s="24"/>
      <c r="Z46" s="24"/>
      <c r="AA46" s="24"/>
    </row>
    <row r="47" spans="1:27" x14ac:dyDescent="0.3">
      <c r="A47" s="21"/>
      <c r="B47" s="23"/>
      <c r="C47" s="23"/>
      <c r="D47" s="23"/>
      <c r="E47" s="23"/>
      <c r="F47" s="23"/>
      <c r="G47" s="10"/>
      <c r="H47" s="24"/>
      <c r="I47" s="24"/>
      <c r="J47" s="24"/>
      <c r="K47" s="24"/>
      <c r="L47" s="24"/>
      <c r="M47" s="24"/>
      <c r="N47" s="24"/>
      <c r="O47" s="24"/>
      <c r="P47" s="24"/>
      <c r="Q47" s="24"/>
      <c r="R47" s="24"/>
      <c r="S47" s="24"/>
      <c r="T47" s="24"/>
      <c r="U47" s="24"/>
      <c r="V47" s="24"/>
      <c r="W47" s="24"/>
      <c r="X47" s="24"/>
      <c r="Y47" s="24"/>
      <c r="Z47" s="24"/>
      <c r="AA47" s="24"/>
    </row>
    <row r="48" spans="1:27" x14ac:dyDescent="0.3">
      <c r="A48" s="21"/>
      <c r="B48" s="23"/>
      <c r="C48" s="23"/>
      <c r="D48" s="23"/>
      <c r="E48" s="23"/>
      <c r="F48" s="23"/>
      <c r="G48" s="10"/>
      <c r="H48" s="24"/>
      <c r="I48" s="24"/>
      <c r="J48" s="24"/>
      <c r="K48" s="24"/>
      <c r="L48" s="24"/>
      <c r="M48" s="24"/>
      <c r="N48" s="24"/>
      <c r="O48" s="24"/>
      <c r="P48" s="24"/>
      <c r="Q48" s="24"/>
      <c r="R48" s="24"/>
      <c r="S48" s="24"/>
      <c r="T48" s="24"/>
      <c r="U48" s="24"/>
      <c r="V48" s="24"/>
      <c r="W48" s="24"/>
      <c r="X48" s="24"/>
      <c r="Y48" s="24"/>
      <c r="Z48" s="24"/>
      <c r="AA48" s="24"/>
    </row>
    <row r="49" spans="1:27" x14ac:dyDescent="0.3">
      <c r="A49" s="21"/>
      <c r="B49" s="23"/>
      <c r="C49" s="23"/>
      <c r="D49" s="23"/>
      <c r="E49" s="23"/>
      <c r="F49" s="23"/>
      <c r="G49" s="10"/>
      <c r="H49" s="24"/>
      <c r="I49" s="24"/>
      <c r="J49" s="24"/>
      <c r="K49" s="24"/>
      <c r="L49" s="24"/>
      <c r="M49" s="24"/>
      <c r="N49" s="24"/>
      <c r="O49" s="24"/>
      <c r="P49" s="24"/>
      <c r="Q49" s="24"/>
      <c r="R49" s="24"/>
      <c r="S49" s="24"/>
      <c r="T49" s="24"/>
      <c r="U49" s="24"/>
      <c r="V49" s="24"/>
      <c r="W49" s="24"/>
      <c r="X49" s="24"/>
      <c r="Y49" s="24"/>
      <c r="Z49" s="24"/>
      <c r="AA49" s="24"/>
    </row>
    <row r="50" spans="1:27" x14ac:dyDescent="0.3">
      <c r="A50" s="21"/>
      <c r="B50" s="23"/>
      <c r="C50" s="23"/>
      <c r="D50" s="23"/>
      <c r="E50" s="23"/>
      <c r="F50" s="23"/>
      <c r="G50" s="10"/>
      <c r="H50" s="24"/>
      <c r="I50" s="24"/>
      <c r="J50" s="24"/>
      <c r="K50" s="24"/>
      <c r="L50" s="24"/>
      <c r="M50" s="24"/>
      <c r="N50" s="24"/>
      <c r="O50" s="24"/>
      <c r="P50" s="24"/>
      <c r="Q50" s="24"/>
      <c r="R50" s="24"/>
      <c r="S50" s="24"/>
      <c r="T50" s="24"/>
      <c r="U50" s="24"/>
      <c r="V50" s="24"/>
      <c r="W50" s="24"/>
      <c r="X50" s="24"/>
      <c r="Y50" s="24"/>
      <c r="Z50" s="24"/>
      <c r="AA50" s="24"/>
    </row>
    <row r="51" spans="1:27" x14ac:dyDescent="0.3">
      <c r="A51" s="21"/>
      <c r="B51" s="23"/>
      <c r="C51" s="23"/>
      <c r="D51" s="23"/>
      <c r="E51" s="23"/>
      <c r="F51" s="23"/>
      <c r="G51" s="10"/>
      <c r="H51" s="24"/>
      <c r="I51" s="24"/>
      <c r="J51" s="24"/>
      <c r="K51" s="24"/>
      <c r="L51" s="24"/>
      <c r="M51" s="24"/>
      <c r="N51" s="24"/>
      <c r="O51" s="24"/>
      <c r="P51" s="24"/>
      <c r="Q51" s="24"/>
      <c r="R51" s="24"/>
      <c r="S51" s="24"/>
      <c r="T51" s="24"/>
      <c r="U51" s="24"/>
      <c r="V51" s="24"/>
      <c r="W51" s="24"/>
      <c r="X51" s="24"/>
      <c r="Y51" s="24"/>
      <c r="Z51" s="24"/>
      <c r="AA51" s="24"/>
    </row>
    <row r="52" spans="1:27" x14ac:dyDescent="0.3">
      <c r="A52" s="21"/>
      <c r="B52" s="23"/>
      <c r="C52" s="23"/>
      <c r="D52" s="23"/>
      <c r="E52" s="23"/>
      <c r="F52" s="23"/>
      <c r="G52" s="10"/>
      <c r="H52" s="24"/>
      <c r="I52" s="24"/>
      <c r="J52" s="24"/>
      <c r="K52" s="24"/>
      <c r="L52" s="24"/>
      <c r="M52" s="24"/>
      <c r="N52" s="24"/>
      <c r="O52" s="24"/>
      <c r="P52" s="24"/>
      <c r="Q52" s="24"/>
      <c r="R52" s="24"/>
      <c r="S52" s="24"/>
      <c r="T52" s="24"/>
      <c r="U52" s="24"/>
      <c r="V52" s="24"/>
      <c r="W52" s="24"/>
      <c r="X52" s="24"/>
      <c r="Y52" s="24"/>
      <c r="Z52" s="24"/>
      <c r="AA52" s="24"/>
    </row>
    <row r="53" spans="1:27" x14ac:dyDescent="0.3">
      <c r="A53" s="21"/>
      <c r="B53" s="23"/>
      <c r="C53" s="23"/>
      <c r="D53" s="23"/>
      <c r="E53" s="23"/>
      <c r="F53" s="23"/>
      <c r="G53" s="10"/>
      <c r="H53" s="24"/>
      <c r="I53" s="24"/>
      <c r="J53" s="24"/>
      <c r="K53" s="24"/>
      <c r="L53" s="24"/>
      <c r="M53" s="24"/>
      <c r="N53" s="24"/>
      <c r="O53" s="24"/>
      <c r="P53" s="24"/>
      <c r="Q53" s="24"/>
      <c r="R53" s="24"/>
      <c r="S53" s="24"/>
      <c r="T53" s="24"/>
      <c r="U53" s="24"/>
      <c r="V53" s="24"/>
      <c r="W53" s="24"/>
      <c r="X53" s="24"/>
      <c r="Y53" s="24"/>
      <c r="Z53" s="24"/>
      <c r="AA53" s="24"/>
    </row>
    <row r="54" spans="1:27" x14ac:dyDescent="0.3">
      <c r="A54" s="21"/>
      <c r="B54" s="23"/>
      <c r="C54" s="23"/>
      <c r="D54" s="23"/>
      <c r="E54" s="23"/>
      <c r="F54" s="23"/>
      <c r="G54" s="10"/>
      <c r="H54" s="24"/>
      <c r="I54" s="24"/>
      <c r="J54" s="24"/>
      <c r="K54" s="24"/>
      <c r="L54" s="24"/>
      <c r="M54" s="24"/>
      <c r="N54" s="24"/>
      <c r="O54" s="24"/>
      <c r="P54" s="24"/>
      <c r="Q54" s="24"/>
      <c r="R54" s="24"/>
      <c r="S54" s="24"/>
      <c r="T54" s="24"/>
      <c r="U54" s="24"/>
      <c r="V54" s="24"/>
      <c r="W54" s="24"/>
      <c r="X54" s="24"/>
      <c r="Y54" s="24"/>
      <c r="Z54" s="24"/>
      <c r="AA54" s="24"/>
    </row>
    <row r="55" spans="1:27" x14ac:dyDescent="0.3">
      <c r="A55" s="21"/>
      <c r="B55" s="23"/>
      <c r="C55" s="23"/>
      <c r="D55" s="23"/>
      <c r="E55" s="23"/>
      <c r="F55" s="23"/>
      <c r="G55" s="10"/>
      <c r="H55" s="24"/>
      <c r="I55" s="24"/>
      <c r="J55" s="24"/>
      <c r="K55" s="24"/>
      <c r="L55" s="24"/>
      <c r="M55" s="24"/>
      <c r="N55" s="24"/>
      <c r="O55" s="24"/>
      <c r="P55" s="24"/>
      <c r="Q55" s="24"/>
      <c r="R55" s="24"/>
      <c r="S55" s="24"/>
      <c r="T55" s="24"/>
      <c r="U55" s="24"/>
      <c r="V55" s="24"/>
      <c r="W55" s="24"/>
      <c r="X55" s="24"/>
      <c r="Y55" s="24"/>
      <c r="Z55" s="24"/>
      <c r="AA55" s="24"/>
    </row>
    <row r="56" spans="1:27" x14ac:dyDescent="0.3">
      <c r="A56" s="21"/>
      <c r="B56" s="23"/>
      <c r="C56" s="23"/>
      <c r="D56" s="23"/>
      <c r="E56" s="23"/>
      <c r="F56" s="23"/>
      <c r="G56" s="10"/>
      <c r="H56" s="24"/>
      <c r="I56" s="24"/>
      <c r="J56" s="24"/>
      <c r="K56" s="24"/>
      <c r="L56" s="24"/>
      <c r="M56" s="24"/>
      <c r="N56" s="24"/>
      <c r="O56" s="24"/>
      <c r="P56" s="24"/>
      <c r="Q56" s="24"/>
      <c r="R56" s="24"/>
      <c r="S56" s="24"/>
      <c r="T56" s="24"/>
      <c r="U56" s="24"/>
      <c r="V56" s="24"/>
      <c r="W56" s="24"/>
      <c r="X56" s="24"/>
      <c r="Y56" s="24"/>
      <c r="Z56" s="24"/>
      <c r="AA56" s="24"/>
    </row>
    <row r="57" spans="1:27" x14ac:dyDescent="0.3">
      <c r="A57" s="21"/>
      <c r="B57" s="23"/>
      <c r="C57" s="23"/>
      <c r="D57" s="23"/>
      <c r="E57" s="23"/>
      <c r="F57" s="23"/>
      <c r="G57" s="10"/>
      <c r="H57" s="24"/>
      <c r="I57" s="24"/>
      <c r="J57" s="24"/>
      <c r="K57" s="24"/>
      <c r="L57" s="24"/>
      <c r="M57" s="24"/>
      <c r="N57" s="24"/>
      <c r="O57" s="24"/>
      <c r="P57" s="24"/>
      <c r="Q57" s="24"/>
      <c r="R57" s="24"/>
      <c r="S57" s="24"/>
      <c r="T57" s="24"/>
      <c r="U57" s="24"/>
      <c r="V57" s="24"/>
      <c r="W57" s="24"/>
      <c r="X57" s="24"/>
      <c r="Y57" s="24"/>
      <c r="Z57" s="24"/>
      <c r="AA57" s="24"/>
    </row>
    <row r="58" spans="1:27" x14ac:dyDescent="0.3">
      <c r="A58" s="21"/>
      <c r="B58" s="23"/>
      <c r="C58" s="23"/>
      <c r="D58" s="23"/>
      <c r="E58" s="23"/>
      <c r="F58" s="23"/>
      <c r="G58" s="10"/>
      <c r="H58" s="24"/>
      <c r="I58" s="24"/>
      <c r="J58" s="24"/>
      <c r="K58" s="24"/>
      <c r="L58" s="24"/>
      <c r="M58" s="24"/>
      <c r="N58" s="24"/>
      <c r="O58" s="24"/>
      <c r="P58" s="24"/>
      <c r="Q58" s="24"/>
      <c r="R58" s="24"/>
      <c r="S58" s="24"/>
      <c r="T58" s="24"/>
      <c r="U58" s="24"/>
      <c r="V58" s="24"/>
      <c r="W58" s="24"/>
      <c r="X58" s="24"/>
      <c r="Y58" s="24"/>
      <c r="Z58" s="24"/>
      <c r="AA58" s="24"/>
    </row>
    <row r="59" spans="1:27" x14ac:dyDescent="0.3">
      <c r="A59" s="21"/>
      <c r="B59" s="23"/>
      <c r="C59" s="23"/>
      <c r="D59" s="23"/>
      <c r="E59" s="23"/>
      <c r="F59" s="23"/>
      <c r="G59" s="10"/>
      <c r="H59" s="24"/>
      <c r="I59" s="24"/>
      <c r="J59" s="24"/>
      <c r="K59" s="24"/>
      <c r="L59" s="24"/>
      <c r="M59" s="24"/>
      <c r="N59" s="24"/>
      <c r="O59" s="24"/>
      <c r="P59" s="24"/>
      <c r="Q59" s="24"/>
      <c r="R59" s="24"/>
      <c r="S59" s="24"/>
      <c r="T59" s="24"/>
      <c r="U59" s="24"/>
      <c r="V59" s="24"/>
      <c r="W59" s="24"/>
      <c r="X59" s="24"/>
      <c r="Y59" s="24"/>
      <c r="Z59" s="24"/>
      <c r="AA59" s="24"/>
    </row>
    <row r="60" spans="1:27" x14ac:dyDescent="0.3">
      <c r="A60" s="21"/>
      <c r="B60" s="23"/>
      <c r="C60" s="23"/>
      <c r="D60" s="23"/>
      <c r="E60" s="23"/>
      <c r="F60" s="23"/>
      <c r="G60" s="10"/>
      <c r="H60" s="24"/>
      <c r="I60" s="24"/>
      <c r="J60" s="24"/>
      <c r="K60" s="24"/>
      <c r="L60" s="24"/>
      <c r="M60" s="24"/>
      <c r="N60" s="24"/>
      <c r="O60" s="24"/>
      <c r="P60" s="24"/>
      <c r="Q60" s="24"/>
      <c r="R60" s="24"/>
      <c r="S60" s="24"/>
      <c r="T60" s="24"/>
      <c r="U60" s="24"/>
      <c r="V60" s="24"/>
      <c r="W60" s="24"/>
      <c r="X60" s="24"/>
      <c r="Y60" s="24"/>
      <c r="Z60" s="24"/>
      <c r="AA60" s="24"/>
    </row>
    <row r="61" spans="1:27" x14ac:dyDescent="0.3">
      <c r="A61" s="21"/>
      <c r="B61" s="23"/>
      <c r="C61" s="23"/>
      <c r="D61" s="23"/>
      <c r="E61" s="23"/>
      <c r="F61" s="23"/>
      <c r="G61" s="10"/>
      <c r="H61" s="24"/>
      <c r="I61" s="24"/>
      <c r="J61" s="24"/>
      <c r="K61" s="24"/>
      <c r="L61" s="24"/>
      <c r="M61" s="24"/>
      <c r="N61" s="24"/>
      <c r="O61" s="24"/>
      <c r="P61" s="24"/>
      <c r="Q61" s="24"/>
      <c r="R61" s="24"/>
      <c r="S61" s="24"/>
      <c r="T61" s="24"/>
      <c r="U61" s="24"/>
      <c r="V61" s="24"/>
      <c r="W61" s="24"/>
      <c r="X61" s="24"/>
      <c r="Y61" s="24"/>
      <c r="Z61" s="24"/>
      <c r="AA61" s="24"/>
    </row>
    <row r="62" spans="1:27" x14ac:dyDescent="0.3">
      <c r="A62" s="21"/>
      <c r="B62" s="23"/>
      <c r="C62" s="23"/>
      <c r="D62" s="23"/>
      <c r="E62" s="23"/>
      <c r="F62" s="23"/>
      <c r="G62" s="23"/>
      <c r="H62" s="24"/>
      <c r="I62" s="24"/>
      <c r="J62" s="24"/>
      <c r="K62" s="24"/>
      <c r="L62" s="24"/>
      <c r="M62" s="24"/>
      <c r="N62" s="24"/>
      <c r="O62" s="24"/>
      <c r="P62" s="24"/>
      <c r="Q62" s="24"/>
      <c r="R62" s="24"/>
      <c r="S62" s="24"/>
      <c r="T62" s="24"/>
      <c r="U62" s="24"/>
      <c r="V62" s="24"/>
      <c r="W62" s="24"/>
      <c r="X62" s="24"/>
      <c r="Y62" s="24"/>
      <c r="Z62" s="24"/>
      <c r="AA62" s="24"/>
    </row>
    <row r="63" spans="1:27" x14ac:dyDescent="0.3">
      <c r="A63" s="21"/>
      <c r="B63" s="23"/>
      <c r="C63" s="23"/>
      <c r="D63" s="23"/>
      <c r="E63" s="23"/>
      <c r="F63" s="23"/>
      <c r="G63" s="23"/>
      <c r="H63" s="24"/>
      <c r="I63" s="24"/>
      <c r="J63" s="24"/>
      <c r="K63" s="24"/>
      <c r="L63" s="24"/>
      <c r="M63" s="24"/>
      <c r="N63" s="24"/>
      <c r="O63" s="24"/>
      <c r="P63" s="24"/>
      <c r="Q63" s="24"/>
      <c r="R63" s="24"/>
      <c r="S63" s="24"/>
      <c r="T63" s="24"/>
      <c r="U63" s="24"/>
      <c r="V63" s="24"/>
      <c r="W63" s="24"/>
      <c r="X63" s="24"/>
      <c r="Y63" s="24"/>
      <c r="Z63" s="24"/>
      <c r="AA63" s="24"/>
    </row>
    <row r="64" spans="1:27" x14ac:dyDescent="0.3">
      <c r="A64" s="21"/>
      <c r="B64" s="22"/>
      <c r="C64" s="23"/>
      <c r="D64" s="22"/>
      <c r="E64" s="23"/>
      <c r="F64" s="23"/>
      <c r="G64" s="10"/>
      <c r="H64" s="24"/>
      <c r="I64" s="24"/>
      <c r="J64" s="24"/>
      <c r="K64" s="24"/>
      <c r="L64" s="24"/>
      <c r="M64" s="24"/>
      <c r="N64" s="24"/>
      <c r="O64" s="24"/>
      <c r="P64" s="24"/>
      <c r="Q64" s="24"/>
      <c r="R64" s="24"/>
      <c r="S64" s="24"/>
      <c r="T64" s="24"/>
      <c r="U64" s="24"/>
      <c r="V64" s="24"/>
      <c r="W64" s="24"/>
      <c r="X64" s="24"/>
      <c r="Y64" s="24"/>
      <c r="Z64" s="24"/>
      <c r="AA64" s="24"/>
    </row>
    <row r="65" spans="1:27" x14ac:dyDescent="0.3">
      <c r="A65" s="10"/>
      <c r="B65" s="10"/>
      <c r="C65" s="10"/>
      <c r="D65" s="11"/>
      <c r="E65" s="10"/>
      <c r="F65" s="11"/>
      <c r="G65" s="10"/>
      <c r="H65" s="11"/>
      <c r="I65" s="11"/>
      <c r="J65" s="11"/>
      <c r="K65" s="11"/>
      <c r="L65" s="11"/>
      <c r="M65" s="11"/>
      <c r="N65" s="11"/>
      <c r="O65" s="11"/>
      <c r="P65" s="11"/>
      <c r="Q65" s="11"/>
      <c r="R65" s="11"/>
      <c r="S65" s="11"/>
      <c r="T65" s="11"/>
      <c r="U65" s="11"/>
      <c r="V65" s="11"/>
      <c r="W65" s="11"/>
      <c r="X65" s="11"/>
      <c r="Y65" s="11"/>
      <c r="Z65" s="11"/>
      <c r="AA65" s="11"/>
    </row>
    <row r="66" spans="1:27" x14ac:dyDescent="0.3">
      <c r="A66" s="10"/>
      <c r="B66" s="10"/>
      <c r="C66" s="10"/>
      <c r="D66" s="11"/>
      <c r="E66" s="10"/>
      <c r="F66" s="11"/>
      <c r="G66" s="10"/>
      <c r="H66" s="11"/>
      <c r="I66" s="11"/>
      <c r="J66" s="11"/>
      <c r="K66" s="11"/>
      <c r="L66" s="11"/>
      <c r="M66" s="11"/>
      <c r="N66" s="11"/>
      <c r="O66" s="11"/>
      <c r="P66" s="11"/>
      <c r="Q66" s="11"/>
      <c r="R66" s="11"/>
      <c r="S66" s="11"/>
      <c r="T66" s="11"/>
      <c r="U66" s="11"/>
      <c r="V66" s="11"/>
      <c r="W66" s="11"/>
      <c r="X66" s="11"/>
      <c r="Y66" s="11"/>
      <c r="Z66" s="11"/>
      <c r="AA66" s="11"/>
    </row>
    <row r="67" spans="1:27" x14ac:dyDescent="0.3">
      <c r="A67" s="10"/>
      <c r="B67" s="10"/>
      <c r="C67" s="10"/>
      <c r="D67" s="11"/>
      <c r="E67" s="10"/>
      <c r="F67" s="11"/>
      <c r="G67" s="10"/>
      <c r="H67" s="11"/>
      <c r="I67" s="11"/>
      <c r="J67" s="11"/>
      <c r="K67" s="11"/>
      <c r="L67" s="11"/>
      <c r="M67" s="11"/>
      <c r="N67" s="11"/>
      <c r="O67" s="11"/>
      <c r="P67" s="11"/>
      <c r="Q67" s="11"/>
      <c r="R67" s="11"/>
      <c r="S67" s="11"/>
      <c r="T67" s="11"/>
      <c r="U67" s="11"/>
      <c r="V67" s="11"/>
      <c r="W67" s="11"/>
      <c r="X67" s="11"/>
      <c r="Y67" s="11"/>
      <c r="Z67" s="11"/>
      <c r="AA67" s="11"/>
    </row>
    <row r="68" spans="1:27" x14ac:dyDescent="0.3">
      <c r="A68" s="10"/>
      <c r="B68" s="10"/>
      <c r="C68" s="10"/>
      <c r="D68" s="11"/>
      <c r="E68" s="10"/>
      <c r="F68" s="11"/>
      <c r="G68" s="10"/>
      <c r="H68" s="11"/>
      <c r="I68" s="11"/>
      <c r="J68" s="11"/>
      <c r="K68" s="11"/>
      <c r="L68" s="11"/>
      <c r="M68" s="11"/>
      <c r="N68" s="11"/>
      <c r="O68" s="11"/>
      <c r="P68" s="11"/>
      <c r="Q68" s="11"/>
      <c r="R68" s="11"/>
      <c r="S68" s="11"/>
      <c r="T68" s="11"/>
      <c r="U68" s="11"/>
      <c r="V68" s="11"/>
      <c r="W68" s="11"/>
      <c r="X68" s="11"/>
      <c r="Y68" s="11"/>
      <c r="Z68" s="11"/>
      <c r="AA68" s="11"/>
    </row>
    <row r="69" spans="1:27" x14ac:dyDescent="0.3">
      <c r="A69" s="10"/>
      <c r="B69" s="10"/>
      <c r="C69" s="10"/>
      <c r="D69" s="11"/>
      <c r="E69" s="10"/>
      <c r="F69" s="11"/>
      <c r="G69" s="10"/>
      <c r="H69" s="11"/>
      <c r="I69" s="11"/>
      <c r="J69" s="11"/>
      <c r="K69" s="11"/>
      <c r="L69" s="11"/>
      <c r="M69" s="11"/>
      <c r="N69" s="11"/>
      <c r="O69" s="11"/>
      <c r="P69" s="11"/>
      <c r="Q69" s="11"/>
      <c r="R69" s="11"/>
      <c r="S69" s="11"/>
      <c r="T69" s="11"/>
      <c r="U69" s="11"/>
      <c r="V69" s="11"/>
      <c r="W69" s="11"/>
      <c r="X69" s="11"/>
      <c r="Y69" s="11"/>
      <c r="Z69" s="11"/>
      <c r="AA69" s="11"/>
    </row>
    <row r="70" spans="1:27" x14ac:dyDescent="0.3">
      <c r="A70" s="10"/>
      <c r="B70" s="10"/>
      <c r="C70" s="10"/>
      <c r="D70" s="11"/>
      <c r="E70" s="10"/>
      <c r="F70" s="11"/>
      <c r="G70" s="10"/>
      <c r="H70" s="11"/>
      <c r="I70" s="11"/>
      <c r="J70" s="11"/>
      <c r="K70" s="11"/>
      <c r="L70" s="11"/>
      <c r="M70" s="11"/>
      <c r="N70" s="11"/>
      <c r="O70" s="11"/>
      <c r="P70" s="11"/>
      <c r="Q70" s="11"/>
      <c r="R70" s="11"/>
      <c r="S70" s="11"/>
      <c r="T70" s="11"/>
      <c r="U70" s="11"/>
      <c r="V70" s="11"/>
      <c r="W70" s="11"/>
      <c r="X70" s="11"/>
      <c r="Y70" s="11"/>
      <c r="Z70" s="11"/>
      <c r="AA70" s="11"/>
    </row>
    <row r="71" spans="1:27" x14ac:dyDescent="0.3">
      <c r="A71" s="10"/>
      <c r="B71" s="10"/>
      <c r="C71" s="10"/>
      <c r="D71" s="11"/>
      <c r="E71" s="10"/>
      <c r="F71" s="11"/>
      <c r="G71" s="10"/>
      <c r="H71" s="11"/>
      <c r="I71" s="11"/>
      <c r="J71" s="11"/>
      <c r="K71" s="11"/>
      <c r="L71" s="11"/>
      <c r="M71" s="11"/>
      <c r="N71" s="11"/>
      <c r="O71" s="11"/>
      <c r="P71" s="11"/>
      <c r="Q71" s="11"/>
      <c r="R71" s="11"/>
      <c r="S71" s="11"/>
      <c r="T71" s="11"/>
      <c r="U71" s="11"/>
      <c r="V71" s="11"/>
      <c r="W71" s="11"/>
      <c r="X71" s="11"/>
      <c r="Y71" s="11"/>
      <c r="Z71" s="11"/>
      <c r="AA71" s="11"/>
    </row>
    <row r="72" spans="1:27" x14ac:dyDescent="0.3">
      <c r="A72" s="10"/>
      <c r="B72" s="10"/>
      <c r="C72" s="10"/>
      <c r="D72" s="11"/>
      <c r="E72" s="10"/>
      <c r="F72" s="11"/>
      <c r="G72" s="10"/>
      <c r="H72" s="11"/>
      <c r="I72" s="11"/>
      <c r="J72" s="11"/>
      <c r="K72" s="11"/>
      <c r="L72" s="11"/>
      <c r="M72" s="11"/>
      <c r="N72" s="11"/>
      <c r="O72" s="11"/>
      <c r="P72" s="11"/>
      <c r="Q72" s="11"/>
      <c r="R72" s="11"/>
      <c r="S72" s="11"/>
      <c r="T72" s="11"/>
      <c r="U72" s="11"/>
      <c r="V72" s="11"/>
      <c r="W72" s="11"/>
      <c r="X72" s="11"/>
      <c r="Y72" s="11"/>
      <c r="Z72" s="11"/>
      <c r="AA72" s="11"/>
    </row>
    <row r="73" spans="1:27" x14ac:dyDescent="0.3">
      <c r="A73" s="10"/>
      <c r="B73" s="10"/>
      <c r="C73" s="10"/>
      <c r="D73" s="11"/>
      <c r="E73" s="10"/>
      <c r="F73" s="11"/>
      <c r="G73" s="10"/>
      <c r="H73" s="11"/>
      <c r="I73" s="11"/>
      <c r="J73" s="11"/>
      <c r="K73" s="11"/>
      <c r="L73" s="11"/>
      <c r="M73" s="11"/>
      <c r="N73" s="11"/>
      <c r="O73" s="11"/>
      <c r="P73" s="11"/>
      <c r="Q73" s="11"/>
      <c r="R73" s="11"/>
      <c r="S73" s="11"/>
      <c r="T73" s="11"/>
      <c r="U73" s="11"/>
      <c r="V73" s="11"/>
      <c r="W73" s="11"/>
      <c r="X73" s="11"/>
      <c r="Y73" s="11"/>
      <c r="Z73" s="11"/>
      <c r="AA73" s="11"/>
    </row>
    <row r="74" spans="1:27" x14ac:dyDescent="0.3">
      <c r="A74" s="10"/>
      <c r="B74" s="10"/>
      <c r="C74" s="10"/>
      <c r="D74" s="11"/>
      <c r="E74" s="10"/>
      <c r="F74" s="11"/>
      <c r="G74" s="10"/>
      <c r="H74" s="11"/>
      <c r="I74" s="11"/>
      <c r="J74" s="11"/>
      <c r="K74" s="11"/>
      <c r="L74" s="11"/>
      <c r="M74" s="11"/>
      <c r="N74" s="11"/>
      <c r="O74" s="11"/>
      <c r="P74" s="11"/>
      <c r="Q74" s="11"/>
      <c r="R74" s="11"/>
      <c r="S74" s="11"/>
      <c r="T74" s="11"/>
      <c r="U74" s="11"/>
      <c r="V74" s="11"/>
      <c r="W74" s="11"/>
      <c r="X74" s="11"/>
      <c r="Y74" s="11"/>
      <c r="Z74" s="11"/>
      <c r="AA74" s="11"/>
    </row>
    <row r="75" spans="1:27" x14ac:dyDescent="0.3">
      <c r="A75" s="10"/>
      <c r="B75" s="10"/>
      <c r="C75" s="10"/>
      <c r="D75" s="11"/>
      <c r="E75" s="10"/>
      <c r="F75" s="11"/>
      <c r="G75" s="10"/>
      <c r="H75" s="11"/>
      <c r="I75" s="11"/>
      <c r="J75" s="11"/>
      <c r="K75" s="11"/>
      <c r="L75" s="11"/>
      <c r="M75" s="11"/>
      <c r="N75" s="11"/>
      <c r="O75" s="11"/>
      <c r="P75" s="11"/>
      <c r="Q75" s="11"/>
      <c r="R75" s="11"/>
      <c r="S75" s="11"/>
      <c r="T75" s="11"/>
      <c r="U75" s="11"/>
      <c r="V75" s="11"/>
      <c r="W75" s="11"/>
      <c r="X75" s="11"/>
      <c r="Y75" s="11"/>
      <c r="Z75" s="11"/>
      <c r="AA75" s="11"/>
    </row>
    <row r="76" spans="1:27" x14ac:dyDescent="0.3">
      <c r="G76" s="10"/>
      <c r="H76" s="11"/>
      <c r="I76" s="11"/>
      <c r="J76" s="11"/>
      <c r="K76" s="11"/>
      <c r="L76" s="11"/>
      <c r="M76" s="11"/>
      <c r="N76" s="11"/>
      <c r="O76" s="11"/>
      <c r="P76" s="11"/>
      <c r="Q76" s="11"/>
      <c r="R76" s="11"/>
      <c r="S76" s="11"/>
      <c r="T76" s="11"/>
      <c r="U76" s="11"/>
      <c r="V76" s="11"/>
      <c r="W76" s="11"/>
      <c r="X76" s="11"/>
      <c r="Y76" s="11"/>
      <c r="Z76" s="11"/>
      <c r="AA76" s="11"/>
    </row>
    <row r="77" spans="1:27" x14ac:dyDescent="0.3">
      <c r="G77" s="10"/>
      <c r="H77" s="11"/>
      <c r="I77" s="11"/>
      <c r="J77" s="11"/>
      <c r="K77" s="11"/>
      <c r="L77" s="11"/>
      <c r="M77" s="11"/>
      <c r="N77" s="11"/>
      <c r="O77" s="11"/>
      <c r="P77" s="11"/>
      <c r="Q77" s="11"/>
      <c r="R77" s="11"/>
      <c r="S77" s="11"/>
      <c r="T77" s="11"/>
      <c r="U77" s="11"/>
      <c r="V77" s="11"/>
      <c r="W77" s="11"/>
      <c r="X77" s="11"/>
      <c r="Y77" s="11"/>
      <c r="Z77" s="11"/>
      <c r="AA77" s="11"/>
    </row>
    <row r="78" spans="1:27" x14ac:dyDescent="0.3">
      <c r="G78" s="10"/>
      <c r="H78" s="11"/>
      <c r="I78" s="11"/>
      <c r="J78" s="11"/>
      <c r="K78" s="11"/>
      <c r="L78" s="11"/>
      <c r="M78" s="11"/>
      <c r="N78" s="11"/>
      <c r="O78" s="11"/>
      <c r="P78" s="11"/>
      <c r="Q78" s="11"/>
      <c r="R78" s="11"/>
      <c r="S78" s="11"/>
      <c r="T78" s="11"/>
      <c r="U78" s="11"/>
      <c r="V78" s="11"/>
      <c r="W78" s="11"/>
      <c r="X78" s="11"/>
      <c r="Y78" s="11"/>
      <c r="Z78" s="11"/>
      <c r="AA78" s="11"/>
    </row>
    <row r="79" spans="1:27" x14ac:dyDescent="0.3">
      <c r="G79" s="10"/>
      <c r="H79" s="11"/>
      <c r="I79" s="11"/>
      <c r="J79" s="11"/>
      <c r="K79" s="11"/>
      <c r="L79" s="11"/>
      <c r="M79" s="11"/>
      <c r="N79" s="11"/>
      <c r="O79" s="11"/>
      <c r="P79" s="11"/>
      <c r="Q79" s="11"/>
      <c r="R79" s="11"/>
      <c r="S79" s="11"/>
      <c r="T79" s="11"/>
      <c r="U79" s="11"/>
      <c r="V79" s="11"/>
      <c r="W79" s="11"/>
      <c r="X79" s="11"/>
      <c r="Y79" s="11"/>
      <c r="Z79" s="11"/>
      <c r="AA79" s="11"/>
    </row>
    <row r="80" spans="1:27" x14ac:dyDescent="0.3">
      <c r="G80" s="10"/>
      <c r="H80" s="11"/>
      <c r="I80" s="11"/>
      <c r="J80" s="11"/>
      <c r="K80" s="11"/>
      <c r="L80" s="11"/>
      <c r="M80" s="11"/>
      <c r="N80" s="11"/>
      <c r="O80" s="11"/>
      <c r="P80" s="11"/>
      <c r="Q80" s="11"/>
      <c r="R80" s="11"/>
      <c r="S80" s="11"/>
      <c r="T80" s="11"/>
      <c r="U80" s="11"/>
      <c r="V80" s="11"/>
      <c r="W80" s="11"/>
      <c r="X80" s="11"/>
      <c r="Y80" s="11"/>
      <c r="Z80" s="11"/>
      <c r="AA80" s="11"/>
    </row>
    <row r="81" spans="7:27" x14ac:dyDescent="0.3">
      <c r="G81" s="10"/>
      <c r="H81" s="11"/>
      <c r="I81" s="11"/>
      <c r="J81" s="11"/>
      <c r="K81" s="11"/>
      <c r="L81" s="11"/>
      <c r="M81" s="11"/>
      <c r="N81" s="11"/>
      <c r="O81" s="11"/>
      <c r="P81" s="11"/>
      <c r="Q81" s="11"/>
      <c r="R81" s="11"/>
      <c r="S81" s="11"/>
      <c r="T81" s="11"/>
      <c r="U81" s="11"/>
      <c r="V81" s="11"/>
      <c r="W81" s="11"/>
      <c r="X81" s="11"/>
      <c r="Y81" s="11"/>
      <c r="Z81" s="11"/>
      <c r="AA81" s="11"/>
    </row>
    <row r="82" spans="7:27" x14ac:dyDescent="0.3">
      <c r="G82" s="10"/>
      <c r="H82" s="11"/>
      <c r="I82" s="11"/>
      <c r="J82" s="11"/>
      <c r="K82" s="11"/>
      <c r="L82" s="11"/>
      <c r="M82" s="11"/>
      <c r="N82" s="11"/>
      <c r="O82" s="11"/>
      <c r="P82" s="11"/>
      <c r="Q82" s="11"/>
      <c r="R82" s="11"/>
      <c r="S82" s="11"/>
      <c r="T82" s="11"/>
      <c r="U82" s="11"/>
      <c r="V82" s="11"/>
      <c r="W82" s="11"/>
      <c r="X82" s="11"/>
      <c r="Y82" s="11"/>
      <c r="Z82" s="11"/>
      <c r="AA82" s="11"/>
    </row>
    <row r="83" spans="7:27" x14ac:dyDescent="0.3">
      <c r="G83" s="10"/>
      <c r="H83" s="11"/>
      <c r="I83" s="11"/>
      <c r="J83" s="11"/>
      <c r="K83" s="11"/>
      <c r="L83" s="11"/>
      <c r="M83" s="11"/>
      <c r="N83" s="11"/>
      <c r="O83" s="11"/>
      <c r="P83" s="11"/>
      <c r="Q83" s="11"/>
      <c r="R83" s="11"/>
      <c r="S83" s="11"/>
      <c r="T83" s="11"/>
      <c r="U83" s="11"/>
      <c r="V83" s="11"/>
      <c r="W83" s="11"/>
      <c r="X83" s="11"/>
      <c r="Y83" s="11"/>
      <c r="Z83" s="11"/>
      <c r="AA83" s="11"/>
    </row>
    <row r="84" spans="7:27" x14ac:dyDescent="0.3">
      <c r="G84" s="10"/>
      <c r="H84" s="11"/>
      <c r="I84" s="11"/>
      <c r="J84" s="11"/>
      <c r="K84" s="11"/>
      <c r="L84" s="11"/>
      <c r="M84" s="11"/>
      <c r="N84" s="11"/>
      <c r="O84" s="11"/>
      <c r="P84" s="11"/>
      <c r="Q84" s="11"/>
      <c r="R84" s="11"/>
      <c r="S84" s="11"/>
      <c r="T84" s="11"/>
      <c r="U84" s="11"/>
      <c r="V84" s="11"/>
      <c r="W84" s="11"/>
      <c r="X84" s="11"/>
      <c r="Y84" s="11"/>
      <c r="Z84" s="11"/>
      <c r="AA84" s="11"/>
    </row>
    <row r="85" spans="7:27" x14ac:dyDescent="0.3">
      <c r="G85" s="10"/>
      <c r="H85" s="11"/>
      <c r="I85" s="11"/>
      <c r="J85" s="11"/>
      <c r="K85" s="11"/>
      <c r="L85" s="11"/>
      <c r="M85" s="11"/>
      <c r="N85" s="11"/>
      <c r="O85" s="11"/>
      <c r="P85" s="11"/>
      <c r="Q85" s="11"/>
      <c r="R85" s="11"/>
      <c r="S85" s="11"/>
      <c r="T85" s="11"/>
      <c r="U85" s="11"/>
      <c r="V85" s="11"/>
      <c r="W85" s="11"/>
      <c r="X85" s="11"/>
      <c r="Y85" s="11"/>
      <c r="Z85" s="11"/>
      <c r="AA85" s="11"/>
    </row>
    <row r="86" spans="7:27" x14ac:dyDescent="0.3">
      <c r="G86" s="10"/>
      <c r="H86" s="11"/>
      <c r="I86" s="11"/>
      <c r="J86" s="11"/>
      <c r="K86" s="11"/>
      <c r="L86" s="11"/>
      <c r="M86" s="11"/>
      <c r="N86" s="11"/>
      <c r="O86" s="11"/>
      <c r="P86" s="11"/>
      <c r="Q86" s="11"/>
      <c r="R86" s="11"/>
      <c r="S86" s="11"/>
      <c r="T86" s="11"/>
      <c r="U86" s="11"/>
      <c r="V86" s="11"/>
      <c r="W86" s="11"/>
      <c r="X86" s="11"/>
      <c r="Y86" s="11"/>
      <c r="Z86" s="11"/>
      <c r="AA86" s="11"/>
    </row>
    <row r="87" spans="7:27" x14ac:dyDescent="0.3">
      <c r="G87" s="10"/>
      <c r="H87" s="11"/>
      <c r="I87" s="11"/>
      <c r="J87" s="11"/>
      <c r="K87" s="11"/>
      <c r="L87" s="11"/>
      <c r="M87" s="11"/>
      <c r="N87" s="11"/>
      <c r="O87" s="11"/>
      <c r="P87" s="11"/>
      <c r="Q87" s="11"/>
      <c r="R87" s="11"/>
      <c r="S87" s="11"/>
      <c r="T87" s="11"/>
      <c r="U87" s="11"/>
      <c r="V87" s="11"/>
      <c r="W87" s="11"/>
      <c r="X87" s="11"/>
      <c r="Y87" s="11"/>
      <c r="Z87" s="11"/>
      <c r="AA87" s="11"/>
    </row>
    <row r="88" spans="7:27" x14ac:dyDescent="0.3">
      <c r="G88" s="10"/>
      <c r="H88" s="11"/>
      <c r="I88" s="11"/>
      <c r="J88" s="11"/>
      <c r="K88" s="11"/>
      <c r="L88" s="11"/>
      <c r="M88" s="11"/>
      <c r="N88" s="11"/>
      <c r="O88" s="11"/>
      <c r="P88" s="11"/>
      <c r="Q88" s="11"/>
      <c r="R88" s="11"/>
      <c r="S88" s="11"/>
      <c r="T88" s="11"/>
      <c r="U88" s="11"/>
      <c r="V88" s="11"/>
      <c r="W88" s="11"/>
      <c r="X88" s="11"/>
      <c r="Y88" s="11"/>
      <c r="Z88" s="11"/>
      <c r="AA88" s="11"/>
    </row>
    <row r="89" spans="7:27" x14ac:dyDescent="0.3">
      <c r="G89" s="10"/>
      <c r="H89" s="11"/>
      <c r="I89" s="11"/>
      <c r="J89" s="11"/>
      <c r="K89" s="11"/>
      <c r="L89" s="11"/>
      <c r="M89" s="11"/>
      <c r="N89" s="11"/>
      <c r="O89" s="11"/>
      <c r="P89" s="11"/>
      <c r="Q89" s="11"/>
      <c r="R89" s="11"/>
      <c r="S89" s="11"/>
      <c r="T89" s="11"/>
      <c r="U89" s="11"/>
      <c r="V89" s="11"/>
      <c r="W89" s="11"/>
      <c r="X89" s="11"/>
      <c r="Y89" s="11"/>
      <c r="Z89" s="11"/>
      <c r="AA89" s="11"/>
    </row>
    <row r="90" spans="7:27" x14ac:dyDescent="0.3">
      <c r="G90" s="10"/>
      <c r="H90" s="11"/>
      <c r="I90" s="11"/>
      <c r="J90" s="11"/>
      <c r="K90" s="11"/>
      <c r="L90" s="11"/>
      <c r="M90" s="11"/>
      <c r="N90" s="11"/>
      <c r="O90" s="11"/>
      <c r="P90" s="11"/>
      <c r="Q90" s="11"/>
      <c r="R90" s="11"/>
      <c r="S90" s="11"/>
      <c r="T90" s="11"/>
      <c r="U90" s="11"/>
      <c r="V90" s="11"/>
      <c r="W90" s="11"/>
      <c r="X90" s="11"/>
      <c r="Y90" s="11"/>
      <c r="Z90" s="11"/>
      <c r="AA90" s="11"/>
    </row>
    <row r="91" spans="7:27" x14ac:dyDescent="0.3">
      <c r="G91" s="10"/>
      <c r="H91" s="11"/>
      <c r="I91" s="11"/>
      <c r="J91" s="11"/>
      <c r="K91" s="11"/>
      <c r="L91" s="11"/>
      <c r="M91" s="11"/>
      <c r="N91" s="11"/>
      <c r="O91" s="11"/>
      <c r="P91" s="11"/>
      <c r="Q91" s="11"/>
      <c r="R91" s="11"/>
      <c r="S91" s="11"/>
      <c r="T91" s="11"/>
      <c r="U91" s="11"/>
      <c r="V91" s="11"/>
      <c r="W91" s="11"/>
      <c r="X91" s="11"/>
      <c r="Y91" s="11"/>
      <c r="Z91" s="11"/>
      <c r="AA91" s="11"/>
    </row>
    <row r="92" spans="7:27" x14ac:dyDescent="0.3">
      <c r="G92" s="10"/>
      <c r="H92" s="11"/>
      <c r="I92" s="11"/>
      <c r="J92" s="11"/>
      <c r="K92" s="11"/>
      <c r="L92" s="11"/>
      <c r="M92" s="11"/>
      <c r="N92" s="11"/>
      <c r="O92" s="11"/>
      <c r="P92" s="11"/>
      <c r="Q92" s="11"/>
      <c r="R92" s="11"/>
      <c r="S92" s="11"/>
      <c r="T92" s="11"/>
      <c r="U92" s="11"/>
      <c r="V92" s="11"/>
      <c r="W92" s="11"/>
      <c r="X92" s="11"/>
      <c r="Y92" s="11"/>
      <c r="Z92" s="11"/>
      <c r="AA92" s="11"/>
    </row>
    <row r="93" spans="7:27" x14ac:dyDescent="0.3">
      <c r="G93" s="10"/>
      <c r="H93" s="11"/>
      <c r="I93" s="11"/>
      <c r="J93" s="11"/>
      <c r="K93" s="11"/>
      <c r="L93" s="11"/>
      <c r="M93" s="11"/>
      <c r="N93" s="11"/>
      <c r="O93" s="11"/>
      <c r="P93" s="11"/>
      <c r="Q93" s="11"/>
      <c r="R93" s="11"/>
      <c r="S93" s="11"/>
      <c r="T93" s="11"/>
      <c r="U93" s="11"/>
      <c r="V93" s="11"/>
      <c r="W93" s="11"/>
      <c r="X93" s="11"/>
      <c r="Y93" s="11"/>
      <c r="Z93" s="11"/>
      <c r="AA93" s="11"/>
    </row>
    <row r="94" spans="7:27" x14ac:dyDescent="0.3">
      <c r="G94" s="10"/>
      <c r="H94" s="11"/>
      <c r="I94" s="11"/>
      <c r="J94" s="11"/>
      <c r="K94" s="11"/>
      <c r="L94" s="11"/>
      <c r="M94" s="11"/>
      <c r="N94" s="11"/>
      <c r="O94" s="11"/>
      <c r="P94" s="11"/>
      <c r="Q94" s="11"/>
      <c r="R94" s="11"/>
      <c r="S94" s="11"/>
      <c r="T94" s="11"/>
      <c r="U94" s="11"/>
      <c r="V94" s="11"/>
      <c r="W94" s="11"/>
      <c r="X94" s="11"/>
      <c r="Y94" s="11"/>
      <c r="Z94" s="11"/>
      <c r="AA94" s="11"/>
    </row>
    <row r="95" spans="7:27" x14ac:dyDescent="0.3">
      <c r="G95" s="10"/>
      <c r="H95" s="11"/>
      <c r="I95" s="11"/>
      <c r="J95" s="11"/>
      <c r="K95" s="11"/>
      <c r="L95" s="11"/>
      <c r="M95" s="11"/>
      <c r="N95" s="11"/>
      <c r="O95" s="11"/>
      <c r="P95" s="11"/>
      <c r="Q95" s="11"/>
      <c r="R95" s="11"/>
      <c r="S95" s="11"/>
      <c r="T95" s="11"/>
      <c r="U95" s="11"/>
      <c r="V95" s="11"/>
      <c r="W95" s="11"/>
      <c r="X95" s="11"/>
      <c r="Y95" s="11"/>
      <c r="Z95" s="11"/>
      <c r="AA95" s="11"/>
    </row>
    <row r="96" spans="7:27" x14ac:dyDescent="0.3">
      <c r="G96" s="10"/>
      <c r="H96" s="11"/>
      <c r="I96" s="11"/>
      <c r="J96" s="11"/>
      <c r="K96" s="11"/>
      <c r="L96" s="11"/>
      <c r="M96" s="11"/>
      <c r="N96" s="11"/>
      <c r="O96" s="11"/>
      <c r="P96" s="11"/>
      <c r="Q96" s="11"/>
      <c r="R96" s="11"/>
      <c r="S96" s="11"/>
      <c r="T96" s="11"/>
      <c r="U96" s="11"/>
      <c r="V96" s="11"/>
      <c r="W96" s="11"/>
      <c r="X96" s="11"/>
      <c r="Y96" s="11"/>
      <c r="Z96" s="11"/>
      <c r="AA96" s="11"/>
    </row>
    <row r="97" spans="7:27" x14ac:dyDescent="0.3">
      <c r="G97" s="10"/>
      <c r="H97" s="11"/>
      <c r="I97" s="11"/>
      <c r="J97" s="11"/>
      <c r="K97" s="11"/>
      <c r="L97" s="11"/>
      <c r="M97" s="11"/>
      <c r="N97" s="11"/>
      <c r="O97" s="11"/>
      <c r="P97" s="11"/>
      <c r="Q97" s="11"/>
      <c r="R97" s="11"/>
      <c r="S97" s="11"/>
      <c r="T97" s="11"/>
      <c r="U97" s="11"/>
      <c r="V97" s="11"/>
      <c r="W97" s="11"/>
      <c r="X97" s="11"/>
      <c r="Y97" s="11"/>
      <c r="Z97" s="11"/>
      <c r="AA97" s="11"/>
    </row>
    <row r="98" spans="7:27" x14ac:dyDescent="0.3">
      <c r="G98" s="10"/>
      <c r="H98" s="11"/>
      <c r="I98" s="11"/>
      <c r="J98" s="11"/>
      <c r="K98" s="11"/>
      <c r="L98" s="11"/>
      <c r="M98" s="11"/>
      <c r="N98" s="11"/>
      <c r="O98" s="11"/>
      <c r="P98" s="11"/>
      <c r="Q98" s="11"/>
      <c r="R98" s="11"/>
      <c r="S98" s="11"/>
      <c r="T98" s="11"/>
      <c r="U98" s="11"/>
      <c r="V98" s="11"/>
      <c r="W98" s="11"/>
      <c r="X98" s="11"/>
      <c r="Y98" s="11"/>
      <c r="Z98" s="11"/>
      <c r="AA98" s="11"/>
    </row>
    <row r="99" spans="7:27" x14ac:dyDescent="0.3">
      <c r="G99" s="10"/>
      <c r="H99" s="11"/>
      <c r="I99" s="11"/>
      <c r="J99" s="11"/>
      <c r="K99" s="11"/>
      <c r="L99" s="11"/>
      <c r="M99" s="11"/>
      <c r="N99" s="11"/>
      <c r="O99" s="11"/>
      <c r="P99" s="11"/>
      <c r="Q99" s="11"/>
      <c r="R99" s="11"/>
      <c r="S99" s="11"/>
      <c r="T99" s="11"/>
      <c r="U99" s="11"/>
      <c r="V99" s="11"/>
      <c r="W99" s="11"/>
      <c r="X99" s="11"/>
      <c r="Y99" s="11"/>
      <c r="Z99" s="11"/>
      <c r="AA99" s="11"/>
    </row>
    <row r="100" spans="7:27" x14ac:dyDescent="0.3">
      <c r="G100" s="10"/>
      <c r="H100" s="11"/>
      <c r="I100" s="11"/>
      <c r="J100" s="11"/>
      <c r="K100" s="11"/>
      <c r="L100" s="11"/>
      <c r="M100" s="11"/>
      <c r="N100" s="11"/>
      <c r="O100" s="11"/>
      <c r="P100" s="11"/>
      <c r="Q100" s="11"/>
      <c r="R100" s="11"/>
      <c r="S100" s="11"/>
      <c r="T100" s="11"/>
      <c r="U100" s="11"/>
      <c r="V100" s="11"/>
      <c r="W100" s="11"/>
      <c r="X100" s="11"/>
      <c r="Y100" s="11"/>
      <c r="Z100" s="11"/>
      <c r="AA100" s="11"/>
    </row>
    <row r="101" spans="7:27" x14ac:dyDescent="0.3">
      <c r="G101" s="10"/>
      <c r="H101" s="11"/>
      <c r="I101" s="11"/>
      <c r="J101" s="11"/>
      <c r="K101" s="11"/>
      <c r="L101" s="11"/>
      <c r="M101" s="11"/>
      <c r="N101" s="11"/>
      <c r="O101" s="11"/>
      <c r="P101" s="11"/>
      <c r="Q101" s="11"/>
      <c r="R101" s="11"/>
      <c r="S101" s="11"/>
      <c r="T101" s="11"/>
      <c r="U101" s="11"/>
      <c r="V101" s="11"/>
      <c r="W101" s="11"/>
      <c r="X101" s="11"/>
      <c r="Y101" s="11"/>
      <c r="Z101" s="11"/>
      <c r="AA101" s="11"/>
    </row>
    <row r="102" spans="7:27" x14ac:dyDescent="0.3">
      <c r="G102" s="10"/>
      <c r="H102" s="11"/>
      <c r="I102" s="11"/>
      <c r="J102" s="11"/>
      <c r="K102" s="11"/>
      <c r="L102" s="11"/>
      <c r="M102" s="11"/>
      <c r="N102" s="11"/>
      <c r="O102" s="11"/>
      <c r="P102" s="11"/>
      <c r="Q102" s="11"/>
      <c r="R102" s="11"/>
      <c r="S102" s="11"/>
      <c r="T102" s="11"/>
      <c r="U102" s="11"/>
      <c r="V102" s="11"/>
      <c r="W102" s="11"/>
      <c r="X102" s="11"/>
      <c r="Y102" s="11"/>
      <c r="Z102" s="11"/>
      <c r="AA102" s="11"/>
    </row>
    <row r="103" spans="7:27" x14ac:dyDescent="0.3">
      <c r="G103" s="10"/>
      <c r="H103" s="11"/>
      <c r="I103" s="11"/>
      <c r="J103" s="11"/>
      <c r="K103" s="11"/>
      <c r="L103" s="11"/>
      <c r="M103" s="11"/>
      <c r="N103" s="11"/>
      <c r="O103" s="11"/>
      <c r="P103" s="11"/>
      <c r="Q103" s="11"/>
      <c r="R103" s="11"/>
      <c r="S103" s="11"/>
      <c r="T103" s="11"/>
      <c r="U103" s="11"/>
      <c r="V103" s="11"/>
      <c r="W103" s="11"/>
      <c r="X103" s="11"/>
      <c r="Y103" s="11"/>
      <c r="Z103" s="11"/>
      <c r="AA103" s="11"/>
    </row>
    <row r="104" spans="7:27" x14ac:dyDescent="0.3">
      <c r="G104" s="10"/>
      <c r="H104" s="11"/>
      <c r="I104" s="11"/>
      <c r="J104" s="11"/>
      <c r="K104" s="11"/>
      <c r="L104" s="11"/>
      <c r="M104" s="11"/>
      <c r="N104" s="11"/>
      <c r="O104" s="11"/>
      <c r="P104" s="11"/>
      <c r="Q104" s="11"/>
      <c r="R104" s="11"/>
      <c r="S104" s="11"/>
      <c r="T104" s="11"/>
      <c r="U104" s="11"/>
      <c r="V104" s="11"/>
      <c r="W104" s="11"/>
      <c r="X104" s="11"/>
      <c r="Y104" s="11"/>
      <c r="Z104" s="11"/>
      <c r="AA104" s="11"/>
    </row>
    <row r="105" spans="7:27" x14ac:dyDescent="0.3">
      <c r="G105" s="10"/>
      <c r="H105" s="11"/>
      <c r="I105" s="11"/>
      <c r="J105" s="11"/>
      <c r="K105" s="11"/>
      <c r="L105" s="11"/>
      <c r="M105" s="11"/>
      <c r="N105" s="11"/>
      <c r="O105" s="11"/>
      <c r="P105" s="11"/>
      <c r="Q105" s="11"/>
      <c r="R105" s="11"/>
      <c r="S105" s="11"/>
      <c r="T105" s="11"/>
      <c r="U105" s="11"/>
      <c r="V105" s="11"/>
      <c r="W105" s="11"/>
      <c r="X105" s="11"/>
      <c r="Y105" s="11"/>
      <c r="Z105" s="11"/>
      <c r="AA105" s="11"/>
    </row>
    <row r="106" spans="7:27" x14ac:dyDescent="0.3">
      <c r="G106" s="10"/>
      <c r="H106" s="11"/>
      <c r="I106" s="11"/>
      <c r="J106" s="11"/>
      <c r="K106" s="11"/>
      <c r="L106" s="11"/>
      <c r="M106" s="11"/>
      <c r="N106" s="11"/>
      <c r="O106" s="11"/>
      <c r="P106" s="11"/>
      <c r="Q106" s="11"/>
      <c r="R106" s="11"/>
      <c r="S106" s="11"/>
      <c r="T106" s="11"/>
      <c r="U106" s="11"/>
      <c r="V106" s="11"/>
      <c r="W106" s="11"/>
      <c r="X106" s="11"/>
      <c r="Y106" s="11"/>
      <c r="Z106" s="11"/>
      <c r="AA106" s="11"/>
    </row>
    <row r="107" spans="7:27" x14ac:dyDescent="0.3">
      <c r="G107" s="10"/>
      <c r="H107" s="11"/>
      <c r="I107" s="11"/>
      <c r="J107" s="11"/>
      <c r="K107" s="11"/>
      <c r="L107" s="11"/>
      <c r="M107" s="11"/>
      <c r="N107" s="11"/>
      <c r="O107" s="11"/>
      <c r="P107" s="11"/>
      <c r="Q107" s="11"/>
      <c r="R107" s="11"/>
      <c r="S107" s="11"/>
      <c r="T107" s="11"/>
      <c r="U107" s="11"/>
      <c r="V107" s="11"/>
      <c r="W107" s="11"/>
      <c r="X107" s="11"/>
      <c r="Y107" s="11"/>
      <c r="Z107" s="11"/>
      <c r="AA107" s="11"/>
    </row>
    <row r="108" spans="7:27" x14ac:dyDescent="0.3">
      <c r="G108" s="10"/>
      <c r="H108" s="11"/>
      <c r="I108" s="11"/>
      <c r="J108" s="11"/>
      <c r="K108" s="11"/>
      <c r="L108" s="11"/>
      <c r="M108" s="11"/>
      <c r="N108" s="11"/>
      <c r="O108" s="11"/>
      <c r="P108" s="11"/>
      <c r="Q108" s="11"/>
      <c r="R108" s="11"/>
      <c r="S108" s="11"/>
      <c r="T108" s="11"/>
      <c r="U108" s="11"/>
      <c r="V108" s="11"/>
      <c r="W108" s="11"/>
      <c r="X108" s="11"/>
      <c r="Y108" s="11"/>
      <c r="Z108" s="11"/>
      <c r="AA108" s="11"/>
    </row>
    <row r="109" spans="7:27" x14ac:dyDescent="0.3">
      <c r="G109" s="10"/>
      <c r="H109" s="11"/>
      <c r="I109" s="11"/>
      <c r="J109" s="11"/>
      <c r="K109" s="11"/>
      <c r="L109" s="11"/>
      <c r="M109" s="11"/>
      <c r="N109" s="11"/>
      <c r="O109" s="11"/>
      <c r="P109" s="11"/>
      <c r="Q109" s="11"/>
      <c r="R109" s="11"/>
      <c r="S109" s="11"/>
      <c r="T109" s="11"/>
      <c r="U109" s="11"/>
      <c r="V109" s="11"/>
      <c r="W109" s="11"/>
      <c r="X109" s="11"/>
      <c r="Y109" s="11"/>
      <c r="Z109" s="11"/>
      <c r="AA109" s="11"/>
    </row>
    <row r="110" spans="7:27" x14ac:dyDescent="0.3">
      <c r="G110" s="10"/>
      <c r="H110" s="11"/>
      <c r="I110" s="11"/>
      <c r="J110" s="11"/>
      <c r="K110" s="11"/>
      <c r="L110" s="11"/>
      <c r="M110" s="11"/>
      <c r="N110" s="11"/>
      <c r="O110" s="11"/>
      <c r="P110" s="11"/>
      <c r="Q110" s="11"/>
      <c r="R110" s="11"/>
      <c r="S110" s="11"/>
      <c r="T110" s="11"/>
      <c r="U110" s="11"/>
      <c r="V110" s="11"/>
      <c r="W110" s="11"/>
      <c r="X110" s="11"/>
      <c r="Y110" s="11"/>
      <c r="Z110" s="11"/>
      <c r="AA110" s="11"/>
    </row>
    <row r="111" spans="7:27" x14ac:dyDescent="0.3">
      <c r="G111" s="10"/>
      <c r="H111" s="11"/>
      <c r="I111" s="11"/>
      <c r="J111" s="11"/>
      <c r="K111" s="11"/>
      <c r="L111" s="11"/>
      <c r="M111" s="11"/>
      <c r="N111" s="11"/>
      <c r="O111" s="11"/>
      <c r="P111" s="11"/>
      <c r="Q111" s="11"/>
      <c r="R111" s="11"/>
      <c r="S111" s="11"/>
      <c r="T111" s="11"/>
      <c r="U111" s="11"/>
      <c r="V111" s="11"/>
      <c r="W111" s="11"/>
      <c r="X111" s="11"/>
      <c r="Y111" s="11"/>
      <c r="Z111" s="11"/>
      <c r="AA111" s="11"/>
    </row>
    <row r="112" spans="7:27" x14ac:dyDescent="0.3">
      <c r="G112" s="10"/>
      <c r="H112" s="11"/>
      <c r="I112" s="11"/>
      <c r="J112" s="11"/>
      <c r="K112" s="11"/>
      <c r="L112" s="11"/>
      <c r="M112" s="11"/>
      <c r="N112" s="11"/>
      <c r="O112" s="11"/>
      <c r="P112" s="11"/>
      <c r="Q112" s="11"/>
      <c r="R112" s="11"/>
      <c r="S112" s="11"/>
      <c r="T112" s="11"/>
      <c r="U112" s="11"/>
      <c r="V112" s="11"/>
      <c r="W112" s="11"/>
      <c r="X112" s="11"/>
      <c r="Y112" s="11"/>
      <c r="Z112" s="11"/>
      <c r="AA112" s="11"/>
    </row>
    <row r="113" spans="7:27" x14ac:dyDescent="0.3">
      <c r="G113" s="10"/>
      <c r="H113" s="11"/>
      <c r="I113" s="11"/>
      <c r="J113" s="11"/>
      <c r="K113" s="11"/>
      <c r="L113" s="11"/>
      <c r="M113" s="11"/>
      <c r="N113" s="11"/>
      <c r="O113" s="11"/>
      <c r="P113" s="11"/>
      <c r="Q113" s="11"/>
      <c r="R113" s="11"/>
      <c r="S113" s="11"/>
      <c r="T113" s="11"/>
      <c r="U113" s="11"/>
      <c r="V113" s="11"/>
      <c r="W113" s="11"/>
      <c r="X113" s="11"/>
      <c r="Y113" s="11"/>
      <c r="Z113" s="11"/>
      <c r="AA113" s="11"/>
    </row>
    <row r="114" spans="7:27" x14ac:dyDescent="0.3">
      <c r="G114" s="10"/>
      <c r="H114" s="11"/>
      <c r="I114" s="11"/>
      <c r="J114" s="11"/>
      <c r="K114" s="11"/>
      <c r="L114" s="11"/>
      <c r="M114" s="11"/>
      <c r="N114" s="11"/>
      <c r="O114" s="11"/>
      <c r="P114" s="11"/>
      <c r="Q114" s="11"/>
      <c r="R114" s="11"/>
      <c r="S114" s="11"/>
      <c r="T114" s="11"/>
      <c r="U114" s="11"/>
      <c r="V114" s="11"/>
      <c r="W114" s="11"/>
      <c r="X114" s="11"/>
      <c r="Y114" s="11"/>
      <c r="Z114" s="11"/>
      <c r="AA114" s="11"/>
    </row>
    <row r="115" spans="7:27" x14ac:dyDescent="0.3">
      <c r="G115" s="10"/>
      <c r="H115" s="11"/>
      <c r="I115" s="11"/>
      <c r="J115" s="11"/>
      <c r="K115" s="11"/>
      <c r="L115" s="11"/>
      <c r="M115" s="11"/>
      <c r="N115" s="11"/>
      <c r="O115" s="11"/>
      <c r="P115" s="11"/>
      <c r="Q115" s="11"/>
      <c r="R115" s="11"/>
      <c r="S115" s="11"/>
      <c r="T115" s="11"/>
      <c r="U115" s="11"/>
      <c r="V115" s="11"/>
      <c r="W115" s="11"/>
      <c r="X115" s="11"/>
      <c r="Y115" s="11"/>
      <c r="Z115" s="11"/>
      <c r="AA115" s="11"/>
    </row>
    <row r="116" spans="7:27" x14ac:dyDescent="0.3">
      <c r="G116" s="10"/>
      <c r="H116" s="11"/>
      <c r="I116" s="11"/>
      <c r="J116" s="11"/>
      <c r="K116" s="11"/>
      <c r="L116" s="11"/>
      <c r="M116" s="11"/>
      <c r="N116" s="11"/>
      <c r="O116" s="11"/>
      <c r="P116" s="11"/>
      <c r="Q116" s="11"/>
      <c r="R116" s="11"/>
      <c r="S116" s="11"/>
      <c r="T116" s="11"/>
      <c r="U116" s="11"/>
      <c r="V116" s="11"/>
      <c r="W116" s="11"/>
      <c r="X116" s="11"/>
      <c r="Y116" s="11"/>
      <c r="Z116" s="11"/>
      <c r="AA116" s="11"/>
    </row>
    <row r="117" spans="7:27" x14ac:dyDescent="0.3">
      <c r="G117" s="10"/>
      <c r="H117" s="11"/>
      <c r="I117" s="11"/>
      <c r="J117" s="11"/>
      <c r="K117" s="11"/>
      <c r="L117" s="11"/>
      <c r="M117" s="11"/>
      <c r="N117" s="11"/>
      <c r="O117" s="11"/>
      <c r="P117" s="11"/>
      <c r="Q117" s="11"/>
      <c r="R117" s="11"/>
      <c r="S117" s="11"/>
      <c r="T117" s="11"/>
      <c r="U117" s="11"/>
      <c r="V117" s="11"/>
      <c r="W117" s="11"/>
      <c r="X117" s="11"/>
      <c r="Y117" s="11"/>
      <c r="Z117" s="11"/>
      <c r="AA117" s="11"/>
    </row>
    <row r="118" spans="7:27" x14ac:dyDescent="0.3">
      <c r="G118" s="10"/>
      <c r="H118" s="11"/>
      <c r="I118" s="11"/>
      <c r="J118" s="11"/>
      <c r="K118" s="11"/>
      <c r="L118" s="11"/>
      <c r="M118" s="11"/>
      <c r="N118" s="11"/>
      <c r="O118" s="11"/>
      <c r="P118" s="11"/>
      <c r="Q118" s="11"/>
      <c r="R118" s="11"/>
      <c r="S118" s="11"/>
      <c r="T118" s="11"/>
      <c r="U118" s="11"/>
      <c r="V118" s="11"/>
      <c r="W118" s="11"/>
      <c r="X118" s="11"/>
      <c r="Y118" s="11"/>
      <c r="Z118" s="11"/>
      <c r="AA118" s="11"/>
    </row>
    <row r="119" spans="7:27" x14ac:dyDescent="0.3">
      <c r="G119" s="10"/>
      <c r="H119" s="11"/>
      <c r="I119" s="11"/>
      <c r="J119" s="11"/>
      <c r="K119" s="11"/>
      <c r="L119" s="11"/>
      <c r="M119" s="11"/>
      <c r="N119" s="11"/>
      <c r="O119" s="11"/>
      <c r="P119" s="11"/>
      <c r="Q119" s="11"/>
      <c r="R119" s="11"/>
      <c r="S119" s="11"/>
      <c r="T119" s="11"/>
      <c r="U119" s="11"/>
      <c r="V119" s="11"/>
      <c r="W119" s="11"/>
      <c r="X119" s="11"/>
      <c r="Y119" s="11"/>
      <c r="Z119" s="11"/>
      <c r="AA119" s="11"/>
    </row>
    <row r="120" spans="7:27" x14ac:dyDescent="0.3">
      <c r="G120" s="10"/>
      <c r="H120" s="11"/>
      <c r="I120" s="11"/>
      <c r="J120" s="11"/>
      <c r="K120" s="11"/>
      <c r="L120" s="11"/>
      <c r="M120" s="11"/>
      <c r="N120" s="11"/>
      <c r="O120" s="11"/>
      <c r="P120" s="11"/>
      <c r="Q120" s="11"/>
      <c r="R120" s="11"/>
      <c r="S120" s="11"/>
      <c r="T120" s="11"/>
      <c r="U120" s="11"/>
      <c r="V120" s="11"/>
      <c r="W120" s="11"/>
      <c r="X120" s="11"/>
      <c r="Y120" s="11"/>
      <c r="Z120" s="11"/>
      <c r="AA120" s="11"/>
    </row>
    <row r="121" spans="7:27" x14ac:dyDescent="0.3">
      <c r="G121" s="10"/>
      <c r="H121" s="11"/>
      <c r="I121" s="11"/>
      <c r="J121" s="11"/>
      <c r="K121" s="11"/>
      <c r="L121" s="11"/>
      <c r="M121" s="11"/>
      <c r="N121" s="11"/>
      <c r="O121" s="11"/>
      <c r="P121" s="11"/>
      <c r="Q121" s="11"/>
      <c r="R121" s="11"/>
      <c r="S121" s="11"/>
      <c r="T121" s="11"/>
      <c r="U121" s="11"/>
      <c r="V121" s="11"/>
      <c r="W121" s="11"/>
      <c r="X121" s="11"/>
      <c r="Y121" s="11"/>
      <c r="Z121" s="11"/>
      <c r="AA121" s="11"/>
    </row>
    <row r="122" spans="7:27" x14ac:dyDescent="0.3">
      <c r="G122" s="10"/>
      <c r="H122" s="11"/>
      <c r="I122" s="11"/>
      <c r="J122" s="11"/>
      <c r="K122" s="11"/>
      <c r="L122" s="11"/>
      <c r="M122" s="11"/>
      <c r="N122" s="11"/>
      <c r="O122" s="11"/>
      <c r="P122" s="11"/>
      <c r="Q122" s="11"/>
      <c r="R122" s="11"/>
      <c r="S122" s="11"/>
      <c r="T122" s="11"/>
      <c r="U122" s="11"/>
      <c r="V122" s="11"/>
      <c r="W122" s="11"/>
      <c r="X122" s="11"/>
      <c r="Y122" s="11"/>
      <c r="Z122" s="11"/>
      <c r="AA122" s="11"/>
    </row>
    <row r="123" spans="7:27" x14ac:dyDescent="0.3">
      <c r="G123" s="10"/>
      <c r="H123" s="11"/>
      <c r="I123" s="11"/>
      <c r="J123" s="11"/>
      <c r="K123" s="11"/>
      <c r="L123" s="11"/>
      <c r="M123" s="11"/>
      <c r="N123" s="11"/>
      <c r="O123" s="11"/>
      <c r="P123" s="11"/>
      <c r="Q123" s="11"/>
      <c r="R123" s="11"/>
      <c r="S123" s="11"/>
      <c r="T123" s="11"/>
      <c r="U123" s="11"/>
      <c r="V123" s="11"/>
      <c r="W123" s="11"/>
      <c r="X123" s="11"/>
      <c r="Y123" s="11"/>
      <c r="Z123" s="11"/>
      <c r="AA123" s="11"/>
    </row>
    <row r="124" spans="7:27" x14ac:dyDescent="0.3">
      <c r="G124" s="10"/>
      <c r="H124" s="11"/>
      <c r="I124" s="11"/>
      <c r="J124" s="11"/>
      <c r="K124" s="11"/>
      <c r="L124" s="11"/>
      <c r="M124" s="11"/>
      <c r="N124" s="11"/>
      <c r="O124" s="11"/>
      <c r="P124" s="11"/>
      <c r="Q124" s="11"/>
      <c r="R124" s="11"/>
      <c r="S124" s="11"/>
      <c r="T124" s="11"/>
      <c r="U124" s="11"/>
      <c r="V124" s="11"/>
      <c r="W124" s="11"/>
      <c r="X124" s="11"/>
      <c r="Y124" s="11"/>
      <c r="Z124" s="11"/>
      <c r="AA124" s="11"/>
    </row>
  </sheetData>
  <conditionalFormatting sqref="D14:E15 D22:E24 H22:K24">
    <cfRule type="cellIs" dxfId="20" priority="4" stopIfTrue="1" operator="lessThan">
      <formula>0</formula>
    </cfRule>
  </conditionalFormatting>
  <conditionalFormatting sqref="E18">
    <cfRule type="cellIs" dxfId="19" priority="3" stopIfTrue="1" operator="lessThan">
      <formula>0</formula>
    </cfRule>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E455E-EDE3-4A5D-951E-16CF98D97814}">
  <sheetPr codeName="Sheet53"/>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1730.0893959049633</v>
      </c>
      <c r="E4" s="5">
        <f t="shared" si="0"/>
        <v>1730.0893959049633</v>
      </c>
      <c r="F4" s="5">
        <f t="shared" si="0"/>
        <v>1730.0893959049633</v>
      </c>
      <c r="G4" s="5">
        <f t="shared" si="0"/>
        <v>1730.0893959049633</v>
      </c>
      <c r="H4" s="5">
        <f t="shared" si="0"/>
        <v>1576.0893959049633</v>
      </c>
      <c r="I4" s="5">
        <f t="shared" si="0"/>
        <v>1355.5025011113028</v>
      </c>
      <c r="J4" s="5">
        <f t="shared" si="0"/>
        <v>1355.5025011113028</v>
      </c>
      <c r="K4" s="5">
        <f t="shared" si="0"/>
        <v>1415.3025011113027</v>
      </c>
      <c r="L4" s="5">
        <f t="shared" si="0"/>
        <v>1415.3025011113027</v>
      </c>
      <c r="M4" s="5">
        <f t="shared" si="0"/>
        <v>1415.3025011113027</v>
      </c>
      <c r="N4" s="5">
        <f t="shared" si="0"/>
        <v>1415.3025011113027</v>
      </c>
      <c r="O4" s="5">
        <f t="shared" si="0"/>
        <v>1415.3025011113027</v>
      </c>
      <c r="P4" s="5">
        <f t="shared" si="0"/>
        <v>1415.3025011113027</v>
      </c>
      <c r="Q4" s="5">
        <f t="shared" si="0"/>
        <v>1415.3025011113027</v>
      </c>
      <c r="R4" s="5">
        <f t="shared" si="0"/>
        <v>1415.302501111302</v>
      </c>
      <c r="S4" s="5">
        <f t="shared" si="0"/>
        <v>1415.302501111302</v>
      </c>
      <c r="T4" s="5">
        <f>T5+T56+T116+T120+T153+T197+T209</f>
        <v>1415.302501111302</v>
      </c>
      <c r="U4" s="5">
        <f t="shared" ref="U4:V4" si="1">U5+U56+U116+U120+U153+U197+U209</f>
        <v>1415.302501111302</v>
      </c>
      <c r="V4" s="5">
        <f t="shared" si="1"/>
        <v>1415.302501111302</v>
      </c>
      <c r="W4" s="5">
        <f t="shared" ref="W4" si="2">W5+W56+W116+W120+W153+W197+W209</f>
        <v>1415.302501111302</v>
      </c>
    </row>
    <row r="5" spans="1:23" s="88" customFormat="1" x14ac:dyDescent="0.3">
      <c r="A5" s="122" t="s">
        <v>349</v>
      </c>
      <c r="B5" s="122" t="s">
        <v>349</v>
      </c>
      <c r="C5" s="122" t="s">
        <v>349</v>
      </c>
      <c r="D5" s="123">
        <f>SUMIF($A7:$A$211,LEFT($C5,LEN($C5)-6),D7:D$211)</f>
        <v>52</v>
      </c>
      <c r="E5" s="123">
        <f>SUMIF($A7:$A$211,LEFT($C5,LEN($C5)-6),E7:E$211)</f>
        <v>52</v>
      </c>
      <c r="F5" s="123">
        <f>SUMIF($A7:$A$211,LEFT($C5,LEN($C5)-6),F7:F$211)</f>
        <v>52</v>
      </c>
      <c r="G5" s="123">
        <f>SUMIF($A7:$A$211,LEFT($C5,LEN($C5)-6),G7:G$211)</f>
        <v>52</v>
      </c>
      <c r="H5" s="123">
        <f>SUMIF($A7:$A$211,LEFT($C5,LEN($C5)-6),H7:H$211)</f>
        <v>52</v>
      </c>
      <c r="I5" s="123">
        <f>SUMIF($A7:$A$211,LEFT($C5,LEN($C5)-6),I7:I$211)</f>
        <v>52</v>
      </c>
      <c r="J5" s="123">
        <f>SUMIF($A7:$A$211,LEFT($C5,LEN($C5)-6),J7:J$211)</f>
        <v>52</v>
      </c>
      <c r="K5" s="123">
        <f>SUMIF($A7:$A$211,LEFT($C5,LEN($C5)-6),K7:K$211)</f>
        <v>80</v>
      </c>
      <c r="L5" s="123">
        <f>SUMIF($A7:$A$211,LEFT($C5,LEN($C5)-6),L7:L$211)</f>
        <v>80</v>
      </c>
      <c r="M5" s="123">
        <f>SUMIF($A7:$A$211,LEFT($C5,LEN($C5)-6),M7:M$211)</f>
        <v>80</v>
      </c>
      <c r="N5" s="123">
        <f>SUMIF($A7:$A$211,LEFT($C5,LEN($C5)-6),N7:N$211)</f>
        <v>80</v>
      </c>
      <c r="O5" s="123">
        <f>SUMIF($A7:$A$211,LEFT($C5,LEN($C5)-6),O7:O$211)</f>
        <v>80</v>
      </c>
      <c r="P5" s="123">
        <f>SUMIF($A7:$A$211,LEFT($C5,LEN($C5)-6),P7:P$211)</f>
        <v>80</v>
      </c>
      <c r="Q5" s="123">
        <f>SUMIF($A7:$A$211,LEFT($C5,LEN($C5)-6),Q7:Q$211)</f>
        <v>80</v>
      </c>
      <c r="R5" s="123">
        <f>SUMIF($A7:$A$211,LEFT($C5,LEN($C5)-6),R7:R$211)</f>
        <v>80</v>
      </c>
      <c r="S5" s="123">
        <f>SUMIF($A7:$A$211,LEFT($C5,LEN($C5)-6),S7:S$211)</f>
        <v>80</v>
      </c>
      <c r="T5" s="123">
        <f>SUMIF($A7:$A$211,LEFT($C5,LEN($C5)-6),T7:T$211)</f>
        <v>80</v>
      </c>
      <c r="U5" s="123">
        <f>SUMIF($A7:$A$211,LEFT($C5,LEN($C5)-6),U7:U$211)</f>
        <v>80</v>
      </c>
      <c r="V5" s="123">
        <f>SUMIF($A7:$A$211,LEFT($C5,LEN($C5)-6),V7:V$211)</f>
        <v>80</v>
      </c>
      <c r="W5" s="123">
        <f>SUMIF($A7:$A$211,LEFT($C5,LEN($C5)-6),W7:W$211)</f>
        <v>80</v>
      </c>
    </row>
    <row r="6" spans="1:23" s="88" customFormat="1" x14ac:dyDescent="0.3">
      <c r="A6" s="124" t="s">
        <v>350</v>
      </c>
      <c r="B6" s="124" t="s">
        <v>350</v>
      </c>
      <c r="C6" s="124" t="s">
        <v>350</v>
      </c>
      <c r="D6" s="125">
        <f>SUMIF($B7:$B$211,LEFT($C6,LEN($C6)-6),D7:D$211)</f>
        <v>0</v>
      </c>
      <c r="E6" s="125">
        <f>SUMIF($B7:$B$211,LEFT($C6,LEN($C6)-6),E7:E$211)</f>
        <v>0</v>
      </c>
      <c r="F6" s="125">
        <f>SUMIF($B7:$B$211,LEFT($C6,LEN($C6)-6),F7:F$211)</f>
        <v>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52</v>
      </c>
      <c r="E46" s="125">
        <f>SUMIF($B47:$B$211,LEFT($C46,LEN($C46)-6),E47:E$211)</f>
        <v>52</v>
      </c>
      <c r="F46" s="125">
        <f>SUMIF($B47:$B$211,LEFT($C46,LEN($C46)-6),F47:F$211)</f>
        <v>52</v>
      </c>
      <c r="G46" s="125">
        <f>SUMIF($B47:$B$211,LEFT($C46,LEN($C46)-6),G47:G$211)</f>
        <v>52</v>
      </c>
      <c r="H46" s="125">
        <f>SUMIF($B47:$B$211,LEFT($C46,LEN($C46)-6),H47:H$211)</f>
        <v>52</v>
      </c>
      <c r="I46" s="125">
        <f>SUMIF($B47:$B$211,LEFT($C46,LEN($C46)-6),I47:I$211)</f>
        <v>52</v>
      </c>
      <c r="J46" s="125">
        <f>SUMIF($B47:$B$211,LEFT($C46,LEN($C46)-6),J47:J$211)</f>
        <v>52</v>
      </c>
      <c r="K46" s="125">
        <f>SUMIF($B47:$B$211,LEFT($C46,LEN($C46)-6),K47:K$211)</f>
        <v>80</v>
      </c>
      <c r="L46" s="125">
        <f>SUMIF($B47:$B$211,LEFT($C46,LEN($C46)-6),L47:L$211)</f>
        <v>80</v>
      </c>
      <c r="M46" s="125">
        <f>SUMIF($B47:$B$211,LEFT($C46,LEN($C46)-6),M47:M$211)</f>
        <v>80</v>
      </c>
      <c r="N46" s="125">
        <f>SUMIF($B47:$B$211,LEFT($C46,LEN($C46)-6),N47:N$211)</f>
        <v>80</v>
      </c>
      <c r="O46" s="125">
        <f>SUMIF($B47:$B$211,LEFT($C46,LEN($C46)-6),O47:O$211)</f>
        <v>80</v>
      </c>
      <c r="P46" s="125">
        <f>SUMIF($B47:$B$211,LEFT($C46,LEN($C46)-6),P47:P$211)</f>
        <v>80</v>
      </c>
      <c r="Q46" s="125">
        <f>SUMIF($B47:$B$211,LEFT($C46,LEN($C46)-6),Q47:Q$211)</f>
        <v>80</v>
      </c>
      <c r="R46" s="125">
        <f>SUMIF($B47:$B$211,LEFT($C46,LEN($C46)-6),R47:R$211)</f>
        <v>80</v>
      </c>
      <c r="S46" s="125">
        <f>SUMIF($B47:$B$211,LEFT($C46,LEN($C46)-6),S47:S$211)</f>
        <v>80</v>
      </c>
      <c r="T46" s="125">
        <f>SUMIF($B47:$B$211,LEFT($C46,LEN($C46)-6),T47:T$211)</f>
        <v>80</v>
      </c>
      <c r="U46" s="125">
        <f>SUMIF($B47:$B$211,LEFT($C46,LEN($C46)-6),U47:U$211)</f>
        <v>80</v>
      </c>
      <c r="V46" s="125">
        <f>SUMIF($B47:$B$211,LEFT($C46,LEN($C46)-6),V47:V$211)</f>
        <v>80</v>
      </c>
      <c r="W46" s="125">
        <f>SUMIF($B47:$B$211,LEFT($C46,LEN($C46)-6),W47:W$211)</f>
        <v>80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52</v>
      </c>
      <c r="E52" s="127">
        <v>52</v>
      </c>
      <c r="F52" s="127">
        <v>52</v>
      </c>
      <c r="G52" s="127">
        <v>52</v>
      </c>
      <c r="H52" s="127">
        <v>52</v>
      </c>
      <c r="I52" s="127">
        <v>52</v>
      </c>
      <c r="J52" s="127">
        <v>52</v>
      </c>
      <c r="K52" s="127">
        <v>80</v>
      </c>
      <c r="L52" s="127">
        <v>80</v>
      </c>
      <c r="M52" s="127">
        <v>80</v>
      </c>
      <c r="N52" s="127">
        <v>80</v>
      </c>
      <c r="O52" s="127">
        <v>80</v>
      </c>
      <c r="P52" s="127">
        <v>80</v>
      </c>
      <c r="Q52" s="127">
        <v>80</v>
      </c>
      <c r="R52" s="127">
        <v>80</v>
      </c>
      <c r="S52" s="127">
        <v>80</v>
      </c>
      <c r="T52" s="127">
        <v>80</v>
      </c>
      <c r="U52" s="127">
        <v>80</v>
      </c>
      <c r="V52" s="127">
        <v>80</v>
      </c>
      <c r="W52" s="127">
        <v>80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1609.8893959049633</v>
      </c>
      <c r="E116" s="123">
        <f>SUMIF($A118:$A$211,LEFT($C116,LEN($C116)-6),E118:E$211)</f>
        <v>1609.8893959049633</v>
      </c>
      <c r="F116" s="123">
        <f>SUMIF($A118:$A$211,LEFT($C116,LEN($C116)-6),F118:F$211)</f>
        <v>1609.8893959049633</v>
      </c>
      <c r="G116" s="123">
        <f>SUMIF($A118:$A$211,LEFT($C116,LEN($C116)-6),G118:G$211)</f>
        <v>1609.8893959049633</v>
      </c>
      <c r="H116" s="123">
        <f>SUMIF($A118:$A$211,LEFT($C116,LEN($C116)-6),H118:H$211)</f>
        <v>1455.8893959049633</v>
      </c>
      <c r="I116" s="123">
        <f>SUMIF($A118:$A$211,LEFT($C116,LEN($C116)-6),I118:I$211)</f>
        <v>1235.3025011113027</v>
      </c>
      <c r="J116" s="123">
        <f>SUMIF($A118:$A$211,LEFT($C116,LEN($C116)-6),J118:J$211)</f>
        <v>1235.3025011113027</v>
      </c>
      <c r="K116" s="123">
        <f>SUMIF($A118:$A$211,LEFT($C116,LEN($C116)-6),K118:K$211)</f>
        <v>1235.3025011113027</v>
      </c>
      <c r="L116" s="123">
        <f>SUMIF($A118:$A$211,LEFT($C116,LEN($C116)-6),L118:L$211)</f>
        <v>1235.3025011113027</v>
      </c>
      <c r="M116" s="123">
        <f>SUMIF($A118:$A$211,LEFT($C116,LEN($C116)-6),M118:M$211)</f>
        <v>1235.3025011113027</v>
      </c>
      <c r="N116" s="123">
        <f>SUMIF($A118:$A$211,LEFT($C116,LEN($C116)-6),N118:N$211)</f>
        <v>1235.3025011113027</v>
      </c>
      <c r="O116" s="123">
        <f>SUMIF($A118:$A$211,LEFT($C116,LEN($C116)-6),O118:O$211)</f>
        <v>1235.3025011113027</v>
      </c>
      <c r="P116" s="123">
        <f>SUMIF($A118:$A$211,LEFT($C116,LEN($C116)-6),P118:P$211)</f>
        <v>1235.3025011113027</v>
      </c>
      <c r="Q116" s="123">
        <f>SUMIF($A118:$A$211,LEFT($C116,LEN($C116)-6),Q118:Q$211)</f>
        <v>1235.3025011113027</v>
      </c>
      <c r="R116" s="123">
        <f>SUMIF($A118:$A$211,LEFT($C116,LEN($C116)-6),R118:R$211)</f>
        <v>1235.302501111302</v>
      </c>
      <c r="S116" s="123">
        <f>SUMIF($A118:$A$211,LEFT($C116,LEN($C116)-6),S118:S$211)</f>
        <v>1235.302501111302</v>
      </c>
      <c r="T116" s="123">
        <f>SUMIF($A118:$A$211,LEFT($C116,LEN($C116)-6),T118:T$211)</f>
        <v>1235.302501111302</v>
      </c>
      <c r="U116" s="123">
        <f>SUMIF($A118:$A$211,LEFT($C116,LEN($C116)-6),U118:U$211)</f>
        <v>1235.302501111302</v>
      </c>
      <c r="V116" s="123">
        <f>SUMIF($A118:$A$211,LEFT($C116,LEN($C116)-6),V118:V$211)</f>
        <v>1235.302501111302</v>
      </c>
      <c r="W116" s="123">
        <f>SUMIF($A118:$A$211,LEFT($C116,LEN($C116)-6),W118:W$211)</f>
        <v>1235.302501111302</v>
      </c>
    </row>
    <row r="117" spans="1:23" s="88" customFormat="1" x14ac:dyDescent="0.3">
      <c r="A117" s="124" t="s">
        <v>452</v>
      </c>
      <c r="B117" s="124" t="s">
        <v>452</v>
      </c>
      <c r="C117" s="124" t="s">
        <v>452</v>
      </c>
      <c r="D117" s="125">
        <f>SUMIF($B118:$B$211,LEFT($C117,LEN($C117)-6),D118:D$211)</f>
        <v>1609.8893959049633</v>
      </c>
      <c r="E117" s="125">
        <f>SUMIF($B118:$B$211,LEFT($C117,LEN($C117)-6),E118:E$211)</f>
        <v>1609.8893959049633</v>
      </c>
      <c r="F117" s="125">
        <f>SUMIF($B118:$B$211,LEFT($C117,LEN($C117)-6),F118:F$211)</f>
        <v>1609.8893959049633</v>
      </c>
      <c r="G117" s="125">
        <f>SUMIF($B118:$B$211,LEFT($C117,LEN($C117)-6),G118:G$211)</f>
        <v>1609.8893959049633</v>
      </c>
      <c r="H117" s="125">
        <f>SUMIF($B118:$B$211,LEFT($C117,LEN($C117)-6),H118:H$211)</f>
        <v>1455.8893959049633</v>
      </c>
      <c r="I117" s="125">
        <f>SUMIF($B118:$B$211,LEFT($C117,LEN($C117)-6),I118:I$211)</f>
        <v>1235.3025011113027</v>
      </c>
      <c r="J117" s="125">
        <f>SUMIF($B118:$B$211,LEFT($C117,LEN($C117)-6),J118:J$211)</f>
        <v>1235.3025011113027</v>
      </c>
      <c r="K117" s="125">
        <f>SUMIF($B118:$B$211,LEFT($C117,LEN($C117)-6),K118:K$211)</f>
        <v>1235.3025011113027</v>
      </c>
      <c r="L117" s="125">
        <f>SUMIF($B118:$B$211,LEFT($C117,LEN($C117)-6),L118:L$211)</f>
        <v>1235.3025011113027</v>
      </c>
      <c r="M117" s="125">
        <f>SUMIF($B118:$B$211,LEFT($C117,LEN($C117)-6),M118:M$211)</f>
        <v>1235.3025011113027</v>
      </c>
      <c r="N117" s="125">
        <f>SUMIF($B118:$B$211,LEFT($C117,LEN($C117)-6),N118:N$211)</f>
        <v>1235.3025011113027</v>
      </c>
      <c r="O117" s="125">
        <f>SUMIF($B118:$B$211,LEFT($C117,LEN($C117)-6),O118:O$211)</f>
        <v>1235.3025011113027</v>
      </c>
      <c r="P117" s="125">
        <f>SUMIF($B118:$B$211,LEFT($C117,LEN($C117)-6),P118:P$211)</f>
        <v>1235.3025011113027</v>
      </c>
      <c r="Q117" s="125">
        <f>SUMIF($B118:$B$211,LEFT($C117,LEN($C117)-6),Q118:Q$211)</f>
        <v>1235.3025011113027</v>
      </c>
      <c r="R117" s="125">
        <f>SUMIF($B118:$B$211,LEFT($C117,LEN($C117)-6),R118:R$211)</f>
        <v>1235.302501111302</v>
      </c>
      <c r="S117" s="125">
        <f>SUMIF($B118:$B$211,LEFT($C117,LEN($C117)-6),S118:S$211)</f>
        <v>1235.302501111302</v>
      </c>
      <c r="T117" s="125">
        <f>SUMIF($B118:$B$211,LEFT($C117,LEN($C117)-6),T118:T$211)</f>
        <v>1235.302501111302</v>
      </c>
      <c r="U117" s="125">
        <f>SUMIF($B118:$B$211,LEFT($C117,LEN($C117)-6),U118:U$211)</f>
        <v>1235.302501111302</v>
      </c>
      <c r="V117" s="125">
        <f>SUMIF($B118:$B$211,LEFT($C117,LEN($C117)-6),V118:V$211)</f>
        <v>1235.302501111302</v>
      </c>
      <c r="W117" s="125">
        <f>SUMIF($B118:$B$211,LEFT($C117,LEN($C117)-6),W118:W$211)</f>
        <v>1235.302501111302</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1609.8893959049633</v>
      </c>
      <c r="E119" s="127">
        <v>1609.8893959049633</v>
      </c>
      <c r="F119" s="127">
        <v>1609.8893959049633</v>
      </c>
      <c r="G119" s="127">
        <v>1609.8893959049633</v>
      </c>
      <c r="H119" s="127">
        <v>1455.8893959049633</v>
      </c>
      <c r="I119" s="127">
        <v>1235.3025011113027</v>
      </c>
      <c r="J119" s="127">
        <v>1235.3025011113027</v>
      </c>
      <c r="K119" s="127">
        <v>1235.3025011113027</v>
      </c>
      <c r="L119" s="127">
        <v>1235.3025011113027</v>
      </c>
      <c r="M119" s="127">
        <v>1235.3025011113027</v>
      </c>
      <c r="N119" s="127">
        <v>1235.3025011113027</v>
      </c>
      <c r="O119" s="127">
        <v>1235.3025011113027</v>
      </c>
      <c r="P119" s="127">
        <v>1235.3025011113027</v>
      </c>
      <c r="Q119" s="127">
        <v>1235.3025011113027</v>
      </c>
      <c r="R119" s="127">
        <v>1235.302501111302</v>
      </c>
      <c r="S119" s="127">
        <v>1235.302501111302</v>
      </c>
      <c r="T119" s="127">
        <v>1235.302501111302</v>
      </c>
      <c r="U119" s="127">
        <v>1235.302501111302</v>
      </c>
      <c r="V119" s="127">
        <v>1235.302501111302</v>
      </c>
      <c r="W119" s="127">
        <v>1235.302501111302</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68.2</v>
      </c>
      <c r="E153" s="123">
        <f>SUMIF($A155:$A$211,LEFT($C153,LEN($C153)-6),E155:E$211)</f>
        <v>68.2</v>
      </c>
      <c r="F153" s="123">
        <f>SUMIF($A155:$A$211,LEFT($C153,LEN($C153)-6),F155:F$211)</f>
        <v>68.2</v>
      </c>
      <c r="G153" s="123">
        <f>SUMIF($A155:$A$211,LEFT($C153,LEN($C153)-6),G155:G$211)</f>
        <v>68.2</v>
      </c>
      <c r="H153" s="123">
        <f>SUMIF($A155:$A$211,LEFT($C153,LEN($C153)-6),H155:H$211)</f>
        <v>68.2</v>
      </c>
      <c r="I153" s="123">
        <f>SUMIF($A155:$A$211,LEFT($C153,LEN($C153)-6),I155:I$211)</f>
        <v>68.2</v>
      </c>
      <c r="J153" s="123">
        <f>SUMIF($A155:$A$211,LEFT($C153,LEN($C153)-6),J155:J$211)</f>
        <v>68.2</v>
      </c>
      <c r="K153" s="123">
        <f>SUMIF($A155:$A$211,LEFT($C153,LEN($C153)-6),K155:K$211)</f>
        <v>100</v>
      </c>
      <c r="L153" s="123">
        <f>SUMIF($A155:$A$211,LEFT($C153,LEN($C153)-6),L155:L$211)</f>
        <v>100</v>
      </c>
      <c r="M153" s="123">
        <f>SUMIF($A155:$A$211,LEFT($C153,LEN($C153)-6),M155:M$211)</f>
        <v>100</v>
      </c>
      <c r="N153" s="123">
        <f>SUMIF($A155:$A$211,LEFT($C153,LEN($C153)-6),N155:N$211)</f>
        <v>100</v>
      </c>
      <c r="O153" s="123">
        <f>SUMIF($A155:$A$211,LEFT($C153,LEN($C153)-6),O155:O$211)</f>
        <v>100</v>
      </c>
      <c r="P153" s="123">
        <f>SUMIF($A155:$A$211,LEFT($C153,LEN($C153)-6),P155:P$211)</f>
        <v>100</v>
      </c>
      <c r="Q153" s="123">
        <f>SUMIF($A155:$A$211,LEFT($C153,LEN($C153)-6),Q155:Q$211)</f>
        <v>100</v>
      </c>
      <c r="R153" s="123">
        <f>SUMIF($A155:$A$211,LEFT($C153,LEN($C153)-6),R155:R$211)</f>
        <v>100</v>
      </c>
      <c r="S153" s="123">
        <f>SUMIF($A155:$A$211,LEFT($C153,LEN($C153)-6),S155:S$211)</f>
        <v>100</v>
      </c>
      <c r="T153" s="123">
        <f>SUMIF($A155:$A$211,LEFT($C153,LEN($C153)-6),T155:T$211)</f>
        <v>100</v>
      </c>
      <c r="U153" s="123">
        <f>SUMIF($A155:$A$211,LEFT($C153,LEN($C153)-6),U155:U$211)</f>
        <v>100</v>
      </c>
      <c r="V153" s="123">
        <f>SUMIF($A155:$A$211,LEFT($C153,LEN($C153)-6),V155:V$211)</f>
        <v>100</v>
      </c>
      <c r="W153" s="123">
        <f>SUMIF($A155:$A$211,LEFT($C153,LEN($C153)-6),W155:W$211)</f>
        <v>100</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68.2</v>
      </c>
      <c r="E190" s="125">
        <f>SUMIF($B191:$B$211,LEFT($C190,LEN($C190)-6),E191:E$211)</f>
        <v>68.2</v>
      </c>
      <c r="F190" s="125">
        <f>SUMIF($B191:$B$211,LEFT($C190,LEN($C190)-6),F191:F$211)</f>
        <v>68.2</v>
      </c>
      <c r="G190" s="125">
        <f>SUMIF($B191:$B$211,LEFT($C190,LEN($C190)-6),G191:G$211)</f>
        <v>68.2</v>
      </c>
      <c r="H190" s="125">
        <f>SUMIF($B191:$B$211,LEFT($C190,LEN($C190)-6),H191:H$211)</f>
        <v>68.2</v>
      </c>
      <c r="I190" s="125">
        <f>SUMIF($B191:$B$211,LEFT($C190,LEN($C190)-6),I191:I$211)</f>
        <v>68.2</v>
      </c>
      <c r="J190" s="125">
        <f>SUMIF($B191:$B$211,LEFT($C190,LEN($C190)-6),J191:J$211)</f>
        <v>68.2</v>
      </c>
      <c r="K190" s="125">
        <f>SUMIF($B191:$B$211,LEFT($C190,LEN($C190)-6),K191:K$211)</f>
        <v>100</v>
      </c>
      <c r="L190" s="125">
        <f>SUMIF($B191:$B$211,LEFT($C190,LEN($C190)-6),L191:L$211)</f>
        <v>100</v>
      </c>
      <c r="M190" s="125">
        <f>SUMIF($B191:$B$211,LEFT($C190,LEN($C190)-6),M191:M$211)</f>
        <v>100</v>
      </c>
      <c r="N190" s="125">
        <f>SUMIF($B191:$B$211,LEFT($C190,LEN($C190)-6),N191:N$211)</f>
        <v>100</v>
      </c>
      <c r="O190" s="125">
        <f>SUMIF($B191:$B$211,LEFT($C190,LEN($C190)-6),O191:O$211)</f>
        <v>100</v>
      </c>
      <c r="P190" s="125">
        <f>SUMIF($B191:$B$211,LEFT($C190,LEN($C190)-6),P191:P$211)</f>
        <v>100</v>
      </c>
      <c r="Q190" s="125">
        <f>SUMIF($B191:$B$211,LEFT($C190,LEN($C190)-6),Q191:Q$211)</f>
        <v>100</v>
      </c>
      <c r="R190" s="125">
        <f>SUMIF($B191:$B$211,LEFT($C190,LEN($C190)-6),R191:R$211)</f>
        <v>100</v>
      </c>
      <c r="S190" s="125">
        <f>SUMIF($B191:$B$211,LEFT($C190,LEN($C190)-6),S191:S$211)</f>
        <v>100</v>
      </c>
      <c r="T190" s="125">
        <f>SUMIF($B191:$B$211,LEFT($C190,LEN($C190)-6),T191:T$211)</f>
        <v>100</v>
      </c>
      <c r="U190" s="125">
        <f>SUMIF($B191:$B$211,LEFT($C190,LEN($C190)-6),U191:U$211)</f>
        <v>100</v>
      </c>
      <c r="V190" s="125">
        <f>SUMIF($B191:$B$211,LEFT($C190,LEN($C190)-6),V191:V$211)</f>
        <v>100</v>
      </c>
      <c r="W190" s="125">
        <f>SUMIF($B191:$B$211,LEFT($C190,LEN($C190)-6),W191:W$211)</f>
        <v>100</v>
      </c>
    </row>
    <row r="191" spans="1:23" s="88" customFormat="1" x14ac:dyDescent="0.3">
      <c r="A191" s="126" t="s">
        <v>240</v>
      </c>
      <c r="B191" s="126" t="s">
        <v>518</v>
      </c>
      <c r="C191" s="126" t="s">
        <v>291</v>
      </c>
      <c r="D191" s="127">
        <v>68.2</v>
      </c>
      <c r="E191" s="127">
        <v>68.2</v>
      </c>
      <c r="F191" s="127">
        <v>68.2</v>
      </c>
      <c r="G191" s="127">
        <v>68.2</v>
      </c>
      <c r="H191" s="127">
        <v>68.2</v>
      </c>
      <c r="I191" s="127">
        <v>68.2</v>
      </c>
      <c r="J191" s="127">
        <v>68.2</v>
      </c>
      <c r="K191" s="127">
        <v>100</v>
      </c>
      <c r="L191" s="127">
        <v>100</v>
      </c>
      <c r="M191" s="127">
        <v>100</v>
      </c>
      <c r="N191" s="127">
        <v>100</v>
      </c>
      <c r="O191" s="127">
        <v>100</v>
      </c>
      <c r="P191" s="127">
        <v>100</v>
      </c>
      <c r="Q191" s="127">
        <v>100</v>
      </c>
      <c r="R191" s="127">
        <v>100</v>
      </c>
      <c r="S191" s="127">
        <v>100</v>
      </c>
      <c r="T191" s="127">
        <v>100</v>
      </c>
      <c r="U191" s="127">
        <v>100</v>
      </c>
      <c r="V191" s="127">
        <v>100</v>
      </c>
      <c r="W191" s="127">
        <v>100</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20FF0-942F-4950-B06D-2BD6C600BCE3}">
  <sheetPr codeName="Sheet54"/>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61</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663.65125808642642</v>
      </c>
      <c r="E4" s="5">
        <f t="shared" si="0"/>
        <v>673.38063929699092</v>
      </c>
      <c r="F4" s="5">
        <f t="shared" si="0"/>
        <v>668.51964232008925</v>
      </c>
      <c r="G4" s="5">
        <f t="shared" si="0"/>
        <v>729.43810623308332</v>
      </c>
      <c r="H4" s="5">
        <f t="shared" si="0"/>
        <v>717.8859037577414</v>
      </c>
      <c r="I4" s="5">
        <f t="shared" si="0"/>
        <v>778.17359045477212</v>
      </c>
      <c r="J4" s="5">
        <f t="shared" si="0"/>
        <v>759.19514121538464</v>
      </c>
      <c r="K4" s="5">
        <f t="shared" si="0"/>
        <v>709.10819038461545</v>
      </c>
      <c r="L4" s="5">
        <f t="shared" si="0"/>
        <v>744.02121038461542</v>
      </c>
      <c r="M4" s="5">
        <f t="shared" si="0"/>
        <v>746.65215153846157</v>
      </c>
      <c r="N4" s="5">
        <f t="shared" si="0"/>
        <v>728.56550961538449</v>
      </c>
      <c r="O4" s="5">
        <f t="shared" si="0"/>
        <v>770.41516846400657</v>
      </c>
      <c r="P4" s="5">
        <f t="shared" si="0"/>
        <v>707.14787706923096</v>
      </c>
      <c r="Q4" s="5">
        <f t="shared" si="0"/>
        <v>700.02016863468805</v>
      </c>
      <c r="R4" s="5">
        <f t="shared" si="0"/>
        <v>727.32046755824422</v>
      </c>
      <c r="S4" s="5">
        <f t="shared" si="0"/>
        <v>728.01367972287449</v>
      </c>
      <c r="T4" s="5">
        <f>T5+T56+T116+T120+T153+T197+T209</f>
        <v>727.70689188750316</v>
      </c>
      <c r="U4" s="5">
        <f t="shared" ref="U4:V4" si="1">U5+U56+U116+U120+U153+U197+U209</f>
        <v>722.42077605213433</v>
      </c>
      <c r="V4" s="5">
        <f t="shared" si="1"/>
        <v>716.14812421676481</v>
      </c>
      <c r="W4" s="5">
        <f t="shared" ref="W4" si="2">W5+W56+W116+W120+W153+W197+W209</f>
        <v>710.89478438139315</v>
      </c>
    </row>
    <row r="5" spans="1:23" s="88" customFormat="1" x14ac:dyDescent="0.3">
      <c r="A5" s="122" t="s">
        <v>349</v>
      </c>
      <c r="B5" s="122" t="s">
        <v>349</v>
      </c>
      <c r="C5" s="122" t="s">
        <v>349</v>
      </c>
      <c r="D5" s="123">
        <f>SUMIF($A7:$A$211,LEFT($C5,LEN($C5)-6),D7:D$211)</f>
        <v>19.636682692307694</v>
      </c>
      <c r="E5" s="123">
        <f>SUMIF($A7:$A$211,LEFT($C5,LEN($C5)-6),E7:E$211)</f>
        <v>21.497</v>
      </c>
      <c r="F5" s="123">
        <f>SUMIF($A7:$A$211,LEFT($C5,LEN($C5)-6),F7:F$211)</f>
        <v>22.384999999999998</v>
      </c>
      <c r="G5" s="123">
        <f>SUMIF($A7:$A$211,LEFT($C5,LEN($C5)-6),G7:G$211)</f>
        <v>36.481999999999999</v>
      </c>
      <c r="H5" s="123">
        <f>SUMIF($A7:$A$211,LEFT($C5,LEN($C5)-6),H7:H$211)</f>
        <v>33.189</v>
      </c>
      <c r="I5" s="123">
        <f>SUMIF($A7:$A$211,LEFT($C5,LEN($C5)-6),I7:I$211)</f>
        <v>40.552</v>
      </c>
      <c r="J5" s="123">
        <f>SUMIF($A7:$A$211,LEFT($C5,LEN($C5)-6),J7:J$211)</f>
        <v>51.356000000000002</v>
      </c>
      <c r="K5" s="123">
        <f>SUMIF($A7:$A$211,LEFT($C5,LEN($C5)-6),K7:K$211)</f>
        <v>57.498000000000005</v>
      </c>
      <c r="L5" s="123">
        <f>SUMIF($A7:$A$211,LEFT($C5,LEN($C5)-6),L7:L$211)</f>
        <v>79.92</v>
      </c>
      <c r="M5" s="123">
        <f>SUMIF($A7:$A$211,LEFT($C5,LEN($C5)-6),M7:M$211)</f>
        <v>71.558000000000007</v>
      </c>
      <c r="N5" s="123">
        <f>SUMIF($A7:$A$211,LEFT($C5,LEN($C5)-6),N7:N$211)</f>
        <v>76.146000000000001</v>
      </c>
      <c r="O5" s="123">
        <f>SUMIF($A7:$A$211,LEFT($C5,LEN($C5)-6),O7:O$211)</f>
        <v>76.22</v>
      </c>
      <c r="P5" s="123">
        <f>SUMIF($A7:$A$211,LEFT($C5,LEN($C5)-6),P7:P$211)</f>
        <v>41.44</v>
      </c>
      <c r="Q5" s="123">
        <f>SUMIF($A7:$A$211,LEFT($C5,LEN($C5)-6),Q7:Q$211)</f>
        <v>73.260000000000005</v>
      </c>
      <c r="R5" s="123">
        <f>SUMIF($A7:$A$211,LEFT($C5,LEN($C5)-6),R7:R$211)</f>
        <v>73.46156715729478</v>
      </c>
      <c r="S5" s="123">
        <f>SUMIF($A7:$A$211,LEFT($C5,LEN($C5)-6),S7:S$211)</f>
        <v>75.38567759494137</v>
      </c>
      <c r="T5" s="123">
        <f>SUMIF($A7:$A$211,LEFT($C5,LEN($C5)-6),T7:T$211)</f>
        <v>77.30978803258796</v>
      </c>
      <c r="U5" s="123">
        <f>SUMIF($A7:$A$211,LEFT($C5,LEN($C5)-6),U7:U$211)</f>
        <v>79.233898470235459</v>
      </c>
      <c r="V5" s="123">
        <f>SUMIF($A7:$A$211,LEFT($C5,LEN($C5)-6),V7:V$211)</f>
        <v>81.158008907882049</v>
      </c>
      <c r="W5" s="123">
        <f>SUMIF($A7:$A$211,LEFT($C5,LEN($C5)-6),W7:W$211)</f>
        <v>78.10066039607257</v>
      </c>
    </row>
    <row r="6" spans="1:23" s="88" customFormat="1" x14ac:dyDescent="0.3">
      <c r="A6" s="124" t="s">
        <v>350</v>
      </c>
      <c r="B6" s="124" t="s">
        <v>350</v>
      </c>
      <c r="C6" s="124" t="s">
        <v>350</v>
      </c>
      <c r="D6" s="125">
        <f>SUMIF($B7:$B$211,LEFT($C6,LEN($C6)-6),D7:D$211)</f>
        <v>0</v>
      </c>
      <c r="E6" s="125">
        <f>SUMIF($B7:$B$211,LEFT($C6,LEN($C6)-6),E7:E$211)</f>
        <v>0</v>
      </c>
      <c r="F6" s="125">
        <f>SUMIF($B7:$B$211,LEFT($C6,LEN($C6)-6),F7:F$211)</f>
        <v>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19.636682692307694</v>
      </c>
      <c r="E46" s="125">
        <f>SUMIF($B47:$B$211,LEFT($C46,LEN($C46)-6),E47:E$211)</f>
        <v>21.497</v>
      </c>
      <c r="F46" s="125">
        <f>SUMIF($B47:$B$211,LEFT($C46,LEN($C46)-6),F47:F$211)</f>
        <v>22.384999999999998</v>
      </c>
      <c r="G46" s="125">
        <f>SUMIF($B47:$B$211,LEFT($C46,LEN($C46)-6),G47:G$211)</f>
        <v>36.481999999999999</v>
      </c>
      <c r="H46" s="125">
        <f>SUMIF($B47:$B$211,LEFT($C46,LEN($C46)-6),H47:H$211)</f>
        <v>33.189</v>
      </c>
      <c r="I46" s="125">
        <f>SUMIF($B47:$B$211,LEFT($C46,LEN($C46)-6),I47:I$211)</f>
        <v>40.552</v>
      </c>
      <c r="J46" s="125">
        <f>SUMIF($B47:$B$211,LEFT($C46,LEN($C46)-6),J47:J$211)</f>
        <v>51.356000000000002</v>
      </c>
      <c r="K46" s="125">
        <f>SUMIF($B47:$B$211,LEFT($C46,LEN($C46)-6),K47:K$211)</f>
        <v>57.498000000000005</v>
      </c>
      <c r="L46" s="125">
        <f>SUMIF($B47:$B$211,LEFT($C46,LEN($C46)-6),L47:L$211)</f>
        <v>79.92</v>
      </c>
      <c r="M46" s="125">
        <f>SUMIF($B47:$B$211,LEFT($C46,LEN($C46)-6),M47:M$211)</f>
        <v>71.558000000000007</v>
      </c>
      <c r="N46" s="125">
        <f>SUMIF($B47:$B$211,LEFT($C46,LEN($C46)-6),N47:N$211)</f>
        <v>76.146000000000001</v>
      </c>
      <c r="O46" s="125">
        <f>SUMIF($B47:$B$211,LEFT($C46,LEN($C46)-6),O47:O$211)</f>
        <v>76.22</v>
      </c>
      <c r="P46" s="125">
        <f>SUMIF($B47:$B$211,LEFT($C46,LEN($C46)-6),P47:P$211)</f>
        <v>41.44</v>
      </c>
      <c r="Q46" s="125">
        <f>SUMIF($B47:$B$211,LEFT($C46,LEN($C46)-6),Q47:Q$211)</f>
        <v>73.260000000000005</v>
      </c>
      <c r="R46" s="125">
        <f>SUMIF($B47:$B$211,LEFT($C46,LEN($C46)-6),R47:R$211)</f>
        <v>73.46156715729478</v>
      </c>
      <c r="S46" s="125">
        <f>SUMIF($B47:$B$211,LEFT($C46,LEN($C46)-6),S47:S$211)</f>
        <v>75.38567759494137</v>
      </c>
      <c r="T46" s="125">
        <f>SUMIF($B47:$B$211,LEFT($C46,LEN($C46)-6),T47:T$211)</f>
        <v>77.30978803258796</v>
      </c>
      <c r="U46" s="125">
        <f>SUMIF($B47:$B$211,LEFT($C46,LEN($C46)-6),U47:U$211)</f>
        <v>79.233898470235459</v>
      </c>
      <c r="V46" s="125">
        <f>SUMIF($B47:$B$211,LEFT($C46,LEN($C46)-6),V47:V$211)</f>
        <v>81.158008907882049</v>
      </c>
      <c r="W46" s="125">
        <f>SUMIF($B47:$B$211,LEFT($C46,LEN($C46)-6),W47:W$211)</f>
        <v>78.10066039607257</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19.636682692307694</v>
      </c>
      <c r="E52" s="127">
        <v>21.497</v>
      </c>
      <c r="F52" s="127">
        <v>22.384999999999998</v>
      </c>
      <c r="G52" s="127">
        <v>36.481999999999999</v>
      </c>
      <c r="H52" s="127">
        <v>33.189</v>
      </c>
      <c r="I52" s="127">
        <v>40.552</v>
      </c>
      <c r="J52" s="127">
        <v>51.356000000000002</v>
      </c>
      <c r="K52" s="127">
        <v>57.498000000000005</v>
      </c>
      <c r="L52" s="127">
        <v>79.92</v>
      </c>
      <c r="M52" s="127">
        <v>71.558000000000007</v>
      </c>
      <c r="N52" s="127">
        <v>76.146000000000001</v>
      </c>
      <c r="O52" s="127">
        <v>76.22</v>
      </c>
      <c r="P52" s="127">
        <v>41.44</v>
      </c>
      <c r="Q52" s="127">
        <v>73.260000000000005</v>
      </c>
      <c r="R52" s="127">
        <v>73.46156715729478</v>
      </c>
      <c r="S52" s="127">
        <v>75.38567759494137</v>
      </c>
      <c r="T52" s="127">
        <v>77.30978803258796</v>
      </c>
      <c r="U52" s="127">
        <v>79.233898470235459</v>
      </c>
      <c r="V52" s="127">
        <v>81.158008907882049</v>
      </c>
      <c r="W52" s="127">
        <v>78.10066039607257</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622.02713736334954</v>
      </c>
      <c r="E116" s="123">
        <f>SUMIF($A118:$A$211,LEFT($C116,LEN($C116)-6),E118:E$211)</f>
        <v>628.00588077391399</v>
      </c>
      <c r="F116" s="123">
        <f>SUMIF($A118:$A$211,LEFT($C116,LEN($C116)-6),F118:F$211)</f>
        <v>622.99616828932005</v>
      </c>
      <c r="G116" s="123">
        <f>SUMIF($A118:$A$211,LEFT($C116,LEN($C116)-6),G118:G$211)</f>
        <v>667.17347835616022</v>
      </c>
      <c r="H116" s="123">
        <f>SUMIF($A118:$A$211,LEFT($C116,LEN($C116)-6),H118:H$211)</f>
        <v>662.79276049620296</v>
      </c>
      <c r="I116" s="123">
        <f>SUMIF($A118:$A$211,LEFT($C116,LEN($C116)-6),I118:I$211)</f>
        <v>715.50126996246445</v>
      </c>
      <c r="J116" s="123">
        <f>SUMIF($A118:$A$211,LEFT($C116,LEN($C116)-6),J118:J$211)</f>
        <v>684.25576620000004</v>
      </c>
      <c r="K116" s="123">
        <f>SUMIF($A118:$A$211,LEFT($C116,LEN($C116)-6),K118:K$211)</f>
        <v>630.343975</v>
      </c>
      <c r="L116" s="123">
        <f>SUMIF($A118:$A$211,LEFT($C116,LEN($C116)-6),L118:L$211)</f>
        <v>641.23019500000009</v>
      </c>
      <c r="M116" s="123">
        <f>SUMIF($A118:$A$211,LEFT($C116,LEN($C116)-6),M118:M$211)</f>
        <v>657.58049000000005</v>
      </c>
      <c r="N116" s="123">
        <f>SUMIF($A118:$A$211,LEFT($C116,LEN($C116)-6),N118:N$211)</f>
        <v>636.27212499999996</v>
      </c>
      <c r="O116" s="123">
        <f>SUMIF($A118:$A$211,LEFT($C116,LEN($C116)-6),O118:O$211)</f>
        <v>684.35399923323735</v>
      </c>
      <c r="P116" s="123">
        <f>SUMIF($A118:$A$211,LEFT($C116,LEN($C116)-6),P118:P$211)</f>
        <v>644.41864630000009</v>
      </c>
      <c r="Q116" s="123">
        <f>SUMIF($A118:$A$211,LEFT($C116,LEN($C116)-6),Q118:Q$211)</f>
        <v>611.83050709622648</v>
      </c>
      <c r="R116" s="123">
        <f>SUMIF($A118:$A$211,LEFT($C116,LEN($C116)-6),R118:R$211)</f>
        <v>633.91081779287754</v>
      </c>
      <c r="S116" s="123">
        <f>SUMIF($A118:$A$211,LEFT($C116,LEN($C116)-6),S118:S$211)</f>
        <v>631.40332261829042</v>
      </c>
      <c r="T116" s="123">
        <f>SUMIF($A118:$A$211,LEFT($C116,LEN($C116)-6),T118:T$211)</f>
        <v>628.89582744370171</v>
      </c>
      <c r="U116" s="123">
        <f>SUMIF($A118:$A$211,LEFT($C116,LEN($C116)-6),U118:U$211)</f>
        <v>621.40583721739449</v>
      </c>
      <c r="V116" s="123">
        <f>SUMIF($A118:$A$211,LEFT($C116,LEN($C116)-6),V118:V$211)</f>
        <v>613.42249357088849</v>
      </c>
      <c r="W116" s="123">
        <f>SUMIF($A118:$A$211,LEFT($C116,LEN($C116)-6),W118:W$211)</f>
        <v>610.93245489348044</v>
      </c>
    </row>
    <row r="117" spans="1:23" s="88" customFormat="1" x14ac:dyDescent="0.3">
      <c r="A117" s="124" t="s">
        <v>452</v>
      </c>
      <c r="B117" s="124" t="s">
        <v>452</v>
      </c>
      <c r="C117" s="124" t="s">
        <v>452</v>
      </c>
      <c r="D117" s="125">
        <f>SUMIF($B118:$B$211,LEFT($C117,LEN($C117)-6),D118:D$211)</f>
        <v>622.02713736334954</v>
      </c>
      <c r="E117" s="125">
        <f>SUMIF($B118:$B$211,LEFT($C117,LEN($C117)-6),E118:E$211)</f>
        <v>628.00588077391399</v>
      </c>
      <c r="F117" s="125">
        <f>SUMIF($B118:$B$211,LEFT($C117,LEN($C117)-6),F118:F$211)</f>
        <v>622.99616828932005</v>
      </c>
      <c r="G117" s="125">
        <f>SUMIF($B118:$B$211,LEFT($C117,LEN($C117)-6),G118:G$211)</f>
        <v>667.17347835616022</v>
      </c>
      <c r="H117" s="125">
        <f>SUMIF($B118:$B$211,LEFT($C117,LEN($C117)-6),H118:H$211)</f>
        <v>662.79276049620296</v>
      </c>
      <c r="I117" s="125">
        <f>SUMIF($B118:$B$211,LEFT($C117,LEN($C117)-6),I118:I$211)</f>
        <v>715.50126996246445</v>
      </c>
      <c r="J117" s="125">
        <f>SUMIF($B118:$B$211,LEFT($C117,LEN($C117)-6),J118:J$211)</f>
        <v>684.25576620000004</v>
      </c>
      <c r="K117" s="125">
        <f>SUMIF($B118:$B$211,LEFT($C117,LEN($C117)-6),K118:K$211)</f>
        <v>630.343975</v>
      </c>
      <c r="L117" s="125">
        <f>SUMIF($B118:$B$211,LEFT($C117,LEN($C117)-6),L118:L$211)</f>
        <v>641.23019500000009</v>
      </c>
      <c r="M117" s="125">
        <f>SUMIF($B118:$B$211,LEFT($C117,LEN($C117)-6),M118:M$211)</f>
        <v>657.58049000000005</v>
      </c>
      <c r="N117" s="125">
        <f>SUMIF($B118:$B$211,LEFT($C117,LEN($C117)-6),N118:N$211)</f>
        <v>636.27212499999996</v>
      </c>
      <c r="O117" s="125">
        <f>SUMIF($B118:$B$211,LEFT($C117,LEN($C117)-6),O118:O$211)</f>
        <v>684.35399923323735</v>
      </c>
      <c r="P117" s="125">
        <f>SUMIF($B118:$B$211,LEFT($C117,LEN($C117)-6),P118:P$211)</f>
        <v>644.41864630000009</v>
      </c>
      <c r="Q117" s="125">
        <f>SUMIF($B118:$B$211,LEFT($C117,LEN($C117)-6),Q118:Q$211)</f>
        <v>611.83050709622648</v>
      </c>
      <c r="R117" s="125">
        <f>SUMIF($B118:$B$211,LEFT($C117,LEN($C117)-6),R118:R$211)</f>
        <v>633.91081779287754</v>
      </c>
      <c r="S117" s="125">
        <f>SUMIF($B118:$B$211,LEFT($C117,LEN($C117)-6),S118:S$211)</f>
        <v>631.40332261829042</v>
      </c>
      <c r="T117" s="125">
        <f>SUMIF($B118:$B$211,LEFT($C117,LEN($C117)-6),T118:T$211)</f>
        <v>628.89582744370171</v>
      </c>
      <c r="U117" s="125">
        <f>SUMIF($B118:$B$211,LEFT($C117,LEN($C117)-6),U118:U$211)</f>
        <v>621.40583721739449</v>
      </c>
      <c r="V117" s="125">
        <f>SUMIF($B118:$B$211,LEFT($C117,LEN($C117)-6),V118:V$211)</f>
        <v>613.42249357088849</v>
      </c>
      <c r="W117" s="125">
        <f>SUMIF($B118:$B$211,LEFT($C117,LEN($C117)-6),W118:W$211)</f>
        <v>610.93245489348044</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622.02713736334954</v>
      </c>
      <c r="E119" s="127">
        <v>628.00588077391399</v>
      </c>
      <c r="F119" s="127">
        <v>622.99616828932005</v>
      </c>
      <c r="G119" s="127">
        <v>667.17347835616022</v>
      </c>
      <c r="H119" s="127">
        <v>662.79276049620296</v>
      </c>
      <c r="I119" s="127">
        <v>715.50126996246445</v>
      </c>
      <c r="J119" s="127">
        <v>684.25576620000004</v>
      </c>
      <c r="K119" s="127">
        <v>630.343975</v>
      </c>
      <c r="L119" s="127">
        <v>641.23019500000009</v>
      </c>
      <c r="M119" s="127">
        <v>657.58049000000005</v>
      </c>
      <c r="N119" s="127">
        <v>636.27212499999996</v>
      </c>
      <c r="O119" s="127">
        <v>684.35399923323735</v>
      </c>
      <c r="P119" s="127">
        <v>644.41864630000009</v>
      </c>
      <c r="Q119" s="127">
        <v>611.83050709622648</v>
      </c>
      <c r="R119" s="127">
        <v>633.91081779287754</v>
      </c>
      <c r="S119" s="127">
        <v>631.40332261829042</v>
      </c>
      <c r="T119" s="127">
        <v>628.89582744370171</v>
      </c>
      <c r="U119" s="127">
        <v>621.40583721739449</v>
      </c>
      <c r="V119" s="127">
        <v>613.42249357088849</v>
      </c>
      <c r="W119" s="127">
        <v>610.93245489348044</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21.98743803076923</v>
      </c>
      <c r="E153" s="123">
        <f>SUMIF($A155:$A$211,LEFT($C153,LEN($C153)-6),E155:E$211)</f>
        <v>23.87775852307692</v>
      </c>
      <c r="F153" s="123">
        <f>SUMIF($A155:$A$211,LEFT($C153,LEN($C153)-6),F155:F$211)</f>
        <v>23.138474030769228</v>
      </c>
      <c r="G153" s="123">
        <f>SUMIF($A155:$A$211,LEFT($C153,LEN($C153)-6),G155:G$211)</f>
        <v>25.782627876923073</v>
      </c>
      <c r="H153" s="123">
        <f>SUMIF($A155:$A$211,LEFT($C153,LEN($C153)-6),H155:H$211)</f>
        <v>21.904143261538461</v>
      </c>
      <c r="I153" s="123">
        <f>SUMIF($A155:$A$211,LEFT($C153,LEN($C153)-6),I155:I$211)</f>
        <v>22.120320492307691</v>
      </c>
      <c r="J153" s="123">
        <f>SUMIF($A155:$A$211,LEFT($C153,LEN($C153)-6),J155:J$211)</f>
        <v>23.583375015384618</v>
      </c>
      <c r="K153" s="123">
        <f>SUMIF($A155:$A$211,LEFT($C153,LEN($C153)-6),K155:K$211)</f>
        <v>21.266215384615389</v>
      </c>
      <c r="L153" s="123">
        <f>SUMIF($A155:$A$211,LEFT($C153,LEN($C153)-6),L155:L$211)</f>
        <v>22.871015384615387</v>
      </c>
      <c r="M153" s="123">
        <f>SUMIF($A155:$A$211,LEFT($C153,LEN($C153)-6),M155:M$211)</f>
        <v>17.513661538461538</v>
      </c>
      <c r="N153" s="123">
        <f>SUMIF($A155:$A$211,LEFT($C153,LEN($C153)-6),N155:N$211)</f>
        <v>16.14738461538462</v>
      </c>
      <c r="O153" s="123">
        <f>SUMIF($A155:$A$211,LEFT($C153,LEN($C153)-6),O155:O$211)</f>
        <v>9.841169230769232</v>
      </c>
      <c r="P153" s="123">
        <f>SUMIF($A155:$A$211,LEFT($C153,LEN($C153)-6),P155:P$211)</f>
        <v>21.28923076923077</v>
      </c>
      <c r="Q153" s="123">
        <f>SUMIF($A155:$A$211,LEFT($C153,LEN($C153)-6),Q155:Q$211)</f>
        <v>14.929661538461534</v>
      </c>
      <c r="R153" s="123">
        <f>SUMIF($A155:$A$211,LEFT($C153,LEN($C153)-6),R155:R$211)</f>
        <v>19.948082608071882</v>
      </c>
      <c r="S153" s="123">
        <f>SUMIF($A155:$A$211,LEFT($C153,LEN($C153)-6),S155:S$211)</f>
        <v>21.224679509642659</v>
      </c>
      <c r="T153" s="123">
        <f>SUMIF($A155:$A$211,LEFT($C153,LEN($C153)-6),T155:T$211)</f>
        <v>21.501276411213396</v>
      </c>
      <c r="U153" s="123">
        <f>SUMIF($A155:$A$211,LEFT($C153,LEN($C153)-6),U155:U$211)</f>
        <v>21.781040364504367</v>
      </c>
      <c r="V153" s="123">
        <f>SUMIF($A155:$A$211,LEFT($C153,LEN($C153)-6),V155:V$211)</f>
        <v>21.567621737994244</v>
      </c>
      <c r="W153" s="123">
        <f>SUMIF($A155:$A$211,LEFT($C153,LEN($C153)-6),W155:W$211)</f>
        <v>21.861669091840135</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21.98743803076923</v>
      </c>
      <c r="E190" s="125">
        <f>SUMIF($B191:$B$211,LEFT($C190,LEN($C190)-6),E191:E$211)</f>
        <v>23.87775852307692</v>
      </c>
      <c r="F190" s="125">
        <f>SUMIF($B191:$B$211,LEFT($C190,LEN($C190)-6),F191:F$211)</f>
        <v>23.138474030769228</v>
      </c>
      <c r="G190" s="125">
        <f>SUMIF($B191:$B$211,LEFT($C190,LEN($C190)-6),G191:G$211)</f>
        <v>25.782627876923073</v>
      </c>
      <c r="H190" s="125">
        <f>SUMIF($B191:$B$211,LEFT($C190,LEN($C190)-6),H191:H$211)</f>
        <v>21.904143261538461</v>
      </c>
      <c r="I190" s="125">
        <f>SUMIF($B191:$B$211,LEFT($C190,LEN($C190)-6),I191:I$211)</f>
        <v>22.120320492307691</v>
      </c>
      <c r="J190" s="125">
        <f>SUMIF($B191:$B$211,LEFT($C190,LEN($C190)-6),J191:J$211)</f>
        <v>23.583375015384618</v>
      </c>
      <c r="K190" s="125">
        <f>SUMIF($B191:$B$211,LEFT($C190,LEN($C190)-6),K191:K$211)</f>
        <v>21.266215384615389</v>
      </c>
      <c r="L190" s="125">
        <f>SUMIF($B191:$B$211,LEFT($C190,LEN($C190)-6),L191:L$211)</f>
        <v>22.871015384615387</v>
      </c>
      <c r="M190" s="125">
        <f>SUMIF($B191:$B$211,LEFT($C190,LEN($C190)-6),M191:M$211)</f>
        <v>17.513661538461538</v>
      </c>
      <c r="N190" s="125">
        <f>SUMIF($B191:$B$211,LEFT($C190,LEN($C190)-6),N191:N$211)</f>
        <v>16.14738461538462</v>
      </c>
      <c r="O190" s="125">
        <f>SUMIF($B191:$B$211,LEFT($C190,LEN($C190)-6),O191:O$211)</f>
        <v>9.841169230769232</v>
      </c>
      <c r="P190" s="125">
        <f>SUMIF($B191:$B$211,LEFT($C190,LEN($C190)-6),P191:P$211)</f>
        <v>21.28923076923077</v>
      </c>
      <c r="Q190" s="125">
        <f>SUMIF($B191:$B$211,LEFT($C190,LEN($C190)-6),Q191:Q$211)</f>
        <v>14.929661538461534</v>
      </c>
      <c r="R190" s="125">
        <f>SUMIF($B191:$B$211,LEFT($C190,LEN($C190)-6),R191:R$211)</f>
        <v>19.948082608071882</v>
      </c>
      <c r="S190" s="125">
        <f>SUMIF($B191:$B$211,LEFT($C190,LEN($C190)-6),S191:S$211)</f>
        <v>21.224679509642659</v>
      </c>
      <c r="T190" s="125">
        <f>SUMIF($B191:$B$211,LEFT($C190,LEN($C190)-6),T191:T$211)</f>
        <v>21.501276411213396</v>
      </c>
      <c r="U190" s="125">
        <f>SUMIF($B191:$B$211,LEFT($C190,LEN($C190)-6),U191:U$211)</f>
        <v>21.781040364504367</v>
      </c>
      <c r="V190" s="125">
        <f>SUMIF($B191:$B$211,LEFT($C190,LEN($C190)-6),V191:V$211)</f>
        <v>21.567621737994244</v>
      </c>
      <c r="W190" s="125">
        <f>SUMIF($B191:$B$211,LEFT($C190,LEN($C190)-6),W191:W$211)</f>
        <v>21.861669091840135</v>
      </c>
    </row>
    <row r="191" spans="1:23" s="88" customFormat="1" x14ac:dyDescent="0.3">
      <c r="A191" s="126" t="s">
        <v>240</v>
      </c>
      <c r="B191" s="126" t="s">
        <v>518</v>
      </c>
      <c r="C191" s="126" t="s">
        <v>291</v>
      </c>
      <c r="D191" s="127">
        <v>21.98743803076923</v>
      </c>
      <c r="E191" s="127">
        <v>23.87775852307692</v>
      </c>
      <c r="F191" s="127">
        <v>23.138474030769228</v>
      </c>
      <c r="G191" s="127">
        <v>25.782627876923073</v>
      </c>
      <c r="H191" s="127">
        <v>21.904143261538461</v>
      </c>
      <c r="I191" s="127">
        <v>22.120320492307691</v>
      </c>
      <c r="J191" s="127">
        <v>23.583375015384618</v>
      </c>
      <c r="K191" s="127">
        <v>21.266215384615389</v>
      </c>
      <c r="L191" s="127">
        <v>22.871015384615387</v>
      </c>
      <c r="M191" s="127">
        <v>17.513661538461538</v>
      </c>
      <c r="N191" s="127">
        <v>16.14738461538462</v>
      </c>
      <c r="O191" s="127">
        <v>9.841169230769232</v>
      </c>
      <c r="P191" s="127">
        <v>21.28923076923077</v>
      </c>
      <c r="Q191" s="127">
        <v>14.929661538461534</v>
      </c>
      <c r="R191" s="127">
        <v>19.948082608071882</v>
      </c>
      <c r="S191" s="127">
        <v>21.224679509642659</v>
      </c>
      <c r="T191" s="127">
        <v>21.501276411213396</v>
      </c>
      <c r="U191" s="127">
        <v>21.781040364504367</v>
      </c>
      <c r="V191" s="127">
        <v>21.567621737994244</v>
      </c>
      <c r="W191" s="127">
        <v>21.861669091840135</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7DDBE-6EEF-4193-A6D3-8B8A76651518}">
  <sheetPr codeName="Sheet55"/>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1062</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663.65125808642654</v>
      </c>
      <c r="E4" s="5">
        <f t="shared" si="0"/>
        <v>673.38063929699092</v>
      </c>
      <c r="F4" s="5">
        <f t="shared" si="0"/>
        <v>668.51964232008925</v>
      </c>
      <c r="G4" s="5">
        <f t="shared" si="0"/>
        <v>729.43810623308343</v>
      </c>
      <c r="H4" s="5">
        <f t="shared" si="0"/>
        <v>717.8859037577414</v>
      </c>
      <c r="I4" s="5">
        <f t="shared" si="0"/>
        <v>778.17359045477224</v>
      </c>
      <c r="J4" s="5">
        <f t="shared" si="0"/>
        <v>759.19514121538464</v>
      </c>
      <c r="K4" s="5">
        <f t="shared" si="0"/>
        <v>709.10819038461534</v>
      </c>
      <c r="L4" s="5">
        <f t="shared" si="0"/>
        <v>744.02121038461542</v>
      </c>
      <c r="M4" s="5">
        <f t="shared" si="0"/>
        <v>746.65215153846179</v>
      </c>
      <c r="N4" s="5">
        <f t="shared" si="0"/>
        <v>728.56550961538471</v>
      </c>
      <c r="O4" s="5">
        <f t="shared" si="0"/>
        <v>770.41516846400657</v>
      </c>
      <c r="P4" s="5">
        <f t="shared" si="0"/>
        <v>707.14787706923073</v>
      </c>
      <c r="Q4" s="5">
        <f t="shared" si="0"/>
        <v>700.02016863468793</v>
      </c>
      <c r="R4" s="5">
        <f t="shared" si="0"/>
        <v>727.3204675582441</v>
      </c>
      <c r="S4" s="5">
        <f t="shared" si="0"/>
        <v>728.01367972287449</v>
      </c>
      <c r="T4" s="5">
        <f>T5+T56+T116+T120+T153+T197+T209</f>
        <v>727.70689188750305</v>
      </c>
      <c r="U4" s="5">
        <f t="shared" ref="U4:V4" si="1">U5+U56+U116+U120+U153+U197+U209</f>
        <v>722.42077605213444</v>
      </c>
      <c r="V4" s="5">
        <f t="shared" si="1"/>
        <v>716.1481242167647</v>
      </c>
      <c r="W4" s="5">
        <f t="shared" ref="W4" si="2">W5+W56+W116+W120+W153+W197+W209</f>
        <v>710.89478438139326</v>
      </c>
    </row>
    <row r="5" spans="1:23" s="88" customFormat="1" x14ac:dyDescent="0.3">
      <c r="A5" s="122" t="s">
        <v>349</v>
      </c>
      <c r="B5" s="122" t="s">
        <v>349</v>
      </c>
      <c r="C5" s="122" t="s">
        <v>349</v>
      </c>
      <c r="D5" s="123">
        <f>SUMIF($A7:$A$211,LEFT($C5,LEN($C5)-6),D7:D$211)</f>
        <v>21.023384792307695</v>
      </c>
      <c r="E5" s="123">
        <f>SUMIF($A7:$A$211,LEFT($C5,LEN($C5)-6),E7:E$211)</f>
        <v>24.2493713</v>
      </c>
      <c r="F5" s="123">
        <f>SUMIF($A7:$A$211,LEFT($C5,LEN($C5)-6),F7:F$211)</f>
        <v>25.902621100000001</v>
      </c>
      <c r="G5" s="123">
        <f>SUMIF($A7:$A$211,LEFT($C5,LEN($C5)-6),G7:G$211)</f>
        <v>42.9427193</v>
      </c>
      <c r="H5" s="123">
        <f>SUMIF($A7:$A$211,LEFT($C5,LEN($C5)-6),H7:H$211)</f>
        <v>37.911555599999993</v>
      </c>
      <c r="I5" s="123">
        <f>SUMIF($A7:$A$211,LEFT($C5,LEN($C5)-6),I7:I$211)</f>
        <v>43.551688300000002</v>
      </c>
      <c r="J5" s="123">
        <f>SUMIF($A7:$A$211,LEFT($C5,LEN($C5)-6),J7:J$211)</f>
        <v>54.148027000000006</v>
      </c>
      <c r="K5" s="123">
        <f>SUMIF($A7:$A$211,LEFT($C5,LEN($C5)-6),K7:K$211)</f>
        <v>60.014680000000006</v>
      </c>
      <c r="L5" s="123">
        <f>SUMIF($A7:$A$211,LEFT($C5,LEN($C5)-6),L7:L$211)</f>
        <v>81.139920000000004</v>
      </c>
      <c r="M5" s="123">
        <f>SUMIF($A7:$A$211,LEFT($C5,LEN($C5)-6),M7:M$211)</f>
        <v>72.922080000000008</v>
      </c>
      <c r="N5" s="123">
        <f>SUMIF($A7:$A$211,LEFT($C5,LEN($C5)-6),N7:N$211)</f>
        <v>77.820840000000004</v>
      </c>
      <c r="O5" s="123">
        <f>SUMIF($A7:$A$211,LEFT($C5,LEN($C5)-6),O7:O$211)</f>
        <v>78.014520000000005</v>
      </c>
      <c r="P5" s="123">
        <f>SUMIF($A7:$A$211,LEFT($C5,LEN($C5)-6),P7:P$211)</f>
        <v>45.687280000000001</v>
      </c>
      <c r="Q5" s="123">
        <f>SUMIF($A7:$A$211,LEFT($C5,LEN($C5)-6),Q7:Q$211)</f>
        <v>76.568880000000007</v>
      </c>
      <c r="R5" s="123">
        <f>SUMIF($A7:$A$211,LEFT($C5,LEN($C5)-6),R7:R$211)</f>
        <v>76.753452000000607</v>
      </c>
      <c r="S5" s="123">
        <f>SUMIF($A7:$A$211,LEFT($C5,LEN($C5)-6),S7:S$211)</f>
        <v>79.272176000000485</v>
      </c>
      <c r="T5" s="123">
        <f>SUMIF($A7:$A$211,LEFT($C5,LEN($C5)-6),T7:T$211)</f>
        <v>81.790900000000235</v>
      </c>
      <c r="U5" s="123">
        <f>SUMIF($A7:$A$211,LEFT($C5,LEN($C5)-6),U7:U$211)</f>
        <v>84.330296000000914</v>
      </c>
      <c r="V5" s="123">
        <f>SUMIF($A7:$A$211,LEFT($C5,LEN($C5)-6),V7:V$211)</f>
        <v>85.876356000000783</v>
      </c>
      <c r="W5" s="123">
        <f>SUMIF($A7:$A$211,LEFT($C5,LEN($C5)-6),W7:W$211)</f>
        <v>83.422416000000524</v>
      </c>
    </row>
    <row r="6" spans="1:23" s="88" customFormat="1" x14ac:dyDescent="0.3">
      <c r="A6" s="124" t="s">
        <v>350</v>
      </c>
      <c r="B6" s="124" t="s">
        <v>350</v>
      </c>
      <c r="C6" s="124" t="s">
        <v>350</v>
      </c>
      <c r="D6" s="125">
        <f>SUMIF($B7:$B$211,LEFT($C6,LEN($C6)-6),D7:D$211)</f>
        <v>1.2568303999999997</v>
      </c>
      <c r="E6" s="125">
        <f>SUMIF($B7:$B$211,LEFT($C6,LEN($C6)-6),E7:E$211)</f>
        <v>2.3673937</v>
      </c>
      <c r="F6" s="125">
        <f>SUMIF($B7:$B$211,LEFT($C6,LEN($C6)-6),F7:F$211)</f>
        <v>3.0675889999999995</v>
      </c>
      <c r="G6" s="125">
        <f>SUMIF($B7:$B$211,LEFT($C6,LEN($C6)-6),G7:G$211)</f>
        <v>6.0637212999999992</v>
      </c>
      <c r="H6" s="125">
        <f>SUMIF($B7:$B$211,LEFT($C6,LEN($C6)-6),H7:H$211)</f>
        <v>4.4617369999999994</v>
      </c>
      <c r="I6" s="125">
        <f>SUMIF($B7:$B$211,LEFT($C6,LEN($C6)-6),I7:I$211)</f>
        <v>2.8829982999999997</v>
      </c>
      <c r="J6" s="125">
        <f>SUMIF($B7:$B$211,LEFT($C6,LEN($C6)-6),J7:J$211)</f>
        <v>2.6120380999999999</v>
      </c>
      <c r="K6" s="125">
        <f>SUMIF($B7:$B$211,LEFT($C6,LEN($C6)-6),K7:K$211)</f>
        <v>2.38408</v>
      </c>
      <c r="L6" s="125">
        <f>SUMIF($B7:$B$211,LEFT($C6,LEN($C6)-6),L7:L$211)</f>
        <v>1.0057200000000002</v>
      </c>
      <c r="M6" s="125">
        <f>SUMIF($B7:$B$211,LEFT($C6,LEN($C6)-6),M7:M$211)</f>
        <v>1.23828</v>
      </c>
      <c r="N6" s="125">
        <f>SUMIF($B7:$B$211,LEFT($C6,LEN($C6)-6),N7:N$211)</f>
        <v>1.4341200000000001</v>
      </c>
      <c r="O6" s="125">
        <f>SUMIF($B7:$B$211,LEFT($C6,LEN($C6)-6),O7:O$211)</f>
        <v>1.5490400000000002</v>
      </c>
      <c r="P6" s="125">
        <f>SUMIF($B7:$B$211,LEFT($C6,LEN($C6)-6),P7:P$211)</f>
        <v>4.0691199999999998</v>
      </c>
      <c r="Q6" s="125">
        <f>SUMIF($B7:$B$211,LEFT($C6,LEN($C6)-6),Q7:Q$211)</f>
        <v>2.8328800000000003</v>
      </c>
      <c r="R6" s="125">
        <f>SUMIF($B7:$B$211,LEFT($C6,LEN($C6)-6),R7:R$211)</f>
        <v>2.9719480000000025</v>
      </c>
      <c r="S6" s="125">
        <f>SUMIF($B7:$B$211,LEFT($C6,LEN($C6)-6),S7:S$211)</f>
        <v>3.5543680000000761</v>
      </c>
      <c r="T6" s="125">
        <f>SUMIF($B7:$B$211,LEFT($C6,LEN($C6)-6),T7:T$211)</f>
        <v>4.1367880000000152</v>
      </c>
      <c r="U6" s="125">
        <f>SUMIF($B7:$B$211,LEFT($C6,LEN($C6)-6),U7:U$211)</f>
        <v>4.7398799999999728</v>
      </c>
      <c r="V6" s="125">
        <f>SUMIF($B7:$B$211,LEFT($C6,LEN($C6)-6),V7:V$211)</f>
        <v>4.347868000000032</v>
      </c>
      <c r="W6" s="125">
        <f>SUMIF($B7:$B$211,LEFT($C6,LEN($C6)-6),W7:W$211)</f>
        <v>4.9558559999999705</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2.4500000000000001E-2</v>
      </c>
      <c r="E8" s="127">
        <v>2.52E-2</v>
      </c>
      <c r="F8" s="127">
        <v>0</v>
      </c>
      <c r="G8" s="127">
        <v>9.8699999999999982E-2</v>
      </c>
      <c r="H8" s="127">
        <v>0.79309999999999992</v>
      </c>
      <c r="I8" s="127">
        <v>0.45513999999999999</v>
      </c>
      <c r="J8" s="127">
        <v>0.54796</v>
      </c>
      <c r="K8" s="127">
        <v>0</v>
      </c>
      <c r="L8" s="127">
        <v>0</v>
      </c>
      <c r="M8" s="127">
        <v>0.13056000000000001</v>
      </c>
      <c r="N8" s="127">
        <v>0.35020000000000007</v>
      </c>
      <c r="O8" s="127">
        <v>8.7720000000000006E-2</v>
      </c>
      <c r="P8" s="127">
        <v>0.77927999999999997</v>
      </c>
      <c r="Q8" s="127">
        <v>0</v>
      </c>
      <c r="R8" s="127">
        <v>0.31993999999999545</v>
      </c>
      <c r="S8" s="127">
        <v>0.33673599999999482</v>
      </c>
      <c r="T8" s="127">
        <v>0.35353199999999418</v>
      </c>
      <c r="U8" s="127">
        <v>0.37032799999999355</v>
      </c>
      <c r="V8" s="127">
        <v>0.38712399999999292</v>
      </c>
      <c r="W8" s="127">
        <v>0.40391999999999229</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0.39689999999999998</v>
      </c>
      <c r="E10" s="127">
        <v>0.28559999999999997</v>
      </c>
      <c r="F10" s="127">
        <v>0.28420000000000001</v>
      </c>
      <c r="G10" s="127">
        <v>0</v>
      </c>
      <c r="H10" s="127">
        <v>0</v>
      </c>
      <c r="I10" s="127">
        <v>6.9999999999999999E-4</v>
      </c>
      <c r="J10" s="127">
        <v>1.4E-3</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5.8450700000000001E-2</v>
      </c>
      <c r="E12" s="127">
        <v>0.15294999999999997</v>
      </c>
      <c r="F12" s="127">
        <v>0.17044999999999999</v>
      </c>
      <c r="G12" s="127">
        <v>0.13264999999999999</v>
      </c>
      <c r="H12" s="127">
        <v>4.8299999999999996E-2</v>
      </c>
      <c r="I12" s="127">
        <v>9.4500000000000001E-2</v>
      </c>
      <c r="J12" s="127">
        <v>5.425E-2</v>
      </c>
      <c r="K12" s="127">
        <v>0</v>
      </c>
      <c r="L12" s="127">
        <v>0</v>
      </c>
      <c r="M12" s="127">
        <v>0</v>
      </c>
      <c r="N12" s="127">
        <v>0</v>
      </c>
      <c r="O12" s="127">
        <v>0</v>
      </c>
      <c r="P12" s="127">
        <v>0</v>
      </c>
      <c r="Q12" s="127">
        <v>0.15232000000000001</v>
      </c>
      <c r="R12" s="127">
        <v>0.12185600000000107</v>
      </c>
      <c r="S12" s="127">
        <v>0.15232000000000312</v>
      </c>
      <c r="T12" s="127">
        <v>0.18278399999999806</v>
      </c>
      <c r="U12" s="127">
        <v>0.2132480000000001</v>
      </c>
      <c r="V12" s="127">
        <v>0.24371200000000215</v>
      </c>
      <c r="W12" s="127">
        <v>0.27417599999999709</v>
      </c>
    </row>
    <row r="13" spans="1:23" s="88" customFormat="1" x14ac:dyDescent="0.3">
      <c r="A13" s="126" t="s">
        <v>144</v>
      </c>
      <c r="B13" s="126" t="s">
        <v>351</v>
      </c>
      <c r="C13" s="126" t="s">
        <v>151</v>
      </c>
      <c r="D13" s="127">
        <v>0.131684</v>
      </c>
      <c r="E13" s="127">
        <v>0.12805800000000001</v>
      </c>
      <c r="F13" s="127">
        <v>0.11551399999999999</v>
      </c>
      <c r="G13" s="127">
        <v>0.8533426999999999</v>
      </c>
      <c r="H13" s="127">
        <v>1.7150000000000001</v>
      </c>
      <c r="I13" s="127">
        <v>1.2916399999999997</v>
      </c>
      <c r="J13" s="127">
        <v>1.0569999999999999</v>
      </c>
      <c r="K13" s="127">
        <v>0</v>
      </c>
      <c r="L13" s="127">
        <v>0.13872000000000001</v>
      </c>
      <c r="M13" s="127">
        <v>0.14144000000000001</v>
      </c>
      <c r="N13" s="127">
        <v>8.4320000000000006E-2</v>
      </c>
      <c r="O13" s="127">
        <v>7.0720000000000005E-2</v>
      </c>
      <c r="P13" s="127">
        <v>0.53992000000000018</v>
      </c>
      <c r="Q13" s="127">
        <v>2.4480000000000002E-2</v>
      </c>
      <c r="R13" s="127">
        <v>0.23868000000000222</v>
      </c>
      <c r="S13" s="127">
        <v>0.26084800000000286</v>
      </c>
      <c r="T13" s="127">
        <v>0.28301600000000349</v>
      </c>
      <c r="U13" s="127">
        <v>0.30518400000000412</v>
      </c>
      <c r="V13" s="127">
        <v>0.32735200000000475</v>
      </c>
      <c r="W13" s="127">
        <v>0.34952000000000538</v>
      </c>
    </row>
    <row r="14" spans="1:23" s="88" customFormat="1" x14ac:dyDescent="0.3">
      <c r="A14" s="126" t="s">
        <v>144</v>
      </c>
      <c r="B14" s="126" t="s">
        <v>351</v>
      </c>
      <c r="C14" s="126" t="s">
        <v>357</v>
      </c>
      <c r="D14" s="127">
        <v>0</v>
      </c>
      <c r="E14" s="127">
        <v>0</v>
      </c>
      <c r="F14" s="127">
        <v>1.1899999999999999E-2</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2.3799999999999998E-2</v>
      </c>
      <c r="F16" s="127">
        <v>0.19950000000000001</v>
      </c>
      <c r="G16" s="127">
        <v>3.5979999999999998E-2</v>
      </c>
      <c r="H16" s="127">
        <v>0</v>
      </c>
      <c r="I16" s="127">
        <v>7.0350000000000002E-4</v>
      </c>
      <c r="J16" s="127">
        <v>2.0999999999999998E-6</v>
      </c>
      <c r="K16" s="127">
        <v>0</v>
      </c>
      <c r="L16" s="127">
        <v>0</v>
      </c>
      <c r="M16" s="127">
        <v>0</v>
      </c>
      <c r="N16" s="127">
        <v>0</v>
      </c>
      <c r="O16" s="127">
        <v>2.9919999999999999E-2</v>
      </c>
      <c r="P16" s="127">
        <v>0</v>
      </c>
      <c r="Q16" s="127">
        <v>0</v>
      </c>
      <c r="R16" s="127">
        <v>5.9840000000000023E-3</v>
      </c>
      <c r="S16" s="127">
        <v>5.9840000000000032E-3</v>
      </c>
      <c r="T16" s="127">
        <v>5.9840000000000041E-3</v>
      </c>
      <c r="U16" s="127">
        <v>5.9840000000000049E-3</v>
      </c>
      <c r="V16" s="127">
        <v>5.9840000000000058E-3</v>
      </c>
      <c r="W16" s="127">
        <v>5.9840000000000067E-3</v>
      </c>
    </row>
    <row r="17" spans="1:23" s="88" customFormat="1" x14ac:dyDescent="0.3">
      <c r="A17" s="126" t="s">
        <v>144</v>
      </c>
      <c r="B17" s="126" t="s">
        <v>351</v>
      </c>
      <c r="C17" s="126" t="s">
        <v>360</v>
      </c>
      <c r="D17" s="127">
        <v>5.4984999999999999E-2</v>
      </c>
      <c r="E17" s="127">
        <v>0.35288399999999998</v>
      </c>
      <c r="F17" s="127">
        <v>0.301672</v>
      </c>
      <c r="G17" s="127">
        <v>2.3407768999999998</v>
      </c>
      <c r="H17" s="127">
        <v>0.29961399999999999</v>
      </c>
      <c r="I17" s="127">
        <v>0.12459999999999999</v>
      </c>
      <c r="J17" s="127">
        <v>0.14660799999999999</v>
      </c>
      <c r="K17" s="127">
        <v>0.11152000000000001</v>
      </c>
      <c r="L17" s="127">
        <v>0.21148000000000003</v>
      </c>
      <c r="M17" s="127">
        <v>0.22304000000000002</v>
      </c>
      <c r="N17" s="127">
        <v>0.14756</v>
      </c>
      <c r="O17" s="127">
        <v>0.11764000000000001</v>
      </c>
      <c r="P17" s="127">
        <v>0.27540000000000003</v>
      </c>
      <c r="Q17" s="127">
        <v>0.38963999999999999</v>
      </c>
      <c r="R17" s="127">
        <v>0.3689679999999953</v>
      </c>
      <c r="S17" s="127">
        <v>0.41507200000000921</v>
      </c>
      <c r="T17" s="127">
        <v>0.46117600000000891</v>
      </c>
      <c r="U17" s="127">
        <v>0.50728000000000861</v>
      </c>
      <c r="V17" s="127">
        <v>0.55338400000000831</v>
      </c>
      <c r="W17" s="127">
        <v>0.59948800000000801</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0.15604400000000002</v>
      </c>
      <c r="E19" s="127">
        <v>0.36861999999999995</v>
      </c>
      <c r="F19" s="127">
        <v>1.2887</v>
      </c>
      <c r="G19" s="127">
        <v>1.8502049999999999</v>
      </c>
      <c r="H19" s="127">
        <v>0.54123299999999996</v>
      </c>
      <c r="I19" s="127">
        <v>0.15000999999999998</v>
      </c>
      <c r="J19" s="127">
        <v>0.19273799999999999</v>
      </c>
      <c r="K19" s="127">
        <v>0.20671999999999999</v>
      </c>
      <c r="L19" s="127">
        <v>0.1802</v>
      </c>
      <c r="M19" s="127">
        <v>0.14688000000000001</v>
      </c>
      <c r="N19" s="127">
        <v>0.21080000000000004</v>
      </c>
      <c r="O19" s="127">
        <v>0.63512000000000002</v>
      </c>
      <c r="P19" s="127">
        <v>1.6755200000000001</v>
      </c>
      <c r="Q19" s="127">
        <v>1.5748800000000003</v>
      </c>
      <c r="R19" s="127">
        <v>1.1448560000000043</v>
      </c>
      <c r="S19" s="127">
        <v>1.5769280000000663</v>
      </c>
      <c r="T19" s="127">
        <v>2.0090000000000146</v>
      </c>
      <c r="U19" s="127">
        <v>2.4410719999999628</v>
      </c>
      <c r="V19" s="127">
        <v>1.8731440000000248</v>
      </c>
      <c r="W19" s="127">
        <v>2.3052159999999731</v>
      </c>
    </row>
    <row r="20" spans="1:23" s="88" customFormat="1" x14ac:dyDescent="0.3">
      <c r="A20" s="126" t="s">
        <v>144</v>
      </c>
      <c r="B20" s="126" t="s">
        <v>351</v>
      </c>
      <c r="C20" s="126" t="s">
        <v>362</v>
      </c>
      <c r="D20" s="127">
        <v>0.11549999999999999</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0.73242399999999985</v>
      </c>
      <c r="F21" s="127">
        <v>0.403949</v>
      </c>
      <c r="G21" s="127">
        <v>1.7639999999999996E-2</v>
      </c>
      <c r="H21" s="127">
        <v>0.41951000000000005</v>
      </c>
      <c r="I21" s="127">
        <v>0.20056399999999996</v>
      </c>
      <c r="J21" s="127">
        <v>0.14254800000000001</v>
      </c>
      <c r="K21" s="127">
        <v>0.17408000000000001</v>
      </c>
      <c r="L21" s="127">
        <v>0.12376000000000001</v>
      </c>
      <c r="M21" s="127">
        <v>0.12376000000000001</v>
      </c>
      <c r="N21" s="127">
        <v>0</v>
      </c>
      <c r="O21" s="127">
        <v>0.10608000000000001</v>
      </c>
      <c r="P21" s="127">
        <v>0.42908000000000002</v>
      </c>
      <c r="Q21" s="127">
        <v>0.21216000000000002</v>
      </c>
      <c r="R21" s="127">
        <v>0.35598000000000241</v>
      </c>
      <c r="S21" s="127">
        <v>0.41656799999999805</v>
      </c>
      <c r="T21" s="127">
        <v>0.4771559999999937</v>
      </c>
      <c r="U21" s="127">
        <v>0.53774400000000355</v>
      </c>
      <c r="V21" s="127">
        <v>0.5983319999999992</v>
      </c>
      <c r="W21" s="127">
        <v>0.65891999999999484</v>
      </c>
    </row>
    <row r="22" spans="1:23" s="88" customFormat="1" x14ac:dyDescent="0.3">
      <c r="A22" s="126" t="s">
        <v>144</v>
      </c>
      <c r="B22" s="126" t="s">
        <v>351</v>
      </c>
      <c r="C22" s="126" t="s">
        <v>159</v>
      </c>
      <c r="D22" s="127">
        <v>0.10757599999999999</v>
      </c>
      <c r="E22" s="127">
        <v>9.7909699999999988E-2</v>
      </c>
      <c r="F22" s="127">
        <v>0.11711000000000001</v>
      </c>
      <c r="G22" s="127">
        <v>9.1448000000000002E-2</v>
      </c>
      <c r="H22" s="127">
        <v>0.15173199999999998</v>
      </c>
      <c r="I22" s="127">
        <v>0.20505799999999996</v>
      </c>
      <c r="J22" s="127">
        <v>0.18404399999999999</v>
      </c>
      <c r="K22" s="127">
        <v>0.27064000000000005</v>
      </c>
      <c r="L22" s="127">
        <v>0.22304000000000004</v>
      </c>
      <c r="M22" s="127">
        <v>0.30327999999999999</v>
      </c>
      <c r="N22" s="127">
        <v>0.46579999999999994</v>
      </c>
      <c r="O22" s="127">
        <v>0.34952000000000005</v>
      </c>
      <c r="P22" s="127">
        <v>0.29512000000000005</v>
      </c>
      <c r="Q22" s="127">
        <v>0.38760000000000006</v>
      </c>
      <c r="R22" s="127">
        <v>0.35965200000000008</v>
      </c>
      <c r="S22" s="127">
        <v>0.3594480000000001</v>
      </c>
      <c r="T22" s="127">
        <v>0.35924400000000012</v>
      </c>
      <c r="U22" s="127">
        <v>0.35904000000000014</v>
      </c>
      <c r="V22" s="127">
        <v>0.35883600000000015</v>
      </c>
      <c r="W22" s="127">
        <v>0.35863200000000017</v>
      </c>
    </row>
    <row r="23" spans="1:23" s="88" customFormat="1" x14ac:dyDescent="0.3">
      <c r="A23" s="126" t="s">
        <v>144</v>
      </c>
      <c r="B23" s="126" t="s">
        <v>351</v>
      </c>
      <c r="C23" s="126" t="s">
        <v>364</v>
      </c>
      <c r="D23" s="127">
        <v>0</v>
      </c>
      <c r="E23" s="127">
        <v>0</v>
      </c>
      <c r="F23" s="127">
        <v>0</v>
      </c>
      <c r="G23" s="127">
        <v>2.9399999999999999E-2</v>
      </c>
      <c r="H23" s="127">
        <v>0</v>
      </c>
      <c r="I23" s="127">
        <v>2.7999999999999999E-6</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1.4960000000000002</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0.21119069999999998</v>
      </c>
      <c r="E25" s="127">
        <v>0.19994799999999999</v>
      </c>
      <c r="F25" s="127">
        <v>0.174594</v>
      </c>
      <c r="G25" s="127">
        <v>0.61357869999999992</v>
      </c>
      <c r="H25" s="127">
        <v>0.49324799999999991</v>
      </c>
      <c r="I25" s="127">
        <v>0.36007999999999996</v>
      </c>
      <c r="J25" s="127">
        <v>0.28548799999999996</v>
      </c>
      <c r="K25" s="127">
        <v>0.12512000000000001</v>
      </c>
      <c r="L25" s="127">
        <v>0.12852</v>
      </c>
      <c r="M25" s="127">
        <v>0.16932000000000003</v>
      </c>
      <c r="N25" s="127">
        <v>0.17543999999999998</v>
      </c>
      <c r="O25" s="127">
        <v>0.15232000000000001</v>
      </c>
      <c r="P25" s="127">
        <v>7.4800000000000005E-2</v>
      </c>
      <c r="Q25" s="127">
        <v>9.1800000000000007E-2</v>
      </c>
      <c r="R25" s="127">
        <v>5.6032000000001858E-2</v>
      </c>
      <c r="S25" s="127">
        <v>3.0464000000002045E-2</v>
      </c>
      <c r="T25" s="127">
        <v>4.8960000000022319E-3</v>
      </c>
      <c r="U25" s="127">
        <v>0</v>
      </c>
      <c r="V25" s="127">
        <v>0</v>
      </c>
      <c r="W25" s="127">
        <v>0</v>
      </c>
    </row>
    <row r="26" spans="1:23" s="88" customFormat="1" x14ac:dyDescent="0.3">
      <c r="A26" s="124" t="s">
        <v>366</v>
      </c>
      <c r="B26" s="124" t="s">
        <v>366</v>
      </c>
      <c r="C26" s="124" t="s">
        <v>366</v>
      </c>
      <c r="D26" s="125">
        <f>SUMIF($B27:$B$211,LEFT($C26,LEN($C26)-6),D27:D$211)</f>
        <v>0.12286469999999999</v>
      </c>
      <c r="E26" s="125">
        <f>SUMIF($B27:$B$211,LEFT($C26,LEN($C26)-6),E27:E$211)</f>
        <v>0.26890780000000003</v>
      </c>
      <c r="F26" s="125">
        <f>SUMIF($B27:$B$211,LEFT($C26,LEN($C26)-6),F27:F$211)</f>
        <v>0.33172999999999997</v>
      </c>
      <c r="G26" s="125">
        <f>SUMIF($B27:$B$211,LEFT($C26,LEN($C26)-6),G27:G$211)</f>
        <v>0.32949699999999993</v>
      </c>
      <c r="H26" s="125">
        <f>SUMIF($B27:$B$211,LEFT($C26,LEN($C26)-6),H27:H$211)</f>
        <v>3.1276699999999998E-2</v>
      </c>
      <c r="I26" s="125">
        <f>SUMIF($B27:$B$211,LEFT($C26,LEN($C26)-6),I27:I$211)</f>
        <v>2.7299999999999998E-2</v>
      </c>
      <c r="J26" s="125">
        <f>SUMIF($B27:$B$211,LEFT($C26,LEN($C26)-6),J27:J$211)</f>
        <v>0.12047140000000001</v>
      </c>
      <c r="K26" s="125">
        <f>SUMIF($B27:$B$211,LEFT($C26,LEN($C26)-6),K27:K$211)</f>
        <v>8.1600000000000006E-2</v>
      </c>
      <c r="L26" s="125">
        <f>SUMIF($B27:$B$211,LEFT($C26,LEN($C26)-6),L27:L$211)</f>
        <v>1.7680000000000001E-2</v>
      </c>
      <c r="M26" s="125">
        <f>SUMIF($B27:$B$211,LEFT($C26,LEN($C26)-6),M27:M$211)</f>
        <v>2.7200000000000002E-2</v>
      </c>
      <c r="N26" s="125">
        <f>SUMIF($B27:$B$211,LEFT($C26,LEN($C26)-6),N27:N$211)</f>
        <v>4.4880000000000003E-2</v>
      </c>
      <c r="O26" s="125">
        <f>SUMIF($B27:$B$211,LEFT($C26,LEN($C26)-6),O27:O$211)</f>
        <v>4.2160000000000003E-2</v>
      </c>
      <c r="P26" s="125">
        <f>SUMIF($B27:$B$211,LEFT($C26,LEN($C26)-6),P27:P$211)</f>
        <v>1.7680000000000001E-2</v>
      </c>
      <c r="Q26" s="125">
        <f>SUMIF($B27:$B$211,LEFT($C26,LEN($C26)-6),Q27:Q$211)</f>
        <v>5.2360000000000004E-2</v>
      </c>
      <c r="R26" s="125">
        <f>SUMIF($B27:$B$211,LEFT($C26,LEN($C26)-6),R27:R$211)</f>
        <v>4.6512000000001191E-2</v>
      </c>
      <c r="S26" s="125">
        <f>SUMIF($B27:$B$211,LEFT($C26,LEN($C26)-6),S27:S$211)</f>
        <v>5.1544000000000673E-2</v>
      </c>
      <c r="T26" s="125">
        <f>SUMIF($B27:$B$211,LEFT($C26,LEN($C26)-6),T27:T$211)</f>
        <v>5.6576000000001042E-2</v>
      </c>
      <c r="U26" s="125">
        <f>SUMIF($B27:$B$211,LEFT($C26,LEN($C26)-6),U27:U$211)</f>
        <v>6.1608000000000523E-2</v>
      </c>
      <c r="V26" s="125">
        <f>SUMIF($B27:$B$211,LEFT($C26,LEN($C26)-6),V27:V$211)</f>
        <v>6.8408000000001107E-2</v>
      </c>
      <c r="W26" s="125">
        <f>SUMIF($B27:$B$211,LEFT($C26,LEN($C26)-6),W27:W$211)</f>
        <v>7.5208000000000358E-2</v>
      </c>
    </row>
    <row r="27" spans="1:23" s="88" customFormat="1" x14ac:dyDescent="0.3">
      <c r="A27" s="126" t="s">
        <v>144</v>
      </c>
      <c r="B27" s="126" t="s">
        <v>367</v>
      </c>
      <c r="C27" s="126" t="s">
        <v>368</v>
      </c>
      <c r="D27" s="127">
        <v>0</v>
      </c>
      <c r="E27" s="127">
        <v>1.4E-2</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1.3649999999999999E-2</v>
      </c>
      <c r="H29" s="127">
        <v>0</v>
      </c>
      <c r="I29" s="127">
        <v>2.7299999999999998E-2</v>
      </c>
      <c r="J29" s="127">
        <v>0</v>
      </c>
      <c r="K29" s="127">
        <v>2.7200000000000002E-2</v>
      </c>
      <c r="L29" s="127">
        <v>0</v>
      </c>
      <c r="M29" s="127">
        <v>0</v>
      </c>
      <c r="N29" s="127">
        <v>2.7200000000000002E-2</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9.800000000000001E-5</v>
      </c>
      <c r="H30" s="127">
        <v>4.1999999999999996E-6</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3.4999999999999995E-6</v>
      </c>
      <c r="F31" s="127">
        <v>1.1899999999999999E-2</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3.6015000000000001E-3</v>
      </c>
      <c r="F33" s="127">
        <v>9.1069999999999998E-2</v>
      </c>
      <c r="G33" s="127">
        <v>9.0544999999999987E-2</v>
      </c>
      <c r="H33" s="127">
        <v>7.5249999999999991E-4</v>
      </c>
      <c r="I33" s="127">
        <v>0</v>
      </c>
      <c r="J33" s="127">
        <v>0</v>
      </c>
      <c r="K33" s="127">
        <v>0</v>
      </c>
      <c r="L33" s="127">
        <v>0</v>
      </c>
      <c r="M33" s="127">
        <v>0</v>
      </c>
      <c r="N33" s="127">
        <v>0</v>
      </c>
      <c r="O33" s="127">
        <v>0</v>
      </c>
      <c r="P33" s="127">
        <v>1.7680000000000001E-2</v>
      </c>
      <c r="Q33" s="127">
        <v>0</v>
      </c>
      <c r="R33" s="127">
        <v>8.840000000000181E-3</v>
      </c>
      <c r="S33" s="127">
        <v>1.0607999999999951E-2</v>
      </c>
      <c r="T33" s="127">
        <v>1.2376000000000165E-2</v>
      </c>
      <c r="U33" s="127">
        <v>1.4143999999999934E-2</v>
      </c>
      <c r="V33" s="127">
        <v>1.5912000000000148E-2</v>
      </c>
      <c r="W33" s="127">
        <v>1.7679999999999918E-2</v>
      </c>
    </row>
    <row r="34" spans="1:23" s="88" customFormat="1" x14ac:dyDescent="0.3">
      <c r="A34" s="126" t="s">
        <v>144</v>
      </c>
      <c r="B34" s="126" t="s">
        <v>367</v>
      </c>
      <c r="C34" s="126" t="s">
        <v>167</v>
      </c>
      <c r="D34" s="127">
        <v>0</v>
      </c>
      <c r="E34" s="127">
        <v>0</v>
      </c>
      <c r="F34" s="127">
        <v>0</v>
      </c>
      <c r="G34" s="127">
        <v>0</v>
      </c>
      <c r="H34" s="127">
        <v>0</v>
      </c>
      <c r="I34" s="127">
        <v>0</v>
      </c>
      <c r="J34" s="127">
        <v>1.3999999999999999E-6</v>
      </c>
      <c r="K34" s="127">
        <v>0</v>
      </c>
      <c r="L34" s="127">
        <v>0</v>
      </c>
      <c r="M34" s="127">
        <v>0</v>
      </c>
      <c r="N34" s="127">
        <v>0</v>
      </c>
      <c r="O34" s="127">
        <v>6.8000000000000005E-3</v>
      </c>
      <c r="P34" s="127">
        <v>0</v>
      </c>
      <c r="Q34" s="127">
        <v>0</v>
      </c>
      <c r="R34" s="127">
        <v>1.3600000000000001E-3</v>
      </c>
      <c r="S34" s="127">
        <v>1.3600000000000001E-3</v>
      </c>
      <c r="T34" s="127">
        <v>1.3600000000000001E-3</v>
      </c>
      <c r="U34" s="127">
        <v>1.3600000000000001E-3</v>
      </c>
      <c r="V34" s="127">
        <v>1.3600000000000001E-3</v>
      </c>
      <c r="W34" s="127">
        <v>1.3600000000000001E-3</v>
      </c>
    </row>
    <row r="35" spans="1:23" s="88" customFormat="1" x14ac:dyDescent="0.3">
      <c r="A35" s="126" t="s">
        <v>144</v>
      </c>
      <c r="B35" s="126" t="s">
        <v>367</v>
      </c>
      <c r="C35" s="126" t="s">
        <v>374</v>
      </c>
      <c r="D35" s="127">
        <v>0</v>
      </c>
      <c r="E35" s="127">
        <v>0</v>
      </c>
      <c r="F35" s="127">
        <v>0</v>
      </c>
      <c r="G35" s="127">
        <v>1.512E-2</v>
      </c>
      <c r="H35" s="127">
        <v>0</v>
      </c>
      <c r="I35" s="127">
        <v>0</v>
      </c>
      <c r="J35" s="127">
        <v>8.4000000000000005E-2</v>
      </c>
      <c r="K35" s="127">
        <v>5.4400000000000004E-2</v>
      </c>
      <c r="L35" s="127">
        <v>0</v>
      </c>
      <c r="M35" s="127">
        <v>2.7200000000000002E-2</v>
      </c>
      <c r="N35" s="127">
        <v>0</v>
      </c>
      <c r="O35" s="127">
        <v>0</v>
      </c>
      <c r="P35" s="127">
        <v>0</v>
      </c>
      <c r="Q35" s="127">
        <v>3.4680000000000002E-2</v>
      </c>
      <c r="R35" s="127">
        <v>1.6864000000000434E-2</v>
      </c>
      <c r="S35" s="127">
        <v>1.8360000000000376E-2</v>
      </c>
      <c r="T35" s="127">
        <v>1.9856000000000318E-2</v>
      </c>
      <c r="U35" s="127">
        <v>2.135200000000026E-2</v>
      </c>
      <c r="V35" s="127">
        <v>2.2848000000000201E-2</v>
      </c>
      <c r="W35" s="127">
        <v>2.4344000000000143E-2</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0.12286469999999999</v>
      </c>
      <c r="E40" s="127">
        <v>0.20090280000000002</v>
      </c>
      <c r="F40" s="127">
        <v>0.19292000000000001</v>
      </c>
      <c r="G40" s="127">
        <v>0.17401999999999998</v>
      </c>
      <c r="H40" s="127">
        <v>1.26E-2</v>
      </c>
      <c r="I40" s="127">
        <v>0</v>
      </c>
      <c r="J40" s="127">
        <v>3.6469999999999995E-2</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1.7680000000000001E-2</v>
      </c>
      <c r="R41" s="127">
        <v>1.4144000000000823E-2</v>
      </c>
      <c r="S41" s="127">
        <v>1.7680000000000362E-2</v>
      </c>
      <c r="T41" s="127">
        <v>2.121600000000079E-2</v>
      </c>
      <c r="U41" s="127">
        <v>2.4752000000000329E-2</v>
      </c>
      <c r="V41" s="127">
        <v>2.8288000000000757E-2</v>
      </c>
      <c r="W41" s="127">
        <v>3.1824000000000296E-2</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5.04E-2</v>
      </c>
      <c r="F44" s="127">
        <v>0</v>
      </c>
      <c r="G44" s="127">
        <v>2.2399999999999997E-4</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3.5839999999999997E-2</v>
      </c>
      <c r="G45" s="127">
        <v>3.5839999999999997E-2</v>
      </c>
      <c r="H45" s="127">
        <v>1.7919999999999998E-2</v>
      </c>
      <c r="I45" s="127">
        <v>0</v>
      </c>
      <c r="J45" s="127">
        <v>0</v>
      </c>
      <c r="K45" s="127">
        <v>0</v>
      </c>
      <c r="L45" s="127">
        <v>1.7680000000000001E-2</v>
      </c>
      <c r="M45" s="127">
        <v>0</v>
      </c>
      <c r="N45" s="127">
        <v>1.7680000000000001E-2</v>
      </c>
      <c r="O45" s="127">
        <v>3.5360000000000003E-2</v>
      </c>
      <c r="P45" s="127">
        <v>0</v>
      </c>
      <c r="Q45" s="127">
        <v>0</v>
      </c>
      <c r="R45" s="127">
        <v>5.3039999999997534E-3</v>
      </c>
      <c r="S45" s="127">
        <v>3.5359999999999836E-3</v>
      </c>
      <c r="T45" s="127">
        <v>1.7679999999997698E-3</v>
      </c>
      <c r="U45" s="127">
        <v>0</v>
      </c>
      <c r="V45" s="127">
        <v>0</v>
      </c>
      <c r="W45" s="127">
        <v>0</v>
      </c>
    </row>
    <row r="46" spans="1:23" s="88" customFormat="1" x14ac:dyDescent="0.3">
      <c r="A46" s="124" t="s">
        <v>381</v>
      </c>
      <c r="B46" s="124" t="s">
        <v>381</v>
      </c>
      <c r="C46" s="124" t="s">
        <v>381</v>
      </c>
      <c r="D46" s="125">
        <f>SUMIF($B47:$B$211,LEFT($C46,LEN($C46)-6),D47:D$211)</f>
        <v>19.643689692307696</v>
      </c>
      <c r="E46" s="125">
        <f>SUMIF($B47:$B$211,LEFT($C46,LEN($C46)-6),E47:E$211)</f>
        <v>21.613069799999998</v>
      </c>
      <c r="F46" s="125">
        <f>SUMIF($B47:$B$211,LEFT($C46,LEN($C46)-6),F47:F$211)</f>
        <v>22.503302100000003</v>
      </c>
      <c r="G46" s="125">
        <f>SUMIF($B47:$B$211,LEFT($C46,LEN($C46)-6),G47:G$211)</f>
        <v>36.549500999999999</v>
      </c>
      <c r="H46" s="125">
        <f>SUMIF($B47:$B$211,LEFT($C46,LEN($C46)-6),H47:H$211)</f>
        <v>33.418541899999994</v>
      </c>
      <c r="I46" s="125">
        <f>SUMIF($B47:$B$211,LEFT($C46,LEN($C46)-6),I47:I$211)</f>
        <v>40.641390000000001</v>
      </c>
      <c r="J46" s="125">
        <f>SUMIF($B47:$B$211,LEFT($C46,LEN($C46)-6),J47:J$211)</f>
        <v>51.415517500000007</v>
      </c>
      <c r="K46" s="125">
        <f>SUMIF($B47:$B$211,LEFT($C46,LEN($C46)-6),K47:K$211)</f>
        <v>57.549000000000007</v>
      </c>
      <c r="L46" s="125">
        <f>SUMIF($B47:$B$211,LEFT($C46,LEN($C46)-6),L47:L$211)</f>
        <v>80.116520000000008</v>
      </c>
      <c r="M46" s="125">
        <f>SUMIF($B47:$B$211,LEFT($C46,LEN($C46)-6),M47:M$211)</f>
        <v>71.656600000000012</v>
      </c>
      <c r="N46" s="125">
        <f>SUMIF($B47:$B$211,LEFT($C46,LEN($C46)-6),N47:N$211)</f>
        <v>76.341840000000005</v>
      </c>
      <c r="O46" s="125">
        <f>SUMIF($B47:$B$211,LEFT($C46,LEN($C46)-6),O47:O$211)</f>
        <v>76.423320000000004</v>
      </c>
      <c r="P46" s="125">
        <f>SUMIF($B47:$B$211,LEFT($C46,LEN($C46)-6),P47:P$211)</f>
        <v>41.600479999999997</v>
      </c>
      <c r="Q46" s="125">
        <f>SUMIF($B47:$B$211,LEFT($C46,LEN($C46)-6),Q47:Q$211)</f>
        <v>73.683640000000011</v>
      </c>
      <c r="R46" s="125">
        <f>SUMIF($B47:$B$211,LEFT($C46,LEN($C46)-6),R47:R$211)</f>
        <v>73.734992000000602</v>
      </c>
      <c r="S46" s="125">
        <f>SUMIF($B47:$B$211,LEFT($C46,LEN($C46)-6),S47:S$211)</f>
        <v>75.66626400000041</v>
      </c>
      <c r="T46" s="125">
        <f>SUMIF($B47:$B$211,LEFT($C46,LEN($C46)-6),T47:T$211)</f>
        <v>77.597536000000218</v>
      </c>
      <c r="U46" s="125">
        <f>SUMIF($B47:$B$211,LEFT($C46,LEN($C46)-6),U47:U$211)</f>
        <v>79.528808000000936</v>
      </c>
      <c r="V46" s="125">
        <f>SUMIF($B47:$B$211,LEFT($C46,LEN($C46)-6),V47:V$211)</f>
        <v>81.460080000000744</v>
      </c>
      <c r="W46" s="125">
        <f>SUMIF($B47:$B$211,LEFT($C46,LEN($C46)-6),W47:W$211)</f>
        <v>78.391352000000552</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7.0069999999999993E-3</v>
      </c>
      <c r="E48" s="127">
        <v>3.9503799999999999E-2</v>
      </c>
      <c r="F48" s="127">
        <v>2.1419999999999998E-3</v>
      </c>
      <c r="G48" s="127">
        <v>0</v>
      </c>
      <c r="H48" s="127">
        <v>6.7361000000000004E-2</v>
      </c>
      <c r="I48" s="127">
        <v>2.1070000000000002E-2</v>
      </c>
      <c r="J48" s="127">
        <v>1.3999999999999999E-6</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-5.6630000000000005E-4</v>
      </c>
      <c r="F49" s="127">
        <v>-1.561E-4</v>
      </c>
      <c r="G49" s="127">
        <v>-5.6699999999999996E-5</v>
      </c>
      <c r="H49" s="127">
        <v>-4.6199999999999998E-5</v>
      </c>
      <c r="I49" s="127">
        <v>-1.8899999999999999E-5</v>
      </c>
      <c r="J49" s="127">
        <v>-2.4499999999999999E-5</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1.47E-5</v>
      </c>
      <c r="I50" s="127">
        <v>0</v>
      </c>
      <c r="J50" s="127">
        <v>7.3499999999999998E-3</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1.9844999999999997E-3</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19.636682692307694</v>
      </c>
      <c r="E52" s="127">
        <v>21.574132299999999</v>
      </c>
      <c r="F52" s="127">
        <v>22.482309099999998</v>
      </c>
      <c r="G52" s="127">
        <v>36.547573200000002</v>
      </c>
      <c r="H52" s="127">
        <v>33.350871499999997</v>
      </c>
      <c r="I52" s="127">
        <v>40.615298899999999</v>
      </c>
      <c r="J52" s="127">
        <v>51.401383100000004</v>
      </c>
      <c r="K52" s="127">
        <v>57.549000000000007</v>
      </c>
      <c r="L52" s="127">
        <v>80.116520000000008</v>
      </c>
      <c r="M52" s="127">
        <v>71.656600000000012</v>
      </c>
      <c r="N52" s="127">
        <v>76.341840000000005</v>
      </c>
      <c r="O52" s="127">
        <v>76.423320000000004</v>
      </c>
      <c r="P52" s="127">
        <v>41.600479999999997</v>
      </c>
      <c r="Q52" s="127">
        <v>73.683640000000011</v>
      </c>
      <c r="R52" s="127">
        <v>73.734992000000602</v>
      </c>
      <c r="S52" s="127">
        <v>75.66626400000041</v>
      </c>
      <c r="T52" s="127">
        <v>77.597536000000218</v>
      </c>
      <c r="U52" s="127">
        <v>79.528808000000936</v>
      </c>
      <c r="V52" s="127">
        <v>81.460080000000744</v>
      </c>
      <c r="W52" s="127">
        <v>78.391352000000552</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1.5410499999999999E-2</v>
      </c>
      <c r="G54" s="127">
        <v>0</v>
      </c>
      <c r="H54" s="127">
        <v>3.4089999999999999E-4</v>
      </c>
      <c r="I54" s="127">
        <v>5.0400000000000002E-3</v>
      </c>
      <c r="J54" s="127">
        <v>6.8074999999999993E-3</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3.5965999999999997E-3</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2.4872259999999997</v>
      </c>
      <c r="E56" s="123">
        <f>SUMIF($A58:$A$211,LEFT($C56,LEN($C56)-6),E58:E$211)</f>
        <v>1.133972</v>
      </c>
      <c r="F56" s="123">
        <f>SUMIF($A58:$A$211,LEFT($C56,LEN($C56)-6),F58:F$211)</f>
        <v>2.1472324999999999</v>
      </c>
      <c r="G56" s="123">
        <f>SUMIF($A58:$A$211,LEFT($C56,LEN($C56)-6),G58:G$211)</f>
        <v>3.1479525000000002</v>
      </c>
      <c r="H56" s="123">
        <f>SUMIF($A58:$A$211,LEFT($C56,LEN($C56)-6),H58:H$211)</f>
        <v>2.1136744999999997</v>
      </c>
      <c r="I56" s="123">
        <f>SUMIF($A58:$A$211,LEFT($C56,LEN($C56)-6),I58:I$211)</f>
        <v>1.8324781999999999</v>
      </c>
      <c r="J56" s="123">
        <f>SUMIF($A58:$A$211,LEFT($C56,LEN($C56)-6),J58:J$211)</f>
        <v>1.5318421999999998</v>
      </c>
      <c r="K56" s="123">
        <f>SUMIF($A58:$A$211,LEFT($C56,LEN($C56)-6),K58:K$211)</f>
        <v>0.20264000000000001</v>
      </c>
      <c r="L56" s="123">
        <f>SUMIF($A58:$A$211,LEFT($C56,LEN($C56)-6),L58:L$211)</f>
        <v>0.20400000000000001</v>
      </c>
      <c r="M56" s="123">
        <f>SUMIF($A58:$A$211,LEFT($C56,LEN($C56)-6),M58:M$211)</f>
        <v>0.25500000000000006</v>
      </c>
      <c r="N56" s="123">
        <f>SUMIF($A58:$A$211,LEFT($C56,LEN($C56)-6),N58:N$211)</f>
        <v>8.5000000000000006E-2</v>
      </c>
      <c r="O56" s="123">
        <f>SUMIF($A58:$A$211,LEFT($C56,LEN($C56)-6),O58:O$211)</f>
        <v>7.8880000000000006E-2</v>
      </c>
      <c r="P56" s="123">
        <f>SUMIF($A58:$A$211,LEFT($C56,LEN($C56)-6),P58:P$211)</f>
        <v>0.13872000000000001</v>
      </c>
      <c r="Q56" s="123">
        <f>SUMIF($A58:$A$211,LEFT($C56,LEN($C56)-6),Q58:Q$211)</f>
        <v>0.39984000000000008</v>
      </c>
      <c r="R56" s="123">
        <f>SUMIF($A58:$A$211,LEFT($C56,LEN($C56)-6),R58:R$211)</f>
        <v>0.30130799999999303</v>
      </c>
      <c r="S56" s="123">
        <f>SUMIF($A58:$A$211,LEFT($C56,LEN($C56)-6),S58:S$211)</f>
        <v>0.33904799999998358</v>
      </c>
      <c r="T56" s="123">
        <f>SUMIF($A58:$A$211,LEFT($C56,LEN($C56)-6),T58:T$211)</f>
        <v>0.37678799999998835</v>
      </c>
      <c r="U56" s="123">
        <f>SUMIF($A58:$A$211,LEFT($C56,LEN($C56)-6),U58:U$211)</f>
        <v>0.41452799999999224</v>
      </c>
      <c r="V56" s="123">
        <f>SUMIF($A58:$A$211,LEFT($C56,LEN($C56)-6),V58:V$211)</f>
        <v>0.45226799999998279</v>
      </c>
      <c r="W56" s="123">
        <f>SUMIF($A58:$A$211,LEFT($C56,LEN($C56)-6),W58:W$211)</f>
        <v>0.49000799999998756</v>
      </c>
    </row>
    <row r="57" spans="1:23" s="88" customFormat="1" x14ac:dyDescent="0.3">
      <c r="A57" s="124" t="s">
        <v>391</v>
      </c>
      <c r="B57" s="124" t="s">
        <v>391</v>
      </c>
      <c r="C57" s="124" t="s">
        <v>391</v>
      </c>
      <c r="D57" s="125">
        <f>SUMIF($B58:$B$211,LEFT($C57,LEN($C57)-6),D58:D$211)</f>
        <v>1.9064499999999998</v>
      </c>
      <c r="E57" s="125">
        <f>SUMIF($B58:$B$211,LEFT($C57,LEN($C57)-6),E58:E$211)</f>
        <v>0.383656</v>
      </c>
      <c r="F57" s="125">
        <f>SUMIF($B58:$B$211,LEFT($C57,LEN($C57)-6),F58:F$211)</f>
        <v>1.4308595000000002</v>
      </c>
      <c r="G57" s="125">
        <f>SUMIF($B58:$B$211,LEFT($C57,LEN($C57)-6),G58:G$211)</f>
        <v>2.1497525</v>
      </c>
      <c r="H57" s="125">
        <f>SUMIF($B58:$B$211,LEFT($C57,LEN($C57)-6),H58:H$211)</f>
        <v>0.71436049999999995</v>
      </c>
      <c r="I57" s="125">
        <f>SUMIF($B58:$B$211,LEFT($C57,LEN($C57)-6),I58:I$211)</f>
        <v>3.8122E-3</v>
      </c>
      <c r="J57" s="125">
        <f>SUMIF($B58:$B$211,LEFT($C57,LEN($C57)-6),J58:J$211)</f>
        <v>3.6021999999999998E-3</v>
      </c>
      <c r="K57" s="125">
        <f>SUMIF($B58:$B$211,LEFT($C57,LEN($C57)-6),K58:K$211)</f>
        <v>0</v>
      </c>
      <c r="L57" s="125">
        <f>SUMIF($B58:$B$211,LEFT($C57,LEN($C57)-6),L58:L$211)</f>
        <v>0</v>
      </c>
      <c r="M57" s="125">
        <f>SUMIF($B58:$B$211,LEFT($C57,LEN($C57)-6),M58:M$211)</f>
        <v>1.7000000000000001E-2</v>
      </c>
      <c r="N57" s="125">
        <f>SUMIF($B58:$B$211,LEFT($C57,LEN($C57)-6),N58:N$211)</f>
        <v>0</v>
      </c>
      <c r="O57" s="125">
        <f>SUMIF($B58:$B$211,LEFT($C57,LEN($C57)-6),O58:O$211)</f>
        <v>0</v>
      </c>
      <c r="P57" s="125">
        <f>SUMIF($B58:$B$211,LEFT($C57,LEN($C57)-6),P58:P$211)</f>
        <v>0</v>
      </c>
      <c r="Q57" s="125">
        <f>SUMIF($B58:$B$211,LEFT($C57,LEN($C57)-6),Q58:Q$211)</f>
        <v>1.2239999999999999E-2</v>
      </c>
      <c r="R57" s="125">
        <f>SUMIF($B58:$B$211,LEFT($C57,LEN($C57)-6),R58:R$211)</f>
        <v>9.7920000000000229E-3</v>
      </c>
      <c r="S57" s="125">
        <f>SUMIF($B58:$B$211,LEFT($C57,LEN($C57)-6),S58:S$211)</f>
        <v>1.2240000000000251E-2</v>
      </c>
      <c r="T57" s="125">
        <f>SUMIF($B58:$B$211,LEFT($C57,LEN($C57)-6),T58:T$211)</f>
        <v>1.4688000000000478E-2</v>
      </c>
      <c r="U57" s="125">
        <f>SUMIF($B58:$B$211,LEFT($C57,LEN($C57)-6),U58:U$211)</f>
        <v>1.7135999999999818E-2</v>
      </c>
      <c r="V57" s="125">
        <f>SUMIF($B58:$B$211,LEFT($C57,LEN($C57)-6),V58:V$211)</f>
        <v>1.9584000000000046E-2</v>
      </c>
      <c r="W57" s="125">
        <f>SUMIF($B58:$B$211,LEFT($C57,LEN($C57)-6),W58:W$211)</f>
        <v>2.2032000000000274E-2</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1.8742499999999997</v>
      </c>
      <c r="E59" s="127">
        <v>0.35985600000000001</v>
      </c>
      <c r="F59" s="127">
        <v>1.4305760000000001</v>
      </c>
      <c r="G59" s="127">
        <v>2.1497489999999999</v>
      </c>
      <c r="H59" s="127">
        <v>0.71435839999999995</v>
      </c>
      <c r="I59" s="127">
        <v>3.8079999999999998E-3</v>
      </c>
      <c r="J59" s="127">
        <v>3.5937999999999999E-3</v>
      </c>
      <c r="K59" s="127">
        <v>0</v>
      </c>
      <c r="L59" s="127">
        <v>0</v>
      </c>
      <c r="M59" s="127">
        <v>1.7000000000000001E-2</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3.2199999999999993E-2</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1.2239999999999999E-2</v>
      </c>
      <c r="R61" s="127">
        <v>9.7920000000000229E-3</v>
      </c>
      <c r="S61" s="127">
        <v>1.2240000000000251E-2</v>
      </c>
      <c r="T61" s="127">
        <v>1.4688000000000478E-2</v>
      </c>
      <c r="U61" s="127">
        <v>1.7135999999999818E-2</v>
      </c>
      <c r="V61" s="127">
        <v>1.9584000000000046E-2</v>
      </c>
      <c r="W61" s="127">
        <v>2.2032000000000274E-2</v>
      </c>
    </row>
    <row r="62" spans="1:23" s="88" customFormat="1" x14ac:dyDescent="0.3">
      <c r="A62" s="126" t="s">
        <v>196</v>
      </c>
      <c r="B62" s="126" t="s">
        <v>392</v>
      </c>
      <c r="C62" s="126" t="s">
        <v>395</v>
      </c>
      <c r="D62" s="127">
        <v>0</v>
      </c>
      <c r="E62" s="127">
        <v>0</v>
      </c>
      <c r="F62" s="127">
        <v>0</v>
      </c>
      <c r="G62" s="127">
        <v>3.4999999999999995E-6</v>
      </c>
      <c r="H62" s="127">
        <v>2.0999999999999998E-6</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2.3799999999999998E-2</v>
      </c>
      <c r="F63" s="127">
        <v>2.8349999999999995E-4</v>
      </c>
      <c r="G63" s="127">
        <v>0</v>
      </c>
      <c r="H63" s="127">
        <v>0</v>
      </c>
      <c r="I63" s="127">
        <v>4.1999999999999996E-6</v>
      </c>
      <c r="J63" s="127">
        <v>8.3999999999999992E-6</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2.8E-3</v>
      </c>
      <c r="E64" s="125">
        <f>SUMIF($B65:$B$211,LEFT($C64,LEN($C64)-6),E65:E$211)</f>
        <v>8.2599999999999979E-2</v>
      </c>
      <c r="F64" s="125">
        <f>SUMIF($B65:$B$211,LEFT($C64,LEN($C64)-6),F65:F$211)</f>
        <v>4.0173E-2</v>
      </c>
      <c r="G64" s="125">
        <f>SUMIF($B65:$B$211,LEFT($C64,LEN($C64)-6),G65:G$211)</f>
        <v>0</v>
      </c>
      <c r="H64" s="125">
        <f>SUMIF($B65:$B$211,LEFT($C64,LEN($C64)-6),H65:H$211)</f>
        <v>2.4499999999999999E-3</v>
      </c>
      <c r="I64" s="125">
        <f>SUMIF($B65:$B$211,LEFT($C64,LEN($C64)-6),I65:I$211)</f>
        <v>0.22832599999999997</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2.7880000000000002E-2</v>
      </c>
      <c r="P64" s="125">
        <f>SUMIF($B65:$B$211,LEFT($C64,LEN($C64)-6),P65:P$211)</f>
        <v>0</v>
      </c>
      <c r="Q64" s="125">
        <f>SUMIF($B65:$B$211,LEFT($C64,LEN($C64)-6),Q65:Q$211)</f>
        <v>1.0200000000000001E-2</v>
      </c>
      <c r="R64" s="125">
        <f>SUMIF($B65:$B$211,LEFT($C64,LEN($C64)-6),R65:R$211)</f>
        <v>1.3736000000000168E-2</v>
      </c>
      <c r="S64" s="125">
        <f>SUMIF($B65:$B$211,LEFT($C64,LEN($C64)-6),S65:S$211)</f>
        <v>1.577600000000021E-2</v>
      </c>
      <c r="T64" s="125">
        <f>SUMIF($B65:$B$211,LEFT($C64,LEN($C64)-6),T65:T$211)</f>
        <v>1.7816000000000252E-2</v>
      </c>
      <c r="U64" s="125">
        <f>SUMIF($B65:$B$211,LEFT($C64,LEN($C64)-6),U65:U$211)</f>
        <v>1.9856000000000294E-2</v>
      </c>
      <c r="V64" s="125">
        <f>SUMIF($B65:$B$211,LEFT($C64,LEN($C64)-6),V65:V$211)</f>
        <v>2.1896000000000335E-2</v>
      </c>
      <c r="W64" s="125">
        <f>SUMIF($B65:$B$211,LEFT($C64,LEN($C64)-6),W65:W$211)</f>
        <v>2.3936000000000381E-2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2.4499999999999999E-3</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2.8E-3</v>
      </c>
      <c r="E69" s="127">
        <v>0</v>
      </c>
      <c r="F69" s="127">
        <v>1.47E-4</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6.7199999999999982E-2</v>
      </c>
      <c r="F70" s="127">
        <v>1.3299999999999999E-2</v>
      </c>
      <c r="G70" s="127">
        <v>0</v>
      </c>
      <c r="H70" s="127">
        <v>0</v>
      </c>
      <c r="I70" s="127">
        <v>1.26E-4</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1.26E-4</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1.5399999999999999E-2</v>
      </c>
      <c r="F79" s="127">
        <v>2.6599999999999999E-2</v>
      </c>
      <c r="G79" s="127">
        <v>0</v>
      </c>
      <c r="H79" s="127">
        <v>0</v>
      </c>
      <c r="I79" s="127">
        <v>0</v>
      </c>
      <c r="J79" s="127">
        <v>0</v>
      </c>
      <c r="K79" s="127">
        <v>0</v>
      </c>
      <c r="L79" s="127">
        <v>0</v>
      </c>
      <c r="M79" s="127">
        <v>0</v>
      </c>
      <c r="N79" s="127">
        <v>0</v>
      </c>
      <c r="O79" s="127">
        <v>2.7880000000000002E-2</v>
      </c>
      <c r="P79" s="127">
        <v>0</v>
      </c>
      <c r="Q79" s="127">
        <v>0</v>
      </c>
      <c r="R79" s="127">
        <v>5.5760000000000011E-3</v>
      </c>
      <c r="S79" s="127">
        <v>5.5760000000000011E-3</v>
      </c>
      <c r="T79" s="127">
        <v>5.576000000000002E-3</v>
      </c>
      <c r="U79" s="127">
        <v>5.576000000000002E-3</v>
      </c>
      <c r="V79" s="127">
        <v>5.576000000000002E-3</v>
      </c>
      <c r="W79" s="127">
        <v>5.5760000000000028E-3</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0.22819999999999999</v>
      </c>
      <c r="J81" s="127">
        <v>0</v>
      </c>
      <c r="K81" s="127">
        <v>0</v>
      </c>
      <c r="L81" s="127">
        <v>0</v>
      </c>
      <c r="M81" s="127">
        <v>0</v>
      </c>
      <c r="N81" s="127">
        <v>0</v>
      </c>
      <c r="O81" s="127">
        <v>0</v>
      </c>
      <c r="P81" s="127">
        <v>0</v>
      </c>
      <c r="Q81" s="127">
        <v>1.0200000000000001E-2</v>
      </c>
      <c r="R81" s="127">
        <v>8.1600000000001671E-3</v>
      </c>
      <c r="S81" s="127">
        <v>1.0200000000000209E-2</v>
      </c>
      <c r="T81" s="127">
        <v>1.2240000000000251E-2</v>
      </c>
      <c r="U81" s="127">
        <v>1.4280000000000292E-2</v>
      </c>
      <c r="V81" s="127">
        <v>1.6320000000000334E-2</v>
      </c>
      <c r="W81" s="127">
        <v>1.8360000000000376E-2</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2.8000000000000001E-2</v>
      </c>
      <c r="E83" s="125">
        <f>SUMIF($B84:$B$211,LEFT($C83,LEN($C83)-6),E84:E$211)</f>
        <v>1.61E-2</v>
      </c>
      <c r="F83" s="125">
        <f>SUMIF($B84:$B$211,LEFT($C83,LEN($C83)-6),F84:F$211)</f>
        <v>9.7999999999999962E-3</v>
      </c>
      <c r="G83" s="125">
        <f>SUMIF($B84:$B$211,LEFT($C83,LEN($C83)-6),G84:G$211)</f>
        <v>4.2700000000000002E-2</v>
      </c>
      <c r="H83" s="125">
        <f>SUMIF($B84:$B$211,LEFT($C83,LEN($C83)-6),H84:H$211)</f>
        <v>0.10009999999999998</v>
      </c>
      <c r="I83" s="125">
        <f>SUMIF($B84:$B$211,LEFT($C83,LEN($C83)-6),I84:I$211)</f>
        <v>7.2800000000000004E-2</v>
      </c>
      <c r="J83" s="125">
        <f>SUMIF($B84:$B$211,LEFT($C83,LEN($C83)-6),J84:J$211)</f>
        <v>0.20789999999999997</v>
      </c>
      <c r="K83" s="125">
        <f>SUMIF($B84:$B$211,LEFT($C83,LEN($C83)-6),K84:K$211)</f>
        <v>3.2640000000000002E-2</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6.9999999999999999E-4</v>
      </c>
      <c r="G87" s="127">
        <v>6.9999999999999999E-4</v>
      </c>
      <c r="H87" s="127">
        <v>1.3299999999999999E-2</v>
      </c>
      <c r="I87" s="127">
        <v>1.7500000000000002E-2</v>
      </c>
      <c r="J87" s="127">
        <v>5.5999999999999999E-3</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8.3999999999999977E-3</v>
      </c>
      <c r="G89" s="127">
        <v>2.24E-2</v>
      </c>
      <c r="H89" s="127">
        <v>8.4699999999999984E-2</v>
      </c>
      <c r="I89" s="127">
        <v>3.2899999999999999E-2</v>
      </c>
      <c r="J89" s="127">
        <v>0.1757</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1.7500000000000002E-2</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6.9999999999999999E-4</v>
      </c>
      <c r="H93" s="127">
        <v>2.0999999999999994E-3</v>
      </c>
      <c r="I93" s="127">
        <v>8.3999999999999977E-3</v>
      </c>
      <c r="J93" s="127">
        <v>2.0999999999999994E-3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7.0000000000000001E-3</v>
      </c>
      <c r="E96" s="127">
        <v>1.47E-2</v>
      </c>
      <c r="F96" s="127">
        <v>0</v>
      </c>
      <c r="G96" s="127">
        <v>0</v>
      </c>
      <c r="H96" s="127">
        <v>0</v>
      </c>
      <c r="I96" s="127">
        <v>0</v>
      </c>
      <c r="J96" s="127">
        <v>0</v>
      </c>
      <c r="K96" s="127">
        <v>3.2640000000000002E-2</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3.5000000000000001E-3</v>
      </c>
      <c r="E97" s="127">
        <v>1.4E-3</v>
      </c>
      <c r="F97" s="127">
        <v>6.9999999999999999E-4</v>
      </c>
      <c r="G97" s="127">
        <v>1.89E-2</v>
      </c>
      <c r="H97" s="127">
        <v>0</v>
      </c>
      <c r="I97" s="127">
        <v>1.4E-2</v>
      </c>
      <c r="J97" s="127">
        <v>2.4500000000000001E-2</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0.26249999999999996</v>
      </c>
      <c r="E100" s="125">
        <f>SUMIF($B101:$B$211,LEFT($C100,LEN($C100)-6),E101:E$211)</f>
        <v>0.49769999999999998</v>
      </c>
      <c r="F100" s="125">
        <f>SUMIF($B101:$B$211,LEFT($C100,LEN($C100)-6),F101:F$211)</f>
        <v>0.45710000000000001</v>
      </c>
      <c r="G100" s="125">
        <f>SUMIF($B101:$B$211,LEFT($C100,LEN($C100)-6),G101:G$211)</f>
        <v>0.9554999999999999</v>
      </c>
      <c r="H100" s="125">
        <f>SUMIF($B101:$B$211,LEFT($C100,LEN($C100)-6),H101:H$211)</f>
        <v>1.2186999999999997</v>
      </c>
      <c r="I100" s="125">
        <f>SUMIF($B101:$B$211,LEFT($C100,LEN($C100)-6),I101:I$211)</f>
        <v>1.4748999999999999</v>
      </c>
      <c r="J100" s="125">
        <f>SUMIF($B101:$B$211,LEFT($C100,LEN($C100)-6),J101:J$211)</f>
        <v>0.37519999999999998</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0.23239999999999997</v>
      </c>
      <c r="E101" s="127">
        <v>0.40039999999999998</v>
      </c>
      <c r="F101" s="127">
        <v>0.34300000000000003</v>
      </c>
      <c r="G101" s="127">
        <v>0.81409999999999993</v>
      </c>
      <c r="H101" s="127">
        <v>1.1122999999999998</v>
      </c>
      <c r="I101" s="127">
        <v>1.33</v>
      </c>
      <c r="J101" s="127">
        <v>0.2072</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2.0999999999999994E-3</v>
      </c>
      <c r="F102" s="127">
        <v>7.0000000000000001E-3</v>
      </c>
      <c r="G102" s="127">
        <v>3.5000000000000001E-3</v>
      </c>
      <c r="H102" s="127">
        <v>4.8999999999999998E-3</v>
      </c>
      <c r="I102" s="127">
        <v>8.3999999999999977E-3</v>
      </c>
      <c r="J102" s="127">
        <v>4.8999999999999998E-3</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6.9999999999999999E-4</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3.0099999999999998E-2</v>
      </c>
      <c r="E105" s="127">
        <v>9.5199999999999993E-2</v>
      </c>
      <c r="F105" s="127">
        <v>0.10709999999999999</v>
      </c>
      <c r="G105" s="127">
        <v>0.13789999999999999</v>
      </c>
      <c r="H105" s="127">
        <v>0.10150000000000001</v>
      </c>
      <c r="I105" s="127">
        <v>0.13579999999999998</v>
      </c>
      <c r="J105" s="127">
        <v>0.16309999999999999</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0.28747599999999995</v>
      </c>
      <c r="E110" s="125">
        <f>SUMIF($B111:$B$211,LEFT($C110,LEN($C110)-6),E111:E$211)</f>
        <v>0.153916</v>
      </c>
      <c r="F110" s="125">
        <f>SUMIF($B111:$B$211,LEFT($C110,LEN($C110)-6),F111:F$211)</f>
        <v>0.20929999999999999</v>
      </c>
      <c r="G110" s="125">
        <f>SUMIF($B111:$B$211,LEFT($C110,LEN($C110)-6),G111:G$211)</f>
        <v>0</v>
      </c>
      <c r="H110" s="125">
        <f>SUMIF($B111:$B$211,LEFT($C110,LEN($C110)-6),H111:H$211)</f>
        <v>7.8063999999999995E-2</v>
      </c>
      <c r="I110" s="125">
        <f>SUMIF($B111:$B$211,LEFT($C110,LEN($C110)-6),I111:I$211)</f>
        <v>5.2639999999999999E-2</v>
      </c>
      <c r="J110" s="125">
        <f>SUMIF($B111:$B$211,LEFT($C110,LEN($C110)-6),J111:J$211)</f>
        <v>0.94513999999999998</v>
      </c>
      <c r="K110" s="125">
        <f>SUMIF($B111:$B$211,LEFT($C110,LEN($C110)-6),K111:K$211)</f>
        <v>0.17</v>
      </c>
      <c r="L110" s="125">
        <f>SUMIF($B111:$B$211,LEFT($C110,LEN($C110)-6),L111:L$211)</f>
        <v>0.20400000000000001</v>
      </c>
      <c r="M110" s="125">
        <f>SUMIF($B111:$B$211,LEFT($C110,LEN($C110)-6),M111:M$211)</f>
        <v>0.23800000000000004</v>
      </c>
      <c r="N110" s="125">
        <f>SUMIF($B111:$B$211,LEFT($C110,LEN($C110)-6),N111:N$211)</f>
        <v>8.5000000000000006E-2</v>
      </c>
      <c r="O110" s="125">
        <f>SUMIF($B111:$B$211,LEFT($C110,LEN($C110)-6),O111:O$211)</f>
        <v>5.1000000000000004E-2</v>
      </c>
      <c r="P110" s="125">
        <f>SUMIF($B111:$B$211,LEFT($C110,LEN($C110)-6),P111:P$211)</f>
        <v>0.13872000000000001</v>
      </c>
      <c r="Q110" s="125">
        <f>SUMIF($B111:$B$211,LEFT($C110,LEN($C110)-6),Q111:Q$211)</f>
        <v>0.37740000000000007</v>
      </c>
      <c r="R110" s="125">
        <f>SUMIF($B111:$B$211,LEFT($C110,LEN($C110)-6),R111:R$211)</f>
        <v>0.27777999999999281</v>
      </c>
      <c r="S110" s="125">
        <f>SUMIF($B111:$B$211,LEFT($C110,LEN($C110)-6),S111:S$211)</f>
        <v>0.3110319999999831</v>
      </c>
      <c r="T110" s="125">
        <f>SUMIF($B111:$B$211,LEFT($C110,LEN($C110)-6),T111:T$211)</f>
        <v>0.3442839999999876</v>
      </c>
      <c r="U110" s="125">
        <f>SUMIF($B111:$B$211,LEFT($C110,LEN($C110)-6),U111:U$211)</f>
        <v>0.3775359999999921</v>
      </c>
      <c r="V110" s="125">
        <f>SUMIF($B111:$B$211,LEFT($C110,LEN($C110)-6),V111:V$211)</f>
        <v>0.41078799999998239</v>
      </c>
      <c r="W110" s="125">
        <f>SUMIF($B111:$B$211,LEFT($C110,LEN($C110)-6),W111:W$211)</f>
        <v>0.44403999999998689</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0.28747599999999995</v>
      </c>
      <c r="E114" s="127">
        <v>0.153916</v>
      </c>
      <c r="F114" s="127">
        <v>0.20929999999999999</v>
      </c>
      <c r="G114" s="127">
        <v>0</v>
      </c>
      <c r="H114" s="127">
        <v>7.8063999999999995E-2</v>
      </c>
      <c r="I114" s="127">
        <v>5.2639999999999999E-2</v>
      </c>
      <c r="J114" s="127">
        <v>0.94513999999999998</v>
      </c>
      <c r="K114" s="127">
        <v>0.17</v>
      </c>
      <c r="L114" s="127">
        <v>0.20400000000000001</v>
      </c>
      <c r="M114" s="127">
        <v>0.23800000000000004</v>
      </c>
      <c r="N114" s="127">
        <v>8.5000000000000006E-2</v>
      </c>
      <c r="O114" s="127">
        <v>5.1000000000000004E-2</v>
      </c>
      <c r="P114" s="127">
        <v>0.13872000000000001</v>
      </c>
      <c r="Q114" s="127">
        <v>0.37740000000000007</v>
      </c>
      <c r="R114" s="127">
        <v>0.27777999999999281</v>
      </c>
      <c r="S114" s="127">
        <v>0.3110319999999831</v>
      </c>
      <c r="T114" s="127">
        <v>0.3442839999999876</v>
      </c>
      <c r="U114" s="127">
        <v>0.3775359999999921</v>
      </c>
      <c r="V114" s="127">
        <v>0.41078799999998239</v>
      </c>
      <c r="W114" s="127">
        <v>0.44403999999998689</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616.61966928334959</v>
      </c>
      <c r="E116" s="123">
        <f>SUMIF($A118:$A$211,LEFT($C116,LEN($C116)-6),E118:E$211)</f>
        <v>624.88734921391404</v>
      </c>
      <c r="F116" s="123">
        <f>SUMIF($A118:$A$211,LEFT($C116,LEN($C116)-6),F118:F$211)</f>
        <v>619.95499460932012</v>
      </c>
      <c r="G116" s="123">
        <f>SUMIF($A118:$A$211,LEFT($C116,LEN($C116)-6),G118:G$211)</f>
        <v>663.4034851761603</v>
      </c>
      <c r="H116" s="123">
        <f>SUMIF($A118:$A$211,LEFT($C116,LEN($C116)-6),H118:H$211)</f>
        <v>634.90090481620291</v>
      </c>
      <c r="I116" s="123">
        <f>SUMIF($A118:$A$211,LEFT($C116,LEN($C116)-6),I118:I$211)</f>
        <v>686.45673348246453</v>
      </c>
      <c r="J116" s="123">
        <f>SUMIF($A118:$A$211,LEFT($C116,LEN($C116)-6),J118:J$211)</f>
        <v>670.74207955999998</v>
      </c>
      <c r="K116" s="123">
        <f>SUMIF($A118:$A$211,LEFT($C116,LEN($C116)-6),K118:K$211)</f>
        <v>624.210375</v>
      </c>
      <c r="L116" s="123">
        <f>SUMIF($A118:$A$211,LEFT($C116,LEN($C116)-6),L118:L$211)</f>
        <v>638.88283500000011</v>
      </c>
      <c r="M116" s="123">
        <f>SUMIF($A118:$A$211,LEFT($C116,LEN($C116)-6),M118:M$211)</f>
        <v>652.93745000000013</v>
      </c>
      <c r="N116" s="123">
        <f>SUMIF($A118:$A$211,LEFT($C116,LEN($C116)-6),N118:N$211)</f>
        <v>630.82532500000002</v>
      </c>
      <c r="O116" s="123">
        <f>SUMIF($A118:$A$211,LEFT($C116,LEN($C116)-6),O118:O$211)</f>
        <v>677.91439923323742</v>
      </c>
      <c r="P116" s="123">
        <f>SUMIF($A118:$A$211,LEFT($C116,LEN($C116)-6),P118:P$211)</f>
        <v>643.04232630000001</v>
      </c>
      <c r="Q116" s="123">
        <f>SUMIF($A118:$A$211,LEFT($C116,LEN($C116)-6),Q118:Q$211)</f>
        <v>606.97870709622646</v>
      </c>
      <c r="R116" s="123">
        <f>SUMIF($A118:$A$211,LEFT($C116,LEN($C116)-6),R118:R$211)</f>
        <v>628.42949617362819</v>
      </c>
      <c r="S116" s="123">
        <f>SUMIF($A118:$A$211,LEFT($C116,LEN($C116)-6),S118:S$211)</f>
        <v>625.45944772287407</v>
      </c>
      <c r="T116" s="123">
        <f>SUMIF($A118:$A$211,LEFT($C116,LEN($C116)-6),T118:T$211)</f>
        <v>622.48939927211813</v>
      </c>
      <c r="U116" s="123">
        <f>SUMIF($A118:$A$211,LEFT($C116,LEN($C116)-6),U118:U$211)</f>
        <v>614.51935082136424</v>
      </c>
      <c r="V116" s="123">
        <f>SUMIF($A118:$A$211,LEFT($C116,LEN($C116)-6),V118:V$211)</f>
        <v>606.54930237061012</v>
      </c>
      <c r="W116" s="123">
        <f>SUMIF($A118:$A$211,LEFT($C116,LEN($C116)-6),W118:W$211)</f>
        <v>603.57925391985418</v>
      </c>
    </row>
    <row r="117" spans="1:23" s="88" customFormat="1" x14ac:dyDescent="0.3">
      <c r="A117" s="124" t="s">
        <v>452</v>
      </c>
      <c r="B117" s="124" t="s">
        <v>452</v>
      </c>
      <c r="C117" s="124" t="s">
        <v>452</v>
      </c>
      <c r="D117" s="125">
        <f>SUMIF($B118:$B$211,LEFT($C117,LEN($C117)-6),D118:D$211)</f>
        <v>616.61966928334959</v>
      </c>
      <c r="E117" s="125">
        <f>SUMIF($B118:$B$211,LEFT($C117,LEN($C117)-6),E118:E$211)</f>
        <v>624.88734921391404</v>
      </c>
      <c r="F117" s="125">
        <f>SUMIF($B118:$B$211,LEFT($C117,LEN($C117)-6),F118:F$211)</f>
        <v>619.95499460932012</v>
      </c>
      <c r="G117" s="125">
        <f>SUMIF($B118:$B$211,LEFT($C117,LEN($C117)-6),G118:G$211)</f>
        <v>663.4034851761603</v>
      </c>
      <c r="H117" s="125">
        <f>SUMIF($B118:$B$211,LEFT($C117,LEN($C117)-6),H118:H$211)</f>
        <v>634.90090481620291</v>
      </c>
      <c r="I117" s="125">
        <f>SUMIF($B118:$B$211,LEFT($C117,LEN($C117)-6),I118:I$211)</f>
        <v>686.45673348246453</v>
      </c>
      <c r="J117" s="125">
        <f>SUMIF($B118:$B$211,LEFT($C117,LEN($C117)-6),J118:J$211)</f>
        <v>670.74207955999998</v>
      </c>
      <c r="K117" s="125">
        <f>SUMIF($B118:$B$211,LEFT($C117,LEN($C117)-6),K118:K$211)</f>
        <v>624.210375</v>
      </c>
      <c r="L117" s="125">
        <f>SUMIF($B118:$B$211,LEFT($C117,LEN($C117)-6),L118:L$211)</f>
        <v>638.88283500000011</v>
      </c>
      <c r="M117" s="125">
        <f>SUMIF($B118:$B$211,LEFT($C117,LEN($C117)-6),M118:M$211)</f>
        <v>652.93745000000013</v>
      </c>
      <c r="N117" s="125">
        <f>SUMIF($B118:$B$211,LEFT($C117,LEN($C117)-6),N118:N$211)</f>
        <v>630.82532500000002</v>
      </c>
      <c r="O117" s="125">
        <f>SUMIF($B118:$B$211,LEFT($C117,LEN($C117)-6),O118:O$211)</f>
        <v>677.91439923323742</v>
      </c>
      <c r="P117" s="125">
        <f>SUMIF($B118:$B$211,LEFT($C117,LEN($C117)-6),P118:P$211)</f>
        <v>643.04232630000001</v>
      </c>
      <c r="Q117" s="125">
        <f>SUMIF($B118:$B$211,LEFT($C117,LEN($C117)-6),Q118:Q$211)</f>
        <v>606.97870709622646</v>
      </c>
      <c r="R117" s="125">
        <f>SUMIF($B118:$B$211,LEFT($C117,LEN($C117)-6),R118:R$211)</f>
        <v>628.42949617362819</v>
      </c>
      <c r="S117" s="125">
        <f>SUMIF($B118:$B$211,LEFT($C117,LEN($C117)-6),S118:S$211)</f>
        <v>625.45944772287407</v>
      </c>
      <c r="T117" s="125">
        <f>SUMIF($B118:$B$211,LEFT($C117,LEN($C117)-6),T118:T$211)</f>
        <v>622.48939927211813</v>
      </c>
      <c r="U117" s="125">
        <f>SUMIF($B118:$B$211,LEFT($C117,LEN($C117)-6),U118:U$211)</f>
        <v>614.51935082136424</v>
      </c>
      <c r="V117" s="125">
        <f>SUMIF($B118:$B$211,LEFT($C117,LEN($C117)-6),V118:V$211)</f>
        <v>606.54930237061012</v>
      </c>
      <c r="W117" s="125">
        <f>SUMIF($B118:$B$211,LEFT($C117,LEN($C117)-6),W118:W$211)</f>
        <v>603.57925391985418</v>
      </c>
    </row>
    <row r="118" spans="1:23" s="88" customFormat="1" x14ac:dyDescent="0.3">
      <c r="A118" s="126" t="s">
        <v>209</v>
      </c>
      <c r="B118" s="126" t="s">
        <v>209</v>
      </c>
      <c r="C118" s="126" t="s">
        <v>210</v>
      </c>
      <c r="D118" s="127">
        <v>36.04</v>
      </c>
      <c r="E118" s="127">
        <v>48.96</v>
      </c>
      <c r="F118" s="127">
        <v>34</v>
      </c>
      <c r="G118" s="127">
        <v>13.600000000000001</v>
      </c>
      <c r="H118" s="127">
        <v>9.5200000000000014</v>
      </c>
      <c r="I118" s="127">
        <v>12.24</v>
      </c>
      <c r="J118" s="127">
        <v>14.280000000000001</v>
      </c>
      <c r="K118" s="127">
        <v>10.879320000000002</v>
      </c>
      <c r="L118" s="127">
        <v>1.7516800000000001</v>
      </c>
      <c r="M118" s="127">
        <v>4.1514000000000006</v>
      </c>
      <c r="N118" s="127">
        <v>3.8420000000000005</v>
      </c>
      <c r="O118" s="127">
        <v>3.3646400000000001</v>
      </c>
      <c r="P118" s="127">
        <v>3.2123200000000001</v>
      </c>
      <c r="Q118" s="127">
        <v>3.5815599999999996</v>
      </c>
      <c r="R118" s="127">
        <v>3.0995760000000132</v>
      </c>
      <c r="S118" s="127">
        <v>2.9226400000000012</v>
      </c>
      <c r="T118" s="127">
        <v>2.7457039999999893</v>
      </c>
      <c r="U118" s="127">
        <v>2.5687680000000341</v>
      </c>
      <c r="V118" s="127">
        <v>2.3918320000000222</v>
      </c>
      <c r="W118" s="127">
        <v>2.2148960000000102</v>
      </c>
    </row>
    <row r="119" spans="1:23" s="88" customFormat="1" x14ac:dyDescent="0.3">
      <c r="A119" s="126" t="s">
        <v>209</v>
      </c>
      <c r="B119" s="126" t="s">
        <v>209</v>
      </c>
      <c r="C119" s="126" t="s">
        <v>213</v>
      </c>
      <c r="D119" s="127">
        <v>580.57966928334963</v>
      </c>
      <c r="E119" s="127">
        <v>575.927349213914</v>
      </c>
      <c r="F119" s="127">
        <v>585.95499460932012</v>
      </c>
      <c r="G119" s="127">
        <v>649.80348517616028</v>
      </c>
      <c r="H119" s="127">
        <v>625.38090481620293</v>
      </c>
      <c r="I119" s="127">
        <v>674.21673348246452</v>
      </c>
      <c r="J119" s="127">
        <v>656.46207956000001</v>
      </c>
      <c r="K119" s="127">
        <v>613.33105499999999</v>
      </c>
      <c r="L119" s="127">
        <v>637.13115500000015</v>
      </c>
      <c r="M119" s="127">
        <v>648.78605000000016</v>
      </c>
      <c r="N119" s="127">
        <v>626.98332500000004</v>
      </c>
      <c r="O119" s="127">
        <v>674.54975923323741</v>
      </c>
      <c r="P119" s="127">
        <v>639.83000630000004</v>
      </c>
      <c r="Q119" s="127">
        <v>603.39714709622649</v>
      </c>
      <c r="R119" s="127">
        <v>625.32992017362812</v>
      </c>
      <c r="S119" s="127">
        <v>622.53680772287407</v>
      </c>
      <c r="T119" s="127">
        <v>619.7436952721182</v>
      </c>
      <c r="U119" s="127">
        <v>611.95058282136415</v>
      </c>
      <c r="V119" s="127">
        <v>604.1574703706101</v>
      </c>
      <c r="W119" s="127">
        <v>601.36435791985423</v>
      </c>
    </row>
    <row r="120" spans="1:23" s="88" customFormat="1" x14ac:dyDescent="0.3">
      <c r="A120" s="122" t="s">
        <v>453</v>
      </c>
      <c r="B120" s="122" t="s">
        <v>453</v>
      </c>
      <c r="C120" s="122" t="s">
        <v>453</v>
      </c>
      <c r="D120" s="123">
        <f>SUMIF($A122:$A$211,LEFT($C120,LEN($C120)-6),D122:D$211)</f>
        <v>6.5536640000000004</v>
      </c>
      <c r="E120" s="123">
        <f>SUMIF($A122:$A$211,LEFT($C120,LEN($C120)-6),E122:E$211)</f>
        <v>4.8038923999999987</v>
      </c>
      <c r="F120" s="123">
        <f>SUMIF($A122:$A$211,LEFT($C120,LEN($C120)-6),F122:F$211)</f>
        <v>2.7873060000000001</v>
      </c>
      <c r="G120" s="123">
        <f>SUMIF($A122:$A$211,LEFT($C120,LEN($C120)-6),G122:G$211)</f>
        <v>2.2579599999999997</v>
      </c>
      <c r="H120" s="123">
        <f>SUMIF($A122:$A$211,LEFT($C120,LEN($C120)-6),H122:H$211)</f>
        <v>26.578759000000002</v>
      </c>
      <c r="I120" s="123">
        <f>SUMIF($A122:$A$211,LEFT($C120,LEN($C120)-6),I122:I$211)</f>
        <v>30.279710000000005</v>
      </c>
      <c r="J120" s="123">
        <f>SUMIF($A122:$A$211,LEFT($C120,LEN($C120)-6),J122:J$211)</f>
        <v>13.560164000000002</v>
      </c>
      <c r="K120" s="123">
        <f>SUMIF($A122:$A$211,LEFT($C120,LEN($C120)-6),K122:K$211)</f>
        <v>7.5092399999999984</v>
      </c>
      <c r="L120" s="123">
        <f>SUMIF($A122:$A$211,LEFT($C120,LEN($C120)-6),L122:L$211)</f>
        <v>6.0615199999999998</v>
      </c>
      <c r="M120" s="123">
        <f>SUMIF($A122:$A$211,LEFT($C120,LEN($C120)-6),M122:M$211)</f>
        <v>7.6391200000000019</v>
      </c>
      <c r="N120" s="123">
        <f>SUMIF($A122:$A$211,LEFT($C120,LEN($C120)-6),N122:N$211)</f>
        <v>7.9566799999999986</v>
      </c>
      <c r="O120" s="123">
        <f>SUMIF($A122:$A$211,LEFT($C120,LEN($C120)-6),O122:O$211)</f>
        <v>7.6017200000000003</v>
      </c>
      <c r="P120" s="123">
        <f>SUMIF($A122:$A$211,LEFT($C120,LEN($C120)-6),P122:P$211)</f>
        <v>6.0683199999999999</v>
      </c>
      <c r="Q120" s="123">
        <f>SUMIF($A122:$A$211,LEFT($C120,LEN($C120)-6),Q122:Q$211)</f>
        <v>9.0004799999999996</v>
      </c>
      <c r="R120" s="123">
        <f>SUMIF($A122:$A$211,LEFT($C120,LEN($C120)-6),R122:R$211)</f>
        <v>8.0138680000000093</v>
      </c>
      <c r="S120" s="123">
        <f>SUMIF($A122:$A$211,LEFT($C120,LEN($C120)-6),S122:S$211)</f>
        <v>8.1404159999999806</v>
      </c>
      <c r="T120" s="123">
        <f>SUMIF($A122:$A$211,LEFT($C120,LEN($C120)-6),T122:T$211)</f>
        <v>8.2669639999999944</v>
      </c>
      <c r="U120" s="123">
        <f>SUMIF($A122:$A$211,LEFT($C120,LEN($C120)-6),U122:U$211)</f>
        <v>8.3935119999999959</v>
      </c>
      <c r="V120" s="123">
        <f>SUMIF($A122:$A$211,LEFT($C120,LEN($C120)-6),V122:V$211)</f>
        <v>8.5200599999999831</v>
      </c>
      <c r="W120" s="123">
        <f>SUMIF($A122:$A$211,LEFT($C120,LEN($C120)-6),W122:W$211)</f>
        <v>8.6466079999999916</v>
      </c>
    </row>
    <row r="121" spans="1:23" s="88" customFormat="1" x14ac:dyDescent="0.3">
      <c r="A121" s="124" t="s">
        <v>454</v>
      </c>
      <c r="B121" s="124" t="s">
        <v>454</v>
      </c>
      <c r="C121" s="124" t="s">
        <v>454</v>
      </c>
      <c r="D121" s="125">
        <f>SUMIF($B122:$B$211,LEFT($C121,LEN($C121)-6),D122:D$211)</f>
        <v>4.1999999999999989E-3</v>
      </c>
      <c r="E121" s="125">
        <f>SUMIF($B122:$B$211,LEFT($C121,LEN($C121)-6),E122:E$211)</f>
        <v>4.1999999999999997E-3</v>
      </c>
      <c r="F121" s="125">
        <f>SUMIF($B122:$B$211,LEFT($C121,LEN($C121)-6),F122:F$211)</f>
        <v>2.3800000000000002E-2</v>
      </c>
      <c r="G121" s="125">
        <f>SUMIF($B122:$B$211,LEFT($C121,LEN($C121)-6),G122:G$211)</f>
        <v>6.3700000000000007E-2</v>
      </c>
      <c r="H121" s="125">
        <f>SUMIF($B122:$B$211,LEFT($C121,LEN($C121)-6),H122:H$211)</f>
        <v>2.2399999999999993E-2</v>
      </c>
      <c r="I121" s="125">
        <f>SUMIF($B122:$B$211,LEFT($C121,LEN($C121)-6),I122:I$211)</f>
        <v>2.87E-2</v>
      </c>
      <c r="J121" s="125">
        <f>SUMIF($B122:$B$211,LEFT($C121,LEN($C121)-6),J122:J$211)</f>
        <v>2.1699999999999997E-2</v>
      </c>
      <c r="K121" s="125">
        <f>SUMIF($B122:$B$211,LEFT($C121,LEN($C121)-6),K122:K$211)</f>
        <v>4.9640000000000004E-2</v>
      </c>
      <c r="L121" s="125">
        <f>SUMIF($B122:$B$211,LEFT($C121,LEN($C121)-6),L122:L$211)</f>
        <v>6.8000000000000005E-3</v>
      </c>
      <c r="M121" s="125">
        <f>SUMIF($B122:$B$211,LEFT($C121,LEN($C121)-6),M122:M$211)</f>
        <v>0</v>
      </c>
      <c r="N121" s="125">
        <f>SUMIF($B122:$B$211,LEFT($C121,LEN($C121)-6),N122:N$211)</f>
        <v>0</v>
      </c>
      <c r="O121" s="125">
        <f>SUMIF($B122:$B$211,LEFT($C121,LEN($C121)-6),O122:O$211)</f>
        <v>0</v>
      </c>
      <c r="P121" s="125">
        <f>SUMIF($B122:$B$211,LEFT($C121,LEN($C121)-6),P122:P$211)</f>
        <v>9.5200000000000007E-3</v>
      </c>
      <c r="Q121" s="125">
        <f>SUMIF($B122:$B$211,LEFT($C121,LEN($C121)-6),Q122:Q$211)</f>
        <v>0</v>
      </c>
      <c r="R121" s="125">
        <f>SUMIF($B122:$B$211,LEFT($C121,LEN($C121)-6),R122:R$211)</f>
        <v>4.7599999999998754E-3</v>
      </c>
      <c r="S121" s="125">
        <f>SUMIF($B122:$B$211,LEFT($C121,LEN($C121)-6),S122:S$211)</f>
        <v>5.7119999999999393E-3</v>
      </c>
      <c r="T121" s="125">
        <f>SUMIF($B122:$B$211,LEFT($C121,LEN($C121)-6),T122:T$211)</f>
        <v>6.6639999999997812E-3</v>
      </c>
      <c r="U121" s="125">
        <f>SUMIF($B122:$B$211,LEFT($C121,LEN($C121)-6),U122:U$211)</f>
        <v>7.6159999999998451E-3</v>
      </c>
      <c r="V121" s="125">
        <f>SUMIF($B122:$B$211,LEFT($C121,LEN($C121)-6),V122:V$211)</f>
        <v>8.567999999999909E-3</v>
      </c>
      <c r="W121" s="125">
        <f>SUMIF($B122:$B$211,LEFT($C121,LEN($C121)-6),W122:W$211)</f>
        <v>9.5199999999997509E-3</v>
      </c>
    </row>
    <row r="122" spans="1:23" s="88" customFormat="1" x14ac:dyDescent="0.3">
      <c r="A122" s="126" t="s">
        <v>224</v>
      </c>
      <c r="B122" s="126" t="s">
        <v>455</v>
      </c>
      <c r="C122" s="126" t="s">
        <v>456</v>
      </c>
      <c r="D122" s="127">
        <v>0</v>
      </c>
      <c r="E122" s="127">
        <v>1.4E-3</v>
      </c>
      <c r="F122" s="127">
        <v>2.0999999999999994E-3</v>
      </c>
      <c r="G122" s="127">
        <v>1.4E-3</v>
      </c>
      <c r="H122" s="127">
        <v>2.0999999999999994E-3</v>
      </c>
      <c r="I122" s="127">
        <v>4.8999999999999998E-3</v>
      </c>
      <c r="J122" s="127">
        <v>2.8E-3</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4.1999999999999989E-3</v>
      </c>
      <c r="E124" s="127">
        <v>2.0999999999999994E-3</v>
      </c>
      <c r="F124" s="127">
        <v>2.1700000000000001E-2</v>
      </c>
      <c r="G124" s="127">
        <v>6.1599999999999995E-2</v>
      </c>
      <c r="H124" s="127">
        <v>1.6099999999999996E-2</v>
      </c>
      <c r="I124" s="127">
        <v>1.0500000000000001E-2</v>
      </c>
      <c r="J124" s="127">
        <v>3.5000000000000001E-3</v>
      </c>
      <c r="K124" s="127">
        <v>3.6040000000000003E-2</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1.3600000000000001E-2</v>
      </c>
      <c r="L125" s="127">
        <v>6.8000000000000005E-3</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6.9999999999999999E-4</v>
      </c>
      <c r="H126" s="127">
        <v>0</v>
      </c>
      <c r="I126" s="127">
        <v>0</v>
      </c>
      <c r="J126" s="127">
        <v>2.0999999999999994E-3</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9.5200000000000007E-3</v>
      </c>
      <c r="Q127" s="127">
        <v>0</v>
      </c>
      <c r="R127" s="127">
        <v>4.7599999999998754E-3</v>
      </c>
      <c r="S127" s="127">
        <v>5.7119999999999393E-3</v>
      </c>
      <c r="T127" s="127">
        <v>6.6639999999997812E-3</v>
      </c>
      <c r="U127" s="127">
        <v>7.6159999999998451E-3</v>
      </c>
      <c r="V127" s="127">
        <v>8.567999999999909E-3</v>
      </c>
      <c r="W127" s="127">
        <v>9.5199999999997509E-3</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6.9999999999999999E-4</v>
      </c>
      <c r="F129" s="127">
        <v>0</v>
      </c>
      <c r="G129" s="127">
        <v>0</v>
      </c>
      <c r="H129" s="127">
        <v>4.1999999999999989E-3</v>
      </c>
      <c r="I129" s="127">
        <v>1.3299999999999999E-2</v>
      </c>
      <c r="J129" s="127">
        <v>1.3299999999999999E-2</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6.1353999999999997</v>
      </c>
      <c r="E130" s="125">
        <f>SUMIF($B131:$B$211,LEFT($C130,LEN($C130)-6),E131:E$211)</f>
        <v>4.0807000000000002</v>
      </c>
      <c r="F130" s="125">
        <f>SUMIF($B131:$B$211,LEFT($C130,LEN($C130)-6),F131:F$211)</f>
        <v>2.2546200000000001</v>
      </c>
      <c r="G130" s="125">
        <f>SUMIF($B131:$B$211,LEFT($C130,LEN($C130)-6),G131:G$211)</f>
        <v>1.48936</v>
      </c>
      <c r="H130" s="125">
        <f>SUMIF($B131:$B$211,LEFT($C130,LEN($C130)-6),H131:H$211)</f>
        <v>25.95354</v>
      </c>
      <c r="I130" s="125">
        <f>SUMIF($B131:$B$211,LEFT($C130,LEN($C130)-6),I131:I$211)</f>
        <v>29.328900000000001</v>
      </c>
      <c r="J130" s="125">
        <f>SUMIF($B131:$B$211,LEFT($C130,LEN($C130)-6),J131:J$211)</f>
        <v>13.005120000000002</v>
      </c>
      <c r="K130" s="125">
        <f>SUMIF($B131:$B$211,LEFT($C130,LEN($C130)-6),K131:K$211)</f>
        <v>7.2392799999999982</v>
      </c>
      <c r="L130" s="125">
        <f>SUMIF($B131:$B$211,LEFT($C130,LEN($C130)-6),L131:L$211)</f>
        <v>5.9017200000000001</v>
      </c>
      <c r="M130" s="125">
        <f>SUMIF($B131:$B$211,LEFT($C130,LEN($C130)-6),M131:M$211)</f>
        <v>7.6058000000000012</v>
      </c>
      <c r="N130" s="125">
        <f>SUMIF($B131:$B$211,LEFT($C130,LEN($C130)-6),N131:N$211)</f>
        <v>7.6846799999999984</v>
      </c>
      <c r="O130" s="125">
        <f>SUMIF($B131:$B$211,LEFT($C130,LEN($C130)-6),O131:O$211)</f>
        <v>7.548</v>
      </c>
      <c r="P130" s="125">
        <f>SUMIF($B131:$B$211,LEFT($C130,LEN($C130)-6),P131:P$211)</f>
        <v>5.8024400000000007</v>
      </c>
      <c r="Q130" s="125">
        <f>SUMIF($B131:$B$211,LEFT($C130,LEN($C130)-6),Q131:Q$211)</f>
        <v>8.6822400000000002</v>
      </c>
      <c r="R130" s="125">
        <f>SUMIF($B131:$B$211,LEFT($C130,LEN($C130)-6),R131:R$211)</f>
        <v>7.5594240000000053</v>
      </c>
      <c r="S130" s="125">
        <f>SUMIF($B131:$B$211,LEFT($C130,LEN($C130)-6),S131:S$211)</f>
        <v>7.5932880000000011</v>
      </c>
      <c r="T130" s="125">
        <f>SUMIF($B131:$B$211,LEFT($C130,LEN($C130)-6),T131:T$211)</f>
        <v>7.6271520000000042</v>
      </c>
      <c r="U130" s="125">
        <f>SUMIF($B131:$B$211,LEFT($C130,LEN($C130)-6),U131:U$211)</f>
        <v>7.6610159999999992</v>
      </c>
      <c r="V130" s="125">
        <f>SUMIF($B131:$B$211,LEFT($C130,LEN($C130)-6),V131:V$211)</f>
        <v>7.6948800000000022</v>
      </c>
      <c r="W130" s="125">
        <f>SUMIF($B131:$B$211,LEFT($C130,LEN($C130)-6),W131:W$211)</f>
        <v>7.7287440000000052</v>
      </c>
    </row>
    <row r="131" spans="1:23" s="88" customFormat="1" x14ac:dyDescent="0.3">
      <c r="A131" s="126" t="s">
        <v>224</v>
      </c>
      <c r="B131" s="126" t="s">
        <v>465</v>
      </c>
      <c r="C131" s="126" t="s">
        <v>466</v>
      </c>
      <c r="D131" s="127">
        <v>6.9999999999999999E-4</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1.47E-2</v>
      </c>
      <c r="E132" s="127">
        <v>6.9999999999999999E-4</v>
      </c>
      <c r="F132" s="127">
        <v>0.21461999999999998</v>
      </c>
      <c r="G132" s="127">
        <v>0.12655999999999998</v>
      </c>
      <c r="H132" s="127">
        <v>0.11284000000000001</v>
      </c>
      <c r="I132" s="127">
        <v>8.8199999999999987E-2</v>
      </c>
      <c r="J132" s="127">
        <v>7.1120000000000003E-2</v>
      </c>
      <c r="K132" s="127">
        <v>0.20808000000000004</v>
      </c>
      <c r="L132" s="127">
        <v>1.7000000000000001E-2</v>
      </c>
      <c r="M132" s="127">
        <v>3.4000000000000002E-2</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2.0999999999999994E-3</v>
      </c>
      <c r="H134" s="127">
        <v>0</v>
      </c>
      <c r="I134" s="127">
        <v>0</v>
      </c>
      <c r="J134" s="127">
        <v>1.3299999999999999E-2</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6.9999999999999999E-4</v>
      </c>
      <c r="J135" s="127">
        <v>6.9999999999999999E-4</v>
      </c>
      <c r="K135" s="127">
        <v>0</v>
      </c>
      <c r="L135" s="127">
        <v>0</v>
      </c>
      <c r="M135" s="127">
        <v>0</v>
      </c>
      <c r="N135" s="127">
        <v>0</v>
      </c>
      <c r="O135" s="127">
        <v>0</v>
      </c>
      <c r="P135" s="127">
        <v>2.1080000000000002E-2</v>
      </c>
      <c r="Q135" s="127">
        <v>0</v>
      </c>
      <c r="R135" s="127">
        <v>1.054000000000066E-2</v>
      </c>
      <c r="S135" s="127">
        <v>1.2648000000000437E-2</v>
      </c>
      <c r="T135" s="127">
        <v>1.4756000000000213E-2</v>
      </c>
      <c r="U135" s="127">
        <v>1.6864000000000878E-2</v>
      </c>
      <c r="V135" s="127">
        <v>1.8972000000000655E-2</v>
      </c>
      <c r="W135" s="127">
        <v>2.1080000000000432E-2</v>
      </c>
    </row>
    <row r="136" spans="1:23" s="88" customFormat="1" x14ac:dyDescent="0.3">
      <c r="A136" s="126" t="s">
        <v>224</v>
      </c>
      <c r="B136" s="126" t="s">
        <v>465</v>
      </c>
      <c r="C136" s="126" t="s">
        <v>225</v>
      </c>
      <c r="D136" s="127">
        <v>6.12</v>
      </c>
      <c r="E136" s="127">
        <v>4.08</v>
      </c>
      <c r="F136" s="127">
        <v>2.04</v>
      </c>
      <c r="G136" s="127">
        <v>1.36</v>
      </c>
      <c r="H136" s="127">
        <v>25.840000000000003</v>
      </c>
      <c r="I136" s="127">
        <v>29.240000000000002</v>
      </c>
      <c r="J136" s="127">
        <v>12.920000000000002</v>
      </c>
      <c r="K136" s="127">
        <v>7.0311999999999983</v>
      </c>
      <c r="L136" s="127">
        <v>5.8847199999999997</v>
      </c>
      <c r="M136" s="127">
        <v>7.5718000000000014</v>
      </c>
      <c r="N136" s="127">
        <v>7.6846799999999984</v>
      </c>
      <c r="O136" s="127">
        <v>7.548</v>
      </c>
      <c r="P136" s="127">
        <v>5.76572</v>
      </c>
      <c r="Q136" s="127">
        <v>8.6645599999999998</v>
      </c>
      <c r="R136" s="127">
        <v>7.5269200000000041</v>
      </c>
      <c r="S136" s="127">
        <v>7.5535759999999996</v>
      </c>
      <c r="T136" s="127">
        <v>7.5802320000000023</v>
      </c>
      <c r="U136" s="127">
        <v>7.6068879999999979</v>
      </c>
      <c r="V136" s="127">
        <v>7.6335440000000006</v>
      </c>
      <c r="W136" s="127">
        <v>7.6602000000000032</v>
      </c>
    </row>
    <row r="137" spans="1:23" s="88" customFormat="1" x14ac:dyDescent="0.3">
      <c r="A137" s="126" t="s">
        <v>224</v>
      </c>
      <c r="B137" s="126" t="s">
        <v>465</v>
      </c>
      <c r="C137" s="126" t="s">
        <v>471</v>
      </c>
      <c r="D137" s="127">
        <v>0</v>
      </c>
      <c r="E137" s="127">
        <v>0</v>
      </c>
      <c r="F137" s="127">
        <v>0</v>
      </c>
      <c r="G137" s="127">
        <v>0</v>
      </c>
      <c r="H137" s="127">
        <v>6.9999999999999999E-4</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6.9999999999999999E-4</v>
      </c>
      <c r="H138" s="127">
        <v>0</v>
      </c>
      <c r="I138" s="127">
        <v>0</v>
      </c>
      <c r="J138" s="127">
        <v>0</v>
      </c>
      <c r="K138" s="127">
        <v>0</v>
      </c>
      <c r="L138" s="127">
        <v>0</v>
      </c>
      <c r="M138" s="127">
        <v>0</v>
      </c>
      <c r="N138" s="127">
        <v>0</v>
      </c>
      <c r="O138" s="127">
        <v>0</v>
      </c>
      <c r="P138" s="127">
        <v>1.5640000000000001E-2</v>
      </c>
      <c r="Q138" s="127">
        <v>1.7680000000000001E-2</v>
      </c>
      <c r="R138" s="127">
        <v>2.1964000000000539E-2</v>
      </c>
      <c r="S138" s="127">
        <v>2.7064000000001087E-2</v>
      </c>
      <c r="T138" s="127">
        <v>3.2164000000001636E-2</v>
      </c>
      <c r="U138" s="127">
        <v>3.7264000000000408E-2</v>
      </c>
      <c r="V138" s="127">
        <v>4.2364000000000956E-2</v>
      </c>
      <c r="W138" s="127">
        <v>4.7464000000001505E-2</v>
      </c>
    </row>
    <row r="139" spans="1:23" s="88" customFormat="1" x14ac:dyDescent="0.3">
      <c r="A139" s="124" t="s">
        <v>473</v>
      </c>
      <c r="B139" s="124" t="s">
        <v>473</v>
      </c>
      <c r="C139" s="124" t="s">
        <v>473</v>
      </c>
      <c r="D139" s="125">
        <f>SUMIF($B140:$B$211,LEFT($C139,LEN($C139)-6),D140:D$211)</f>
        <v>0.41406399999999999</v>
      </c>
      <c r="E139" s="125">
        <f>SUMIF($B140:$B$211,LEFT($C139,LEN($C139)-6),E140:E$211)</f>
        <v>0.71899239999999986</v>
      </c>
      <c r="F139" s="125">
        <f>SUMIF($B140:$B$211,LEFT($C139,LEN($C139)-6),F140:F$211)</f>
        <v>0.50888599999999995</v>
      </c>
      <c r="G139" s="125">
        <f>SUMIF($B140:$B$211,LEFT($C139,LEN($C139)-6),G140:G$211)</f>
        <v>0.70489999999999986</v>
      </c>
      <c r="H139" s="125">
        <f>SUMIF($B140:$B$211,LEFT($C139,LEN($C139)-6),H140:H$211)</f>
        <v>0.60281899999999999</v>
      </c>
      <c r="I139" s="125">
        <f>SUMIF($B140:$B$211,LEFT($C139,LEN($C139)-6),I140:I$211)</f>
        <v>0.92210999999999999</v>
      </c>
      <c r="J139" s="125">
        <f>SUMIF($B140:$B$211,LEFT($C139,LEN($C139)-6),J140:J$211)</f>
        <v>0.53334399999999993</v>
      </c>
      <c r="K139" s="125">
        <f>SUMIF($B140:$B$211,LEFT($C139,LEN($C139)-6),K140:K$211)</f>
        <v>0.22032000000000002</v>
      </c>
      <c r="L139" s="125">
        <f>SUMIF($B140:$B$211,LEFT($C139,LEN($C139)-6),L140:L$211)</f>
        <v>0.15300000000000002</v>
      </c>
      <c r="M139" s="125">
        <f>SUMIF($B140:$B$211,LEFT($C139,LEN($C139)-6),M140:M$211)</f>
        <v>3.3320000000000002E-2</v>
      </c>
      <c r="N139" s="125">
        <f>SUMIF($B140:$B$211,LEFT($C139,LEN($C139)-6),N140:N$211)</f>
        <v>0.27200000000000002</v>
      </c>
      <c r="O139" s="125">
        <f>SUMIF($B140:$B$211,LEFT($C139,LEN($C139)-6),O140:O$211)</f>
        <v>5.3720000000000004E-2</v>
      </c>
      <c r="P139" s="125">
        <f>SUMIF($B140:$B$211,LEFT($C139,LEN($C139)-6),P140:P$211)</f>
        <v>0.25636000000000003</v>
      </c>
      <c r="Q139" s="125">
        <f>SUMIF($B140:$B$211,LEFT($C139,LEN($C139)-6),Q140:Q$211)</f>
        <v>0.31824000000000002</v>
      </c>
      <c r="R139" s="125">
        <f>SUMIF($B140:$B$211,LEFT($C139,LEN($C139)-6),R140:R$211)</f>
        <v>0.44968400000000308</v>
      </c>
      <c r="S139" s="125">
        <f>SUMIF($B140:$B$211,LEFT($C139,LEN($C139)-6),S140:S$211)</f>
        <v>0.54141599999997858</v>
      </c>
      <c r="T139" s="125">
        <f>SUMIF($B140:$B$211,LEFT($C139,LEN($C139)-6),T140:T$211)</f>
        <v>0.63314799999999138</v>
      </c>
      <c r="U139" s="125">
        <f>SUMIF($B140:$B$211,LEFT($C139,LEN($C139)-6),U140:U$211)</f>
        <v>0.72487999999999708</v>
      </c>
      <c r="V139" s="125">
        <f>SUMIF($B140:$B$211,LEFT($C139,LEN($C139)-6),V140:V$211)</f>
        <v>0.81661199999998146</v>
      </c>
      <c r="W139" s="125">
        <f>SUMIF($B140:$B$211,LEFT($C139,LEN($C139)-6),W140:W$211)</f>
        <v>0.90834399999998716</v>
      </c>
    </row>
    <row r="140" spans="1:23" s="88" customFormat="1" x14ac:dyDescent="0.3">
      <c r="A140" s="126" t="s">
        <v>224</v>
      </c>
      <c r="B140" s="126" t="s">
        <v>474</v>
      </c>
      <c r="C140" s="126" t="s">
        <v>229</v>
      </c>
      <c r="D140" s="127">
        <v>0.15993599999999999</v>
      </c>
      <c r="E140" s="127">
        <v>0.1366134</v>
      </c>
      <c r="F140" s="127">
        <v>2.856E-3</v>
      </c>
      <c r="G140" s="127">
        <v>0.13159999999999997</v>
      </c>
      <c r="H140" s="127">
        <v>0.20860000000000001</v>
      </c>
      <c r="I140" s="127">
        <v>0.2135</v>
      </c>
      <c r="J140" s="127">
        <v>0.17150000000000001</v>
      </c>
      <c r="K140" s="127">
        <v>0</v>
      </c>
      <c r="L140" s="127">
        <v>1.4959999999999999E-2</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7.6999999999999994E-3</v>
      </c>
      <c r="F141" s="127">
        <v>0</v>
      </c>
      <c r="G141" s="127">
        <v>0</v>
      </c>
      <c r="H141" s="127">
        <v>0</v>
      </c>
      <c r="I141" s="127">
        <v>5.5999999999999999E-3</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0.189028</v>
      </c>
      <c r="E142" s="127">
        <v>0.37038399999999999</v>
      </c>
      <c r="F142" s="127">
        <v>7.8119999999999995E-2</v>
      </c>
      <c r="G142" s="127">
        <v>0.41999999999999993</v>
      </c>
      <c r="H142" s="127">
        <v>0.25813900000000001</v>
      </c>
      <c r="I142" s="127">
        <v>0.14448</v>
      </c>
      <c r="J142" s="127">
        <v>0.11208399999999999</v>
      </c>
      <c r="K142" s="127">
        <v>8.2960000000000006E-2</v>
      </c>
      <c r="L142" s="127">
        <v>3.6040000000000003E-2</v>
      </c>
      <c r="M142" s="127">
        <v>1.6320000000000001E-2</v>
      </c>
      <c r="N142" s="127">
        <v>5.8480000000000004E-2</v>
      </c>
      <c r="O142" s="127">
        <v>3.8080000000000003E-2</v>
      </c>
      <c r="P142" s="127">
        <v>8.4320000000000006E-2</v>
      </c>
      <c r="Q142" s="127">
        <v>2.5840000000000002E-2</v>
      </c>
      <c r="R142" s="127">
        <v>5.8072000000001012E-2</v>
      </c>
      <c r="S142" s="127">
        <v>6.2559999999999505E-2</v>
      </c>
      <c r="T142" s="127">
        <v>6.7047999999999774E-2</v>
      </c>
      <c r="U142" s="127">
        <v>7.1536000000000044E-2</v>
      </c>
      <c r="V142" s="127">
        <v>7.6024000000000314E-2</v>
      </c>
      <c r="W142" s="127">
        <v>8.0512000000000583E-2</v>
      </c>
    </row>
    <row r="143" spans="1:23" s="88" customFormat="1" x14ac:dyDescent="0.3">
      <c r="A143" s="126" t="s">
        <v>224</v>
      </c>
      <c r="B143" s="126" t="s">
        <v>474</v>
      </c>
      <c r="C143" s="126" t="s">
        <v>476</v>
      </c>
      <c r="D143" s="127">
        <v>0</v>
      </c>
      <c r="E143" s="127">
        <v>3.85E-2</v>
      </c>
      <c r="F143" s="127">
        <v>7.4200000000000002E-2</v>
      </c>
      <c r="G143" s="127">
        <v>1.8200000000000001E-2</v>
      </c>
      <c r="H143" s="127">
        <v>0</v>
      </c>
      <c r="I143" s="127">
        <v>0</v>
      </c>
      <c r="J143" s="127">
        <v>3.8779999999999995E-2</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3.9199999999999999E-2</v>
      </c>
      <c r="E144" s="127">
        <v>0.10562999999999999</v>
      </c>
      <c r="F144" s="127">
        <v>0.29350999999999994</v>
      </c>
      <c r="G144" s="127">
        <v>5.949999999999999E-2</v>
      </c>
      <c r="H144" s="127">
        <v>6.93E-2</v>
      </c>
      <c r="I144" s="127">
        <v>8.8199999999999987E-2</v>
      </c>
      <c r="J144" s="127">
        <v>1.9599999999999999E-2</v>
      </c>
      <c r="K144" s="127">
        <v>0</v>
      </c>
      <c r="L144" s="127">
        <v>0</v>
      </c>
      <c r="M144" s="127">
        <v>1.7000000000000001E-2</v>
      </c>
      <c r="N144" s="127">
        <v>0</v>
      </c>
      <c r="O144" s="127">
        <v>1.5640000000000001E-2</v>
      </c>
      <c r="P144" s="127">
        <v>0.13940000000000002</v>
      </c>
      <c r="Q144" s="127">
        <v>5.1000000000000004E-2</v>
      </c>
      <c r="R144" s="127">
        <v>0.10682800000000015</v>
      </c>
      <c r="S144" s="127">
        <v>0.12756799999999657</v>
      </c>
      <c r="T144" s="127">
        <v>0.14830800000000011</v>
      </c>
      <c r="U144" s="127">
        <v>0.16904799999999653</v>
      </c>
      <c r="V144" s="127">
        <v>0.18978800000000007</v>
      </c>
      <c r="W144" s="127">
        <v>0.2105279999999965</v>
      </c>
    </row>
    <row r="145" spans="1:23" s="88" customFormat="1" x14ac:dyDescent="0.3">
      <c r="A145" s="126" t="s">
        <v>224</v>
      </c>
      <c r="B145" s="126" t="s">
        <v>474</v>
      </c>
      <c r="C145" s="126" t="s">
        <v>477</v>
      </c>
      <c r="D145" s="127">
        <v>0</v>
      </c>
      <c r="E145" s="127">
        <v>1.8200000000000001E-2</v>
      </c>
      <c r="F145" s="127">
        <v>0</v>
      </c>
      <c r="G145" s="127">
        <v>5.5999999999999999E-3</v>
      </c>
      <c r="H145" s="127">
        <v>1.4E-3</v>
      </c>
      <c r="I145" s="127">
        <v>0</v>
      </c>
      <c r="J145" s="127">
        <v>0</v>
      </c>
      <c r="K145" s="127">
        <v>0</v>
      </c>
      <c r="L145" s="127">
        <v>0</v>
      </c>
      <c r="M145" s="127">
        <v>0</v>
      </c>
      <c r="N145" s="127">
        <v>0</v>
      </c>
      <c r="O145" s="127">
        <v>0</v>
      </c>
      <c r="P145" s="127">
        <v>-0.10812000000000001</v>
      </c>
      <c r="Q145" s="127">
        <v>-2.8560000000000002E-2</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1.26E-2</v>
      </c>
      <c r="G147" s="127">
        <v>6.9999999999999999E-4</v>
      </c>
      <c r="H147" s="127">
        <v>0</v>
      </c>
      <c r="I147" s="127">
        <v>2.8E-3</v>
      </c>
      <c r="J147" s="127">
        <v>1.4E-3</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3.5000000000000001E-3</v>
      </c>
      <c r="E149" s="127">
        <v>0</v>
      </c>
      <c r="F149" s="127">
        <v>0</v>
      </c>
      <c r="G149" s="127">
        <v>1.4E-3</v>
      </c>
      <c r="H149" s="127">
        <v>1.4E-3</v>
      </c>
      <c r="I149" s="127">
        <v>1.7849999999999998E-2</v>
      </c>
      <c r="J149" s="127">
        <v>0.1071</v>
      </c>
      <c r="K149" s="127">
        <v>0.13736000000000001</v>
      </c>
      <c r="L149" s="127">
        <v>0.10200000000000001</v>
      </c>
      <c r="M149" s="127">
        <v>0</v>
      </c>
      <c r="N149" s="127">
        <v>1.5640000000000001E-2</v>
      </c>
      <c r="O149" s="127">
        <v>0</v>
      </c>
      <c r="P149" s="127">
        <v>0.14076000000000002</v>
      </c>
      <c r="Q149" s="127">
        <v>0.26996000000000003</v>
      </c>
      <c r="R149" s="127">
        <v>0.28478400000000192</v>
      </c>
      <c r="S149" s="127">
        <v>0.3512879999999825</v>
      </c>
      <c r="T149" s="127">
        <v>0.4177919999999915</v>
      </c>
      <c r="U149" s="127">
        <v>0.4842960000000005</v>
      </c>
      <c r="V149" s="127">
        <v>0.55079999999998108</v>
      </c>
      <c r="W149" s="127">
        <v>0.61730399999999008</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1.6099999999999996E-2</v>
      </c>
      <c r="E151" s="127">
        <v>1.8024999999999999E-2</v>
      </c>
      <c r="F151" s="127">
        <v>6.3E-3</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6.3E-3</v>
      </c>
      <c r="E152" s="127">
        <v>2.3939999999999996E-2</v>
      </c>
      <c r="F152" s="127">
        <v>4.1300000000000003E-2</v>
      </c>
      <c r="G152" s="127">
        <v>6.7899999999999988E-2</v>
      </c>
      <c r="H152" s="127">
        <v>6.3979999999999995E-2</v>
      </c>
      <c r="I152" s="127">
        <v>0.44967999999999997</v>
      </c>
      <c r="J152" s="127">
        <v>8.2879999999999981E-2</v>
      </c>
      <c r="K152" s="127">
        <v>0</v>
      </c>
      <c r="L152" s="127">
        <v>0</v>
      </c>
      <c r="M152" s="127">
        <v>0</v>
      </c>
      <c r="N152" s="127">
        <v>0.19788</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16.865394010769226</v>
      </c>
      <c r="E153" s="123">
        <f>SUMIF($A155:$A$211,LEFT($C153,LEN($C153)-6),E155:E$211)</f>
        <v>18.198240383076921</v>
      </c>
      <c r="F153" s="123">
        <f>SUMIF($A155:$A$211,LEFT($C153,LEN($C153)-6),F155:F$211)</f>
        <v>17.605366110769229</v>
      </c>
      <c r="G153" s="123">
        <f>SUMIF($A155:$A$211,LEFT($C153,LEN($C153)-6),G155:G$211)</f>
        <v>17.589361256923073</v>
      </c>
      <c r="H153" s="123">
        <f>SUMIF($A155:$A$211,LEFT($C153,LEN($C153)-6),H155:H$211)</f>
        <v>16.105587841538462</v>
      </c>
      <c r="I153" s="123">
        <f>SUMIF($A155:$A$211,LEFT($C153,LEN($C153)-6),I155:I$211)</f>
        <v>15.723448472307691</v>
      </c>
      <c r="J153" s="123">
        <f>SUMIF($A155:$A$211,LEFT($C153,LEN($C153)-6),J155:J$211)</f>
        <v>18.840390455384615</v>
      </c>
      <c r="K153" s="123">
        <f>SUMIF($A155:$A$211,LEFT($C153,LEN($C153)-6),K155:K$211)</f>
        <v>16.890415384615387</v>
      </c>
      <c r="L153" s="123">
        <f>SUMIF($A155:$A$211,LEFT($C153,LEN($C153)-6),L155:L$211)</f>
        <v>17.482015384615387</v>
      </c>
      <c r="M153" s="123">
        <f>SUMIF($A155:$A$211,LEFT($C153,LEN($C153)-6),M155:M$211)</f>
        <v>12.609501538461537</v>
      </c>
      <c r="N153" s="123">
        <f>SUMIF($A155:$A$211,LEFT($C153,LEN($C153)-6),N155:N$211)</f>
        <v>11.853864615384619</v>
      </c>
      <c r="O153" s="123">
        <f>SUMIF($A155:$A$211,LEFT($C153,LEN($C153)-6),O155:O$211)</f>
        <v>6.53568923076923</v>
      </c>
      <c r="P153" s="123">
        <f>SUMIF($A155:$A$211,LEFT($C153,LEN($C153)-6),P155:P$211)</f>
        <v>11.91611076923077</v>
      </c>
      <c r="Q153" s="123">
        <f>SUMIF($A155:$A$211,LEFT($C153,LEN($C153)-6),Q155:Q$211)</f>
        <v>6.8097815384615377</v>
      </c>
      <c r="R153" s="123">
        <f>SUMIF($A155:$A$211,LEFT($C153,LEN($C153)-6),R155:R$211)</f>
        <v>13.52878738461539</v>
      </c>
      <c r="S153" s="123">
        <f>SUMIF($A155:$A$211,LEFT($C153,LEN($C153)-6),S155:S$211)</f>
        <v>14.487207999999995</v>
      </c>
      <c r="T153" s="123">
        <f>SUMIF($A155:$A$211,LEFT($C153,LEN($C153)-6),T155:T$211)</f>
        <v>14.445628615384607</v>
      </c>
      <c r="U153" s="123">
        <f>SUMIF($A155:$A$211,LEFT($C153,LEN($C153)-6),U155:U$211)</f>
        <v>14.404049230769226</v>
      </c>
      <c r="V153" s="123">
        <f>SUMIF($A155:$A$211,LEFT($C153,LEN($C153)-6),V155:V$211)</f>
        <v>14.36926984615385</v>
      </c>
      <c r="W153" s="123">
        <f>SUMIF($A155:$A$211,LEFT($C153,LEN($C153)-6),W155:W$211)</f>
        <v>14.353802461538468</v>
      </c>
    </row>
    <row r="154" spans="1:23" s="88" customFormat="1" x14ac:dyDescent="0.3">
      <c r="A154" s="124" t="s">
        <v>485</v>
      </c>
      <c r="B154" s="124" t="s">
        <v>485</v>
      </c>
      <c r="C154" s="124" t="s">
        <v>485</v>
      </c>
      <c r="D154" s="125">
        <f>SUMIF($B155:$B$211,LEFT($C154,LEN($C154)-6),D155:D$211)</f>
        <v>0.17436299999999999</v>
      </c>
      <c r="E154" s="125">
        <f>SUMIF($B155:$B$211,LEFT($C154,LEN($C154)-6),E155:E$211)</f>
        <v>0.68118469999999998</v>
      </c>
      <c r="F154" s="125">
        <f>SUMIF($B155:$B$211,LEFT($C154,LEN($C154)-6),F155:F$211)</f>
        <v>0.83844389999999991</v>
      </c>
      <c r="G154" s="125">
        <f>SUMIF($B155:$B$211,LEFT($C154,LEN($C154)-6),G155:G$211)</f>
        <v>0.22320549999999997</v>
      </c>
      <c r="H154" s="125">
        <f>SUMIF($B155:$B$211,LEFT($C154,LEN($C154)-6),H155:H$211)</f>
        <v>0.25182639999999989</v>
      </c>
      <c r="I154" s="125">
        <f>SUMIF($B155:$B$211,LEFT($C154,LEN($C154)-6),I155:I$211)</f>
        <v>0.23624999999999999</v>
      </c>
      <c r="J154" s="125">
        <f>SUMIF($B155:$B$211,LEFT($C154,LEN($C154)-6),J155:J$211)</f>
        <v>4.7459999999999995E-2</v>
      </c>
      <c r="K154" s="125">
        <f>SUMIF($B155:$B$211,LEFT($C154,LEN($C154)-6),K155:K$211)</f>
        <v>3.3320000000000002E-2</v>
      </c>
      <c r="L154" s="125">
        <f>SUMIF($B155:$B$211,LEFT($C154,LEN($C154)-6),L155:L$211)</f>
        <v>6.8000000000000005E-2</v>
      </c>
      <c r="M154" s="125">
        <f>SUMIF($B155:$B$211,LEFT($C154,LEN($C154)-6),M155:M$211)</f>
        <v>0.14824000000000001</v>
      </c>
      <c r="N154" s="125">
        <f>SUMIF($B155:$B$211,LEFT($C154,LEN($C154)-6),N155:N$211)</f>
        <v>0.10472000000000001</v>
      </c>
      <c r="O154" s="125">
        <f>SUMIF($B155:$B$211,LEFT($C154,LEN($C154)-6),O155:O$211)</f>
        <v>6.3920000000000005E-2</v>
      </c>
      <c r="P154" s="125">
        <f>SUMIF($B155:$B$211,LEFT($C154,LEN($C154)-6),P155:P$211)</f>
        <v>0.10608000000000001</v>
      </c>
      <c r="Q154" s="125">
        <f>SUMIF($B155:$B$211,LEFT($C154,LEN($C154)-6),Q155:Q$211)</f>
        <v>0.10540000000000001</v>
      </c>
      <c r="R154" s="125">
        <f>SUMIF($B155:$B$211,LEFT($C154,LEN($C154)-6),R155:R$211)</f>
        <v>0.10784799999999968</v>
      </c>
      <c r="S154" s="125">
        <f>SUMIF($B155:$B$211,LEFT($C154,LEN($C154)-6),S155:S$211)</f>
        <v>0.11668799999999942</v>
      </c>
      <c r="T154" s="125">
        <f>SUMIF($B155:$B$211,LEFT($C154,LEN($C154)-6),T155:T$211)</f>
        <v>0.12552799999999958</v>
      </c>
      <c r="U154" s="125">
        <f>SUMIF($B155:$B$211,LEFT($C154,LEN($C154)-6),U155:U$211)</f>
        <v>0.13436799999999932</v>
      </c>
      <c r="V154" s="125">
        <f>SUMIF($B155:$B$211,LEFT($C154,LEN($C154)-6),V155:V$211)</f>
        <v>0.14347999999999933</v>
      </c>
      <c r="W154" s="125">
        <f>SUMIF($B155:$B$211,LEFT($C154,LEN($C154)-6),W155:W$211)</f>
        <v>0.15299999999999864</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2.4514000000000001E-2</v>
      </c>
      <c r="E156" s="127">
        <v>3.9570999999999999E-3</v>
      </c>
      <c r="F156" s="127">
        <v>9.4857000000000011E-2</v>
      </c>
      <c r="G156" s="127">
        <v>0</v>
      </c>
      <c r="H156" s="127">
        <v>1.6023699999999998E-2</v>
      </c>
      <c r="I156" s="127">
        <v>3.7099999999999994E-5</v>
      </c>
      <c r="J156" s="127">
        <v>0</v>
      </c>
      <c r="K156" s="127">
        <v>1.6320000000000001E-2</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8.7499999999999999E-5</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2.24E-2</v>
      </c>
      <c r="F158" s="127">
        <v>1.3299999999999999E-2</v>
      </c>
      <c r="G158" s="127">
        <v>0</v>
      </c>
      <c r="H158" s="127">
        <v>7.448E-4</v>
      </c>
      <c r="I158" s="127">
        <v>3.5000000000000001E-3</v>
      </c>
      <c r="J158" s="127">
        <v>1.407E-3</v>
      </c>
      <c r="K158" s="127">
        <v>0</v>
      </c>
      <c r="L158" s="127">
        <v>0</v>
      </c>
      <c r="M158" s="127">
        <v>1.2920000000000001E-2</v>
      </c>
      <c r="N158" s="127">
        <v>0</v>
      </c>
      <c r="O158" s="127">
        <v>0</v>
      </c>
      <c r="P158" s="127">
        <v>0</v>
      </c>
      <c r="Q158" s="127">
        <v>9.5200000000000007E-3</v>
      </c>
      <c r="R158" s="127">
        <v>2.4480000000002278E-3</v>
      </c>
      <c r="S158" s="127">
        <v>1.7680000000002138E-3</v>
      </c>
      <c r="T158" s="127">
        <v>1.0880000000001999E-3</v>
      </c>
      <c r="U158" s="127">
        <v>4.0800000000018599E-4</v>
      </c>
      <c r="V158" s="127">
        <v>0</v>
      </c>
      <c r="W158" s="127">
        <v>0</v>
      </c>
    </row>
    <row r="159" spans="1:23" s="88" customFormat="1" x14ac:dyDescent="0.3">
      <c r="A159" s="126" t="s">
        <v>240</v>
      </c>
      <c r="B159" s="126" t="s">
        <v>486</v>
      </c>
      <c r="C159" s="126" t="s">
        <v>490</v>
      </c>
      <c r="D159" s="127">
        <v>0</v>
      </c>
      <c r="E159" s="127">
        <v>6.3E-3</v>
      </c>
      <c r="F159" s="127">
        <v>1.3299999999999999E-2</v>
      </c>
      <c r="G159" s="127">
        <v>1.0500000000000001E-2</v>
      </c>
      <c r="H159" s="127">
        <v>1.9599999999999999E-2</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1.0200000000000001E-2</v>
      </c>
      <c r="P160" s="127">
        <v>0</v>
      </c>
      <c r="Q160" s="127">
        <v>0</v>
      </c>
      <c r="R160" s="127">
        <v>2.0400000000000001E-3</v>
      </c>
      <c r="S160" s="127">
        <v>2.0400000000000001E-3</v>
      </c>
      <c r="T160" s="127">
        <v>2.0400000000000001E-3</v>
      </c>
      <c r="U160" s="127">
        <v>2.0400000000000001E-3</v>
      </c>
      <c r="V160" s="127">
        <v>2.0399999999999997E-3</v>
      </c>
      <c r="W160" s="127">
        <v>2.0399999999999997E-3</v>
      </c>
    </row>
    <row r="161" spans="1:23" s="88" customFormat="1" x14ac:dyDescent="0.3">
      <c r="A161" s="126" t="s">
        <v>240</v>
      </c>
      <c r="B161" s="126" t="s">
        <v>486</v>
      </c>
      <c r="C161" s="126" t="s">
        <v>492</v>
      </c>
      <c r="D161" s="127">
        <v>7.5600000000000005E-4</v>
      </c>
      <c r="E161" s="127">
        <v>7.0000000000000001E-3</v>
      </c>
      <c r="F161" s="127">
        <v>6.9999999999999999E-4</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3.5000000000000001E-3</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6.9999999999999999E-4</v>
      </c>
      <c r="H163" s="127">
        <v>1.1899999999999999E-2</v>
      </c>
      <c r="I163" s="127">
        <v>7.1399999999999991E-2</v>
      </c>
      <c r="J163" s="127">
        <v>5.3199999999999997E-2</v>
      </c>
      <c r="K163" s="127">
        <v>0</v>
      </c>
      <c r="L163" s="127">
        <v>0</v>
      </c>
      <c r="M163" s="127">
        <v>1.7680000000000001E-2</v>
      </c>
      <c r="N163" s="127">
        <v>8.7040000000000006E-2</v>
      </c>
      <c r="O163" s="127">
        <v>1.7680000000000001E-2</v>
      </c>
      <c r="P163" s="127">
        <v>7.8880000000000006E-2</v>
      </c>
      <c r="Q163" s="127">
        <v>2.7200000000000002E-2</v>
      </c>
      <c r="R163" s="127">
        <v>4.8960000000000115E-2</v>
      </c>
      <c r="S163" s="127">
        <v>5.004799999999987E-2</v>
      </c>
      <c r="T163" s="127">
        <v>5.113600000000007E-2</v>
      </c>
      <c r="U163" s="127">
        <v>5.2223999999999826E-2</v>
      </c>
      <c r="V163" s="127">
        <v>5.3312000000000026E-2</v>
      </c>
      <c r="W163" s="127">
        <v>5.4400000000000226E-2</v>
      </c>
    </row>
    <row r="164" spans="1:23" s="88" customFormat="1" x14ac:dyDescent="0.3">
      <c r="A164" s="126" t="s">
        <v>240</v>
      </c>
      <c r="B164" s="126" t="s">
        <v>486</v>
      </c>
      <c r="C164" s="126" t="s">
        <v>495</v>
      </c>
      <c r="D164" s="127">
        <v>0.148288</v>
      </c>
      <c r="E164" s="127">
        <v>0.62776699999999996</v>
      </c>
      <c r="F164" s="127">
        <v>0.76607999999999998</v>
      </c>
      <c r="G164" s="127">
        <v>0.15847999999999998</v>
      </c>
      <c r="H164" s="127">
        <v>0.14111999999999997</v>
      </c>
      <c r="I164" s="127">
        <v>5.1659999999999998E-2</v>
      </c>
      <c r="J164" s="127">
        <v>0</v>
      </c>
      <c r="K164" s="127">
        <v>1.7000000000000001E-2</v>
      </c>
      <c r="L164" s="127">
        <v>6.8000000000000005E-2</v>
      </c>
      <c r="M164" s="127">
        <v>0.10404000000000001</v>
      </c>
      <c r="N164" s="127">
        <v>0</v>
      </c>
      <c r="O164" s="127">
        <v>0</v>
      </c>
      <c r="P164" s="127">
        <v>0</v>
      </c>
      <c r="Q164" s="127">
        <v>1.7680000000000001E-2</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-6.3629999999999989E-3</v>
      </c>
      <c r="E166" s="127">
        <v>-2.8239399999999994E-2</v>
      </c>
      <c r="F166" s="127">
        <v>-0.13169310000000001</v>
      </c>
      <c r="G166" s="127">
        <v>-7.1774499999999991E-2</v>
      </c>
      <c r="H166" s="127">
        <v>-6.5802100000000016E-2</v>
      </c>
      <c r="I166" s="127">
        <v>-2.3434600000000003E-2</v>
      </c>
      <c r="J166" s="127">
        <v>-7.1469999999999997E-3</v>
      </c>
      <c r="K166" s="127">
        <v>0</v>
      </c>
      <c r="L166" s="127">
        <v>0</v>
      </c>
      <c r="M166" s="127">
        <v>0</v>
      </c>
      <c r="N166" s="127">
        <v>0</v>
      </c>
      <c r="O166" s="127">
        <v>0</v>
      </c>
      <c r="P166" s="127">
        <v>0</v>
      </c>
      <c r="Q166" s="127">
        <v>1.7000000000000001E-2</v>
      </c>
      <c r="R166" s="127">
        <v>1.3600000000000279E-2</v>
      </c>
      <c r="S166" s="127">
        <v>1.7000000000000348E-2</v>
      </c>
      <c r="T166" s="127">
        <v>2.0400000000000418E-2</v>
      </c>
      <c r="U166" s="127">
        <v>2.3800000000000487E-2</v>
      </c>
      <c r="V166" s="127">
        <v>2.7200000000000557E-2</v>
      </c>
      <c r="W166" s="127">
        <v>3.0599999999999739E-2</v>
      </c>
    </row>
    <row r="167" spans="1:23" s="88" customFormat="1" x14ac:dyDescent="0.3">
      <c r="A167" s="126" t="s">
        <v>240</v>
      </c>
      <c r="B167" s="126" t="s">
        <v>486</v>
      </c>
      <c r="C167" s="126" t="s">
        <v>497</v>
      </c>
      <c r="D167" s="127">
        <v>7.167999999999999E-3</v>
      </c>
      <c r="E167" s="127">
        <v>4.2000000000000003E-2</v>
      </c>
      <c r="F167" s="127">
        <v>8.1900000000000001E-2</v>
      </c>
      <c r="G167" s="127">
        <v>0.12529999999999999</v>
      </c>
      <c r="H167" s="127">
        <v>0.12473999999999999</v>
      </c>
      <c r="I167" s="127">
        <v>0.13300000000000001</v>
      </c>
      <c r="J167" s="127">
        <v>0</v>
      </c>
      <c r="K167" s="127">
        <v>0</v>
      </c>
      <c r="L167" s="127">
        <v>0</v>
      </c>
      <c r="M167" s="127">
        <v>1.3600000000000001E-2</v>
      </c>
      <c r="N167" s="127">
        <v>1.7680000000000001E-2</v>
      </c>
      <c r="O167" s="127">
        <v>3.6040000000000003E-2</v>
      </c>
      <c r="P167" s="127">
        <v>2.7200000000000002E-2</v>
      </c>
      <c r="Q167" s="127">
        <v>3.4000000000000002E-2</v>
      </c>
      <c r="R167" s="127">
        <v>4.0799999999999059E-2</v>
      </c>
      <c r="S167" s="127">
        <v>4.5831999999998985E-2</v>
      </c>
      <c r="T167" s="127">
        <v>5.086399999999891E-2</v>
      </c>
      <c r="U167" s="127">
        <v>5.5895999999998836E-2</v>
      </c>
      <c r="V167" s="127">
        <v>6.0927999999998761E-2</v>
      </c>
      <c r="W167" s="127">
        <v>6.5959999999998686E-2</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0.97743869999999988</v>
      </c>
      <c r="E169" s="125">
        <f>SUMIF($B170:$B$211,LEFT($C169,LEN($C169)-6),E170:E$211)</f>
        <v>0.85089549999999992</v>
      </c>
      <c r="F169" s="125">
        <f>SUMIF($B170:$B$211,LEFT($C169,LEN($C169)-6),F170:F$211)</f>
        <v>1.8264098999999998</v>
      </c>
      <c r="G169" s="125">
        <f>SUMIF($B170:$B$211,LEFT($C169,LEN($C169)-6),G170:G$211)</f>
        <v>1.001784</v>
      </c>
      <c r="H169" s="125">
        <f>SUMIF($B170:$B$211,LEFT($C169,LEN($C169)-6),H170:H$211)</f>
        <v>0.80856090000000003</v>
      </c>
      <c r="I169" s="125">
        <f>SUMIF($B170:$B$211,LEFT($C169,LEN($C169)-6),I170:I$211)</f>
        <v>1.0389056999999999</v>
      </c>
      <c r="J169" s="125">
        <f>SUMIF($B170:$B$211,LEFT($C169,LEN($C169)-6),J170:J$211)</f>
        <v>2.4412275999999995</v>
      </c>
      <c r="K169" s="125">
        <f>SUMIF($B170:$B$211,LEFT($C169,LEN($C169)-6),K170:K$211)</f>
        <v>0.97648000000000024</v>
      </c>
      <c r="L169" s="125">
        <f>SUMIF($B170:$B$211,LEFT($C169,LEN($C169)-6),L170:L$211)</f>
        <v>0.98600000000000021</v>
      </c>
      <c r="M169" s="125">
        <f>SUMIF($B170:$B$211,LEFT($C169,LEN($C169)-6),M170:M$211)</f>
        <v>0.99212000000000033</v>
      </c>
      <c r="N169" s="125">
        <f>SUMIF($B170:$B$211,LEFT($C169,LEN($C169)-6),N170:N$211)</f>
        <v>1.7224400000000002</v>
      </c>
      <c r="O169" s="125">
        <f>SUMIF($B170:$B$211,LEFT($C169,LEN($C169)-6),O170:O$211)</f>
        <v>1.4558800000000003</v>
      </c>
      <c r="P169" s="125">
        <f>SUMIF($B170:$B$211,LEFT($C169,LEN($C169)-6),P170:P$211)</f>
        <v>1.7074799999999999</v>
      </c>
      <c r="Q169" s="125">
        <f>SUMIF($B170:$B$211,LEFT($C169,LEN($C169)-6),Q170:Q$211)</f>
        <v>0.79083999999999999</v>
      </c>
      <c r="R169" s="125">
        <f>SUMIF($B170:$B$211,LEFT($C169,LEN($C169)-6),R170:R$211)</f>
        <v>1.2084960000000109</v>
      </c>
      <c r="S169" s="125">
        <f>SUMIF($B170:$B$211,LEFT($C169,LEN($C169)-6),S170:S$211)</f>
        <v>1.1667440000000084</v>
      </c>
      <c r="T169" s="125">
        <f>SUMIF($B170:$B$211,LEFT($C169,LEN($C169)-6),T170:T$211)</f>
        <v>1.124992000000006</v>
      </c>
      <c r="U169" s="125">
        <f>SUMIF($B170:$B$211,LEFT($C169,LEN($C169)-6),U170:U$211)</f>
        <v>1.0832400000000035</v>
      </c>
      <c r="V169" s="125">
        <f>SUMIF($B170:$B$211,LEFT($C169,LEN($C169)-6),V170:V$211)</f>
        <v>1.0414880000000153</v>
      </c>
      <c r="W169" s="125">
        <f>SUMIF($B170:$B$211,LEFT($C169,LEN($C169)-6),W170:W$211)</f>
        <v>0.99973600000001284</v>
      </c>
    </row>
    <row r="170" spans="1:23" s="88" customFormat="1" x14ac:dyDescent="0.3">
      <c r="A170" s="126" t="s">
        <v>240</v>
      </c>
      <c r="B170" s="126" t="s">
        <v>500</v>
      </c>
      <c r="C170" s="126" t="s">
        <v>501</v>
      </c>
      <c r="D170" s="127">
        <v>0</v>
      </c>
      <c r="E170" s="127">
        <v>7.3499999999999998E-5</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1.3328E-2</v>
      </c>
      <c r="E171" s="127">
        <v>0</v>
      </c>
      <c r="F171" s="127">
        <v>9.9469999999999992E-3</v>
      </c>
      <c r="G171" s="127">
        <v>0</v>
      </c>
      <c r="H171" s="127">
        <v>0</v>
      </c>
      <c r="I171" s="127">
        <v>6.9999999999999999E-4</v>
      </c>
      <c r="J171" s="127">
        <v>6.9999999999999999E-4</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0.96410999999999991</v>
      </c>
      <c r="E173" s="127">
        <v>0.85082199999999997</v>
      </c>
      <c r="F173" s="127">
        <v>1.8147933999999999</v>
      </c>
      <c r="G173" s="127">
        <v>1.001784</v>
      </c>
      <c r="H173" s="127">
        <v>0.80856090000000003</v>
      </c>
      <c r="I173" s="127">
        <v>1.0354827</v>
      </c>
      <c r="J173" s="127">
        <v>2.4401229999999994</v>
      </c>
      <c r="K173" s="127">
        <v>0.97648000000000024</v>
      </c>
      <c r="L173" s="127">
        <v>0.98600000000000021</v>
      </c>
      <c r="M173" s="127">
        <v>0.99212000000000033</v>
      </c>
      <c r="N173" s="127">
        <v>1.7224400000000002</v>
      </c>
      <c r="O173" s="127">
        <v>1.4558800000000003</v>
      </c>
      <c r="P173" s="127">
        <v>1.7074799999999999</v>
      </c>
      <c r="Q173" s="127">
        <v>0.79083999999999999</v>
      </c>
      <c r="R173" s="127">
        <v>1.2084960000000109</v>
      </c>
      <c r="S173" s="127">
        <v>1.1667440000000084</v>
      </c>
      <c r="T173" s="127">
        <v>1.124992000000006</v>
      </c>
      <c r="U173" s="127">
        <v>1.0832400000000035</v>
      </c>
      <c r="V173" s="127">
        <v>1.0414880000000153</v>
      </c>
      <c r="W173" s="127">
        <v>0.99973600000001284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6.9999999999999997E-7</v>
      </c>
      <c r="E176" s="127">
        <v>0</v>
      </c>
      <c r="F176" s="127">
        <v>1.6695E-3</v>
      </c>
      <c r="G176" s="127">
        <v>0</v>
      </c>
      <c r="H176" s="127">
        <v>0</v>
      </c>
      <c r="I176" s="127">
        <v>2.0230000000000001E-3</v>
      </c>
      <c r="J176" s="127">
        <v>4.0460000000000002E-4</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6.9999999999999999E-4</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6.9932799999999995</v>
      </c>
      <c r="E178" s="125">
        <f>SUMIF($B179:$B$211,LEFT($C178,LEN($C178)-6),E179:E$211)</f>
        <v>7.2150190000000007</v>
      </c>
      <c r="F178" s="125">
        <f>SUMIF($B179:$B$211,LEFT($C178,LEN($C178)-6),F179:F$211)</f>
        <v>6.2437024999999986</v>
      </c>
      <c r="G178" s="125">
        <f>SUMIF($B179:$B$211,LEFT($C178,LEN($C178)-6),G179:G$211)</f>
        <v>6.9501348000000007</v>
      </c>
      <c r="H178" s="125">
        <f>SUMIF($B179:$B$211,LEFT($C178,LEN($C178)-6),H179:H$211)</f>
        <v>7.0140517999999998</v>
      </c>
      <c r="I178" s="125">
        <f>SUMIF($B179:$B$211,LEFT($C178,LEN($C178)-6),I179:I$211)</f>
        <v>6.3537502000000012</v>
      </c>
      <c r="J178" s="125">
        <f>SUMIF($B179:$B$211,LEFT($C178,LEN($C178)-6),J179:J$211)</f>
        <v>7.7650909000000006</v>
      </c>
      <c r="K178" s="125">
        <f>SUMIF($B179:$B$211,LEFT($C178,LEN($C178)-6),K179:K$211)</f>
        <v>8.2157599999999995</v>
      </c>
      <c r="L178" s="125">
        <f>SUMIF($B179:$B$211,LEFT($C178,LEN($C178)-6),L179:L$211)</f>
        <v>8.1083199999999991</v>
      </c>
      <c r="M178" s="125">
        <f>SUMIF($B179:$B$211,LEFT($C178,LEN($C178)-6),M179:M$211)</f>
        <v>5.0952399999999995</v>
      </c>
      <c r="N178" s="125">
        <f>SUMIF($B179:$B$211,LEFT($C178,LEN($C178)-6),N179:N$211)</f>
        <v>4.2704000000000004</v>
      </c>
      <c r="O178" s="125">
        <f>SUMIF($B179:$B$211,LEFT($C178,LEN($C178)-6),O179:O$211)</f>
        <v>1.3382400000000003</v>
      </c>
      <c r="P178" s="125">
        <f>SUMIF($B179:$B$211,LEFT($C178,LEN($C178)-6),P179:P$211)</f>
        <v>2.4479999999999995</v>
      </c>
      <c r="Q178" s="125">
        <f>SUMIF($B179:$B$211,LEFT($C178,LEN($C178)-6),Q179:Q$211)</f>
        <v>0.50863999999999998</v>
      </c>
      <c r="R178" s="125">
        <f>SUMIF($B179:$B$211,LEFT($C178,LEN($C178)-6),R179:R$211)</f>
        <v>2.4509079999999965</v>
      </c>
      <c r="S178" s="125">
        <f>SUMIF($B179:$B$211,LEFT($C178,LEN($C178)-6),S179:S$211)</f>
        <v>2.4462159999999913</v>
      </c>
      <c r="T178" s="125">
        <f>SUMIF($B179:$B$211,LEFT($C178,LEN($C178)-6),T179:T$211)</f>
        <v>2.4415239999999869</v>
      </c>
      <c r="U178" s="125">
        <f>SUMIF($B179:$B$211,LEFT($C178,LEN($C178)-6),U179:U$211)</f>
        <v>2.4368319999999959</v>
      </c>
      <c r="V178" s="125">
        <f>SUMIF($B179:$B$211,LEFT($C178,LEN($C178)-6),V179:V$211)</f>
        <v>2.4386679999999945</v>
      </c>
      <c r="W178" s="125">
        <f>SUMIF($B179:$B$211,LEFT($C178,LEN($C178)-6),W179:W$211)</f>
        <v>2.459407999999998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9.2399999999999991E-4</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5.5999999999999999E-3</v>
      </c>
      <c r="F182" s="127">
        <v>6.5519999999999997E-3</v>
      </c>
      <c r="G182" s="127">
        <v>0</v>
      </c>
      <c r="H182" s="127">
        <v>0</v>
      </c>
      <c r="I182" s="127">
        <v>2.8E-3</v>
      </c>
      <c r="J182" s="127">
        <v>2.8E-3</v>
      </c>
      <c r="K182" s="127">
        <v>0</v>
      </c>
      <c r="L182" s="127">
        <v>1.0200000000000001E-2</v>
      </c>
      <c r="M182" s="127">
        <v>0</v>
      </c>
      <c r="N182" s="127">
        <v>0</v>
      </c>
      <c r="O182" s="127">
        <v>1.0200000000000001E-2</v>
      </c>
      <c r="P182" s="127">
        <v>1.7680000000000001E-2</v>
      </c>
      <c r="Q182" s="127">
        <v>0</v>
      </c>
      <c r="R182" s="127">
        <v>1.0880000000000223E-2</v>
      </c>
      <c r="S182" s="127">
        <v>1.2647999999999993E-2</v>
      </c>
      <c r="T182" s="127">
        <v>1.4416000000000206E-2</v>
      </c>
      <c r="U182" s="127">
        <v>1.6183999999999976E-2</v>
      </c>
      <c r="V182" s="127">
        <v>1.795200000000019E-2</v>
      </c>
      <c r="W182" s="127">
        <v>1.971999999999996E-2</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6.9110579999999997</v>
      </c>
      <c r="E184" s="127">
        <v>7.1722630000000001</v>
      </c>
      <c r="F184" s="127">
        <v>6.2139244999999992</v>
      </c>
      <c r="G184" s="127">
        <v>6.9474083000000002</v>
      </c>
      <c r="H184" s="127">
        <v>6.9750898000000001</v>
      </c>
      <c r="I184" s="127">
        <v>6.1502462000000007</v>
      </c>
      <c r="J184" s="127">
        <v>7.1310484000000001</v>
      </c>
      <c r="K184" s="127">
        <v>7.8642000000000003</v>
      </c>
      <c r="L184" s="127">
        <v>7.755399999999999</v>
      </c>
      <c r="M184" s="127">
        <v>4.6906400000000001</v>
      </c>
      <c r="N184" s="127">
        <v>3.7447600000000003</v>
      </c>
      <c r="O184" s="127">
        <v>0.80988000000000016</v>
      </c>
      <c r="P184" s="127">
        <v>2.0032800000000002</v>
      </c>
      <c r="Q184" s="127">
        <v>8.7040000000000006E-2</v>
      </c>
      <c r="R184" s="127">
        <v>2</v>
      </c>
      <c r="S184" s="127">
        <v>2</v>
      </c>
      <c r="T184" s="127">
        <v>2</v>
      </c>
      <c r="U184" s="127">
        <v>2</v>
      </c>
      <c r="V184" s="127">
        <v>2</v>
      </c>
      <c r="W184" s="127">
        <v>2</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1.7680000000000001E-2</v>
      </c>
      <c r="Q185" s="127">
        <v>0</v>
      </c>
      <c r="R185" s="127">
        <v>8.840000000000181E-3</v>
      </c>
      <c r="S185" s="127">
        <v>1.0607999999999951E-2</v>
      </c>
      <c r="T185" s="127">
        <v>1.2376000000000165E-2</v>
      </c>
      <c r="U185" s="127">
        <v>1.4143999999999934E-2</v>
      </c>
      <c r="V185" s="127">
        <v>1.5912000000000148E-2</v>
      </c>
      <c r="W185" s="127">
        <v>1.7679999999999918E-2</v>
      </c>
    </row>
    <row r="186" spans="1:23" s="88" customFormat="1" x14ac:dyDescent="0.3">
      <c r="A186" s="126" t="s">
        <v>240</v>
      </c>
      <c r="B186" s="126" t="s">
        <v>509</v>
      </c>
      <c r="C186" s="126" t="s">
        <v>267</v>
      </c>
      <c r="D186" s="127">
        <v>0</v>
      </c>
      <c r="E186" s="127">
        <v>0</v>
      </c>
      <c r="F186" s="127">
        <v>0</v>
      </c>
      <c r="G186" s="127">
        <v>3.15E-5</v>
      </c>
      <c r="H186" s="127">
        <v>6.9999999999999999E-4</v>
      </c>
      <c r="I186" s="127">
        <v>1.4E-3</v>
      </c>
      <c r="J186" s="127">
        <v>6.9999999999999999E-4</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6.9999999999999999E-4</v>
      </c>
      <c r="E187" s="127">
        <v>0</v>
      </c>
      <c r="F187" s="127">
        <v>4.3259999999999991E-3</v>
      </c>
      <c r="G187" s="127">
        <v>0</v>
      </c>
      <c r="H187" s="127">
        <v>3.5742000000000003E-2</v>
      </c>
      <c r="I187" s="127">
        <v>9.7243999999999997E-2</v>
      </c>
      <c r="J187" s="127">
        <v>0.34578249999999999</v>
      </c>
      <c r="K187" s="127">
        <v>6.2560000000000004E-2</v>
      </c>
      <c r="L187" s="127">
        <v>3.6040000000000003E-2</v>
      </c>
      <c r="M187" s="127">
        <v>6.8000000000000005E-2</v>
      </c>
      <c r="N187" s="127">
        <v>0.18088000000000001</v>
      </c>
      <c r="O187" s="127">
        <v>1.7000000000000001E-2</v>
      </c>
      <c r="P187" s="127">
        <v>0.10132000000000001</v>
      </c>
      <c r="Q187" s="127">
        <v>0.19448000000000001</v>
      </c>
      <c r="R187" s="127">
        <v>0.16435599999999795</v>
      </c>
      <c r="S187" s="127">
        <v>0.18169599999999519</v>
      </c>
      <c r="T187" s="127">
        <v>0.19903599999999244</v>
      </c>
      <c r="U187" s="127">
        <v>0.21637599999999679</v>
      </c>
      <c r="V187" s="127">
        <v>0.23371599999999404</v>
      </c>
      <c r="W187" s="127">
        <v>0.25105599999999839</v>
      </c>
    </row>
    <row r="188" spans="1:23" s="88" customFormat="1" x14ac:dyDescent="0.3">
      <c r="A188" s="126" t="s">
        <v>240</v>
      </c>
      <c r="B188" s="126" t="s">
        <v>509</v>
      </c>
      <c r="C188" s="126" t="s">
        <v>516</v>
      </c>
      <c r="D188" s="127">
        <v>0</v>
      </c>
      <c r="E188" s="127">
        <v>4.1999999999999996E-4</v>
      </c>
      <c r="F188" s="127">
        <v>2.5200000000000001E-3</v>
      </c>
      <c r="G188" s="127">
        <v>2.6949999999999999E-3</v>
      </c>
      <c r="H188" s="127">
        <v>2.5200000000000001E-3</v>
      </c>
      <c r="I188" s="127">
        <v>6.2159999999999993E-2</v>
      </c>
      <c r="J188" s="127">
        <v>7.2155999999999998E-2</v>
      </c>
      <c r="K188" s="127">
        <v>0.10200000000000001</v>
      </c>
      <c r="L188" s="127">
        <v>0.10200000000000001</v>
      </c>
      <c r="M188" s="127">
        <v>0.13192000000000001</v>
      </c>
      <c r="N188" s="127">
        <v>0.17340000000000005</v>
      </c>
      <c r="O188" s="127">
        <v>0.27676000000000001</v>
      </c>
      <c r="P188" s="127">
        <v>0.12036000000000001</v>
      </c>
      <c r="Q188" s="127">
        <v>0.15776000000000001</v>
      </c>
      <c r="R188" s="127">
        <v>0.17163200000000001</v>
      </c>
      <c r="S188" s="127">
        <v>0.17149600000000004</v>
      </c>
      <c r="T188" s="127">
        <v>0.17136000000000001</v>
      </c>
      <c r="U188" s="127">
        <v>0.17122400000000004</v>
      </c>
      <c r="V188" s="127">
        <v>0.17108800000000002</v>
      </c>
      <c r="W188" s="127">
        <v>0.17095199999999999</v>
      </c>
    </row>
    <row r="189" spans="1:23" s="88" customFormat="1" x14ac:dyDescent="0.3">
      <c r="A189" s="126" t="s">
        <v>240</v>
      </c>
      <c r="B189" s="126" t="s">
        <v>509</v>
      </c>
      <c r="C189" s="126" t="s">
        <v>270</v>
      </c>
      <c r="D189" s="127">
        <v>8.1522000000000011E-2</v>
      </c>
      <c r="E189" s="127">
        <v>3.6735999999999998E-2</v>
      </c>
      <c r="F189" s="127">
        <v>1.6379999999999999E-2</v>
      </c>
      <c r="G189" s="127">
        <v>0</v>
      </c>
      <c r="H189" s="127">
        <v>0</v>
      </c>
      <c r="I189" s="127">
        <v>3.9899999999999998E-2</v>
      </c>
      <c r="J189" s="127">
        <v>0.21168000000000001</v>
      </c>
      <c r="K189" s="127">
        <v>0.18700000000000006</v>
      </c>
      <c r="L189" s="127">
        <v>0.20468000000000006</v>
      </c>
      <c r="M189" s="127">
        <v>0.20468000000000008</v>
      </c>
      <c r="N189" s="127">
        <v>0.17136000000000001</v>
      </c>
      <c r="O189" s="127">
        <v>0.22440000000000004</v>
      </c>
      <c r="P189" s="127">
        <v>0.18768000000000007</v>
      </c>
      <c r="Q189" s="127">
        <v>6.9360000000000005E-2</v>
      </c>
      <c r="R189" s="127">
        <v>9.5199999999998397E-2</v>
      </c>
      <c r="S189" s="127">
        <v>6.9767999999996277E-2</v>
      </c>
      <c r="T189" s="127">
        <v>4.4335999999994158E-2</v>
      </c>
      <c r="U189" s="127">
        <v>1.8903999999999144E-2</v>
      </c>
      <c r="V189" s="127">
        <v>0</v>
      </c>
      <c r="W189" s="127">
        <v>0</v>
      </c>
    </row>
    <row r="190" spans="1:23" s="88" customFormat="1" x14ac:dyDescent="0.3">
      <c r="A190" s="124" t="s">
        <v>517</v>
      </c>
      <c r="B190" s="124" t="s">
        <v>517</v>
      </c>
      <c r="C190" s="124" t="s">
        <v>517</v>
      </c>
      <c r="D190" s="125">
        <f>SUMIF($B191:$B$211,LEFT($C190,LEN($C190)-6),D191:D$211)</f>
        <v>8.7203123107692271</v>
      </c>
      <c r="E190" s="125">
        <f>SUMIF($B191:$B$211,LEFT($C190,LEN($C190)-6),E191:E$211)</f>
        <v>9.451141183076917</v>
      </c>
      <c r="F190" s="125">
        <f>SUMIF($B191:$B$211,LEFT($C190,LEN($C190)-6),F191:F$211)</f>
        <v>8.6968098107692295</v>
      </c>
      <c r="G190" s="125">
        <f>SUMIF($B191:$B$211,LEFT($C190,LEN($C190)-6),G191:G$211)</f>
        <v>9.4142369569230748</v>
      </c>
      <c r="H190" s="125">
        <f>SUMIF($B191:$B$211,LEFT($C190,LEN($C190)-6),H191:H$211)</f>
        <v>8.031148741538459</v>
      </c>
      <c r="I190" s="125">
        <f>SUMIF($B191:$B$211,LEFT($C190,LEN($C190)-6),I191:I$211)</f>
        <v>8.0945425723076898</v>
      </c>
      <c r="J190" s="125">
        <f>SUMIF($B191:$B$211,LEFT($C190,LEN($C190)-6),J191:J$211)</f>
        <v>8.5866119553846154</v>
      </c>
      <c r="K190" s="125">
        <f>SUMIF($B191:$B$211,LEFT($C190,LEN($C190)-6),K191:K$211)</f>
        <v>7.6648553846153868</v>
      </c>
      <c r="L190" s="125">
        <f>SUMIF($B191:$B$211,LEFT($C190,LEN($C190)-6),L191:L$211)</f>
        <v>8.319695384615386</v>
      </c>
      <c r="M190" s="125">
        <f>SUMIF($B191:$B$211,LEFT($C190,LEN($C190)-6),M191:M$211)</f>
        <v>6.3739015384615376</v>
      </c>
      <c r="N190" s="125">
        <f>SUMIF($B191:$B$211,LEFT($C190,LEN($C190)-6),N191:N$211)</f>
        <v>5.756304615384618</v>
      </c>
      <c r="O190" s="125">
        <f>SUMIF($B191:$B$211,LEFT($C190,LEN($C190)-6),O191:O$211)</f>
        <v>3.6776492307692306</v>
      </c>
      <c r="P190" s="125">
        <f>SUMIF($B191:$B$211,LEFT($C190,LEN($C190)-6),P191:P$211)</f>
        <v>7.6545507692307684</v>
      </c>
      <c r="Q190" s="125">
        <f>SUMIF($B191:$B$211,LEFT($C190,LEN($C190)-6),Q191:Q$211)</f>
        <v>5.4049015384615373</v>
      </c>
      <c r="R190" s="125">
        <f>SUMIF($B191:$B$211,LEFT($C190,LEN($C190)-6),R191:R$211)</f>
        <v>9.7615353846153834</v>
      </c>
      <c r="S190" s="125">
        <f>SUMIF($B191:$B$211,LEFT($C190,LEN($C190)-6),S191:S$211)</f>
        <v>10.757559999999998</v>
      </c>
      <c r="T190" s="125">
        <f>SUMIF($B191:$B$211,LEFT($C190,LEN($C190)-6),T191:T$211)</f>
        <v>10.753584615384614</v>
      </c>
      <c r="U190" s="125">
        <f>SUMIF($B191:$B$211,LEFT($C190,LEN($C190)-6),U191:U$211)</f>
        <v>10.749609230769229</v>
      </c>
      <c r="V190" s="125">
        <f>SUMIF($B191:$B$211,LEFT($C190,LEN($C190)-6),V191:V$211)</f>
        <v>10.745633846153842</v>
      </c>
      <c r="W190" s="125">
        <f>SUMIF($B191:$B$211,LEFT($C190,LEN($C190)-6),W191:W$211)</f>
        <v>10.741658461538456</v>
      </c>
    </row>
    <row r="191" spans="1:23" s="88" customFormat="1" x14ac:dyDescent="0.3">
      <c r="A191" s="126" t="s">
        <v>240</v>
      </c>
      <c r="B191" s="126" t="s">
        <v>518</v>
      </c>
      <c r="C191" s="126" t="s">
        <v>291</v>
      </c>
      <c r="D191" s="127">
        <v>7.7390033107692275</v>
      </c>
      <c r="E191" s="127">
        <v>8.4524154830769191</v>
      </c>
      <c r="F191" s="127">
        <v>8.1053084107692293</v>
      </c>
      <c r="G191" s="127">
        <v>9.0330197569230748</v>
      </c>
      <c r="H191" s="127">
        <v>7.6713501415384595</v>
      </c>
      <c r="I191" s="127">
        <v>7.7603128723076917</v>
      </c>
      <c r="J191" s="127">
        <v>8.2632812553846158</v>
      </c>
      <c r="K191" s="127">
        <v>7.4431753846153867</v>
      </c>
      <c r="L191" s="127">
        <v>8.0048553846153858</v>
      </c>
      <c r="M191" s="127">
        <v>6.1297815384615379</v>
      </c>
      <c r="N191" s="127">
        <v>5.6515846153846176</v>
      </c>
      <c r="O191" s="127">
        <v>3.4444092307692307</v>
      </c>
      <c r="P191" s="127">
        <v>7.4512307692307687</v>
      </c>
      <c r="Q191" s="127">
        <v>5.2253815384615372</v>
      </c>
      <c r="R191" s="127">
        <v>9.5777313846153831</v>
      </c>
      <c r="S191" s="127">
        <v>10.576815999999999</v>
      </c>
      <c r="T191" s="127">
        <v>10.575900615384613</v>
      </c>
      <c r="U191" s="127">
        <v>10.574985230769229</v>
      </c>
      <c r="V191" s="127">
        <v>10.574069846153844</v>
      </c>
      <c r="W191" s="127">
        <v>10.573154461538458</v>
      </c>
    </row>
    <row r="192" spans="1:23" s="88" customFormat="1" x14ac:dyDescent="0.3">
      <c r="A192" s="126" t="s">
        <v>240</v>
      </c>
      <c r="B192" s="126" t="s">
        <v>518</v>
      </c>
      <c r="C192" s="126" t="s">
        <v>276</v>
      </c>
      <c r="D192" s="127">
        <v>0.16356899999999999</v>
      </c>
      <c r="E192" s="127">
        <v>0.2190251</v>
      </c>
      <c r="F192" s="127">
        <v>0.38029740000000001</v>
      </c>
      <c r="G192" s="127">
        <v>0.32320119999999997</v>
      </c>
      <c r="H192" s="127">
        <v>0.29823359999999999</v>
      </c>
      <c r="I192" s="127">
        <v>0.26404559999999999</v>
      </c>
      <c r="J192" s="127">
        <v>0.28513519999999998</v>
      </c>
      <c r="K192" s="127">
        <v>0.11084000000000001</v>
      </c>
      <c r="L192" s="127">
        <v>7.6840000000000006E-2</v>
      </c>
      <c r="M192" s="127">
        <v>0.14960000000000001</v>
      </c>
      <c r="N192" s="127">
        <v>3.6720000000000003E-2</v>
      </c>
      <c r="O192" s="127">
        <v>8.7720000000000006E-2</v>
      </c>
      <c r="P192" s="127">
        <v>0.11560000000000001</v>
      </c>
      <c r="Q192" s="127">
        <v>7.6840000000000006E-2</v>
      </c>
      <c r="R192" s="127">
        <v>7.3304000000000258E-2</v>
      </c>
      <c r="S192" s="127">
        <v>6.6639999999999588E-2</v>
      </c>
      <c r="T192" s="127">
        <v>5.9976000000000695E-2</v>
      </c>
      <c r="U192" s="127">
        <v>5.3312000000000026E-2</v>
      </c>
      <c r="V192" s="127">
        <v>4.6647999999999357E-2</v>
      </c>
      <c r="W192" s="127">
        <v>3.9984000000000464E-2</v>
      </c>
    </row>
    <row r="193" spans="1:23" s="88" customFormat="1" x14ac:dyDescent="0.3">
      <c r="A193" s="126" t="s">
        <v>240</v>
      </c>
      <c r="B193" s="126" t="s">
        <v>518</v>
      </c>
      <c r="C193" s="126" t="s">
        <v>519</v>
      </c>
      <c r="D193" s="127">
        <v>0</v>
      </c>
      <c r="E193" s="127">
        <v>0</v>
      </c>
      <c r="F193" s="127">
        <v>0</v>
      </c>
      <c r="G193" s="127">
        <v>0</v>
      </c>
      <c r="H193" s="127">
        <v>0</v>
      </c>
      <c r="I193" s="127">
        <v>2.7999999999999998E-4</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6.6149999999999998E-4</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2.5731999999999994E-2</v>
      </c>
      <c r="E195" s="127">
        <v>3.4561099999999997E-2</v>
      </c>
      <c r="F195" s="127">
        <v>9.5787999999999998E-2</v>
      </c>
      <c r="G195" s="127">
        <v>2.1965999999999996E-2</v>
      </c>
      <c r="H195" s="127">
        <v>3.6924999999999999E-2</v>
      </c>
      <c r="I195" s="127">
        <v>5.3132100000000002E-2</v>
      </c>
      <c r="J195" s="127">
        <v>3.67906E-2</v>
      </c>
      <c r="K195" s="127">
        <v>0.10404000000000001</v>
      </c>
      <c r="L195" s="127">
        <v>0.21692000000000003</v>
      </c>
      <c r="M195" s="127">
        <v>6.8000000000000005E-2</v>
      </c>
      <c r="N195" s="127">
        <v>5.7120000000000004E-2</v>
      </c>
      <c r="O195" s="127">
        <v>0.11152000000000001</v>
      </c>
      <c r="P195" s="127">
        <v>5.7800000000000004E-2</v>
      </c>
      <c r="Q195" s="127">
        <v>4.8280000000000003E-2</v>
      </c>
      <c r="R195" s="127">
        <v>5.6916000000000189E-2</v>
      </c>
      <c r="S195" s="127">
        <v>5.3040000000000198E-2</v>
      </c>
      <c r="T195" s="127">
        <v>4.9164000000000208E-2</v>
      </c>
      <c r="U195" s="127">
        <v>4.5288000000000217E-2</v>
      </c>
      <c r="V195" s="127">
        <v>4.1412000000000226E-2</v>
      </c>
      <c r="W195" s="127">
        <v>3.7536000000000236E-2</v>
      </c>
    </row>
    <row r="196" spans="1:23" s="88" customFormat="1" x14ac:dyDescent="0.3">
      <c r="A196" s="126" t="s">
        <v>240</v>
      </c>
      <c r="B196" s="126" t="s">
        <v>518</v>
      </c>
      <c r="C196" s="126" t="s">
        <v>288</v>
      </c>
      <c r="D196" s="127">
        <v>0.79200800000000005</v>
      </c>
      <c r="E196" s="127">
        <v>0.74447799999999997</v>
      </c>
      <c r="F196" s="127">
        <v>0.11541599999999999</v>
      </c>
      <c r="G196" s="127">
        <v>3.6049999999999999E-2</v>
      </c>
      <c r="H196" s="127">
        <v>2.4640000000000002E-2</v>
      </c>
      <c r="I196" s="127">
        <v>1.6771999999999999E-2</v>
      </c>
      <c r="J196" s="127">
        <v>1.4048999999999999E-3</v>
      </c>
      <c r="K196" s="127">
        <v>6.8000000000000005E-3</v>
      </c>
      <c r="L196" s="127">
        <v>2.1080000000000002E-2</v>
      </c>
      <c r="M196" s="127">
        <v>2.6520000000000002E-2</v>
      </c>
      <c r="N196" s="127">
        <v>1.0880000000000001E-2</v>
      </c>
      <c r="O196" s="127">
        <v>3.4000000000000002E-2</v>
      </c>
      <c r="P196" s="127">
        <v>2.9920000000000002E-2</v>
      </c>
      <c r="Q196" s="127">
        <v>5.4400000000000004E-2</v>
      </c>
      <c r="R196" s="127">
        <v>5.3583999999998966E-2</v>
      </c>
      <c r="S196" s="127">
        <v>6.1063999999998231E-2</v>
      </c>
      <c r="T196" s="127">
        <v>6.8543999999999272E-2</v>
      </c>
      <c r="U196" s="127">
        <v>7.6023999999998537E-2</v>
      </c>
      <c r="V196" s="127">
        <v>8.3503999999999579E-2</v>
      </c>
      <c r="W196" s="127">
        <v>9.0983999999998844E-2</v>
      </c>
    </row>
    <row r="197" spans="1:23" s="88" customFormat="1" x14ac:dyDescent="0.3">
      <c r="A197" s="122" t="s">
        <v>521</v>
      </c>
      <c r="B197" s="122" t="s">
        <v>521</v>
      </c>
      <c r="C197" s="122" t="s">
        <v>521</v>
      </c>
      <c r="D197" s="123">
        <f>SUMIF($A199:$A$211,LEFT($C197,LEN($C197)-6),D199:D$211)</f>
        <v>0.10192</v>
      </c>
      <c r="E197" s="123">
        <f>SUMIF($A199:$A$211,LEFT($C197,LEN($C197)-6),E199:E$211)</f>
        <v>0.10781399999999999</v>
      </c>
      <c r="F197" s="123">
        <f>SUMIF($A199:$A$211,LEFT($C197,LEN($C197)-6),F199:F$211)</f>
        <v>0.12212200000000001</v>
      </c>
      <c r="G197" s="123">
        <f>SUMIF($A199:$A$211,LEFT($C197,LEN($C197)-6),G199:G$211)</f>
        <v>9.6627999999999978E-2</v>
      </c>
      <c r="H197" s="123">
        <f>SUMIF($A199:$A$211,LEFT($C197,LEN($C197)-6),H199:H$211)</f>
        <v>0.275422</v>
      </c>
      <c r="I197" s="123">
        <f>SUMIF($A199:$A$211,LEFT($C197,LEN($C197)-6),I199:I$211)</f>
        <v>0.32953200000000005</v>
      </c>
      <c r="J197" s="123">
        <f>SUMIF($A199:$A$211,LEFT($C197,LEN($C197)-6),J199:J$211)</f>
        <v>0.37263799999999997</v>
      </c>
      <c r="K197" s="123">
        <f>SUMIF($A199:$A$211,LEFT($C197,LEN($C197)-6),K199:K$211)</f>
        <v>0.28084000000000003</v>
      </c>
      <c r="L197" s="123">
        <f>SUMIF($A199:$A$211,LEFT($C197,LEN($C197)-6),L199:L$211)</f>
        <v>0.25092000000000003</v>
      </c>
      <c r="M197" s="123">
        <f>SUMIF($A199:$A$211,LEFT($C197,LEN($C197)-6),M199:M$211)</f>
        <v>0.28899999999999998</v>
      </c>
      <c r="N197" s="123">
        <f>SUMIF($A199:$A$211,LEFT($C197,LEN($C197)-6),N199:N$211)</f>
        <v>2.3800000000000002E-2</v>
      </c>
      <c r="O197" s="123">
        <f>SUMIF($A199:$A$211,LEFT($C197,LEN($C197)-6),O199:O$211)</f>
        <v>0.26995999999999998</v>
      </c>
      <c r="P197" s="123">
        <f>SUMIF($A199:$A$211,LEFT($C197,LEN($C197)-6),P199:P$211)</f>
        <v>0.29511999999999999</v>
      </c>
      <c r="Q197" s="123">
        <f>SUMIF($A199:$A$211,LEFT($C197,LEN($C197)-6),Q199:Q$211)</f>
        <v>0.26247999999999999</v>
      </c>
      <c r="R197" s="123">
        <f>SUMIF($A199:$A$211,LEFT($C197,LEN($C197)-6),R199:R$211)</f>
        <v>0.29355599999999482</v>
      </c>
      <c r="S197" s="123">
        <f>SUMIF($A199:$A$211,LEFT($C197,LEN($C197)-6),S199:S$211)</f>
        <v>0.31538399999999578</v>
      </c>
      <c r="T197" s="123">
        <f>SUMIF($A199:$A$211,LEFT($C197,LEN($C197)-6),T199:T$211)</f>
        <v>0.33721199999999496</v>
      </c>
      <c r="U197" s="123">
        <f>SUMIF($A199:$A$211,LEFT($C197,LEN($C197)-6),U199:U$211)</f>
        <v>0.35903999999999597</v>
      </c>
      <c r="V197" s="123">
        <f>SUMIF($A199:$A$211,LEFT($C197,LEN($C197)-6),V199:V$211)</f>
        <v>0.38086799999999515</v>
      </c>
      <c r="W197" s="123">
        <f>SUMIF($A199:$A$211,LEFT($C197,LEN($C197)-6),W199:W$211)</f>
        <v>0.40269599999999611</v>
      </c>
    </row>
    <row r="198" spans="1:23" s="88" customFormat="1" x14ac:dyDescent="0.3">
      <c r="A198" s="124" t="s">
        <v>521</v>
      </c>
      <c r="B198" s="124" t="s">
        <v>521</v>
      </c>
      <c r="C198" s="124" t="s">
        <v>521</v>
      </c>
      <c r="D198" s="125">
        <f>SUMIF($B199:$B$211,LEFT($C198,LEN($C198)-6),D199:D$211)</f>
        <v>0.10192</v>
      </c>
      <c r="E198" s="125">
        <f>SUMIF($B199:$B$211,LEFT($C198,LEN($C198)-6),E199:E$211)</f>
        <v>0.10781399999999999</v>
      </c>
      <c r="F198" s="125">
        <f>SUMIF($B199:$B$211,LEFT($C198,LEN($C198)-6),F199:F$211)</f>
        <v>0.12212200000000001</v>
      </c>
      <c r="G198" s="125">
        <f>SUMIF($B199:$B$211,LEFT($C198,LEN($C198)-6),G199:G$211)</f>
        <v>9.6627999999999978E-2</v>
      </c>
      <c r="H198" s="125">
        <f>SUMIF($B199:$B$211,LEFT($C198,LEN($C198)-6),H199:H$211)</f>
        <v>0.275422</v>
      </c>
      <c r="I198" s="125">
        <f>SUMIF($B199:$B$211,LEFT($C198,LEN($C198)-6),I199:I$211)</f>
        <v>0.32953200000000005</v>
      </c>
      <c r="J198" s="125">
        <f>SUMIF($B199:$B$211,LEFT($C198,LEN($C198)-6),J199:J$211)</f>
        <v>0.37263799999999997</v>
      </c>
      <c r="K198" s="125">
        <f>SUMIF($B199:$B$211,LEFT($C198,LEN($C198)-6),K199:K$211)</f>
        <v>0.28084000000000003</v>
      </c>
      <c r="L198" s="125">
        <f>SUMIF($B199:$B$211,LEFT($C198,LEN($C198)-6),L199:L$211)</f>
        <v>0.25092000000000003</v>
      </c>
      <c r="M198" s="125">
        <f>SUMIF($B199:$B$211,LEFT($C198,LEN($C198)-6),M199:M$211)</f>
        <v>0.28899999999999998</v>
      </c>
      <c r="N198" s="125">
        <f>SUMIF($B199:$B$211,LEFT($C198,LEN($C198)-6),N199:N$211)</f>
        <v>2.3800000000000002E-2</v>
      </c>
      <c r="O198" s="125">
        <f>SUMIF($B199:$B$211,LEFT($C198,LEN($C198)-6),O199:O$211)</f>
        <v>0.26995999999999998</v>
      </c>
      <c r="P198" s="125">
        <f>SUMIF($B199:$B$211,LEFT($C198,LEN($C198)-6),P199:P$211)</f>
        <v>0.29511999999999999</v>
      </c>
      <c r="Q198" s="125">
        <f>SUMIF($B199:$B$211,LEFT($C198,LEN($C198)-6),Q199:Q$211)</f>
        <v>0.26247999999999999</v>
      </c>
      <c r="R198" s="125">
        <f>SUMIF($B199:$B$211,LEFT($C198,LEN($C198)-6),R199:R$211)</f>
        <v>0.29355599999999482</v>
      </c>
      <c r="S198" s="125">
        <f>SUMIF($B199:$B$211,LEFT($C198,LEN($C198)-6),S199:S$211)</f>
        <v>0.31538399999999578</v>
      </c>
      <c r="T198" s="125">
        <f>SUMIF($B199:$B$211,LEFT($C198,LEN($C198)-6),T199:T$211)</f>
        <v>0.33721199999999496</v>
      </c>
      <c r="U198" s="125">
        <f>SUMIF($B199:$B$211,LEFT($C198,LEN($C198)-6),U199:U$211)</f>
        <v>0.35903999999999597</v>
      </c>
      <c r="V198" s="125">
        <f>SUMIF($B199:$B$211,LEFT($C198,LEN($C198)-6),V199:V$211)</f>
        <v>0.38086799999999515</v>
      </c>
      <c r="W198" s="125">
        <f>SUMIF($B199:$B$211,LEFT($C198,LEN($C198)-6),W199:W$211)</f>
        <v>0.40269599999999611</v>
      </c>
    </row>
    <row r="199" spans="1:23" s="88" customFormat="1" x14ac:dyDescent="0.3">
      <c r="A199" s="126" t="s">
        <v>522</v>
      </c>
      <c r="B199" s="126" t="s">
        <v>522</v>
      </c>
      <c r="C199" s="126" t="s">
        <v>523</v>
      </c>
      <c r="D199" s="127">
        <v>0.10192</v>
      </c>
      <c r="E199" s="127">
        <v>0.10711399999999999</v>
      </c>
      <c r="F199" s="127">
        <v>0.12212200000000001</v>
      </c>
      <c r="G199" s="127">
        <v>6.8263999999999991E-2</v>
      </c>
      <c r="H199" s="127">
        <v>0.21410199999999999</v>
      </c>
      <c r="I199" s="127">
        <v>0.267988</v>
      </c>
      <c r="J199" s="127">
        <v>0.27273399999999998</v>
      </c>
      <c r="K199" s="127">
        <v>0.19584000000000001</v>
      </c>
      <c r="L199" s="127">
        <v>0.16592000000000001</v>
      </c>
      <c r="M199" s="127">
        <v>0.21011999999999997</v>
      </c>
      <c r="N199" s="127">
        <v>2.3800000000000002E-2</v>
      </c>
      <c r="O199" s="127">
        <v>0.23052</v>
      </c>
      <c r="P199" s="127">
        <v>0.22848000000000002</v>
      </c>
      <c r="Q199" s="127">
        <v>0.18631999999999999</v>
      </c>
      <c r="R199" s="127">
        <v>0.22297199999999506</v>
      </c>
      <c r="S199" s="127">
        <v>0.23867999999999512</v>
      </c>
      <c r="T199" s="127">
        <v>0.25438799999999517</v>
      </c>
      <c r="U199" s="127">
        <v>0.27009599999999523</v>
      </c>
      <c r="V199" s="127">
        <v>0.28580399999999528</v>
      </c>
      <c r="W199" s="127">
        <v>0.30151199999999534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1.7639999999999996E-2</v>
      </c>
      <c r="H201" s="127">
        <v>3.5279999999999992E-2</v>
      </c>
      <c r="I201" s="127">
        <v>5.2920000000000002E-2</v>
      </c>
      <c r="J201" s="127">
        <v>8.8003999999999985E-2</v>
      </c>
      <c r="K201" s="127">
        <v>8.5000000000000006E-2</v>
      </c>
      <c r="L201" s="127">
        <v>8.5000000000000006E-2</v>
      </c>
      <c r="M201" s="127">
        <v>6.8680000000000005E-2</v>
      </c>
      <c r="N201" s="127">
        <v>0</v>
      </c>
      <c r="O201" s="127">
        <v>1.4959999999999999E-2</v>
      </c>
      <c r="P201" s="127">
        <v>3.4680000000000002E-2</v>
      </c>
      <c r="Q201" s="127">
        <v>5.2360000000000004E-2</v>
      </c>
      <c r="R201" s="127">
        <v>3.4748000000000001E-2</v>
      </c>
      <c r="S201" s="127">
        <v>3.4951999999999983E-2</v>
      </c>
      <c r="T201" s="127">
        <v>3.5155999999999965E-2</v>
      </c>
      <c r="U201" s="127">
        <v>3.5360000000000003E-2</v>
      </c>
      <c r="V201" s="127">
        <v>3.5563999999999985E-2</v>
      </c>
      <c r="W201" s="127">
        <v>3.5767999999999966E-2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6.9999999999999999E-4</v>
      </c>
      <c r="F204" s="127">
        <v>0</v>
      </c>
      <c r="G204" s="127">
        <v>1.0723999999999999E-2</v>
      </c>
      <c r="H204" s="127">
        <v>2.6039999999999994E-2</v>
      </c>
      <c r="I204" s="127">
        <v>8.6239999999999997E-3</v>
      </c>
      <c r="J204" s="127">
        <v>1.1899999999999999E-2</v>
      </c>
      <c r="K204" s="127">
        <v>0</v>
      </c>
      <c r="L204" s="127">
        <v>0</v>
      </c>
      <c r="M204" s="127">
        <v>1.0200000000000001E-2</v>
      </c>
      <c r="N204" s="127">
        <v>0</v>
      </c>
      <c r="O204" s="127">
        <v>2.4480000000000002E-2</v>
      </c>
      <c r="P204" s="127">
        <v>3.1960000000000002E-2</v>
      </c>
      <c r="Q204" s="127">
        <v>2.3800000000000002E-2</v>
      </c>
      <c r="R204" s="127">
        <v>3.5835999999999757E-2</v>
      </c>
      <c r="S204" s="127">
        <v>4.1752000000000677E-2</v>
      </c>
      <c r="T204" s="127">
        <v>4.7667999999999822E-2</v>
      </c>
      <c r="U204" s="127">
        <v>5.3584000000000742E-2</v>
      </c>
      <c r="V204" s="127">
        <v>5.9499999999999886E-2</v>
      </c>
      <c r="W204" s="127">
        <v>6.5416000000000807E-2</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9EF4E-5201-4D1E-9A95-AA3B38B7054C}">
  <sheetPr codeName="Sheet57"/>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75</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58.365065800000004</v>
      </c>
      <c r="E4" s="5">
        <f t="shared" si="0"/>
        <v>70.7352968</v>
      </c>
      <c r="F4" s="5">
        <f t="shared" si="0"/>
        <v>55.170296</v>
      </c>
      <c r="G4" s="5">
        <f t="shared" si="0"/>
        <v>36.626902500000007</v>
      </c>
      <c r="H4" s="5">
        <f t="shared" si="0"/>
        <v>55.312017100000006</v>
      </c>
      <c r="I4" s="5">
        <f t="shared" si="0"/>
        <v>61.271798300000015</v>
      </c>
      <c r="J4" s="5">
        <f t="shared" si="0"/>
        <v>45.8224789</v>
      </c>
      <c r="K4" s="5">
        <f t="shared" si="0"/>
        <v>38.785839999999993</v>
      </c>
      <c r="L4" s="5">
        <f t="shared" si="0"/>
        <v>27.079640000000005</v>
      </c>
      <c r="M4" s="5">
        <f t="shared" si="0"/>
        <v>22.367240000000002</v>
      </c>
      <c r="N4" s="5">
        <f t="shared" si="0"/>
        <v>21.431560000000001</v>
      </c>
      <c r="O4" s="5">
        <f t="shared" si="0"/>
        <v>16.473680000000002</v>
      </c>
      <c r="P4" s="5">
        <f t="shared" si="0"/>
        <v>21.439040000000002</v>
      </c>
      <c r="Q4" s="5">
        <f t="shared" si="0"/>
        <v>20.519000000000002</v>
      </c>
      <c r="R4" s="5">
        <f t="shared" si="0"/>
        <v>20.744294777625392</v>
      </c>
      <c r="S4" s="5">
        <f t="shared" si="0"/>
        <v>21.299415481352113</v>
      </c>
      <c r="T4" s="5">
        <f>T5+T56+T116+T120+T153+T197+T209</f>
        <v>21.854536185078757</v>
      </c>
      <c r="U4" s="5">
        <f t="shared" ref="U4:V4" si="1">U5+U56+U116+U120+U153+U197+U209</f>
        <v>22.41599208932513</v>
      </c>
      <c r="V4" s="5">
        <f t="shared" si="1"/>
        <v>21.990911993571512</v>
      </c>
      <c r="W4" s="5">
        <f t="shared" ref="W4" si="2">W5+W56+W116+W120+W153+W197+W209</f>
        <v>22.580939646754217</v>
      </c>
    </row>
    <row r="5" spans="1:23" s="88" customFormat="1" x14ac:dyDescent="0.3">
      <c r="A5" s="122" t="s">
        <v>349</v>
      </c>
      <c r="B5" s="122" t="s">
        <v>349</v>
      </c>
      <c r="C5" s="122" t="s">
        <v>349</v>
      </c>
      <c r="D5" s="123">
        <f>SUMIF($A7:$A$211,LEFT($C5,LEN($C5)-6),D7:D$211)</f>
        <v>1.3867020999999997</v>
      </c>
      <c r="E5" s="123">
        <f>SUMIF($A7:$A$211,LEFT($C5,LEN($C5)-6),E7:E$211)</f>
        <v>2.7529376000000001</v>
      </c>
      <c r="F5" s="123">
        <f>SUMIF($A7:$A$211,LEFT($C5,LEN($C5)-6),F7:F$211)</f>
        <v>3.5177771999999994</v>
      </c>
      <c r="G5" s="123">
        <f>SUMIF($A7:$A$211,LEFT($C5,LEN($C5)-6),G7:G$211)</f>
        <v>6.4607759999999992</v>
      </c>
      <c r="H5" s="123">
        <f>SUMIF($A7:$A$211,LEFT($C5,LEN($C5)-6),H7:H$211)</f>
        <v>4.7226018000000005</v>
      </c>
      <c r="I5" s="123">
        <f>SUMIF($A7:$A$211,LEFT($C5,LEN($C5)-6),I7:I$211)</f>
        <v>2.9997071999999996</v>
      </c>
      <c r="J5" s="123">
        <f>SUMIF($A7:$A$211,LEFT($C5,LEN($C5)-6),J7:J$211)</f>
        <v>2.7920514999999999</v>
      </c>
      <c r="K5" s="123">
        <f>SUMIF($A7:$A$211,LEFT($C5,LEN($C5)-6),K7:K$211)</f>
        <v>2.51668</v>
      </c>
      <c r="L5" s="123">
        <f>SUMIF($A7:$A$211,LEFT($C5,LEN($C5)-6),L7:L$211)</f>
        <v>1.2199200000000001</v>
      </c>
      <c r="M5" s="123">
        <f>SUMIF($A7:$A$211,LEFT($C5,LEN($C5)-6),M7:M$211)</f>
        <v>1.3640800000000002</v>
      </c>
      <c r="N5" s="123">
        <f>SUMIF($A7:$A$211,LEFT($C5,LEN($C5)-6),N7:N$211)</f>
        <v>1.6748400000000001</v>
      </c>
      <c r="O5" s="123">
        <f>SUMIF($A7:$A$211,LEFT($C5,LEN($C5)-6),O7:O$211)</f>
        <v>1.7945200000000001</v>
      </c>
      <c r="P5" s="123">
        <f>SUMIF($A7:$A$211,LEFT($C5,LEN($C5)-6),P7:P$211)</f>
        <v>4.2472799999999999</v>
      </c>
      <c r="Q5" s="123">
        <f>SUMIF($A7:$A$211,LEFT($C5,LEN($C5)-6),Q7:Q$211)</f>
        <v>3.3088800000000003</v>
      </c>
      <c r="R5" s="123">
        <f>SUMIF($A7:$A$211,LEFT($C5,LEN($C5)-6),R7:R$211)</f>
        <v>3.2918848427058256</v>
      </c>
      <c r="S5" s="123">
        <f>SUMIF($A7:$A$211,LEFT($C5,LEN($C5)-6),S7:S$211)</f>
        <v>3.8864984050591178</v>
      </c>
      <c r="T5" s="123">
        <f>SUMIF($A7:$A$211,LEFT($C5,LEN($C5)-6),T7:T$211)</f>
        <v>4.4811119674122768</v>
      </c>
      <c r="U5" s="123">
        <f>SUMIF($A7:$A$211,LEFT($C5,LEN($C5)-6),U7:U$211)</f>
        <v>5.0963975297654551</v>
      </c>
      <c r="V5" s="123">
        <f>SUMIF($A7:$A$211,LEFT($C5,LEN($C5)-6),V7:V$211)</f>
        <v>4.7183470921187336</v>
      </c>
      <c r="W5" s="123">
        <f>SUMIF($A7:$A$211,LEFT($C5,LEN($C5)-6),W7:W$211)</f>
        <v>5.3217556039279499</v>
      </c>
    </row>
    <row r="6" spans="1:23" s="88" customFormat="1" x14ac:dyDescent="0.3">
      <c r="A6" s="124" t="s">
        <v>350</v>
      </c>
      <c r="B6" s="124" t="s">
        <v>350</v>
      </c>
      <c r="C6" s="124" t="s">
        <v>350</v>
      </c>
      <c r="D6" s="125">
        <f>SUMIF($B7:$B$211,LEFT($C6,LEN($C6)-6),D7:D$211)</f>
        <v>1.2568303999999997</v>
      </c>
      <c r="E6" s="125">
        <f>SUMIF($B7:$B$211,LEFT($C6,LEN($C6)-6),E7:E$211)</f>
        <v>2.3673937</v>
      </c>
      <c r="F6" s="125">
        <f>SUMIF($B7:$B$211,LEFT($C6,LEN($C6)-6),F7:F$211)</f>
        <v>3.0675889999999995</v>
      </c>
      <c r="G6" s="125">
        <f>SUMIF($B7:$B$211,LEFT($C6,LEN($C6)-6),G7:G$211)</f>
        <v>6.0637212999999992</v>
      </c>
      <c r="H6" s="125">
        <f>SUMIF($B7:$B$211,LEFT($C6,LEN($C6)-6),H7:H$211)</f>
        <v>4.4617369999999994</v>
      </c>
      <c r="I6" s="125">
        <f>SUMIF($B7:$B$211,LEFT($C6,LEN($C6)-6),I7:I$211)</f>
        <v>2.8829982999999997</v>
      </c>
      <c r="J6" s="125">
        <f>SUMIF($B7:$B$211,LEFT($C6,LEN($C6)-6),J7:J$211)</f>
        <v>2.6120380999999999</v>
      </c>
      <c r="K6" s="125">
        <f>SUMIF($B7:$B$211,LEFT($C6,LEN($C6)-6),K7:K$211)</f>
        <v>2.38408</v>
      </c>
      <c r="L6" s="125">
        <f>SUMIF($B7:$B$211,LEFT($C6,LEN($C6)-6),L7:L$211)</f>
        <v>1.0057200000000002</v>
      </c>
      <c r="M6" s="125">
        <f>SUMIF($B7:$B$211,LEFT($C6,LEN($C6)-6),M7:M$211)</f>
        <v>1.23828</v>
      </c>
      <c r="N6" s="125">
        <f>SUMIF($B7:$B$211,LEFT($C6,LEN($C6)-6),N7:N$211)</f>
        <v>1.4341200000000001</v>
      </c>
      <c r="O6" s="125">
        <f>SUMIF($B7:$B$211,LEFT($C6,LEN($C6)-6),O7:O$211)</f>
        <v>1.5490400000000002</v>
      </c>
      <c r="P6" s="125">
        <f>SUMIF($B7:$B$211,LEFT($C6,LEN($C6)-6),P7:P$211)</f>
        <v>4.0691199999999998</v>
      </c>
      <c r="Q6" s="125">
        <f>SUMIF($B7:$B$211,LEFT($C6,LEN($C6)-6),Q7:Q$211)</f>
        <v>2.8328800000000003</v>
      </c>
      <c r="R6" s="125">
        <f>SUMIF($B7:$B$211,LEFT($C6,LEN($C6)-6),R7:R$211)</f>
        <v>2.9719480000000025</v>
      </c>
      <c r="S6" s="125">
        <f>SUMIF($B7:$B$211,LEFT($C6,LEN($C6)-6),S7:S$211)</f>
        <v>3.5543680000000761</v>
      </c>
      <c r="T6" s="125">
        <f>SUMIF($B7:$B$211,LEFT($C6,LEN($C6)-6),T7:T$211)</f>
        <v>4.1367880000000152</v>
      </c>
      <c r="U6" s="125">
        <f>SUMIF($B7:$B$211,LEFT($C6,LEN($C6)-6),U7:U$211)</f>
        <v>4.7398799999999728</v>
      </c>
      <c r="V6" s="125">
        <f>SUMIF($B7:$B$211,LEFT($C6,LEN($C6)-6),V7:V$211)</f>
        <v>4.347868000000032</v>
      </c>
      <c r="W6" s="125">
        <f>SUMIF($B7:$B$211,LEFT($C6,LEN($C6)-6),W7:W$211)</f>
        <v>4.9558559999999705</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2.4500000000000001E-2</v>
      </c>
      <c r="E8" s="127">
        <v>2.52E-2</v>
      </c>
      <c r="F8" s="127">
        <v>0</v>
      </c>
      <c r="G8" s="127">
        <v>9.8699999999999982E-2</v>
      </c>
      <c r="H8" s="127">
        <v>0.79309999999999992</v>
      </c>
      <c r="I8" s="127">
        <v>0.45513999999999999</v>
      </c>
      <c r="J8" s="127">
        <v>0.54796</v>
      </c>
      <c r="K8" s="127">
        <v>0</v>
      </c>
      <c r="L8" s="127">
        <v>0</v>
      </c>
      <c r="M8" s="127">
        <v>0.13056000000000001</v>
      </c>
      <c r="N8" s="127">
        <v>0.35020000000000007</v>
      </c>
      <c r="O8" s="127">
        <v>8.7720000000000006E-2</v>
      </c>
      <c r="P8" s="127">
        <v>0.77927999999999997</v>
      </c>
      <c r="Q8" s="127">
        <v>0</v>
      </c>
      <c r="R8" s="127">
        <v>0.31993999999999545</v>
      </c>
      <c r="S8" s="127">
        <v>0.33673599999999482</v>
      </c>
      <c r="T8" s="127">
        <v>0.35353199999999418</v>
      </c>
      <c r="U8" s="127">
        <v>0.37032799999999355</v>
      </c>
      <c r="V8" s="127">
        <v>0.38712399999999292</v>
      </c>
      <c r="W8" s="127">
        <v>0.40391999999999229</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0.39689999999999998</v>
      </c>
      <c r="E10" s="127">
        <v>0.28559999999999997</v>
      </c>
      <c r="F10" s="127">
        <v>0.28420000000000001</v>
      </c>
      <c r="G10" s="127">
        <v>0</v>
      </c>
      <c r="H10" s="127">
        <v>0</v>
      </c>
      <c r="I10" s="127">
        <v>6.9999999999999999E-4</v>
      </c>
      <c r="J10" s="127">
        <v>1.4E-3</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5.8450700000000001E-2</v>
      </c>
      <c r="E12" s="127">
        <v>0.15294999999999997</v>
      </c>
      <c r="F12" s="127">
        <v>0.17044999999999999</v>
      </c>
      <c r="G12" s="127">
        <v>0.13264999999999999</v>
      </c>
      <c r="H12" s="127">
        <v>4.8299999999999996E-2</v>
      </c>
      <c r="I12" s="127">
        <v>9.4500000000000001E-2</v>
      </c>
      <c r="J12" s="127">
        <v>5.425E-2</v>
      </c>
      <c r="K12" s="127">
        <v>0</v>
      </c>
      <c r="L12" s="127">
        <v>0</v>
      </c>
      <c r="M12" s="127">
        <v>0</v>
      </c>
      <c r="N12" s="127">
        <v>0</v>
      </c>
      <c r="O12" s="127">
        <v>0</v>
      </c>
      <c r="P12" s="127">
        <v>0</v>
      </c>
      <c r="Q12" s="127">
        <v>0.15232000000000001</v>
      </c>
      <c r="R12" s="127">
        <v>0.12185600000000107</v>
      </c>
      <c r="S12" s="127">
        <v>0.15232000000000312</v>
      </c>
      <c r="T12" s="127">
        <v>0.18278399999999806</v>
      </c>
      <c r="U12" s="127">
        <v>0.2132480000000001</v>
      </c>
      <c r="V12" s="127">
        <v>0.24371200000000215</v>
      </c>
      <c r="W12" s="127">
        <v>0.27417599999999709</v>
      </c>
    </row>
    <row r="13" spans="1:23" s="88" customFormat="1" x14ac:dyDescent="0.3">
      <c r="A13" s="126" t="s">
        <v>144</v>
      </c>
      <c r="B13" s="126" t="s">
        <v>351</v>
      </c>
      <c r="C13" s="126" t="s">
        <v>151</v>
      </c>
      <c r="D13" s="127">
        <v>0.131684</v>
      </c>
      <c r="E13" s="127">
        <v>0.12805800000000001</v>
      </c>
      <c r="F13" s="127">
        <v>0.11551399999999999</v>
      </c>
      <c r="G13" s="127">
        <v>0.8533426999999999</v>
      </c>
      <c r="H13" s="127">
        <v>1.7150000000000001</v>
      </c>
      <c r="I13" s="127">
        <v>1.2916399999999997</v>
      </c>
      <c r="J13" s="127">
        <v>1.0569999999999999</v>
      </c>
      <c r="K13" s="127">
        <v>0</v>
      </c>
      <c r="L13" s="127">
        <v>0.13872000000000001</v>
      </c>
      <c r="M13" s="127">
        <v>0.14144000000000001</v>
      </c>
      <c r="N13" s="127">
        <v>8.4320000000000006E-2</v>
      </c>
      <c r="O13" s="127">
        <v>7.0720000000000005E-2</v>
      </c>
      <c r="P13" s="127">
        <v>0.53992000000000018</v>
      </c>
      <c r="Q13" s="127">
        <v>2.4480000000000002E-2</v>
      </c>
      <c r="R13" s="127">
        <v>0.23868000000000222</v>
      </c>
      <c r="S13" s="127">
        <v>0.26084800000000286</v>
      </c>
      <c r="T13" s="127">
        <v>0.28301600000000349</v>
      </c>
      <c r="U13" s="127">
        <v>0.30518400000000412</v>
      </c>
      <c r="V13" s="127">
        <v>0.32735200000000475</v>
      </c>
      <c r="W13" s="127">
        <v>0.34952000000000538</v>
      </c>
    </row>
    <row r="14" spans="1:23" s="88" customFormat="1" x14ac:dyDescent="0.3">
      <c r="A14" s="126" t="s">
        <v>144</v>
      </c>
      <c r="B14" s="126" t="s">
        <v>351</v>
      </c>
      <c r="C14" s="126" t="s">
        <v>357</v>
      </c>
      <c r="D14" s="127">
        <v>0</v>
      </c>
      <c r="E14" s="127">
        <v>0</v>
      </c>
      <c r="F14" s="127">
        <v>1.1899999999999999E-2</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2.3799999999999998E-2</v>
      </c>
      <c r="F16" s="127">
        <v>0.19950000000000001</v>
      </c>
      <c r="G16" s="127">
        <v>3.5979999999999998E-2</v>
      </c>
      <c r="H16" s="127">
        <v>0</v>
      </c>
      <c r="I16" s="127">
        <v>7.0350000000000002E-4</v>
      </c>
      <c r="J16" s="127">
        <v>2.0999999999999998E-6</v>
      </c>
      <c r="K16" s="127">
        <v>0</v>
      </c>
      <c r="L16" s="127">
        <v>0</v>
      </c>
      <c r="M16" s="127">
        <v>0</v>
      </c>
      <c r="N16" s="127">
        <v>0</v>
      </c>
      <c r="O16" s="127">
        <v>2.9919999999999999E-2</v>
      </c>
      <c r="P16" s="127">
        <v>0</v>
      </c>
      <c r="Q16" s="127">
        <v>0</v>
      </c>
      <c r="R16" s="127">
        <v>5.9840000000000023E-3</v>
      </c>
      <c r="S16" s="127">
        <v>5.9840000000000032E-3</v>
      </c>
      <c r="T16" s="127">
        <v>5.9840000000000041E-3</v>
      </c>
      <c r="U16" s="127">
        <v>5.9840000000000049E-3</v>
      </c>
      <c r="V16" s="127">
        <v>5.9840000000000058E-3</v>
      </c>
      <c r="W16" s="127">
        <v>5.9840000000000067E-3</v>
      </c>
    </row>
    <row r="17" spans="1:23" s="88" customFormat="1" x14ac:dyDescent="0.3">
      <c r="A17" s="126" t="s">
        <v>144</v>
      </c>
      <c r="B17" s="126" t="s">
        <v>351</v>
      </c>
      <c r="C17" s="126" t="s">
        <v>360</v>
      </c>
      <c r="D17" s="127">
        <v>5.4984999999999999E-2</v>
      </c>
      <c r="E17" s="127">
        <v>0.35288399999999998</v>
      </c>
      <c r="F17" s="127">
        <v>0.301672</v>
      </c>
      <c r="G17" s="127">
        <v>2.3407768999999998</v>
      </c>
      <c r="H17" s="127">
        <v>0.29961399999999999</v>
      </c>
      <c r="I17" s="127">
        <v>0.12459999999999999</v>
      </c>
      <c r="J17" s="127">
        <v>0.14660799999999999</v>
      </c>
      <c r="K17" s="127">
        <v>0.11152000000000001</v>
      </c>
      <c r="L17" s="127">
        <v>0.21148000000000003</v>
      </c>
      <c r="M17" s="127">
        <v>0.22304000000000002</v>
      </c>
      <c r="N17" s="127">
        <v>0.14756</v>
      </c>
      <c r="O17" s="127">
        <v>0.11764000000000001</v>
      </c>
      <c r="P17" s="127">
        <v>0.27540000000000003</v>
      </c>
      <c r="Q17" s="127">
        <v>0.38963999999999999</v>
      </c>
      <c r="R17" s="127">
        <v>0.3689679999999953</v>
      </c>
      <c r="S17" s="127">
        <v>0.41507200000000921</v>
      </c>
      <c r="T17" s="127">
        <v>0.46117600000000891</v>
      </c>
      <c r="U17" s="127">
        <v>0.50728000000000861</v>
      </c>
      <c r="V17" s="127">
        <v>0.55338400000000831</v>
      </c>
      <c r="W17" s="127">
        <v>0.59948800000000801</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0.15604400000000002</v>
      </c>
      <c r="E19" s="127">
        <v>0.36861999999999995</v>
      </c>
      <c r="F19" s="127">
        <v>1.2887</v>
      </c>
      <c r="G19" s="127">
        <v>1.8502049999999999</v>
      </c>
      <c r="H19" s="127">
        <v>0.54123299999999996</v>
      </c>
      <c r="I19" s="127">
        <v>0.15000999999999998</v>
      </c>
      <c r="J19" s="127">
        <v>0.19273799999999999</v>
      </c>
      <c r="K19" s="127">
        <v>0.20671999999999999</v>
      </c>
      <c r="L19" s="127">
        <v>0.1802</v>
      </c>
      <c r="M19" s="127">
        <v>0.14688000000000001</v>
      </c>
      <c r="N19" s="127">
        <v>0.21080000000000004</v>
      </c>
      <c r="O19" s="127">
        <v>0.63512000000000002</v>
      </c>
      <c r="P19" s="127">
        <v>1.6755200000000001</v>
      </c>
      <c r="Q19" s="127">
        <v>1.5748800000000003</v>
      </c>
      <c r="R19" s="127">
        <v>1.1448560000000043</v>
      </c>
      <c r="S19" s="127">
        <v>1.5769280000000663</v>
      </c>
      <c r="T19" s="127">
        <v>2.0090000000000146</v>
      </c>
      <c r="U19" s="127">
        <v>2.4410719999999628</v>
      </c>
      <c r="V19" s="127">
        <v>1.8731440000000248</v>
      </c>
      <c r="W19" s="127">
        <v>2.3052159999999731</v>
      </c>
    </row>
    <row r="20" spans="1:23" s="88" customFormat="1" x14ac:dyDescent="0.3">
      <c r="A20" s="126" t="s">
        <v>144</v>
      </c>
      <c r="B20" s="126" t="s">
        <v>351</v>
      </c>
      <c r="C20" s="126" t="s">
        <v>362</v>
      </c>
      <c r="D20" s="127">
        <v>0.11549999999999999</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0.73242399999999985</v>
      </c>
      <c r="F21" s="127">
        <v>0.403949</v>
      </c>
      <c r="G21" s="127">
        <v>1.7639999999999996E-2</v>
      </c>
      <c r="H21" s="127">
        <v>0.41951000000000005</v>
      </c>
      <c r="I21" s="127">
        <v>0.20056399999999996</v>
      </c>
      <c r="J21" s="127">
        <v>0.14254800000000001</v>
      </c>
      <c r="K21" s="127">
        <v>0.17408000000000001</v>
      </c>
      <c r="L21" s="127">
        <v>0.12376000000000001</v>
      </c>
      <c r="M21" s="127">
        <v>0.12376000000000001</v>
      </c>
      <c r="N21" s="127">
        <v>0</v>
      </c>
      <c r="O21" s="127">
        <v>0.10608000000000001</v>
      </c>
      <c r="P21" s="127">
        <v>0.42908000000000002</v>
      </c>
      <c r="Q21" s="127">
        <v>0.21216000000000002</v>
      </c>
      <c r="R21" s="127">
        <v>0.35598000000000241</v>
      </c>
      <c r="S21" s="127">
        <v>0.41656799999999805</v>
      </c>
      <c r="T21" s="127">
        <v>0.4771559999999937</v>
      </c>
      <c r="U21" s="127">
        <v>0.53774400000000355</v>
      </c>
      <c r="V21" s="127">
        <v>0.5983319999999992</v>
      </c>
      <c r="W21" s="127">
        <v>0.65891999999999484</v>
      </c>
    </row>
    <row r="22" spans="1:23" s="88" customFormat="1" x14ac:dyDescent="0.3">
      <c r="A22" s="126" t="s">
        <v>144</v>
      </c>
      <c r="B22" s="126" t="s">
        <v>351</v>
      </c>
      <c r="C22" s="126" t="s">
        <v>159</v>
      </c>
      <c r="D22" s="127">
        <v>0.10757599999999999</v>
      </c>
      <c r="E22" s="127">
        <v>9.7909699999999988E-2</v>
      </c>
      <c r="F22" s="127">
        <v>0.11711000000000001</v>
      </c>
      <c r="G22" s="127">
        <v>9.1448000000000002E-2</v>
      </c>
      <c r="H22" s="127">
        <v>0.15173199999999998</v>
      </c>
      <c r="I22" s="127">
        <v>0.20505799999999996</v>
      </c>
      <c r="J22" s="127">
        <v>0.18404399999999999</v>
      </c>
      <c r="K22" s="127">
        <v>0.27064000000000005</v>
      </c>
      <c r="L22" s="127">
        <v>0.22304000000000004</v>
      </c>
      <c r="M22" s="127">
        <v>0.30327999999999999</v>
      </c>
      <c r="N22" s="127">
        <v>0.46579999999999994</v>
      </c>
      <c r="O22" s="127">
        <v>0.34952000000000005</v>
      </c>
      <c r="P22" s="127">
        <v>0.29512000000000005</v>
      </c>
      <c r="Q22" s="127">
        <v>0.38760000000000006</v>
      </c>
      <c r="R22" s="127">
        <v>0.35965200000000008</v>
      </c>
      <c r="S22" s="127">
        <v>0.3594480000000001</v>
      </c>
      <c r="T22" s="127">
        <v>0.35924400000000012</v>
      </c>
      <c r="U22" s="127">
        <v>0.35904000000000014</v>
      </c>
      <c r="V22" s="127">
        <v>0.35883600000000015</v>
      </c>
      <c r="W22" s="127">
        <v>0.35863200000000017</v>
      </c>
    </row>
    <row r="23" spans="1:23" s="88" customFormat="1" x14ac:dyDescent="0.3">
      <c r="A23" s="126" t="s">
        <v>144</v>
      </c>
      <c r="B23" s="126" t="s">
        <v>351</v>
      </c>
      <c r="C23" s="126" t="s">
        <v>364</v>
      </c>
      <c r="D23" s="127">
        <v>0</v>
      </c>
      <c r="E23" s="127">
        <v>0</v>
      </c>
      <c r="F23" s="127">
        <v>0</v>
      </c>
      <c r="G23" s="127">
        <v>2.9399999999999999E-2</v>
      </c>
      <c r="H23" s="127">
        <v>0</v>
      </c>
      <c r="I23" s="127">
        <v>2.7999999999999999E-6</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1.4960000000000002</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0.21119069999999998</v>
      </c>
      <c r="E25" s="127">
        <v>0.19994799999999999</v>
      </c>
      <c r="F25" s="127">
        <v>0.174594</v>
      </c>
      <c r="G25" s="127">
        <v>0.61357869999999992</v>
      </c>
      <c r="H25" s="127">
        <v>0.49324799999999991</v>
      </c>
      <c r="I25" s="127">
        <v>0.36007999999999996</v>
      </c>
      <c r="J25" s="127">
        <v>0.28548799999999996</v>
      </c>
      <c r="K25" s="127">
        <v>0.12512000000000001</v>
      </c>
      <c r="L25" s="127">
        <v>0.12852</v>
      </c>
      <c r="M25" s="127">
        <v>0.16932000000000003</v>
      </c>
      <c r="N25" s="127">
        <v>0.17543999999999998</v>
      </c>
      <c r="O25" s="127">
        <v>0.15232000000000001</v>
      </c>
      <c r="P25" s="127">
        <v>7.4800000000000005E-2</v>
      </c>
      <c r="Q25" s="127">
        <v>9.1800000000000007E-2</v>
      </c>
      <c r="R25" s="127">
        <v>5.6032000000001858E-2</v>
      </c>
      <c r="S25" s="127">
        <v>3.0464000000002045E-2</v>
      </c>
      <c r="T25" s="127">
        <v>4.8960000000022319E-3</v>
      </c>
      <c r="U25" s="127">
        <v>0</v>
      </c>
      <c r="V25" s="127">
        <v>0</v>
      </c>
      <c r="W25" s="127">
        <v>0</v>
      </c>
    </row>
    <row r="26" spans="1:23" s="88" customFormat="1" x14ac:dyDescent="0.3">
      <c r="A26" s="124" t="s">
        <v>366</v>
      </c>
      <c r="B26" s="124" t="s">
        <v>366</v>
      </c>
      <c r="C26" s="124" t="s">
        <v>366</v>
      </c>
      <c r="D26" s="125">
        <f>SUMIF($B27:$B$211,LEFT($C26,LEN($C26)-6),D27:D$211)</f>
        <v>0.12286469999999999</v>
      </c>
      <c r="E26" s="125">
        <f>SUMIF($B27:$B$211,LEFT($C26,LEN($C26)-6),E27:E$211)</f>
        <v>0.26890780000000003</v>
      </c>
      <c r="F26" s="125">
        <f>SUMIF($B27:$B$211,LEFT($C26,LEN($C26)-6),F27:F$211)</f>
        <v>0.33172999999999997</v>
      </c>
      <c r="G26" s="125">
        <f>SUMIF($B27:$B$211,LEFT($C26,LEN($C26)-6),G27:G$211)</f>
        <v>0.32949699999999993</v>
      </c>
      <c r="H26" s="125">
        <f>SUMIF($B27:$B$211,LEFT($C26,LEN($C26)-6),H27:H$211)</f>
        <v>3.1276699999999998E-2</v>
      </c>
      <c r="I26" s="125">
        <f>SUMIF($B27:$B$211,LEFT($C26,LEN($C26)-6),I27:I$211)</f>
        <v>2.7299999999999998E-2</v>
      </c>
      <c r="J26" s="125">
        <f>SUMIF($B27:$B$211,LEFT($C26,LEN($C26)-6),J27:J$211)</f>
        <v>0.12047140000000001</v>
      </c>
      <c r="K26" s="125">
        <f>SUMIF($B27:$B$211,LEFT($C26,LEN($C26)-6),K27:K$211)</f>
        <v>8.1600000000000006E-2</v>
      </c>
      <c r="L26" s="125">
        <f>SUMIF($B27:$B$211,LEFT($C26,LEN($C26)-6),L27:L$211)</f>
        <v>1.7680000000000001E-2</v>
      </c>
      <c r="M26" s="125">
        <f>SUMIF($B27:$B$211,LEFT($C26,LEN($C26)-6),M27:M$211)</f>
        <v>2.7200000000000002E-2</v>
      </c>
      <c r="N26" s="125">
        <f>SUMIF($B27:$B$211,LEFT($C26,LEN($C26)-6),N27:N$211)</f>
        <v>4.4880000000000003E-2</v>
      </c>
      <c r="O26" s="125">
        <f>SUMIF($B27:$B$211,LEFT($C26,LEN($C26)-6),O27:O$211)</f>
        <v>4.2160000000000003E-2</v>
      </c>
      <c r="P26" s="125">
        <f>SUMIF($B27:$B$211,LEFT($C26,LEN($C26)-6),P27:P$211)</f>
        <v>1.7680000000000001E-2</v>
      </c>
      <c r="Q26" s="125">
        <f>SUMIF($B27:$B$211,LEFT($C26,LEN($C26)-6),Q27:Q$211)</f>
        <v>5.2360000000000004E-2</v>
      </c>
      <c r="R26" s="125">
        <f>SUMIF($B27:$B$211,LEFT($C26,LEN($C26)-6),R27:R$211)</f>
        <v>4.6512000000001191E-2</v>
      </c>
      <c r="S26" s="125">
        <f>SUMIF($B27:$B$211,LEFT($C26,LEN($C26)-6),S27:S$211)</f>
        <v>5.1544000000000673E-2</v>
      </c>
      <c r="T26" s="125">
        <f>SUMIF($B27:$B$211,LEFT($C26,LEN($C26)-6),T27:T$211)</f>
        <v>5.6576000000001042E-2</v>
      </c>
      <c r="U26" s="125">
        <f>SUMIF($B27:$B$211,LEFT($C26,LEN($C26)-6),U27:U$211)</f>
        <v>6.1608000000000523E-2</v>
      </c>
      <c r="V26" s="125">
        <f>SUMIF($B27:$B$211,LEFT($C26,LEN($C26)-6),V27:V$211)</f>
        <v>6.8408000000001107E-2</v>
      </c>
      <c r="W26" s="125">
        <f>SUMIF($B27:$B$211,LEFT($C26,LEN($C26)-6),W27:W$211)</f>
        <v>7.5208000000000358E-2</v>
      </c>
    </row>
    <row r="27" spans="1:23" s="88" customFormat="1" x14ac:dyDescent="0.3">
      <c r="A27" s="126" t="s">
        <v>144</v>
      </c>
      <c r="B27" s="126" t="s">
        <v>367</v>
      </c>
      <c r="C27" s="126" t="s">
        <v>368</v>
      </c>
      <c r="D27" s="127">
        <v>0</v>
      </c>
      <c r="E27" s="127">
        <v>1.4E-2</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1.3649999999999999E-2</v>
      </c>
      <c r="H29" s="127">
        <v>0</v>
      </c>
      <c r="I29" s="127">
        <v>2.7299999999999998E-2</v>
      </c>
      <c r="J29" s="127">
        <v>0</v>
      </c>
      <c r="K29" s="127">
        <v>2.7200000000000002E-2</v>
      </c>
      <c r="L29" s="127">
        <v>0</v>
      </c>
      <c r="M29" s="127">
        <v>0</v>
      </c>
      <c r="N29" s="127">
        <v>2.7200000000000002E-2</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9.800000000000001E-5</v>
      </c>
      <c r="H30" s="127">
        <v>4.1999999999999996E-6</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3.4999999999999995E-6</v>
      </c>
      <c r="F31" s="127">
        <v>1.1899999999999999E-2</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3.6015000000000001E-3</v>
      </c>
      <c r="F33" s="127">
        <v>9.1069999999999998E-2</v>
      </c>
      <c r="G33" s="127">
        <v>9.0544999999999987E-2</v>
      </c>
      <c r="H33" s="127">
        <v>7.5249999999999991E-4</v>
      </c>
      <c r="I33" s="127">
        <v>0</v>
      </c>
      <c r="J33" s="127">
        <v>0</v>
      </c>
      <c r="K33" s="127">
        <v>0</v>
      </c>
      <c r="L33" s="127">
        <v>0</v>
      </c>
      <c r="M33" s="127">
        <v>0</v>
      </c>
      <c r="N33" s="127">
        <v>0</v>
      </c>
      <c r="O33" s="127">
        <v>0</v>
      </c>
      <c r="P33" s="127">
        <v>1.7680000000000001E-2</v>
      </c>
      <c r="Q33" s="127">
        <v>0</v>
      </c>
      <c r="R33" s="127">
        <v>8.840000000000181E-3</v>
      </c>
      <c r="S33" s="127">
        <v>1.0607999999999951E-2</v>
      </c>
      <c r="T33" s="127">
        <v>1.2376000000000165E-2</v>
      </c>
      <c r="U33" s="127">
        <v>1.4143999999999934E-2</v>
      </c>
      <c r="V33" s="127">
        <v>1.5912000000000148E-2</v>
      </c>
      <c r="W33" s="127">
        <v>1.7679999999999918E-2</v>
      </c>
    </row>
    <row r="34" spans="1:23" s="88" customFormat="1" x14ac:dyDescent="0.3">
      <c r="A34" s="126" t="s">
        <v>144</v>
      </c>
      <c r="B34" s="126" t="s">
        <v>367</v>
      </c>
      <c r="C34" s="126" t="s">
        <v>167</v>
      </c>
      <c r="D34" s="127">
        <v>0</v>
      </c>
      <c r="E34" s="127">
        <v>0</v>
      </c>
      <c r="F34" s="127">
        <v>0</v>
      </c>
      <c r="G34" s="127">
        <v>0</v>
      </c>
      <c r="H34" s="127">
        <v>0</v>
      </c>
      <c r="I34" s="127">
        <v>0</v>
      </c>
      <c r="J34" s="127">
        <v>1.3999999999999999E-6</v>
      </c>
      <c r="K34" s="127">
        <v>0</v>
      </c>
      <c r="L34" s="127">
        <v>0</v>
      </c>
      <c r="M34" s="127">
        <v>0</v>
      </c>
      <c r="N34" s="127">
        <v>0</v>
      </c>
      <c r="O34" s="127">
        <v>6.8000000000000005E-3</v>
      </c>
      <c r="P34" s="127">
        <v>0</v>
      </c>
      <c r="Q34" s="127">
        <v>0</v>
      </c>
      <c r="R34" s="127">
        <v>1.3600000000000001E-3</v>
      </c>
      <c r="S34" s="127">
        <v>1.3600000000000001E-3</v>
      </c>
      <c r="T34" s="127">
        <v>1.3600000000000001E-3</v>
      </c>
      <c r="U34" s="127">
        <v>1.3600000000000001E-3</v>
      </c>
      <c r="V34" s="127">
        <v>1.3600000000000001E-3</v>
      </c>
      <c r="W34" s="127">
        <v>1.3600000000000001E-3</v>
      </c>
    </row>
    <row r="35" spans="1:23" s="88" customFormat="1" x14ac:dyDescent="0.3">
      <c r="A35" s="126" t="s">
        <v>144</v>
      </c>
      <c r="B35" s="126" t="s">
        <v>367</v>
      </c>
      <c r="C35" s="126" t="s">
        <v>374</v>
      </c>
      <c r="D35" s="127">
        <v>0</v>
      </c>
      <c r="E35" s="127">
        <v>0</v>
      </c>
      <c r="F35" s="127">
        <v>0</v>
      </c>
      <c r="G35" s="127">
        <v>1.512E-2</v>
      </c>
      <c r="H35" s="127">
        <v>0</v>
      </c>
      <c r="I35" s="127">
        <v>0</v>
      </c>
      <c r="J35" s="127">
        <v>8.4000000000000005E-2</v>
      </c>
      <c r="K35" s="127">
        <v>5.4400000000000004E-2</v>
      </c>
      <c r="L35" s="127">
        <v>0</v>
      </c>
      <c r="M35" s="127">
        <v>2.7200000000000002E-2</v>
      </c>
      <c r="N35" s="127">
        <v>0</v>
      </c>
      <c r="O35" s="127">
        <v>0</v>
      </c>
      <c r="P35" s="127">
        <v>0</v>
      </c>
      <c r="Q35" s="127">
        <v>3.4680000000000002E-2</v>
      </c>
      <c r="R35" s="127">
        <v>1.6864000000000434E-2</v>
      </c>
      <c r="S35" s="127">
        <v>1.8360000000000376E-2</v>
      </c>
      <c r="T35" s="127">
        <v>1.9856000000000318E-2</v>
      </c>
      <c r="U35" s="127">
        <v>2.135200000000026E-2</v>
      </c>
      <c r="V35" s="127">
        <v>2.2848000000000201E-2</v>
      </c>
      <c r="W35" s="127">
        <v>2.4344000000000143E-2</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0.12286469999999999</v>
      </c>
      <c r="E40" s="127">
        <v>0.20090280000000002</v>
      </c>
      <c r="F40" s="127">
        <v>0.19292000000000001</v>
      </c>
      <c r="G40" s="127">
        <v>0.17401999999999998</v>
      </c>
      <c r="H40" s="127">
        <v>1.26E-2</v>
      </c>
      <c r="I40" s="127">
        <v>0</v>
      </c>
      <c r="J40" s="127">
        <v>3.6469999999999995E-2</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1.7680000000000001E-2</v>
      </c>
      <c r="R41" s="127">
        <v>1.4144000000000823E-2</v>
      </c>
      <c r="S41" s="127">
        <v>1.7680000000000362E-2</v>
      </c>
      <c r="T41" s="127">
        <v>2.121600000000079E-2</v>
      </c>
      <c r="U41" s="127">
        <v>2.4752000000000329E-2</v>
      </c>
      <c r="V41" s="127">
        <v>2.8288000000000757E-2</v>
      </c>
      <c r="W41" s="127">
        <v>3.1824000000000296E-2</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5.04E-2</v>
      </c>
      <c r="F44" s="127">
        <v>0</v>
      </c>
      <c r="G44" s="127">
        <v>2.2399999999999997E-4</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3.5839999999999997E-2</v>
      </c>
      <c r="G45" s="127">
        <v>3.5839999999999997E-2</v>
      </c>
      <c r="H45" s="127">
        <v>1.7919999999999998E-2</v>
      </c>
      <c r="I45" s="127">
        <v>0</v>
      </c>
      <c r="J45" s="127">
        <v>0</v>
      </c>
      <c r="K45" s="127">
        <v>0</v>
      </c>
      <c r="L45" s="127">
        <v>1.7680000000000001E-2</v>
      </c>
      <c r="M45" s="127">
        <v>0</v>
      </c>
      <c r="N45" s="127">
        <v>1.7680000000000001E-2</v>
      </c>
      <c r="O45" s="127">
        <v>3.5360000000000003E-2</v>
      </c>
      <c r="P45" s="127">
        <v>0</v>
      </c>
      <c r="Q45" s="127">
        <v>0</v>
      </c>
      <c r="R45" s="127">
        <v>5.3039999999997534E-3</v>
      </c>
      <c r="S45" s="127">
        <v>3.5359999999999836E-3</v>
      </c>
      <c r="T45" s="127">
        <v>1.7679999999997698E-3</v>
      </c>
      <c r="U45" s="127">
        <v>0</v>
      </c>
      <c r="V45" s="127">
        <v>0</v>
      </c>
      <c r="W45" s="127">
        <v>0</v>
      </c>
    </row>
    <row r="46" spans="1:23" s="88" customFormat="1" x14ac:dyDescent="0.3">
      <c r="A46" s="124" t="s">
        <v>381</v>
      </c>
      <c r="B46" s="124" t="s">
        <v>381</v>
      </c>
      <c r="C46" s="124" t="s">
        <v>381</v>
      </c>
      <c r="D46" s="125">
        <f>SUMIF($B47:$B$211,LEFT($C46,LEN($C46)-6),D47:D$211)</f>
        <v>7.0069999999999993E-3</v>
      </c>
      <c r="E46" s="125">
        <f>SUMIF($B47:$B$211,LEFT($C46,LEN($C46)-6),E47:E$211)</f>
        <v>0.11663609999999999</v>
      </c>
      <c r="F46" s="125">
        <f>SUMIF($B47:$B$211,LEFT($C46,LEN($C46)-6),F47:F$211)</f>
        <v>0.11845820000000001</v>
      </c>
      <c r="G46" s="125">
        <f>SUMIF($B47:$B$211,LEFT($C46,LEN($C46)-6),G47:G$211)</f>
        <v>6.7557699999999998E-2</v>
      </c>
      <c r="H46" s="125">
        <f>SUMIF($B47:$B$211,LEFT($C46,LEN($C46)-6),H47:H$211)</f>
        <v>0.22958810000000002</v>
      </c>
      <c r="I46" s="125">
        <f>SUMIF($B47:$B$211,LEFT($C46,LEN($C46)-6),I47:I$211)</f>
        <v>8.9408900000000013E-2</v>
      </c>
      <c r="J46" s="125">
        <f>SUMIF($B47:$B$211,LEFT($C46,LEN($C46)-6),J47:J$211)</f>
        <v>5.9541999999999991E-2</v>
      </c>
      <c r="K46" s="125">
        <f>SUMIF($B47:$B$211,LEFT($C46,LEN($C46)-6),K47:K$211)</f>
        <v>5.1000000000000004E-2</v>
      </c>
      <c r="L46" s="125">
        <f>SUMIF($B47:$B$211,LEFT($C46,LEN($C46)-6),L47:L$211)</f>
        <v>0.19652</v>
      </c>
      <c r="M46" s="125">
        <f>SUMIF($B47:$B$211,LEFT($C46,LEN($C46)-6),M47:M$211)</f>
        <v>9.8600000000000007E-2</v>
      </c>
      <c r="N46" s="125">
        <f>SUMIF($B47:$B$211,LEFT($C46,LEN($C46)-6),N47:N$211)</f>
        <v>0.19584000000000001</v>
      </c>
      <c r="O46" s="125">
        <f>SUMIF($B47:$B$211,LEFT($C46,LEN($C46)-6),O47:O$211)</f>
        <v>0.20332000000000003</v>
      </c>
      <c r="P46" s="125">
        <f>SUMIF($B47:$B$211,LEFT($C46,LEN($C46)-6),P47:P$211)</f>
        <v>0.16048000000000001</v>
      </c>
      <c r="Q46" s="125">
        <f>SUMIF($B47:$B$211,LEFT($C46,LEN($C46)-6),Q47:Q$211)</f>
        <v>0.42364000000000007</v>
      </c>
      <c r="R46" s="125">
        <f>SUMIF($B47:$B$211,LEFT($C46,LEN($C46)-6),R47:R$211)</f>
        <v>0.2734248427058219</v>
      </c>
      <c r="S46" s="125">
        <f>SUMIF($B47:$B$211,LEFT($C46,LEN($C46)-6),S47:S$211)</f>
        <v>0.28058640505904087</v>
      </c>
      <c r="T46" s="125">
        <f>SUMIF($B47:$B$211,LEFT($C46,LEN($C46)-6),T47:T$211)</f>
        <v>0.28774796741225983</v>
      </c>
      <c r="U46" s="125">
        <f>SUMIF($B47:$B$211,LEFT($C46,LEN($C46)-6),U47:U$211)</f>
        <v>0.29490952976548218</v>
      </c>
      <c r="V46" s="125">
        <f>SUMIF($B47:$B$211,LEFT($C46,LEN($C46)-6),V47:V$211)</f>
        <v>0.30207109211870115</v>
      </c>
      <c r="W46" s="125">
        <f>SUMIF($B47:$B$211,LEFT($C46,LEN($C46)-6),W47:W$211)</f>
        <v>0.29069160392797894</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7.0069999999999993E-3</v>
      </c>
      <c r="E48" s="127">
        <v>3.9503799999999999E-2</v>
      </c>
      <c r="F48" s="127">
        <v>2.1419999999999998E-3</v>
      </c>
      <c r="G48" s="127">
        <v>0</v>
      </c>
      <c r="H48" s="127">
        <v>6.7361000000000004E-2</v>
      </c>
      <c r="I48" s="127">
        <v>2.1070000000000002E-2</v>
      </c>
      <c r="J48" s="127">
        <v>1.3999999999999999E-6</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1.47E-5</v>
      </c>
      <c r="I50" s="127">
        <v>0</v>
      </c>
      <c r="J50" s="127">
        <v>7.3499999999999998E-3</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1.9844999999999997E-3</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7.7132300000000001E-2</v>
      </c>
      <c r="F52" s="127">
        <v>9.7309100000000009E-2</v>
      </c>
      <c r="G52" s="127">
        <v>6.5573199999999998E-2</v>
      </c>
      <c r="H52" s="127">
        <v>0.1618715</v>
      </c>
      <c r="I52" s="127">
        <v>6.3298900000000005E-2</v>
      </c>
      <c r="J52" s="127">
        <v>4.5383099999999989E-2</v>
      </c>
      <c r="K52" s="127">
        <v>5.1000000000000004E-2</v>
      </c>
      <c r="L52" s="127">
        <v>0.19652</v>
      </c>
      <c r="M52" s="127">
        <v>9.8600000000000007E-2</v>
      </c>
      <c r="N52" s="127">
        <v>0.19584000000000001</v>
      </c>
      <c r="O52" s="127">
        <v>0.20332000000000003</v>
      </c>
      <c r="P52" s="127">
        <v>0.16048000000000001</v>
      </c>
      <c r="Q52" s="127">
        <v>0.42364000000000007</v>
      </c>
      <c r="R52" s="127">
        <v>0.2734248427058219</v>
      </c>
      <c r="S52" s="127">
        <v>0.28058640505904087</v>
      </c>
      <c r="T52" s="127">
        <v>0.28774796741225983</v>
      </c>
      <c r="U52" s="127">
        <v>0.29490952976548218</v>
      </c>
      <c r="V52" s="127">
        <v>0.30207109211870115</v>
      </c>
      <c r="W52" s="127">
        <v>0.29069160392797894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1.5410499999999999E-2</v>
      </c>
      <c r="G54" s="127">
        <v>0</v>
      </c>
      <c r="H54" s="127">
        <v>3.4089999999999999E-4</v>
      </c>
      <c r="I54" s="127">
        <v>5.0400000000000002E-3</v>
      </c>
      <c r="J54" s="127">
        <v>6.8074999999999993E-3</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3.5965999999999997E-3</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2.4872259999999997</v>
      </c>
      <c r="E56" s="123">
        <f>SUMIF($A58:$A$211,LEFT($C56,LEN($C56)-6),E58:E$211)</f>
        <v>1.133972</v>
      </c>
      <c r="F56" s="123">
        <f>SUMIF($A58:$A$211,LEFT($C56,LEN($C56)-6),F58:F$211)</f>
        <v>2.1472324999999999</v>
      </c>
      <c r="G56" s="123">
        <f>SUMIF($A58:$A$211,LEFT($C56,LEN($C56)-6),G58:G$211)</f>
        <v>3.1479525000000002</v>
      </c>
      <c r="H56" s="123">
        <f>SUMIF($A58:$A$211,LEFT($C56,LEN($C56)-6),H58:H$211)</f>
        <v>2.1136744999999997</v>
      </c>
      <c r="I56" s="123">
        <f>SUMIF($A58:$A$211,LEFT($C56,LEN($C56)-6),I58:I$211)</f>
        <v>1.8324781999999999</v>
      </c>
      <c r="J56" s="123">
        <f>SUMIF($A58:$A$211,LEFT($C56,LEN($C56)-6),J58:J$211)</f>
        <v>1.5318421999999998</v>
      </c>
      <c r="K56" s="123">
        <f>SUMIF($A58:$A$211,LEFT($C56,LEN($C56)-6),K58:K$211)</f>
        <v>0.20264000000000001</v>
      </c>
      <c r="L56" s="123">
        <f>SUMIF($A58:$A$211,LEFT($C56,LEN($C56)-6),L58:L$211)</f>
        <v>0.20400000000000001</v>
      </c>
      <c r="M56" s="123">
        <f>SUMIF($A58:$A$211,LEFT($C56,LEN($C56)-6),M58:M$211)</f>
        <v>0.25500000000000006</v>
      </c>
      <c r="N56" s="123">
        <f>SUMIF($A58:$A$211,LEFT($C56,LEN($C56)-6),N58:N$211)</f>
        <v>8.5000000000000006E-2</v>
      </c>
      <c r="O56" s="123">
        <f>SUMIF($A58:$A$211,LEFT($C56,LEN($C56)-6),O58:O$211)</f>
        <v>7.8880000000000006E-2</v>
      </c>
      <c r="P56" s="123">
        <f>SUMIF($A58:$A$211,LEFT($C56,LEN($C56)-6),P58:P$211)</f>
        <v>0.13872000000000001</v>
      </c>
      <c r="Q56" s="123">
        <f>SUMIF($A58:$A$211,LEFT($C56,LEN($C56)-6),Q58:Q$211)</f>
        <v>0.39984000000000008</v>
      </c>
      <c r="R56" s="123">
        <f>SUMIF($A58:$A$211,LEFT($C56,LEN($C56)-6),R58:R$211)</f>
        <v>0.30130799999999303</v>
      </c>
      <c r="S56" s="123">
        <f>SUMIF($A58:$A$211,LEFT($C56,LEN($C56)-6),S58:S$211)</f>
        <v>0.33904799999998358</v>
      </c>
      <c r="T56" s="123">
        <f>SUMIF($A58:$A$211,LEFT($C56,LEN($C56)-6),T58:T$211)</f>
        <v>0.37678799999998835</v>
      </c>
      <c r="U56" s="123">
        <f>SUMIF($A58:$A$211,LEFT($C56,LEN($C56)-6),U58:U$211)</f>
        <v>0.41452799999999224</v>
      </c>
      <c r="V56" s="123">
        <f>SUMIF($A58:$A$211,LEFT($C56,LEN($C56)-6),V58:V$211)</f>
        <v>0.45226799999998279</v>
      </c>
      <c r="W56" s="123">
        <f>SUMIF($A58:$A$211,LEFT($C56,LEN($C56)-6),W58:W$211)</f>
        <v>0.49000799999998756</v>
      </c>
    </row>
    <row r="57" spans="1:23" s="88" customFormat="1" x14ac:dyDescent="0.3">
      <c r="A57" s="124" t="s">
        <v>391</v>
      </c>
      <c r="B57" s="124" t="s">
        <v>391</v>
      </c>
      <c r="C57" s="124" t="s">
        <v>391</v>
      </c>
      <c r="D57" s="125">
        <f>SUMIF($B58:$B$211,LEFT($C57,LEN($C57)-6),D58:D$211)</f>
        <v>1.9064499999999998</v>
      </c>
      <c r="E57" s="125">
        <f>SUMIF($B58:$B$211,LEFT($C57,LEN($C57)-6),E58:E$211)</f>
        <v>0.383656</v>
      </c>
      <c r="F57" s="125">
        <f>SUMIF($B58:$B$211,LEFT($C57,LEN($C57)-6),F58:F$211)</f>
        <v>1.4308595000000002</v>
      </c>
      <c r="G57" s="125">
        <f>SUMIF($B58:$B$211,LEFT($C57,LEN($C57)-6),G58:G$211)</f>
        <v>2.1497525</v>
      </c>
      <c r="H57" s="125">
        <f>SUMIF($B58:$B$211,LEFT($C57,LEN($C57)-6),H58:H$211)</f>
        <v>0.71436049999999995</v>
      </c>
      <c r="I57" s="125">
        <f>SUMIF($B58:$B$211,LEFT($C57,LEN($C57)-6),I58:I$211)</f>
        <v>3.8122E-3</v>
      </c>
      <c r="J57" s="125">
        <f>SUMIF($B58:$B$211,LEFT($C57,LEN($C57)-6),J58:J$211)</f>
        <v>3.6021999999999998E-3</v>
      </c>
      <c r="K57" s="125">
        <f>SUMIF($B58:$B$211,LEFT($C57,LEN($C57)-6),K58:K$211)</f>
        <v>0</v>
      </c>
      <c r="L57" s="125">
        <f>SUMIF($B58:$B$211,LEFT($C57,LEN($C57)-6),L58:L$211)</f>
        <v>0</v>
      </c>
      <c r="M57" s="125">
        <f>SUMIF($B58:$B$211,LEFT($C57,LEN($C57)-6),M58:M$211)</f>
        <v>1.7000000000000001E-2</v>
      </c>
      <c r="N57" s="125">
        <f>SUMIF($B58:$B$211,LEFT($C57,LEN($C57)-6),N58:N$211)</f>
        <v>0</v>
      </c>
      <c r="O57" s="125">
        <f>SUMIF($B58:$B$211,LEFT($C57,LEN($C57)-6),O58:O$211)</f>
        <v>0</v>
      </c>
      <c r="P57" s="125">
        <f>SUMIF($B58:$B$211,LEFT($C57,LEN($C57)-6),P58:P$211)</f>
        <v>0</v>
      </c>
      <c r="Q57" s="125">
        <f>SUMIF($B58:$B$211,LEFT($C57,LEN($C57)-6),Q58:Q$211)</f>
        <v>1.2239999999999999E-2</v>
      </c>
      <c r="R57" s="125">
        <f>SUMIF($B58:$B$211,LEFT($C57,LEN($C57)-6),R58:R$211)</f>
        <v>9.7920000000000229E-3</v>
      </c>
      <c r="S57" s="125">
        <f>SUMIF($B58:$B$211,LEFT($C57,LEN($C57)-6),S58:S$211)</f>
        <v>1.2240000000000251E-2</v>
      </c>
      <c r="T57" s="125">
        <f>SUMIF($B58:$B$211,LEFT($C57,LEN($C57)-6),T58:T$211)</f>
        <v>1.4688000000000478E-2</v>
      </c>
      <c r="U57" s="125">
        <f>SUMIF($B58:$B$211,LEFT($C57,LEN($C57)-6),U58:U$211)</f>
        <v>1.7135999999999818E-2</v>
      </c>
      <c r="V57" s="125">
        <f>SUMIF($B58:$B$211,LEFT($C57,LEN($C57)-6),V58:V$211)</f>
        <v>1.9584000000000046E-2</v>
      </c>
      <c r="W57" s="125">
        <f>SUMIF($B58:$B$211,LEFT($C57,LEN($C57)-6),W58:W$211)</f>
        <v>2.2032000000000274E-2</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1.8742499999999997</v>
      </c>
      <c r="E59" s="127">
        <v>0.35985600000000001</v>
      </c>
      <c r="F59" s="127">
        <v>1.4305760000000001</v>
      </c>
      <c r="G59" s="127">
        <v>2.1497489999999999</v>
      </c>
      <c r="H59" s="127">
        <v>0.71435839999999995</v>
      </c>
      <c r="I59" s="127">
        <v>3.8079999999999998E-3</v>
      </c>
      <c r="J59" s="127">
        <v>3.5937999999999999E-3</v>
      </c>
      <c r="K59" s="127">
        <v>0</v>
      </c>
      <c r="L59" s="127">
        <v>0</v>
      </c>
      <c r="M59" s="127">
        <v>1.7000000000000001E-2</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3.2199999999999993E-2</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1.2239999999999999E-2</v>
      </c>
      <c r="R61" s="127">
        <v>9.7920000000000229E-3</v>
      </c>
      <c r="S61" s="127">
        <v>1.2240000000000251E-2</v>
      </c>
      <c r="T61" s="127">
        <v>1.4688000000000478E-2</v>
      </c>
      <c r="U61" s="127">
        <v>1.7135999999999818E-2</v>
      </c>
      <c r="V61" s="127">
        <v>1.9584000000000046E-2</v>
      </c>
      <c r="W61" s="127">
        <v>2.2032000000000274E-2</v>
      </c>
    </row>
    <row r="62" spans="1:23" s="88" customFormat="1" x14ac:dyDescent="0.3">
      <c r="A62" s="126" t="s">
        <v>196</v>
      </c>
      <c r="B62" s="126" t="s">
        <v>392</v>
      </c>
      <c r="C62" s="126" t="s">
        <v>395</v>
      </c>
      <c r="D62" s="127">
        <v>0</v>
      </c>
      <c r="E62" s="127">
        <v>0</v>
      </c>
      <c r="F62" s="127">
        <v>0</v>
      </c>
      <c r="G62" s="127">
        <v>3.4999999999999995E-6</v>
      </c>
      <c r="H62" s="127">
        <v>2.0999999999999998E-6</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2.3799999999999998E-2</v>
      </c>
      <c r="F63" s="127">
        <v>2.8349999999999995E-4</v>
      </c>
      <c r="G63" s="127">
        <v>0</v>
      </c>
      <c r="H63" s="127">
        <v>0</v>
      </c>
      <c r="I63" s="127">
        <v>4.1999999999999996E-6</v>
      </c>
      <c r="J63" s="127">
        <v>8.3999999999999992E-6</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2.8E-3</v>
      </c>
      <c r="E64" s="125">
        <f>SUMIF($B65:$B$211,LEFT($C64,LEN($C64)-6),E65:E$211)</f>
        <v>8.2599999999999979E-2</v>
      </c>
      <c r="F64" s="125">
        <f>SUMIF($B65:$B$211,LEFT($C64,LEN($C64)-6),F65:F$211)</f>
        <v>4.0173E-2</v>
      </c>
      <c r="G64" s="125">
        <f>SUMIF($B65:$B$211,LEFT($C64,LEN($C64)-6),G65:G$211)</f>
        <v>0</v>
      </c>
      <c r="H64" s="125">
        <f>SUMIF($B65:$B$211,LEFT($C64,LEN($C64)-6),H65:H$211)</f>
        <v>2.4499999999999999E-3</v>
      </c>
      <c r="I64" s="125">
        <f>SUMIF($B65:$B$211,LEFT($C64,LEN($C64)-6),I65:I$211)</f>
        <v>0.22832599999999997</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2.7880000000000002E-2</v>
      </c>
      <c r="P64" s="125">
        <f>SUMIF($B65:$B$211,LEFT($C64,LEN($C64)-6),P65:P$211)</f>
        <v>0</v>
      </c>
      <c r="Q64" s="125">
        <f>SUMIF($B65:$B$211,LEFT($C64,LEN($C64)-6),Q65:Q$211)</f>
        <v>1.0200000000000001E-2</v>
      </c>
      <c r="R64" s="125">
        <f>SUMIF($B65:$B$211,LEFT($C64,LEN($C64)-6),R65:R$211)</f>
        <v>1.3736000000000168E-2</v>
      </c>
      <c r="S64" s="125">
        <f>SUMIF($B65:$B$211,LEFT($C64,LEN($C64)-6),S65:S$211)</f>
        <v>1.577600000000021E-2</v>
      </c>
      <c r="T64" s="125">
        <f>SUMIF($B65:$B$211,LEFT($C64,LEN($C64)-6),T65:T$211)</f>
        <v>1.7816000000000252E-2</v>
      </c>
      <c r="U64" s="125">
        <f>SUMIF($B65:$B$211,LEFT($C64,LEN($C64)-6),U65:U$211)</f>
        <v>1.9856000000000294E-2</v>
      </c>
      <c r="V64" s="125">
        <f>SUMIF($B65:$B$211,LEFT($C64,LEN($C64)-6),V65:V$211)</f>
        <v>2.1896000000000335E-2</v>
      </c>
      <c r="W64" s="125">
        <f>SUMIF($B65:$B$211,LEFT($C64,LEN($C64)-6),W65:W$211)</f>
        <v>2.3936000000000381E-2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2.4499999999999999E-3</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2.8E-3</v>
      </c>
      <c r="E69" s="127">
        <v>0</v>
      </c>
      <c r="F69" s="127">
        <v>1.47E-4</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6.7199999999999982E-2</v>
      </c>
      <c r="F70" s="127">
        <v>1.3299999999999999E-2</v>
      </c>
      <c r="G70" s="127">
        <v>0</v>
      </c>
      <c r="H70" s="127">
        <v>0</v>
      </c>
      <c r="I70" s="127">
        <v>1.26E-4</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1.26E-4</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1.5399999999999999E-2</v>
      </c>
      <c r="F79" s="127">
        <v>2.6599999999999999E-2</v>
      </c>
      <c r="G79" s="127">
        <v>0</v>
      </c>
      <c r="H79" s="127">
        <v>0</v>
      </c>
      <c r="I79" s="127">
        <v>0</v>
      </c>
      <c r="J79" s="127">
        <v>0</v>
      </c>
      <c r="K79" s="127">
        <v>0</v>
      </c>
      <c r="L79" s="127">
        <v>0</v>
      </c>
      <c r="M79" s="127">
        <v>0</v>
      </c>
      <c r="N79" s="127">
        <v>0</v>
      </c>
      <c r="O79" s="127">
        <v>2.7880000000000002E-2</v>
      </c>
      <c r="P79" s="127">
        <v>0</v>
      </c>
      <c r="Q79" s="127">
        <v>0</v>
      </c>
      <c r="R79" s="127">
        <v>5.5760000000000011E-3</v>
      </c>
      <c r="S79" s="127">
        <v>5.5760000000000011E-3</v>
      </c>
      <c r="T79" s="127">
        <v>5.576000000000002E-3</v>
      </c>
      <c r="U79" s="127">
        <v>5.576000000000002E-3</v>
      </c>
      <c r="V79" s="127">
        <v>5.576000000000002E-3</v>
      </c>
      <c r="W79" s="127">
        <v>5.5760000000000028E-3</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0.22819999999999999</v>
      </c>
      <c r="J81" s="127">
        <v>0</v>
      </c>
      <c r="K81" s="127">
        <v>0</v>
      </c>
      <c r="L81" s="127">
        <v>0</v>
      </c>
      <c r="M81" s="127">
        <v>0</v>
      </c>
      <c r="N81" s="127">
        <v>0</v>
      </c>
      <c r="O81" s="127">
        <v>0</v>
      </c>
      <c r="P81" s="127">
        <v>0</v>
      </c>
      <c r="Q81" s="127">
        <v>1.0200000000000001E-2</v>
      </c>
      <c r="R81" s="127">
        <v>8.1600000000001671E-3</v>
      </c>
      <c r="S81" s="127">
        <v>1.0200000000000209E-2</v>
      </c>
      <c r="T81" s="127">
        <v>1.2240000000000251E-2</v>
      </c>
      <c r="U81" s="127">
        <v>1.4280000000000292E-2</v>
      </c>
      <c r="V81" s="127">
        <v>1.6320000000000334E-2</v>
      </c>
      <c r="W81" s="127">
        <v>1.8360000000000376E-2</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2.8000000000000001E-2</v>
      </c>
      <c r="E83" s="125">
        <f>SUMIF($B84:$B$211,LEFT($C83,LEN($C83)-6),E84:E$211)</f>
        <v>1.61E-2</v>
      </c>
      <c r="F83" s="125">
        <f>SUMIF($B84:$B$211,LEFT($C83,LEN($C83)-6),F84:F$211)</f>
        <v>9.7999999999999962E-3</v>
      </c>
      <c r="G83" s="125">
        <f>SUMIF($B84:$B$211,LEFT($C83,LEN($C83)-6),G84:G$211)</f>
        <v>4.2700000000000002E-2</v>
      </c>
      <c r="H83" s="125">
        <f>SUMIF($B84:$B$211,LEFT($C83,LEN($C83)-6),H84:H$211)</f>
        <v>0.10009999999999998</v>
      </c>
      <c r="I83" s="125">
        <f>SUMIF($B84:$B$211,LEFT($C83,LEN($C83)-6),I84:I$211)</f>
        <v>7.2800000000000004E-2</v>
      </c>
      <c r="J83" s="125">
        <f>SUMIF($B84:$B$211,LEFT($C83,LEN($C83)-6),J84:J$211)</f>
        <v>0.20789999999999997</v>
      </c>
      <c r="K83" s="125">
        <f>SUMIF($B84:$B$211,LEFT($C83,LEN($C83)-6),K84:K$211)</f>
        <v>3.2640000000000002E-2</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6.9999999999999999E-4</v>
      </c>
      <c r="G87" s="127">
        <v>6.9999999999999999E-4</v>
      </c>
      <c r="H87" s="127">
        <v>1.3299999999999999E-2</v>
      </c>
      <c r="I87" s="127">
        <v>1.7500000000000002E-2</v>
      </c>
      <c r="J87" s="127">
        <v>5.5999999999999999E-3</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8.3999999999999977E-3</v>
      </c>
      <c r="G89" s="127">
        <v>2.24E-2</v>
      </c>
      <c r="H89" s="127">
        <v>8.4699999999999984E-2</v>
      </c>
      <c r="I89" s="127">
        <v>3.2899999999999999E-2</v>
      </c>
      <c r="J89" s="127">
        <v>0.1757</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1.7500000000000002E-2</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6.9999999999999999E-4</v>
      </c>
      <c r="H93" s="127">
        <v>2.0999999999999994E-3</v>
      </c>
      <c r="I93" s="127">
        <v>8.3999999999999977E-3</v>
      </c>
      <c r="J93" s="127">
        <v>2.0999999999999994E-3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7.0000000000000001E-3</v>
      </c>
      <c r="E96" s="127">
        <v>1.47E-2</v>
      </c>
      <c r="F96" s="127">
        <v>0</v>
      </c>
      <c r="G96" s="127">
        <v>0</v>
      </c>
      <c r="H96" s="127">
        <v>0</v>
      </c>
      <c r="I96" s="127">
        <v>0</v>
      </c>
      <c r="J96" s="127">
        <v>0</v>
      </c>
      <c r="K96" s="127">
        <v>3.2640000000000002E-2</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3.5000000000000001E-3</v>
      </c>
      <c r="E97" s="127">
        <v>1.4E-3</v>
      </c>
      <c r="F97" s="127">
        <v>6.9999999999999999E-4</v>
      </c>
      <c r="G97" s="127">
        <v>1.89E-2</v>
      </c>
      <c r="H97" s="127">
        <v>0</v>
      </c>
      <c r="I97" s="127">
        <v>1.4E-2</v>
      </c>
      <c r="J97" s="127">
        <v>2.4500000000000001E-2</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0.26249999999999996</v>
      </c>
      <c r="E100" s="125">
        <f>SUMIF($B101:$B$211,LEFT($C100,LEN($C100)-6),E101:E$211)</f>
        <v>0.49769999999999998</v>
      </c>
      <c r="F100" s="125">
        <f>SUMIF($B101:$B$211,LEFT($C100,LEN($C100)-6),F101:F$211)</f>
        <v>0.45710000000000001</v>
      </c>
      <c r="G100" s="125">
        <f>SUMIF($B101:$B$211,LEFT($C100,LEN($C100)-6),G101:G$211)</f>
        <v>0.9554999999999999</v>
      </c>
      <c r="H100" s="125">
        <f>SUMIF($B101:$B$211,LEFT($C100,LEN($C100)-6),H101:H$211)</f>
        <v>1.2186999999999997</v>
      </c>
      <c r="I100" s="125">
        <f>SUMIF($B101:$B$211,LEFT($C100,LEN($C100)-6),I101:I$211)</f>
        <v>1.4748999999999999</v>
      </c>
      <c r="J100" s="125">
        <f>SUMIF($B101:$B$211,LEFT($C100,LEN($C100)-6),J101:J$211)</f>
        <v>0.37519999999999998</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0.23239999999999997</v>
      </c>
      <c r="E101" s="127">
        <v>0.40039999999999998</v>
      </c>
      <c r="F101" s="127">
        <v>0.34300000000000003</v>
      </c>
      <c r="G101" s="127">
        <v>0.81409999999999993</v>
      </c>
      <c r="H101" s="127">
        <v>1.1122999999999998</v>
      </c>
      <c r="I101" s="127">
        <v>1.33</v>
      </c>
      <c r="J101" s="127">
        <v>0.2072</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2.0999999999999994E-3</v>
      </c>
      <c r="F102" s="127">
        <v>7.0000000000000001E-3</v>
      </c>
      <c r="G102" s="127">
        <v>3.5000000000000001E-3</v>
      </c>
      <c r="H102" s="127">
        <v>4.8999999999999998E-3</v>
      </c>
      <c r="I102" s="127">
        <v>8.3999999999999977E-3</v>
      </c>
      <c r="J102" s="127">
        <v>4.8999999999999998E-3</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6.9999999999999999E-4</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3.0099999999999998E-2</v>
      </c>
      <c r="E105" s="127">
        <v>9.5199999999999993E-2</v>
      </c>
      <c r="F105" s="127">
        <v>0.10709999999999999</v>
      </c>
      <c r="G105" s="127">
        <v>0.13789999999999999</v>
      </c>
      <c r="H105" s="127">
        <v>0.10150000000000001</v>
      </c>
      <c r="I105" s="127">
        <v>0.13579999999999998</v>
      </c>
      <c r="J105" s="127">
        <v>0.16309999999999999</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0.28747599999999995</v>
      </c>
      <c r="E110" s="125">
        <f>SUMIF($B111:$B$211,LEFT($C110,LEN($C110)-6),E111:E$211)</f>
        <v>0.153916</v>
      </c>
      <c r="F110" s="125">
        <f>SUMIF($B111:$B$211,LEFT($C110,LEN($C110)-6),F111:F$211)</f>
        <v>0.20929999999999999</v>
      </c>
      <c r="G110" s="125">
        <f>SUMIF($B111:$B$211,LEFT($C110,LEN($C110)-6),G111:G$211)</f>
        <v>0</v>
      </c>
      <c r="H110" s="125">
        <f>SUMIF($B111:$B$211,LEFT($C110,LEN($C110)-6),H111:H$211)</f>
        <v>7.8063999999999995E-2</v>
      </c>
      <c r="I110" s="125">
        <f>SUMIF($B111:$B$211,LEFT($C110,LEN($C110)-6),I111:I$211)</f>
        <v>5.2639999999999999E-2</v>
      </c>
      <c r="J110" s="125">
        <f>SUMIF($B111:$B$211,LEFT($C110,LEN($C110)-6),J111:J$211)</f>
        <v>0.94513999999999998</v>
      </c>
      <c r="K110" s="125">
        <f>SUMIF($B111:$B$211,LEFT($C110,LEN($C110)-6),K111:K$211)</f>
        <v>0.17</v>
      </c>
      <c r="L110" s="125">
        <f>SUMIF($B111:$B$211,LEFT($C110,LEN($C110)-6),L111:L$211)</f>
        <v>0.20400000000000001</v>
      </c>
      <c r="M110" s="125">
        <f>SUMIF($B111:$B$211,LEFT($C110,LEN($C110)-6),M111:M$211)</f>
        <v>0.23800000000000004</v>
      </c>
      <c r="N110" s="125">
        <f>SUMIF($B111:$B$211,LEFT($C110,LEN($C110)-6),N111:N$211)</f>
        <v>8.5000000000000006E-2</v>
      </c>
      <c r="O110" s="125">
        <f>SUMIF($B111:$B$211,LEFT($C110,LEN($C110)-6),O111:O$211)</f>
        <v>5.1000000000000004E-2</v>
      </c>
      <c r="P110" s="125">
        <f>SUMIF($B111:$B$211,LEFT($C110,LEN($C110)-6),P111:P$211)</f>
        <v>0.13872000000000001</v>
      </c>
      <c r="Q110" s="125">
        <f>SUMIF($B111:$B$211,LEFT($C110,LEN($C110)-6),Q111:Q$211)</f>
        <v>0.37740000000000007</v>
      </c>
      <c r="R110" s="125">
        <f>SUMIF($B111:$B$211,LEFT($C110,LEN($C110)-6),R111:R$211)</f>
        <v>0.27777999999999281</v>
      </c>
      <c r="S110" s="125">
        <f>SUMIF($B111:$B$211,LEFT($C110,LEN($C110)-6),S111:S$211)</f>
        <v>0.3110319999999831</v>
      </c>
      <c r="T110" s="125">
        <f>SUMIF($B111:$B$211,LEFT($C110,LEN($C110)-6),T111:T$211)</f>
        <v>0.3442839999999876</v>
      </c>
      <c r="U110" s="125">
        <f>SUMIF($B111:$B$211,LEFT($C110,LEN($C110)-6),U111:U$211)</f>
        <v>0.3775359999999921</v>
      </c>
      <c r="V110" s="125">
        <f>SUMIF($B111:$B$211,LEFT($C110,LEN($C110)-6),V111:V$211)</f>
        <v>0.41078799999998239</v>
      </c>
      <c r="W110" s="125">
        <f>SUMIF($B111:$B$211,LEFT($C110,LEN($C110)-6),W111:W$211)</f>
        <v>0.44403999999998689</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0.28747599999999995</v>
      </c>
      <c r="E114" s="127">
        <v>0.153916</v>
      </c>
      <c r="F114" s="127">
        <v>0.20929999999999999</v>
      </c>
      <c r="G114" s="127">
        <v>0</v>
      </c>
      <c r="H114" s="127">
        <v>7.8063999999999995E-2</v>
      </c>
      <c r="I114" s="127">
        <v>5.2639999999999999E-2</v>
      </c>
      <c r="J114" s="127">
        <v>0.94513999999999998</v>
      </c>
      <c r="K114" s="127">
        <v>0.17</v>
      </c>
      <c r="L114" s="127">
        <v>0.20400000000000001</v>
      </c>
      <c r="M114" s="127">
        <v>0.23800000000000004</v>
      </c>
      <c r="N114" s="127">
        <v>8.5000000000000006E-2</v>
      </c>
      <c r="O114" s="127">
        <v>5.1000000000000004E-2</v>
      </c>
      <c r="P114" s="127">
        <v>0.13872000000000001</v>
      </c>
      <c r="Q114" s="127">
        <v>0.37740000000000007</v>
      </c>
      <c r="R114" s="127">
        <v>0.27777999999999281</v>
      </c>
      <c r="S114" s="127">
        <v>0.3110319999999831</v>
      </c>
      <c r="T114" s="127">
        <v>0.3442839999999876</v>
      </c>
      <c r="U114" s="127">
        <v>0.3775359999999921</v>
      </c>
      <c r="V114" s="127">
        <v>0.41078799999998239</v>
      </c>
      <c r="W114" s="127">
        <v>0.44403999999998689</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38.658000000000001</v>
      </c>
      <c r="E116" s="123">
        <f>SUMIF($A118:$A$211,LEFT($C116,LEN($C116)-6),E118:E$211)</f>
        <v>52.04992</v>
      </c>
      <c r="F116" s="123">
        <f>SUMIF($A118:$A$211,LEFT($C116,LEN($C116)-6),F118:F$211)</f>
        <v>36.953240000000001</v>
      </c>
      <c r="G116" s="123">
        <f>SUMIF($A118:$A$211,LEFT($C116,LEN($C116)-6),G118:G$211)</f>
        <v>16.00516</v>
      </c>
      <c r="H116" s="123">
        <f>SUMIF($A118:$A$211,LEFT($C116,LEN($C116)-6),H118:H$211)</f>
        <v>13.113120000000002</v>
      </c>
      <c r="I116" s="123">
        <f>SUMIF($A118:$A$211,LEFT($C116,LEN($C116)-6),I118:I$211)</f>
        <v>17.822800000000001</v>
      </c>
      <c r="J116" s="123">
        <f>SUMIF($A118:$A$211,LEFT($C116,LEN($C116)-6),J118:J$211)</f>
        <v>16.971440000000001</v>
      </c>
      <c r="K116" s="123">
        <f>SUMIF($A118:$A$211,LEFT($C116,LEN($C116)-6),K118:K$211)</f>
        <v>18.8292</v>
      </c>
      <c r="L116" s="123">
        <f>SUMIF($A118:$A$211,LEFT($C116,LEN($C116)-6),L118:L$211)</f>
        <v>9.8661200000000022</v>
      </c>
      <c r="M116" s="123">
        <f>SUMIF($A118:$A$211,LEFT($C116,LEN($C116)-6),M118:M$211)</f>
        <v>6.3403200000000002</v>
      </c>
      <c r="N116" s="123">
        <f>SUMIF($A118:$A$211,LEFT($C116,LEN($C116)-6),N118:N$211)</f>
        <v>5.4889600000000005</v>
      </c>
      <c r="O116" s="123">
        <f>SUMIF($A118:$A$211,LEFT($C116,LEN($C116)-6),O118:O$211)</f>
        <v>3.6373199999999999</v>
      </c>
      <c r="P116" s="123">
        <f>SUMIF($A118:$A$211,LEFT($C116,LEN($C116)-6),P118:P$211)</f>
        <v>6.1166</v>
      </c>
      <c r="Q116" s="123">
        <f>SUMIF($A118:$A$211,LEFT($C116,LEN($C116)-6),Q118:Q$211)</f>
        <v>5.9343599999999999</v>
      </c>
      <c r="R116" s="123">
        <f>SUMIF($A118:$A$211,LEFT($C116,LEN($C116)-6),R118:R$211)</f>
        <v>4.8926219349195623</v>
      </c>
      <c r="S116" s="123">
        <f>SUMIF($A118:$A$211,LEFT($C116,LEN($C116)-6),S118:S$211)</f>
        <v>4.7076770762930398</v>
      </c>
      <c r="T116" s="123">
        <f>SUMIF($A118:$A$211,LEFT($C116,LEN($C116)-6),T118:T$211)</f>
        <v>4.5227322176665119</v>
      </c>
      <c r="U116" s="123">
        <f>SUMIF($A118:$A$211,LEFT($C116,LEN($C116)-6),U118:U$211)</f>
        <v>4.3234505595596886</v>
      </c>
      <c r="V116" s="123">
        <f>SUMIF($A118:$A$211,LEFT($C116,LEN($C116)-6),V118:V$211)</f>
        <v>4.1241689014528076</v>
      </c>
      <c r="W116" s="123">
        <f>SUMIF($A118:$A$211,LEFT($C116,LEN($C116)-6),W118:W$211)</f>
        <v>3.9392240428262797</v>
      </c>
    </row>
    <row r="117" spans="1:23" s="88" customFormat="1" x14ac:dyDescent="0.3">
      <c r="A117" s="124" t="s">
        <v>452</v>
      </c>
      <c r="B117" s="124" t="s">
        <v>452</v>
      </c>
      <c r="C117" s="124" t="s">
        <v>452</v>
      </c>
      <c r="D117" s="125">
        <f>SUMIF($B118:$B$211,LEFT($C117,LEN($C117)-6),D118:D$211)</f>
        <v>38.658000000000001</v>
      </c>
      <c r="E117" s="125">
        <f>SUMIF($B118:$B$211,LEFT($C117,LEN($C117)-6),E118:E$211)</f>
        <v>52.04992</v>
      </c>
      <c r="F117" s="125">
        <f>SUMIF($B118:$B$211,LEFT($C117,LEN($C117)-6),F118:F$211)</f>
        <v>36.953240000000001</v>
      </c>
      <c r="G117" s="125">
        <f>SUMIF($B118:$B$211,LEFT($C117,LEN($C117)-6),G118:G$211)</f>
        <v>16.00516</v>
      </c>
      <c r="H117" s="125">
        <f>SUMIF($B118:$B$211,LEFT($C117,LEN($C117)-6),H118:H$211)</f>
        <v>13.113120000000002</v>
      </c>
      <c r="I117" s="125">
        <f>SUMIF($B118:$B$211,LEFT($C117,LEN($C117)-6),I118:I$211)</f>
        <v>17.822800000000001</v>
      </c>
      <c r="J117" s="125">
        <f>SUMIF($B118:$B$211,LEFT($C117,LEN($C117)-6),J118:J$211)</f>
        <v>16.971440000000001</v>
      </c>
      <c r="K117" s="125">
        <f>SUMIF($B118:$B$211,LEFT($C117,LEN($C117)-6),K118:K$211)</f>
        <v>18.8292</v>
      </c>
      <c r="L117" s="125">
        <f>SUMIF($B118:$B$211,LEFT($C117,LEN($C117)-6),L118:L$211)</f>
        <v>9.8661200000000022</v>
      </c>
      <c r="M117" s="125">
        <f>SUMIF($B118:$B$211,LEFT($C117,LEN($C117)-6),M118:M$211)</f>
        <v>6.3403200000000002</v>
      </c>
      <c r="N117" s="125">
        <f>SUMIF($B118:$B$211,LEFT($C117,LEN($C117)-6),N118:N$211)</f>
        <v>5.4889600000000005</v>
      </c>
      <c r="O117" s="125">
        <f>SUMIF($B118:$B$211,LEFT($C117,LEN($C117)-6),O118:O$211)</f>
        <v>3.6373199999999999</v>
      </c>
      <c r="P117" s="125">
        <f>SUMIF($B118:$B$211,LEFT($C117,LEN($C117)-6),P118:P$211)</f>
        <v>6.1166</v>
      </c>
      <c r="Q117" s="125">
        <f>SUMIF($B118:$B$211,LEFT($C117,LEN($C117)-6),Q118:Q$211)</f>
        <v>5.9343599999999999</v>
      </c>
      <c r="R117" s="125">
        <f>SUMIF($B118:$B$211,LEFT($C117,LEN($C117)-6),R118:R$211)</f>
        <v>4.8926219349195623</v>
      </c>
      <c r="S117" s="125">
        <f>SUMIF($B118:$B$211,LEFT($C117,LEN($C117)-6),S118:S$211)</f>
        <v>4.7076770762930398</v>
      </c>
      <c r="T117" s="125">
        <f>SUMIF($B118:$B$211,LEFT($C117,LEN($C117)-6),T118:T$211)</f>
        <v>4.5227322176665119</v>
      </c>
      <c r="U117" s="125">
        <f>SUMIF($B118:$B$211,LEFT($C117,LEN($C117)-6),U118:U$211)</f>
        <v>4.3234505595596886</v>
      </c>
      <c r="V117" s="125">
        <f>SUMIF($B118:$B$211,LEFT($C117,LEN($C117)-6),V118:V$211)</f>
        <v>4.1241689014528076</v>
      </c>
      <c r="W117" s="125">
        <f>SUMIF($B118:$B$211,LEFT($C117,LEN($C117)-6),W118:W$211)</f>
        <v>3.9392240428262797</v>
      </c>
    </row>
    <row r="118" spans="1:23" s="88" customFormat="1" x14ac:dyDescent="0.3">
      <c r="A118" s="126" t="s">
        <v>209</v>
      </c>
      <c r="B118" s="126" t="s">
        <v>209</v>
      </c>
      <c r="C118" s="126" t="s">
        <v>210</v>
      </c>
      <c r="D118" s="127">
        <v>36.04</v>
      </c>
      <c r="E118" s="127">
        <v>48.96</v>
      </c>
      <c r="F118" s="127">
        <v>34</v>
      </c>
      <c r="G118" s="127">
        <v>13.600000000000001</v>
      </c>
      <c r="H118" s="127">
        <v>9.5200000000000014</v>
      </c>
      <c r="I118" s="127">
        <v>12.24</v>
      </c>
      <c r="J118" s="127">
        <v>14.280000000000001</v>
      </c>
      <c r="K118" s="127">
        <v>10.879320000000002</v>
      </c>
      <c r="L118" s="127">
        <v>1.7516800000000001</v>
      </c>
      <c r="M118" s="127">
        <v>4.1514000000000006</v>
      </c>
      <c r="N118" s="127">
        <v>3.8420000000000005</v>
      </c>
      <c r="O118" s="127">
        <v>3.3646400000000001</v>
      </c>
      <c r="P118" s="127">
        <v>3.2123200000000001</v>
      </c>
      <c r="Q118" s="127">
        <v>3.5815599999999996</v>
      </c>
      <c r="R118" s="127">
        <v>3.0995760000000132</v>
      </c>
      <c r="S118" s="127">
        <v>2.9226400000000012</v>
      </c>
      <c r="T118" s="127">
        <v>2.7457039999999893</v>
      </c>
      <c r="U118" s="127">
        <v>2.5687680000000341</v>
      </c>
      <c r="V118" s="127">
        <v>2.3918320000000222</v>
      </c>
      <c r="W118" s="127">
        <v>2.2148960000000102</v>
      </c>
    </row>
    <row r="119" spans="1:23" s="88" customFormat="1" x14ac:dyDescent="0.3">
      <c r="A119" s="126" t="s">
        <v>209</v>
      </c>
      <c r="B119" s="126" t="s">
        <v>209</v>
      </c>
      <c r="C119" s="126" t="s">
        <v>213</v>
      </c>
      <c r="D119" s="127">
        <v>2.6179999999999999</v>
      </c>
      <c r="E119" s="127">
        <v>3.0899200000000002</v>
      </c>
      <c r="F119" s="127">
        <v>2.9532399999999996</v>
      </c>
      <c r="G119" s="127">
        <v>2.40516</v>
      </c>
      <c r="H119" s="127">
        <v>3.5931200000000003</v>
      </c>
      <c r="I119" s="127">
        <v>5.5827999999999998</v>
      </c>
      <c r="J119" s="127">
        <v>2.6914400000000001</v>
      </c>
      <c r="K119" s="127">
        <v>7.9498800000000003</v>
      </c>
      <c r="L119" s="127">
        <v>8.1144400000000019</v>
      </c>
      <c r="M119" s="127">
        <v>2.1889199999999995</v>
      </c>
      <c r="N119" s="127">
        <v>1.6469600000000002</v>
      </c>
      <c r="O119" s="127">
        <v>0.27268000000000003</v>
      </c>
      <c r="P119" s="127">
        <v>2.90428</v>
      </c>
      <c r="Q119" s="127">
        <v>2.3527999999999998</v>
      </c>
      <c r="R119" s="127">
        <v>1.7930459349195493</v>
      </c>
      <c r="S119" s="127">
        <v>1.7850370762930388</v>
      </c>
      <c r="T119" s="127">
        <v>1.7770282176665231</v>
      </c>
      <c r="U119" s="127">
        <v>1.7546825595596542</v>
      </c>
      <c r="V119" s="127">
        <v>1.7323369014527854</v>
      </c>
      <c r="W119" s="127">
        <v>1.7243280428262695</v>
      </c>
    </row>
    <row r="120" spans="1:23" s="88" customFormat="1" x14ac:dyDescent="0.3">
      <c r="A120" s="122" t="s">
        <v>453</v>
      </c>
      <c r="B120" s="122" t="s">
        <v>453</v>
      </c>
      <c r="C120" s="122" t="s">
        <v>453</v>
      </c>
      <c r="D120" s="123">
        <f>SUMIF($A122:$A$211,LEFT($C120,LEN($C120)-6),D122:D$211)</f>
        <v>6.5536640000000004</v>
      </c>
      <c r="E120" s="123">
        <f>SUMIF($A122:$A$211,LEFT($C120,LEN($C120)-6),E122:E$211)</f>
        <v>4.8038923999999987</v>
      </c>
      <c r="F120" s="123">
        <f>SUMIF($A122:$A$211,LEFT($C120,LEN($C120)-6),F122:F$211)</f>
        <v>2.7873060000000001</v>
      </c>
      <c r="G120" s="123">
        <f>SUMIF($A122:$A$211,LEFT($C120,LEN($C120)-6),G122:G$211)</f>
        <v>2.2579599999999997</v>
      </c>
      <c r="H120" s="123">
        <f>SUMIF($A122:$A$211,LEFT($C120,LEN($C120)-6),H122:H$211)</f>
        <v>26.578759000000002</v>
      </c>
      <c r="I120" s="123">
        <f>SUMIF($A122:$A$211,LEFT($C120,LEN($C120)-6),I122:I$211)</f>
        <v>30.279710000000005</v>
      </c>
      <c r="J120" s="123">
        <f>SUMIF($A122:$A$211,LEFT($C120,LEN($C120)-6),J122:J$211)</f>
        <v>13.560164000000002</v>
      </c>
      <c r="K120" s="123">
        <f>SUMIF($A122:$A$211,LEFT($C120,LEN($C120)-6),K122:K$211)</f>
        <v>7.5092399999999984</v>
      </c>
      <c r="L120" s="123">
        <f>SUMIF($A122:$A$211,LEFT($C120,LEN($C120)-6),L122:L$211)</f>
        <v>6.0615199999999998</v>
      </c>
      <c r="M120" s="123">
        <f>SUMIF($A122:$A$211,LEFT($C120,LEN($C120)-6),M122:M$211)</f>
        <v>7.6391200000000019</v>
      </c>
      <c r="N120" s="123">
        <f>SUMIF($A122:$A$211,LEFT($C120,LEN($C120)-6),N122:N$211)</f>
        <v>7.9566799999999986</v>
      </c>
      <c r="O120" s="123">
        <f>SUMIF($A122:$A$211,LEFT($C120,LEN($C120)-6),O122:O$211)</f>
        <v>7.6017200000000003</v>
      </c>
      <c r="P120" s="123">
        <f>SUMIF($A122:$A$211,LEFT($C120,LEN($C120)-6),P122:P$211)</f>
        <v>6.1764400000000004</v>
      </c>
      <c r="Q120" s="123">
        <f>SUMIF($A122:$A$211,LEFT($C120,LEN($C120)-6),Q122:Q$211)</f>
        <v>9.0290400000000002</v>
      </c>
      <c r="R120" s="123">
        <f>SUMIF($A122:$A$211,LEFT($C120,LEN($C120)-6),R122:R$211)</f>
        <v>8.0138680000000093</v>
      </c>
      <c r="S120" s="123">
        <f>SUMIF($A122:$A$211,LEFT($C120,LEN($C120)-6),S122:S$211)</f>
        <v>8.1404159999999806</v>
      </c>
      <c r="T120" s="123">
        <f>SUMIF($A122:$A$211,LEFT($C120,LEN($C120)-6),T122:T$211)</f>
        <v>8.2669639999999944</v>
      </c>
      <c r="U120" s="123">
        <f>SUMIF($A122:$A$211,LEFT($C120,LEN($C120)-6),U122:U$211)</f>
        <v>8.3935119999999959</v>
      </c>
      <c r="V120" s="123">
        <f>SUMIF($A122:$A$211,LEFT($C120,LEN($C120)-6),V122:V$211)</f>
        <v>8.5200599999999831</v>
      </c>
      <c r="W120" s="123">
        <f>SUMIF($A122:$A$211,LEFT($C120,LEN($C120)-6),W122:W$211)</f>
        <v>8.6466079999999916</v>
      </c>
    </row>
    <row r="121" spans="1:23" s="88" customFormat="1" x14ac:dyDescent="0.3">
      <c r="A121" s="124" t="s">
        <v>454</v>
      </c>
      <c r="B121" s="124" t="s">
        <v>454</v>
      </c>
      <c r="C121" s="124" t="s">
        <v>454</v>
      </c>
      <c r="D121" s="125">
        <f>SUMIF($B122:$B$211,LEFT($C121,LEN($C121)-6),D122:D$211)</f>
        <v>4.1999999999999989E-3</v>
      </c>
      <c r="E121" s="125">
        <f>SUMIF($B122:$B$211,LEFT($C121,LEN($C121)-6),E122:E$211)</f>
        <v>4.1999999999999997E-3</v>
      </c>
      <c r="F121" s="125">
        <f>SUMIF($B122:$B$211,LEFT($C121,LEN($C121)-6),F122:F$211)</f>
        <v>2.3800000000000002E-2</v>
      </c>
      <c r="G121" s="125">
        <f>SUMIF($B122:$B$211,LEFT($C121,LEN($C121)-6),G122:G$211)</f>
        <v>6.3700000000000007E-2</v>
      </c>
      <c r="H121" s="125">
        <f>SUMIF($B122:$B$211,LEFT($C121,LEN($C121)-6),H122:H$211)</f>
        <v>2.2399999999999993E-2</v>
      </c>
      <c r="I121" s="125">
        <f>SUMIF($B122:$B$211,LEFT($C121,LEN($C121)-6),I122:I$211)</f>
        <v>2.87E-2</v>
      </c>
      <c r="J121" s="125">
        <f>SUMIF($B122:$B$211,LEFT($C121,LEN($C121)-6),J122:J$211)</f>
        <v>2.1699999999999997E-2</v>
      </c>
      <c r="K121" s="125">
        <f>SUMIF($B122:$B$211,LEFT($C121,LEN($C121)-6),K122:K$211)</f>
        <v>4.9640000000000004E-2</v>
      </c>
      <c r="L121" s="125">
        <f>SUMIF($B122:$B$211,LEFT($C121,LEN($C121)-6),L122:L$211)</f>
        <v>6.8000000000000005E-3</v>
      </c>
      <c r="M121" s="125">
        <f>SUMIF($B122:$B$211,LEFT($C121,LEN($C121)-6),M122:M$211)</f>
        <v>0</v>
      </c>
      <c r="N121" s="125">
        <f>SUMIF($B122:$B$211,LEFT($C121,LEN($C121)-6),N122:N$211)</f>
        <v>0</v>
      </c>
      <c r="O121" s="125">
        <f>SUMIF($B122:$B$211,LEFT($C121,LEN($C121)-6),O122:O$211)</f>
        <v>0</v>
      </c>
      <c r="P121" s="125">
        <f>SUMIF($B122:$B$211,LEFT($C121,LEN($C121)-6),P122:P$211)</f>
        <v>9.5200000000000007E-3</v>
      </c>
      <c r="Q121" s="125">
        <f>SUMIF($B122:$B$211,LEFT($C121,LEN($C121)-6),Q122:Q$211)</f>
        <v>0</v>
      </c>
      <c r="R121" s="125">
        <f>SUMIF($B122:$B$211,LEFT($C121,LEN($C121)-6),R122:R$211)</f>
        <v>4.7599999999998754E-3</v>
      </c>
      <c r="S121" s="125">
        <f>SUMIF($B122:$B$211,LEFT($C121,LEN($C121)-6),S122:S$211)</f>
        <v>5.7119999999999393E-3</v>
      </c>
      <c r="T121" s="125">
        <f>SUMIF($B122:$B$211,LEFT($C121,LEN($C121)-6),T122:T$211)</f>
        <v>6.6639999999997812E-3</v>
      </c>
      <c r="U121" s="125">
        <f>SUMIF($B122:$B$211,LEFT($C121,LEN($C121)-6),U122:U$211)</f>
        <v>7.6159999999998451E-3</v>
      </c>
      <c r="V121" s="125">
        <f>SUMIF($B122:$B$211,LEFT($C121,LEN($C121)-6),V122:V$211)</f>
        <v>8.567999999999909E-3</v>
      </c>
      <c r="W121" s="125">
        <f>SUMIF($B122:$B$211,LEFT($C121,LEN($C121)-6),W122:W$211)</f>
        <v>9.5199999999997509E-3</v>
      </c>
    </row>
    <row r="122" spans="1:23" s="88" customFormat="1" x14ac:dyDescent="0.3">
      <c r="A122" s="126" t="s">
        <v>224</v>
      </c>
      <c r="B122" s="126" t="s">
        <v>455</v>
      </c>
      <c r="C122" s="126" t="s">
        <v>456</v>
      </c>
      <c r="D122" s="127">
        <v>0</v>
      </c>
      <c r="E122" s="127">
        <v>1.4E-3</v>
      </c>
      <c r="F122" s="127">
        <v>2.0999999999999994E-3</v>
      </c>
      <c r="G122" s="127">
        <v>1.4E-3</v>
      </c>
      <c r="H122" s="127">
        <v>2.0999999999999994E-3</v>
      </c>
      <c r="I122" s="127">
        <v>4.8999999999999998E-3</v>
      </c>
      <c r="J122" s="127">
        <v>2.8E-3</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4.1999999999999989E-3</v>
      </c>
      <c r="E124" s="127">
        <v>2.0999999999999994E-3</v>
      </c>
      <c r="F124" s="127">
        <v>2.1700000000000001E-2</v>
      </c>
      <c r="G124" s="127">
        <v>6.1599999999999995E-2</v>
      </c>
      <c r="H124" s="127">
        <v>1.6099999999999996E-2</v>
      </c>
      <c r="I124" s="127">
        <v>1.0500000000000001E-2</v>
      </c>
      <c r="J124" s="127">
        <v>3.5000000000000001E-3</v>
      </c>
      <c r="K124" s="127">
        <v>3.6040000000000003E-2</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1.3600000000000001E-2</v>
      </c>
      <c r="L125" s="127">
        <v>6.8000000000000005E-3</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6.9999999999999999E-4</v>
      </c>
      <c r="H126" s="127">
        <v>0</v>
      </c>
      <c r="I126" s="127">
        <v>0</v>
      </c>
      <c r="J126" s="127">
        <v>2.0999999999999994E-3</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9.5200000000000007E-3</v>
      </c>
      <c r="Q127" s="127">
        <v>0</v>
      </c>
      <c r="R127" s="127">
        <v>4.7599999999998754E-3</v>
      </c>
      <c r="S127" s="127">
        <v>5.7119999999999393E-3</v>
      </c>
      <c r="T127" s="127">
        <v>6.6639999999997812E-3</v>
      </c>
      <c r="U127" s="127">
        <v>7.6159999999998451E-3</v>
      </c>
      <c r="V127" s="127">
        <v>8.567999999999909E-3</v>
      </c>
      <c r="W127" s="127">
        <v>9.5199999999997509E-3</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6.9999999999999999E-4</v>
      </c>
      <c r="F129" s="127">
        <v>0</v>
      </c>
      <c r="G129" s="127">
        <v>0</v>
      </c>
      <c r="H129" s="127">
        <v>4.1999999999999989E-3</v>
      </c>
      <c r="I129" s="127">
        <v>1.3299999999999999E-2</v>
      </c>
      <c r="J129" s="127">
        <v>1.3299999999999999E-2</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6.1353999999999997</v>
      </c>
      <c r="E130" s="125">
        <f>SUMIF($B131:$B$211,LEFT($C130,LEN($C130)-6),E131:E$211)</f>
        <v>4.0807000000000002</v>
      </c>
      <c r="F130" s="125">
        <f>SUMIF($B131:$B$211,LEFT($C130,LEN($C130)-6),F131:F$211)</f>
        <v>2.2546200000000001</v>
      </c>
      <c r="G130" s="125">
        <f>SUMIF($B131:$B$211,LEFT($C130,LEN($C130)-6),G131:G$211)</f>
        <v>1.48936</v>
      </c>
      <c r="H130" s="125">
        <f>SUMIF($B131:$B$211,LEFT($C130,LEN($C130)-6),H131:H$211)</f>
        <v>25.95354</v>
      </c>
      <c r="I130" s="125">
        <f>SUMIF($B131:$B$211,LEFT($C130,LEN($C130)-6),I131:I$211)</f>
        <v>29.328900000000001</v>
      </c>
      <c r="J130" s="125">
        <f>SUMIF($B131:$B$211,LEFT($C130,LEN($C130)-6),J131:J$211)</f>
        <v>13.005120000000002</v>
      </c>
      <c r="K130" s="125">
        <f>SUMIF($B131:$B$211,LEFT($C130,LEN($C130)-6),K131:K$211)</f>
        <v>7.2392799999999982</v>
      </c>
      <c r="L130" s="125">
        <f>SUMIF($B131:$B$211,LEFT($C130,LEN($C130)-6),L131:L$211)</f>
        <v>5.9017200000000001</v>
      </c>
      <c r="M130" s="125">
        <f>SUMIF($B131:$B$211,LEFT($C130,LEN($C130)-6),M131:M$211)</f>
        <v>7.6058000000000012</v>
      </c>
      <c r="N130" s="125">
        <f>SUMIF($B131:$B$211,LEFT($C130,LEN($C130)-6),N131:N$211)</f>
        <v>7.6846799999999984</v>
      </c>
      <c r="O130" s="125">
        <f>SUMIF($B131:$B$211,LEFT($C130,LEN($C130)-6),O131:O$211)</f>
        <v>7.548</v>
      </c>
      <c r="P130" s="125">
        <f>SUMIF($B131:$B$211,LEFT($C130,LEN($C130)-6),P131:P$211)</f>
        <v>5.8024400000000007</v>
      </c>
      <c r="Q130" s="125">
        <f>SUMIF($B131:$B$211,LEFT($C130,LEN($C130)-6),Q131:Q$211)</f>
        <v>8.6822400000000002</v>
      </c>
      <c r="R130" s="125">
        <f>SUMIF($B131:$B$211,LEFT($C130,LEN($C130)-6),R131:R$211)</f>
        <v>7.5594240000000053</v>
      </c>
      <c r="S130" s="125">
        <f>SUMIF($B131:$B$211,LEFT($C130,LEN($C130)-6),S131:S$211)</f>
        <v>7.5932880000000011</v>
      </c>
      <c r="T130" s="125">
        <f>SUMIF($B131:$B$211,LEFT($C130,LEN($C130)-6),T131:T$211)</f>
        <v>7.6271520000000042</v>
      </c>
      <c r="U130" s="125">
        <f>SUMIF($B131:$B$211,LEFT($C130,LEN($C130)-6),U131:U$211)</f>
        <v>7.6610159999999992</v>
      </c>
      <c r="V130" s="125">
        <f>SUMIF($B131:$B$211,LEFT($C130,LEN($C130)-6),V131:V$211)</f>
        <v>7.6948800000000022</v>
      </c>
      <c r="W130" s="125">
        <f>SUMIF($B131:$B$211,LEFT($C130,LEN($C130)-6),W131:W$211)</f>
        <v>7.7287440000000052</v>
      </c>
    </row>
    <row r="131" spans="1:23" s="88" customFormat="1" x14ac:dyDescent="0.3">
      <c r="A131" s="126" t="s">
        <v>224</v>
      </c>
      <c r="B131" s="126" t="s">
        <v>465</v>
      </c>
      <c r="C131" s="126" t="s">
        <v>466</v>
      </c>
      <c r="D131" s="127">
        <v>6.9999999999999999E-4</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1.47E-2</v>
      </c>
      <c r="E132" s="127">
        <v>6.9999999999999999E-4</v>
      </c>
      <c r="F132" s="127">
        <v>0.21461999999999998</v>
      </c>
      <c r="G132" s="127">
        <v>0.12655999999999998</v>
      </c>
      <c r="H132" s="127">
        <v>0.11284000000000001</v>
      </c>
      <c r="I132" s="127">
        <v>8.8199999999999987E-2</v>
      </c>
      <c r="J132" s="127">
        <v>7.1120000000000003E-2</v>
      </c>
      <c r="K132" s="127">
        <v>0.20808000000000004</v>
      </c>
      <c r="L132" s="127">
        <v>1.7000000000000001E-2</v>
      </c>
      <c r="M132" s="127">
        <v>3.4000000000000002E-2</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2.0999999999999994E-3</v>
      </c>
      <c r="H134" s="127">
        <v>0</v>
      </c>
      <c r="I134" s="127">
        <v>0</v>
      </c>
      <c r="J134" s="127">
        <v>1.3299999999999999E-2</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6.9999999999999999E-4</v>
      </c>
      <c r="J135" s="127">
        <v>6.9999999999999999E-4</v>
      </c>
      <c r="K135" s="127">
        <v>0</v>
      </c>
      <c r="L135" s="127">
        <v>0</v>
      </c>
      <c r="M135" s="127">
        <v>0</v>
      </c>
      <c r="N135" s="127">
        <v>0</v>
      </c>
      <c r="O135" s="127">
        <v>0</v>
      </c>
      <c r="P135" s="127">
        <v>2.1080000000000002E-2</v>
      </c>
      <c r="Q135" s="127">
        <v>0</v>
      </c>
      <c r="R135" s="127">
        <v>1.054000000000066E-2</v>
      </c>
      <c r="S135" s="127">
        <v>1.2648000000000437E-2</v>
      </c>
      <c r="T135" s="127">
        <v>1.4756000000000213E-2</v>
      </c>
      <c r="U135" s="127">
        <v>1.6864000000000878E-2</v>
      </c>
      <c r="V135" s="127">
        <v>1.8972000000000655E-2</v>
      </c>
      <c r="W135" s="127">
        <v>2.1080000000000432E-2</v>
      </c>
    </row>
    <row r="136" spans="1:23" s="88" customFormat="1" x14ac:dyDescent="0.3">
      <c r="A136" s="126" t="s">
        <v>224</v>
      </c>
      <c r="B136" s="126" t="s">
        <v>465</v>
      </c>
      <c r="C136" s="126" t="s">
        <v>225</v>
      </c>
      <c r="D136" s="127">
        <v>6.12</v>
      </c>
      <c r="E136" s="127">
        <v>4.08</v>
      </c>
      <c r="F136" s="127">
        <v>2.04</v>
      </c>
      <c r="G136" s="127">
        <v>1.36</v>
      </c>
      <c r="H136" s="127">
        <v>25.840000000000003</v>
      </c>
      <c r="I136" s="127">
        <v>29.240000000000002</v>
      </c>
      <c r="J136" s="127">
        <v>12.920000000000002</v>
      </c>
      <c r="K136" s="127">
        <v>7.0311999999999983</v>
      </c>
      <c r="L136" s="127">
        <v>5.8847199999999997</v>
      </c>
      <c r="M136" s="127">
        <v>7.5718000000000014</v>
      </c>
      <c r="N136" s="127">
        <v>7.6846799999999984</v>
      </c>
      <c r="O136" s="127">
        <v>7.548</v>
      </c>
      <c r="P136" s="127">
        <v>5.76572</v>
      </c>
      <c r="Q136" s="127">
        <v>8.6645599999999998</v>
      </c>
      <c r="R136" s="127">
        <v>7.5269200000000041</v>
      </c>
      <c r="S136" s="127">
        <v>7.5535759999999996</v>
      </c>
      <c r="T136" s="127">
        <v>7.5802320000000023</v>
      </c>
      <c r="U136" s="127">
        <v>7.6068879999999979</v>
      </c>
      <c r="V136" s="127">
        <v>7.6335440000000006</v>
      </c>
      <c r="W136" s="127">
        <v>7.6602000000000032</v>
      </c>
    </row>
    <row r="137" spans="1:23" s="88" customFormat="1" x14ac:dyDescent="0.3">
      <c r="A137" s="126" t="s">
        <v>224</v>
      </c>
      <c r="B137" s="126" t="s">
        <v>465</v>
      </c>
      <c r="C137" s="126" t="s">
        <v>471</v>
      </c>
      <c r="D137" s="127">
        <v>0</v>
      </c>
      <c r="E137" s="127">
        <v>0</v>
      </c>
      <c r="F137" s="127">
        <v>0</v>
      </c>
      <c r="G137" s="127">
        <v>0</v>
      </c>
      <c r="H137" s="127">
        <v>6.9999999999999999E-4</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6.9999999999999999E-4</v>
      </c>
      <c r="H138" s="127">
        <v>0</v>
      </c>
      <c r="I138" s="127">
        <v>0</v>
      </c>
      <c r="J138" s="127">
        <v>0</v>
      </c>
      <c r="K138" s="127">
        <v>0</v>
      </c>
      <c r="L138" s="127">
        <v>0</v>
      </c>
      <c r="M138" s="127">
        <v>0</v>
      </c>
      <c r="N138" s="127">
        <v>0</v>
      </c>
      <c r="O138" s="127">
        <v>0</v>
      </c>
      <c r="P138" s="127">
        <v>1.5640000000000001E-2</v>
      </c>
      <c r="Q138" s="127">
        <v>1.7680000000000001E-2</v>
      </c>
      <c r="R138" s="127">
        <v>2.1964000000000539E-2</v>
      </c>
      <c r="S138" s="127">
        <v>2.7064000000001087E-2</v>
      </c>
      <c r="T138" s="127">
        <v>3.2164000000001636E-2</v>
      </c>
      <c r="U138" s="127">
        <v>3.7264000000000408E-2</v>
      </c>
      <c r="V138" s="127">
        <v>4.2364000000000956E-2</v>
      </c>
      <c r="W138" s="127">
        <v>4.7464000000001505E-2</v>
      </c>
    </row>
    <row r="139" spans="1:23" s="88" customFormat="1" x14ac:dyDescent="0.3">
      <c r="A139" s="124" t="s">
        <v>473</v>
      </c>
      <c r="B139" s="124" t="s">
        <v>473</v>
      </c>
      <c r="C139" s="124" t="s">
        <v>473</v>
      </c>
      <c r="D139" s="125">
        <f>SUMIF($B140:$B$211,LEFT($C139,LEN($C139)-6),D140:D$211)</f>
        <v>0.41406399999999999</v>
      </c>
      <c r="E139" s="125">
        <f>SUMIF($B140:$B$211,LEFT($C139,LEN($C139)-6),E140:E$211)</f>
        <v>0.71899239999999986</v>
      </c>
      <c r="F139" s="125">
        <f>SUMIF($B140:$B$211,LEFT($C139,LEN($C139)-6),F140:F$211)</f>
        <v>0.50888599999999995</v>
      </c>
      <c r="G139" s="125">
        <f>SUMIF($B140:$B$211,LEFT($C139,LEN($C139)-6),G140:G$211)</f>
        <v>0.70489999999999986</v>
      </c>
      <c r="H139" s="125">
        <f>SUMIF($B140:$B$211,LEFT($C139,LEN($C139)-6),H140:H$211)</f>
        <v>0.60281899999999999</v>
      </c>
      <c r="I139" s="125">
        <f>SUMIF($B140:$B$211,LEFT($C139,LEN($C139)-6),I140:I$211)</f>
        <v>0.92210999999999999</v>
      </c>
      <c r="J139" s="125">
        <f>SUMIF($B140:$B$211,LEFT($C139,LEN($C139)-6),J140:J$211)</f>
        <v>0.53334399999999993</v>
      </c>
      <c r="K139" s="125">
        <f>SUMIF($B140:$B$211,LEFT($C139,LEN($C139)-6),K140:K$211)</f>
        <v>0.22032000000000002</v>
      </c>
      <c r="L139" s="125">
        <f>SUMIF($B140:$B$211,LEFT($C139,LEN($C139)-6),L140:L$211)</f>
        <v>0.15300000000000002</v>
      </c>
      <c r="M139" s="125">
        <f>SUMIF($B140:$B$211,LEFT($C139,LEN($C139)-6),M140:M$211)</f>
        <v>3.3320000000000002E-2</v>
      </c>
      <c r="N139" s="125">
        <f>SUMIF($B140:$B$211,LEFT($C139,LEN($C139)-6),N140:N$211)</f>
        <v>0.27200000000000002</v>
      </c>
      <c r="O139" s="125">
        <f>SUMIF($B140:$B$211,LEFT($C139,LEN($C139)-6),O140:O$211)</f>
        <v>5.3720000000000004E-2</v>
      </c>
      <c r="P139" s="125">
        <f>SUMIF($B140:$B$211,LEFT($C139,LEN($C139)-6),P140:P$211)</f>
        <v>0.36448000000000003</v>
      </c>
      <c r="Q139" s="125">
        <f>SUMIF($B140:$B$211,LEFT($C139,LEN($C139)-6),Q140:Q$211)</f>
        <v>0.34680000000000005</v>
      </c>
      <c r="R139" s="125">
        <f>SUMIF($B140:$B$211,LEFT($C139,LEN($C139)-6),R140:R$211)</f>
        <v>0.44968400000000308</v>
      </c>
      <c r="S139" s="125">
        <f>SUMIF($B140:$B$211,LEFT($C139,LEN($C139)-6),S140:S$211)</f>
        <v>0.54141599999997858</v>
      </c>
      <c r="T139" s="125">
        <f>SUMIF($B140:$B$211,LEFT($C139,LEN($C139)-6),T140:T$211)</f>
        <v>0.63314799999999138</v>
      </c>
      <c r="U139" s="125">
        <f>SUMIF($B140:$B$211,LEFT($C139,LEN($C139)-6),U140:U$211)</f>
        <v>0.72487999999999708</v>
      </c>
      <c r="V139" s="125">
        <f>SUMIF($B140:$B$211,LEFT($C139,LEN($C139)-6),V140:V$211)</f>
        <v>0.81661199999998146</v>
      </c>
      <c r="W139" s="125">
        <f>SUMIF($B140:$B$211,LEFT($C139,LEN($C139)-6),W140:W$211)</f>
        <v>0.90834399999998716</v>
      </c>
    </row>
    <row r="140" spans="1:23" s="88" customFormat="1" x14ac:dyDescent="0.3">
      <c r="A140" s="126" t="s">
        <v>224</v>
      </c>
      <c r="B140" s="126" t="s">
        <v>474</v>
      </c>
      <c r="C140" s="126" t="s">
        <v>229</v>
      </c>
      <c r="D140" s="127">
        <v>0.15993599999999999</v>
      </c>
      <c r="E140" s="127">
        <v>0.1366134</v>
      </c>
      <c r="F140" s="127">
        <v>2.856E-3</v>
      </c>
      <c r="G140" s="127">
        <v>0.13159999999999997</v>
      </c>
      <c r="H140" s="127">
        <v>0.20860000000000001</v>
      </c>
      <c r="I140" s="127">
        <v>0.2135</v>
      </c>
      <c r="J140" s="127">
        <v>0.17150000000000001</v>
      </c>
      <c r="K140" s="127">
        <v>0</v>
      </c>
      <c r="L140" s="127">
        <v>1.4959999999999999E-2</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7.6999999999999994E-3</v>
      </c>
      <c r="F141" s="127">
        <v>0</v>
      </c>
      <c r="G141" s="127">
        <v>0</v>
      </c>
      <c r="H141" s="127">
        <v>0</v>
      </c>
      <c r="I141" s="127">
        <v>5.5999999999999999E-3</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0.189028</v>
      </c>
      <c r="E142" s="127">
        <v>0.37038399999999999</v>
      </c>
      <c r="F142" s="127">
        <v>7.8119999999999995E-2</v>
      </c>
      <c r="G142" s="127">
        <v>0.41999999999999993</v>
      </c>
      <c r="H142" s="127">
        <v>0.25813900000000001</v>
      </c>
      <c r="I142" s="127">
        <v>0.14448</v>
      </c>
      <c r="J142" s="127">
        <v>0.11208399999999999</v>
      </c>
      <c r="K142" s="127">
        <v>8.2960000000000006E-2</v>
      </c>
      <c r="L142" s="127">
        <v>3.6040000000000003E-2</v>
      </c>
      <c r="M142" s="127">
        <v>1.6320000000000001E-2</v>
      </c>
      <c r="N142" s="127">
        <v>5.8480000000000004E-2</v>
      </c>
      <c r="O142" s="127">
        <v>3.8080000000000003E-2</v>
      </c>
      <c r="P142" s="127">
        <v>8.4320000000000006E-2</v>
      </c>
      <c r="Q142" s="127">
        <v>2.5840000000000002E-2</v>
      </c>
      <c r="R142" s="127">
        <v>5.8072000000001012E-2</v>
      </c>
      <c r="S142" s="127">
        <v>6.2559999999999505E-2</v>
      </c>
      <c r="T142" s="127">
        <v>6.7047999999999774E-2</v>
      </c>
      <c r="U142" s="127">
        <v>7.1536000000000044E-2</v>
      </c>
      <c r="V142" s="127">
        <v>7.6024000000000314E-2</v>
      </c>
      <c r="W142" s="127">
        <v>8.0512000000000583E-2</v>
      </c>
    </row>
    <row r="143" spans="1:23" s="88" customFormat="1" x14ac:dyDescent="0.3">
      <c r="A143" s="126" t="s">
        <v>224</v>
      </c>
      <c r="B143" s="126" t="s">
        <v>474</v>
      </c>
      <c r="C143" s="126" t="s">
        <v>476</v>
      </c>
      <c r="D143" s="127">
        <v>0</v>
      </c>
      <c r="E143" s="127">
        <v>3.85E-2</v>
      </c>
      <c r="F143" s="127">
        <v>7.4200000000000002E-2</v>
      </c>
      <c r="G143" s="127">
        <v>1.8200000000000001E-2</v>
      </c>
      <c r="H143" s="127">
        <v>0</v>
      </c>
      <c r="I143" s="127">
        <v>0</v>
      </c>
      <c r="J143" s="127">
        <v>3.8779999999999995E-2</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3.9199999999999999E-2</v>
      </c>
      <c r="E144" s="127">
        <v>0.10562999999999999</v>
      </c>
      <c r="F144" s="127">
        <v>0.29350999999999994</v>
      </c>
      <c r="G144" s="127">
        <v>5.949999999999999E-2</v>
      </c>
      <c r="H144" s="127">
        <v>6.93E-2</v>
      </c>
      <c r="I144" s="127">
        <v>8.8199999999999987E-2</v>
      </c>
      <c r="J144" s="127">
        <v>1.9599999999999999E-2</v>
      </c>
      <c r="K144" s="127">
        <v>0</v>
      </c>
      <c r="L144" s="127">
        <v>0</v>
      </c>
      <c r="M144" s="127">
        <v>1.7000000000000001E-2</v>
      </c>
      <c r="N144" s="127">
        <v>0</v>
      </c>
      <c r="O144" s="127">
        <v>1.5640000000000001E-2</v>
      </c>
      <c r="P144" s="127">
        <v>0.13940000000000002</v>
      </c>
      <c r="Q144" s="127">
        <v>5.1000000000000004E-2</v>
      </c>
      <c r="R144" s="127">
        <v>0.10682800000000015</v>
      </c>
      <c r="S144" s="127">
        <v>0.12756799999999657</v>
      </c>
      <c r="T144" s="127">
        <v>0.14830800000000011</v>
      </c>
      <c r="U144" s="127">
        <v>0.16904799999999653</v>
      </c>
      <c r="V144" s="127">
        <v>0.18978800000000007</v>
      </c>
      <c r="W144" s="127">
        <v>0.2105279999999965</v>
      </c>
    </row>
    <row r="145" spans="1:23" s="88" customFormat="1" x14ac:dyDescent="0.3">
      <c r="A145" s="126" t="s">
        <v>224</v>
      </c>
      <c r="B145" s="126" t="s">
        <v>474</v>
      </c>
      <c r="C145" s="126" t="s">
        <v>477</v>
      </c>
      <c r="D145" s="127">
        <v>0</v>
      </c>
      <c r="E145" s="127">
        <v>1.8200000000000001E-2</v>
      </c>
      <c r="F145" s="127">
        <v>0</v>
      </c>
      <c r="G145" s="127">
        <v>5.5999999999999999E-3</v>
      </c>
      <c r="H145" s="127">
        <v>1.4E-3</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1.26E-2</v>
      </c>
      <c r="G147" s="127">
        <v>6.9999999999999999E-4</v>
      </c>
      <c r="H147" s="127">
        <v>0</v>
      </c>
      <c r="I147" s="127">
        <v>2.8E-3</v>
      </c>
      <c r="J147" s="127">
        <v>1.4E-3</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3.5000000000000001E-3</v>
      </c>
      <c r="E149" s="127">
        <v>0</v>
      </c>
      <c r="F149" s="127">
        <v>0</v>
      </c>
      <c r="G149" s="127">
        <v>1.4E-3</v>
      </c>
      <c r="H149" s="127">
        <v>1.4E-3</v>
      </c>
      <c r="I149" s="127">
        <v>1.7849999999999998E-2</v>
      </c>
      <c r="J149" s="127">
        <v>0.1071</v>
      </c>
      <c r="K149" s="127">
        <v>0.13736000000000001</v>
      </c>
      <c r="L149" s="127">
        <v>0.10200000000000001</v>
      </c>
      <c r="M149" s="127">
        <v>0</v>
      </c>
      <c r="N149" s="127">
        <v>1.5640000000000001E-2</v>
      </c>
      <c r="O149" s="127">
        <v>0</v>
      </c>
      <c r="P149" s="127">
        <v>0.14076000000000002</v>
      </c>
      <c r="Q149" s="127">
        <v>0.26996000000000003</v>
      </c>
      <c r="R149" s="127">
        <v>0.28478400000000192</v>
      </c>
      <c r="S149" s="127">
        <v>0.3512879999999825</v>
      </c>
      <c r="T149" s="127">
        <v>0.4177919999999915</v>
      </c>
      <c r="U149" s="127">
        <v>0.4842960000000005</v>
      </c>
      <c r="V149" s="127">
        <v>0.55079999999998108</v>
      </c>
      <c r="W149" s="127">
        <v>0.61730399999999008</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1.6099999999999996E-2</v>
      </c>
      <c r="E151" s="127">
        <v>1.8024999999999999E-2</v>
      </c>
      <c r="F151" s="127">
        <v>6.3E-3</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6.3E-3</v>
      </c>
      <c r="E152" s="127">
        <v>2.3939999999999996E-2</v>
      </c>
      <c r="F152" s="127">
        <v>4.1300000000000003E-2</v>
      </c>
      <c r="G152" s="127">
        <v>6.7899999999999988E-2</v>
      </c>
      <c r="H152" s="127">
        <v>6.3979999999999995E-2</v>
      </c>
      <c r="I152" s="127">
        <v>0.44967999999999997</v>
      </c>
      <c r="J152" s="127">
        <v>8.2879999999999981E-2</v>
      </c>
      <c r="K152" s="127">
        <v>0</v>
      </c>
      <c r="L152" s="127">
        <v>0</v>
      </c>
      <c r="M152" s="127">
        <v>0</v>
      </c>
      <c r="N152" s="127">
        <v>0.19788</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9.1775537000000007</v>
      </c>
      <c r="E153" s="123">
        <f>SUMIF($A155:$A$211,LEFT($C153,LEN($C153)-6),E155:E$211)</f>
        <v>9.8867607999999976</v>
      </c>
      <c r="F153" s="123">
        <f>SUMIF($A155:$A$211,LEFT($C153,LEN($C153)-6),F155:F$211)</f>
        <v>9.6426183000000005</v>
      </c>
      <c r="G153" s="123">
        <f>SUMIF($A155:$A$211,LEFT($C153,LEN($C153)-6),G155:G$211)</f>
        <v>8.6584260000000004</v>
      </c>
      <c r="H153" s="123">
        <f>SUMIF($A155:$A$211,LEFT($C153,LEN($C153)-6),H155:H$211)</f>
        <v>8.5084397999999997</v>
      </c>
      <c r="I153" s="123">
        <f>SUMIF($A155:$A$211,LEFT($C153,LEN($C153)-6),I155:I$211)</f>
        <v>8.007570900000001</v>
      </c>
      <c r="J153" s="123">
        <f>SUMIF($A155:$A$211,LEFT($C153,LEN($C153)-6),J155:J$211)</f>
        <v>10.594343199999997</v>
      </c>
      <c r="K153" s="123">
        <f>SUMIF($A155:$A$211,LEFT($C153,LEN($C153)-6),K155:K$211)</f>
        <v>9.447239999999999</v>
      </c>
      <c r="L153" s="123">
        <f>SUMIF($A155:$A$211,LEFT($C153,LEN($C153)-6),L155:L$211)</f>
        <v>9.4771599999999996</v>
      </c>
      <c r="M153" s="123">
        <f>SUMIF($A155:$A$211,LEFT($C153,LEN($C153)-6),M155:M$211)</f>
        <v>6.4797199999999995</v>
      </c>
      <c r="N153" s="123">
        <f>SUMIF($A155:$A$211,LEFT($C153,LEN($C153)-6),N155:N$211)</f>
        <v>6.2022800000000009</v>
      </c>
      <c r="O153" s="123">
        <f>SUMIF($A155:$A$211,LEFT($C153,LEN($C153)-6),O155:O$211)</f>
        <v>3.0912800000000002</v>
      </c>
      <c r="P153" s="123">
        <f>SUMIF($A155:$A$211,LEFT($C153,LEN($C153)-6),P155:P$211)</f>
        <v>4.46488</v>
      </c>
      <c r="Q153" s="123">
        <f>SUMIF($A155:$A$211,LEFT($C153,LEN($C153)-6),Q155:Q$211)</f>
        <v>1.5844000000000005</v>
      </c>
      <c r="R153" s="123">
        <f>SUMIF($A155:$A$211,LEFT($C153,LEN($C153)-6),R155:R$211)</f>
        <v>3.9510560000000066</v>
      </c>
      <c r="S153" s="123">
        <f>SUMIF($A155:$A$211,LEFT($C153,LEN($C153)-6),S155:S$211)</f>
        <v>3.9103919999999972</v>
      </c>
      <c r="T153" s="123">
        <f>SUMIF($A155:$A$211,LEFT($C153,LEN($C153)-6),T155:T$211)</f>
        <v>3.8697279999999927</v>
      </c>
      <c r="U153" s="123">
        <f>SUMIF($A155:$A$211,LEFT($C153,LEN($C153)-6),U155:U$211)</f>
        <v>3.8290639999999976</v>
      </c>
      <c r="V153" s="123">
        <f>SUMIF($A155:$A$211,LEFT($C153,LEN($C153)-6),V155:V$211)</f>
        <v>3.7952000000000083</v>
      </c>
      <c r="W153" s="123">
        <f>SUMIF($A155:$A$211,LEFT($C153,LEN($C153)-6),W155:W$211)</f>
        <v>3.7806480000000091</v>
      </c>
    </row>
    <row r="154" spans="1:23" s="88" customFormat="1" x14ac:dyDescent="0.3">
      <c r="A154" s="124" t="s">
        <v>485</v>
      </c>
      <c r="B154" s="124" t="s">
        <v>485</v>
      </c>
      <c r="C154" s="124" t="s">
        <v>485</v>
      </c>
      <c r="D154" s="125">
        <f>SUMIF($B155:$B$211,LEFT($C154,LEN($C154)-6),D155:D$211)</f>
        <v>0.18212600000000001</v>
      </c>
      <c r="E154" s="125">
        <f>SUMIF($B155:$B$211,LEFT($C154,LEN($C154)-6),E155:E$211)</f>
        <v>0.72692060000000003</v>
      </c>
      <c r="F154" s="125">
        <f>SUMIF($B155:$B$211,LEFT($C154,LEN($C154)-6),F155:F$211)</f>
        <v>0.97416199999999986</v>
      </c>
      <c r="G154" s="125">
        <f>SUMIF($B155:$B$211,LEFT($C154,LEN($C154)-6),G155:G$211)</f>
        <v>0.31618999999999997</v>
      </c>
      <c r="H154" s="125">
        <f>SUMIF($B155:$B$211,LEFT($C154,LEN($C154)-6),H155:H$211)</f>
        <v>0.32112849999999993</v>
      </c>
      <c r="I154" s="125">
        <f>SUMIF($B155:$B$211,LEFT($C154,LEN($C154)-6),I155:I$211)</f>
        <v>0.26248459999999996</v>
      </c>
      <c r="J154" s="125">
        <f>SUMIF($B155:$B$211,LEFT($C154,LEN($C154)-6),J155:J$211)</f>
        <v>5.4669999999999996E-2</v>
      </c>
      <c r="K154" s="125">
        <f>SUMIF($B155:$B$211,LEFT($C154,LEN($C154)-6),K155:K$211)</f>
        <v>3.3320000000000002E-2</v>
      </c>
      <c r="L154" s="125">
        <f>SUMIF($B155:$B$211,LEFT($C154,LEN($C154)-6),L155:L$211)</f>
        <v>6.8000000000000005E-2</v>
      </c>
      <c r="M154" s="125">
        <f>SUMIF($B155:$B$211,LEFT($C154,LEN($C154)-6),M155:M$211)</f>
        <v>0.14824000000000001</v>
      </c>
      <c r="N154" s="125">
        <f>SUMIF($B155:$B$211,LEFT($C154,LEN($C154)-6),N155:N$211)</f>
        <v>0.10472000000000001</v>
      </c>
      <c r="O154" s="125">
        <f>SUMIF($B155:$B$211,LEFT($C154,LEN($C154)-6),O155:O$211)</f>
        <v>6.3920000000000005E-2</v>
      </c>
      <c r="P154" s="125">
        <f>SUMIF($B155:$B$211,LEFT($C154,LEN($C154)-6),P155:P$211)</f>
        <v>0.10608000000000001</v>
      </c>
      <c r="Q154" s="125">
        <f>SUMIF($B155:$B$211,LEFT($C154,LEN($C154)-6),Q155:Q$211)</f>
        <v>0.10540000000000001</v>
      </c>
      <c r="R154" s="125">
        <f>SUMIF($B155:$B$211,LEFT($C154,LEN($C154)-6),R155:R$211)</f>
        <v>0.10784799999999968</v>
      </c>
      <c r="S154" s="125">
        <f>SUMIF($B155:$B$211,LEFT($C154,LEN($C154)-6),S155:S$211)</f>
        <v>0.11668799999999942</v>
      </c>
      <c r="T154" s="125">
        <f>SUMIF($B155:$B$211,LEFT($C154,LEN($C154)-6),T155:T$211)</f>
        <v>0.12552799999999958</v>
      </c>
      <c r="U154" s="125">
        <f>SUMIF($B155:$B$211,LEFT($C154,LEN($C154)-6),U155:U$211)</f>
        <v>0.13436799999999932</v>
      </c>
      <c r="V154" s="125">
        <f>SUMIF($B155:$B$211,LEFT($C154,LEN($C154)-6),V155:V$211)</f>
        <v>0.14347999999999933</v>
      </c>
      <c r="W154" s="125">
        <f>SUMIF($B155:$B$211,LEFT($C154,LEN($C154)-6),W155:W$211)</f>
        <v>0.15299999999999864</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2.4514000000000001E-2</v>
      </c>
      <c r="E156" s="127">
        <v>3.9570999999999999E-3</v>
      </c>
      <c r="F156" s="127">
        <v>9.4857000000000011E-2</v>
      </c>
      <c r="G156" s="127">
        <v>0</v>
      </c>
      <c r="H156" s="127">
        <v>1.6023699999999998E-2</v>
      </c>
      <c r="I156" s="127">
        <v>3.7099999999999994E-5</v>
      </c>
      <c r="J156" s="127">
        <v>0</v>
      </c>
      <c r="K156" s="127">
        <v>1.6320000000000001E-2</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8.7499999999999999E-5</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2.24E-2</v>
      </c>
      <c r="F158" s="127">
        <v>1.3299999999999999E-2</v>
      </c>
      <c r="G158" s="127">
        <v>0</v>
      </c>
      <c r="H158" s="127">
        <v>7.448E-4</v>
      </c>
      <c r="I158" s="127">
        <v>3.5000000000000001E-3</v>
      </c>
      <c r="J158" s="127">
        <v>1.407E-3</v>
      </c>
      <c r="K158" s="127">
        <v>0</v>
      </c>
      <c r="L158" s="127">
        <v>0</v>
      </c>
      <c r="M158" s="127">
        <v>1.2920000000000001E-2</v>
      </c>
      <c r="N158" s="127">
        <v>0</v>
      </c>
      <c r="O158" s="127">
        <v>0</v>
      </c>
      <c r="P158" s="127">
        <v>0</v>
      </c>
      <c r="Q158" s="127">
        <v>9.5200000000000007E-3</v>
      </c>
      <c r="R158" s="127">
        <v>2.4480000000002278E-3</v>
      </c>
      <c r="S158" s="127">
        <v>1.7680000000002138E-3</v>
      </c>
      <c r="T158" s="127">
        <v>1.0880000000001999E-3</v>
      </c>
      <c r="U158" s="127">
        <v>4.0800000000018599E-4</v>
      </c>
      <c r="V158" s="127">
        <v>0</v>
      </c>
      <c r="W158" s="127">
        <v>0</v>
      </c>
    </row>
    <row r="159" spans="1:23" s="88" customFormat="1" x14ac:dyDescent="0.3">
      <c r="A159" s="126" t="s">
        <v>240</v>
      </c>
      <c r="B159" s="126" t="s">
        <v>486</v>
      </c>
      <c r="C159" s="126" t="s">
        <v>490</v>
      </c>
      <c r="D159" s="127">
        <v>0</v>
      </c>
      <c r="E159" s="127">
        <v>6.3E-3</v>
      </c>
      <c r="F159" s="127">
        <v>1.3299999999999999E-2</v>
      </c>
      <c r="G159" s="127">
        <v>1.0500000000000001E-2</v>
      </c>
      <c r="H159" s="127">
        <v>1.9599999999999999E-2</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1.0200000000000001E-2</v>
      </c>
      <c r="P160" s="127">
        <v>0</v>
      </c>
      <c r="Q160" s="127">
        <v>0</v>
      </c>
      <c r="R160" s="127">
        <v>2.0400000000000001E-3</v>
      </c>
      <c r="S160" s="127">
        <v>2.0400000000000001E-3</v>
      </c>
      <c r="T160" s="127">
        <v>2.0400000000000001E-3</v>
      </c>
      <c r="U160" s="127">
        <v>2.0400000000000001E-3</v>
      </c>
      <c r="V160" s="127">
        <v>2.0399999999999997E-3</v>
      </c>
      <c r="W160" s="127">
        <v>2.0399999999999997E-3</v>
      </c>
    </row>
    <row r="161" spans="1:23" s="88" customFormat="1" x14ac:dyDescent="0.3">
      <c r="A161" s="126" t="s">
        <v>240</v>
      </c>
      <c r="B161" s="126" t="s">
        <v>486</v>
      </c>
      <c r="C161" s="126" t="s">
        <v>492</v>
      </c>
      <c r="D161" s="127">
        <v>7.5600000000000005E-4</v>
      </c>
      <c r="E161" s="127">
        <v>7.0000000000000001E-3</v>
      </c>
      <c r="F161" s="127">
        <v>6.9999999999999999E-4</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3.5000000000000001E-3</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6.9999999999999999E-4</v>
      </c>
      <c r="H163" s="127">
        <v>1.1899999999999999E-2</v>
      </c>
      <c r="I163" s="127">
        <v>7.1399999999999991E-2</v>
      </c>
      <c r="J163" s="127">
        <v>5.3199999999999997E-2</v>
      </c>
      <c r="K163" s="127">
        <v>0</v>
      </c>
      <c r="L163" s="127">
        <v>0</v>
      </c>
      <c r="M163" s="127">
        <v>1.7680000000000001E-2</v>
      </c>
      <c r="N163" s="127">
        <v>8.7040000000000006E-2</v>
      </c>
      <c r="O163" s="127">
        <v>1.7680000000000001E-2</v>
      </c>
      <c r="P163" s="127">
        <v>7.8880000000000006E-2</v>
      </c>
      <c r="Q163" s="127">
        <v>2.7200000000000002E-2</v>
      </c>
      <c r="R163" s="127">
        <v>4.8960000000000115E-2</v>
      </c>
      <c r="S163" s="127">
        <v>5.004799999999987E-2</v>
      </c>
      <c r="T163" s="127">
        <v>5.113600000000007E-2</v>
      </c>
      <c r="U163" s="127">
        <v>5.2223999999999826E-2</v>
      </c>
      <c r="V163" s="127">
        <v>5.3312000000000026E-2</v>
      </c>
      <c r="W163" s="127">
        <v>5.4400000000000226E-2</v>
      </c>
    </row>
    <row r="164" spans="1:23" s="88" customFormat="1" x14ac:dyDescent="0.3">
      <c r="A164" s="126" t="s">
        <v>240</v>
      </c>
      <c r="B164" s="126" t="s">
        <v>486</v>
      </c>
      <c r="C164" s="126" t="s">
        <v>495</v>
      </c>
      <c r="D164" s="127">
        <v>0.148288</v>
      </c>
      <c r="E164" s="127">
        <v>0.62776699999999996</v>
      </c>
      <c r="F164" s="127">
        <v>0.76607999999999998</v>
      </c>
      <c r="G164" s="127">
        <v>0.15847999999999998</v>
      </c>
      <c r="H164" s="127">
        <v>0.14111999999999997</v>
      </c>
      <c r="I164" s="127">
        <v>5.1659999999999998E-2</v>
      </c>
      <c r="J164" s="127">
        <v>0</v>
      </c>
      <c r="K164" s="127">
        <v>1.7000000000000001E-2</v>
      </c>
      <c r="L164" s="127">
        <v>6.8000000000000005E-2</v>
      </c>
      <c r="M164" s="127">
        <v>0.10404000000000001</v>
      </c>
      <c r="N164" s="127">
        <v>0</v>
      </c>
      <c r="O164" s="127">
        <v>0</v>
      </c>
      <c r="P164" s="127">
        <v>0</v>
      </c>
      <c r="Q164" s="127">
        <v>1.7680000000000001E-2</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1.4E-3</v>
      </c>
      <c r="E166" s="127">
        <v>1.7496500000000002E-2</v>
      </c>
      <c r="F166" s="127">
        <v>4.0249999999999999E-3</v>
      </c>
      <c r="G166" s="127">
        <v>2.121E-2</v>
      </c>
      <c r="H166" s="127">
        <v>3.5000000000000001E-3</v>
      </c>
      <c r="I166" s="127">
        <v>2.8E-3</v>
      </c>
      <c r="J166" s="127">
        <v>6.3E-5</v>
      </c>
      <c r="K166" s="127">
        <v>0</v>
      </c>
      <c r="L166" s="127">
        <v>0</v>
      </c>
      <c r="M166" s="127">
        <v>0</v>
      </c>
      <c r="N166" s="127">
        <v>0</v>
      </c>
      <c r="O166" s="127">
        <v>0</v>
      </c>
      <c r="P166" s="127">
        <v>0</v>
      </c>
      <c r="Q166" s="127">
        <v>1.7000000000000001E-2</v>
      </c>
      <c r="R166" s="127">
        <v>1.3600000000000279E-2</v>
      </c>
      <c r="S166" s="127">
        <v>1.7000000000000348E-2</v>
      </c>
      <c r="T166" s="127">
        <v>2.0400000000000418E-2</v>
      </c>
      <c r="U166" s="127">
        <v>2.3800000000000487E-2</v>
      </c>
      <c r="V166" s="127">
        <v>2.7200000000000557E-2</v>
      </c>
      <c r="W166" s="127">
        <v>3.0599999999999739E-2</v>
      </c>
    </row>
    <row r="167" spans="1:23" s="88" customFormat="1" x14ac:dyDescent="0.3">
      <c r="A167" s="126" t="s">
        <v>240</v>
      </c>
      <c r="B167" s="126" t="s">
        <v>486</v>
      </c>
      <c r="C167" s="126" t="s">
        <v>497</v>
      </c>
      <c r="D167" s="127">
        <v>7.167999999999999E-3</v>
      </c>
      <c r="E167" s="127">
        <v>4.2000000000000003E-2</v>
      </c>
      <c r="F167" s="127">
        <v>8.1900000000000001E-2</v>
      </c>
      <c r="G167" s="127">
        <v>0.12529999999999999</v>
      </c>
      <c r="H167" s="127">
        <v>0.12473999999999999</v>
      </c>
      <c r="I167" s="127">
        <v>0.13300000000000001</v>
      </c>
      <c r="J167" s="127">
        <v>0</v>
      </c>
      <c r="K167" s="127">
        <v>0</v>
      </c>
      <c r="L167" s="127">
        <v>0</v>
      </c>
      <c r="M167" s="127">
        <v>1.3600000000000001E-2</v>
      </c>
      <c r="N167" s="127">
        <v>1.7680000000000001E-2</v>
      </c>
      <c r="O167" s="127">
        <v>3.6040000000000003E-2</v>
      </c>
      <c r="P167" s="127">
        <v>2.7200000000000002E-2</v>
      </c>
      <c r="Q167" s="127">
        <v>3.4000000000000002E-2</v>
      </c>
      <c r="R167" s="127">
        <v>4.0799999999999059E-2</v>
      </c>
      <c r="S167" s="127">
        <v>4.5831999999998985E-2</v>
      </c>
      <c r="T167" s="127">
        <v>5.086399999999891E-2</v>
      </c>
      <c r="U167" s="127">
        <v>5.5895999999998836E-2</v>
      </c>
      <c r="V167" s="127">
        <v>6.0927999999998761E-2</v>
      </c>
      <c r="W167" s="127">
        <v>6.5959999999998686E-2</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0.97743869999999988</v>
      </c>
      <c r="E169" s="125">
        <f>SUMIF($B170:$B$211,LEFT($C169,LEN($C169)-6),E170:E$211)</f>
        <v>0.85089549999999992</v>
      </c>
      <c r="F169" s="125">
        <f>SUMIF($B170:$B$211,LEFT($C169,LEN($C169)-6),F170:F$211)</f>
        <v>1.8264098999999998</v>
      </c>
      <c r="G169" s="125">
        <f>SUMIF($B170:$B$211,LEFT($C169,LEN($C169)-6),G170:G$211)</f>
        <v>1.001784</v>
      </c>
      <c r="H169" s="125">
        <f>SUMIF($B170:$B$211,LEFT($C169,LEN($C169)-6),H170:H$211)</f>
        <v>0.80856090000000003</v>
      </c>
      <c r="I169" s="125">
        <f>SUMIF($B170:$B$211,LEFT($C169,LEN($C169)-6),I170:I$211)</f>
        <v>1.0389056999999999</v>
      </c>
      <c r="J169" s="125">
        <f>SUMIF($B170:$B$211,LEFT($C169,LEN($C169)-6),J170:J$211)</f>
        <v>2.4412275999999995</v>
      </c>
      <c r="K169" s="125">
        <f>SUMIF($B170:$B$211,LEFT($C169,LEN($C169)-6),K170:K$211)</f>
        <v>0.97648000000000024</v>
      </c>
      <c r="L169" s="125">
        <f>SUMIF($B170:$B$211,LEFT($C169,LEN($C169)-6),L170:L$211)</f>
        <v>0.98600000000000021</v>
      </c>
      <c r="M169" s="125">
        <f>SUMIF($B170:$B$211,LEFT($C169,LEN($C169)-6),M170:M$211)</f>
        <v>0.99212000000000033</v>
      </c>
      <c r="N169" s="125">
        <f>SUMIF($B170:$B$211,LEFT($C169,LEN($C169)-6),N170:N$211)</f>
        <v>1.7224400000000002</v>
      </c>
      <c r="O169" s="125">
        <f>SUMIF($B170:$B$211,LEFT($C169,LEN($C169)-6),O170:O$211)</f>
        <v>1.4558800000000003</v>
      </c>
      <c r="P169" s="125">
        <f>SUMIF($B170:$B$211,LEFT($C169,LEN($C169)-6),P170:P$211)</f>
        <v>1.7074799999999999</v>
      </c>
      <c r="Q169" s="125">
        <f>SUMIF($B170:$B$211,LEFT($C169,LEN($C169)-6),Q170:Q$211)</f>
        <v>0.79083999999999999</v>
      </c>
      <c r="R169" s="125">
        <f>SUMIF($B170:$B$211,LEFT($C169,LEN($C169)-6),R170:R$211)</f>
        <v>1.2084960000000109</v>
      </c>
      <c r="S169" s="125">
        <f>SUMIF($B170:$B$211,LEFT($C169,LEN($C169)-6),S170:S$211)</f>
        <v>1.1667440000000084</v>
      </c>
      <c r="T169" s="125">
        <f>SUMIF($B170:$B$211,LEFT($C169,LEN($C169)-6),T170:T$211)</f>
        <v>1.124992000000006</v>
      </c>
      <c r="U169" s="125">
        <f>SUMIF($B170:$B$211,LEFT($C169,LEN($C169)-6),U170:U$211)</f>
        <v>1.0832400000000035</v>
      </c>
      <c r="V169" s="125">
        <f>SUMIF($B170:$B$211,LEFT($C169,LEN($C169)-6),V170:V$211)</f>
        <v>1.0414880000000153</v>
      </c>
      <c r="W169" s="125">
        <f>SUMIF($B170:$B$211,LEFT($C169,LEN($C169)-6),W170:W$211)</f>
        <v>0.99973600000001284</v>
      </c>
    </row>
    <row r="170" spans="1:23" s="88" customFormat="1" x14ac:dyDescent="0.3">
      <c r="A170" s="126" t="s">
        <v>240</v>
      </c>
      <c r="B170" s="126" t="s">
        <v>500</v>
      </c>
      <c r="C170" s="126" t="s">
        <v>501</v>
      </c>
      <c r="D170" s="127">
        <v>0</v>
      </c>
      <c r="E170" s="127">
        <v>7.3499999999999998E-5</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1.3328E-2</v>
      </c>
      <c r="E171" s="127">
        <v>0</v>
      </c>
      <c r="F171" s="127">
        <v>9.9469999999999992E-3</v>
      </c>
      <c r="G171" s="127">
        <v>0</v>
      </c>
      <c r="H171" s="127">
        <v>0</v>
      </c>
      <c r="I171" s="127">
        <v>6.9999999999999999E-4</v>
      </c>
      <c r="J171" s="127">
        <v>6.9999999999999999E-4</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0.96410999999999991</v>
      </c>
      <c r="E173" s="127">
        <v>0.85082199999999997</v>
      </c>
      <c r="F173" s="127">
        <v>1.8147933999999999</v>
      </c>
      <c r="G173" s="127">
        <v>1.001784</v>
      </c>
      <c r="H173" s="127">
        <v>0.80856090000000003</v>
      </c>
      <c r="I173" s="127">
        <v>1.0354827</v>
      </c>
      <c r="J173" s="127">
        <v>2.4401229999999994</v>
      </c>
      <c r="K173" s="127">
        <v>0.97648000000000024</v>
      </c>
      <c r="L173" s="127">
        <v>0.98600000000000021</v>
      </c>
      <c r="M173" s="127">
        <v>0.99212000000000033</v>
      </c>
      <c r="N173" s="127">
        <v>1.7224400000000002</v>
      </c>
      <c r="O173" s="127">
        <v>1.4558800000000003</v>
      </c>
      <c r="P173" s="127">
        <v>1.7074799999999999</v>
      </c>
      <c r="Q173" s="127">
        <v>0.79083999999999999</v>
      </c>
      <c r="R173" s="127">
        <v>1.2084960000000109</v>
      </c>
      <c r="S173" s="127">
        <v>1.1667440000000084</v>
      </c>
      <c r="T173" s="127">
        <v>1.124992000000006</v>
      </c>
      <c r="U173" s="127">
        <v>1.0832400000000035</v>
      </c>
      <c r="V173" s="127">
        <v>1.0414880000000153</v>
      </c>
      <c r="W173" s="127">
        <v>0.99973600000001284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6.9999999999999997E-7</v>
      </c>
      <c r="E176" s="127">
        <v>0</v>
      </c>
      <c r="F176" s="127">
        <v>1.6695E-3</v>
      </c>
      <c r="G176" s="127">
        <v>0</v>
      </c>
      <c r="H176" s="127">
        <v>0</v>
      </c>
      <c r="I176" s="127">
        <v>2.0230000000000001E-3</v>
      </c>
      <c r="J176" s="127">
        <v>4.0460000000000002E-4</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6.9999999999999999E-4</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6.9932799999999995</v>
      </c>
      <c r="E178" s="125">
        <f>SUMIF($B179:$B$211,LEFT($C178,LEN($C178)-6),E179:E$211)</f>
        <v>7.2150190000000007</v>
      </c>
      <c r="F178" s="125">
        <f>SUMIF($B179:$B$211,LEFT($C178,LEN($C178)-6),F179:F$211)</f>
        <v>6.2437024999999986</v>
      </c>
      <c r="G178" s="125">
        <f>SUMIF($B179:$B$211,LEFT($C178,LEN($C178)-6),G179:G$211)</f>
        <v>6.9501348000000007</v>
      </c>
      <c r="H178" s="125">
        <f>SUMIF($B179:$B$211,LEFT($C178,LEN($C178)-6),H179:H$211)</f>
        <v>7.0140517999999998</v>
      </c>
      <c r="I178" s="125">
        <f>SUMIF($B179:$B$211,LEFT($C178,LEN($C178)-6),I179:I$211)</f>
        <v>6.3537502000000012</v>
      </c>
      <c r="J178" s="125">
        <f>SUMIF($B179:$B$211,LEFT($C178,LEN($C178)-6),J179:J$211)</f>
        <v>7.7660149000000009</v>
      </c>
      <c r="K178" s="125">
        <f>SUMIF($B179:$B$211,LEFT($C178,LEN($C178)-6),K179:K$211)</f>
        <v>8.2157599999999995</v>
      </c>
      <c r="L178" s="125">
        <f>SUMIF($B179:$B$211,LEFT($C178,LEN($C178)-6),L179:L$211)</f>
        <v>8.1083199999999991</v>
      </c>
      <c r="M178" s="125">
        <f>SUMIF($B179:$B$211,LEFT($C178,LEN($C178)-6),M179:M$211)</f>
        <v>5.0952399999999995</v>
      </c>
      <c r="N178" s="125">
        <f>SUMIF($B179:$B$211,LEFT($C178,LEN($C178)-6),N179:N$211)</f>
        <v>4.2704000000000004</v>
      </c>
      <c r="O178" s="125">
        <f>SUMIF($B179:$B$211,LEFT($C178,LEN($C178)-6),O179:O$211)</f>
        <v>1.3382400000000003</v>
      </c>
      <c r="P178" s="125">
        <f>SUMIF($B179:$B$211,LEFT($C178,LEN($C178)-6),P179:P$211)</f>
        <v>2.4479999999999995</v>
      </c>
      <c r="Q178" s="125">
        <f>SUMIF($B179:$B$211,LEFT($C178,LEN($C178)-6),Q179:Q$211)</f>
        <v>0.50863999999999998</v>
      </c>
      <c r="R178" s="125">
        <f>SUMIF($B179:$B$211,LEFT($C178,LEN($C178)-6),R179:R$211)</f>
        <v>2.4509079999999965</v>
      </c>
      <c r="S178" s="125">
        <f>SUMIF($B179:$B$211,LEFT($C178,LEN($C178)-6),S179:S$211)</f>
        <v>2.4462159999999913</v>
      </c>
      <c r="T178" s="125">
        <f>SUMIF($B179:$B$211,LEFT($C178,LEN($C178)-6),T179:T$211)</f>
        <v>2.4415239999999869</v>
      </c>
      <c r="U178" s="125">
        <f>SUMIF($B179:$B$211,LEFT($C178,LEN($C178)-6),U179:U$211)</f>
        <v>2.4368319999999959</v>
      </c>
      <c r="V178" s="125">
        <f>SUMIF($B179:$B$211,LEFT($C178,LEN($C178)-6),V179:V$211)</f>
        <v>2.4386679999999945</v>
      </c>
      <c r="W178" s="125">
        <f>SUMIF($B179:$B$211,LEFT($C178,LEN($C178)-6),W179:W$211)</f>
        <v>2.459407999999998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9.2399999999999991E-4</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5.5999999999999999E-3</v>
      </c>
      <c r="F182" s="127">
        <v>6.5519999999999997E-3</v>
      </c>
      <c r="G182" s="127">
        <v>0</v>
      </c>
      <c r="H182" s="127">
        <v>0</v>
      </c>
      <c r="I182" s="127">
        <v>2.8E-3</v>
      </c>
      <c r="J182" s="127">
        <v>2.8E-3</v>
      </c>
      <c r="K182" s="127">
        <v>0</v>
      </c>
      <c r="L182" s="127">
        <v>1.0200000000000001E-2</v>
      </c>
      <c r="M182" s="127">
        <v>0</v>
      </c>
      <c r="N182" s="127">
        <v>0</v>
      </c>
      <c r="O182" s="127">
        <v>1.0200000000000001E-2</v>
      </c>
      <c r="P182" s="127">
        <v>1.7680000000000001E-2</v>
      </c>
      <c r="Q182" s="127">
        <v>0</v>
      </c>
      <c r="R182" s="127">
        <v>1.0880000000000223E-2</v>
      </c>
      <c r="S182" s="127">
        <v>1.2647999999999993E-2</v>
      </c>
      <c r="T182" s="127">
        <v>1.4416000000000206E-2</v>
      </c>
      <c r="U182" s="127">
        <v>1.6183999999999976E-2</v>
      </c>
      <c r="V182" s="127">
        <v>1.795200000000019E-2</v>
      </c>
      <c r="W182" s="127">
        <v>1.971999999999996E-2</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6.9110579999999997</v>
      </c>
      <c r="E184" s="127">
        <v>7.1722630000000001</v>
      </c>
      <c r="F184" s="127">
        <v>6.2139244999999992</v>
      </c>
      <c r="G184" s="127">
        <v>6.9474083000000002</v>
      </c>
      <c r="H184" s="127">
        <v>6.9750898000000001</v>
      </c>
      <c r="I184" s="127">
        <v>6.1502462000000007</v>
      </c>
      <c r="J184" s="127">
        <v>7.1310484000000001</v>
      </c>
      <c r="K184" s="127">
        <v>7.8642000000000003</v>
      </c>
      <c r="L184" s="127">
        <v>7.755399999999999</v>
      </c>
      <c r="M184" s="127">
        <v>4.6906400000000001</v>
      </c>
      <c r="N184" s="127">
        <v>3.7447600000000003</v>
      </c>
      <c r="O184" s="127">
        <v>0.80988000000000016</v>
      </c>
      <c r="P184" s="127">
        <v>2.0032800000000002</v>
      </c>
      <c r="Q184" s="127">
        <v>8.7040000000000006E-2</v>
      </c>
      <c r="R184" s="127">
        <v>2</v>
      </c>
      <c r="S184" s="127">
        <v>2</v>
      </c>
      <c r="T184" s="127">
        <v>2</v>
      </c>
      <c r="U184" s="127">
        <v>2</v>
      </c>
      <c r="V184" s="127">
        <v>2</v>
      </c>
      <c r="W184" s="127">
        <v>2</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1.7680000000000001E-2</v>
      </c>
      <c r="Q185" s="127">
        <v>0</v>
      </c>
      <c r="R185" s="127">
        <v>8.840000000000181E-3</v>
      </c>
      <c r="S185" s="127">
        <v>1.0607999999999951E-2</v>
      </c>
      <c r="T185" s="127">
        <v>1.2376000000000165E-2</v>
      </c>
      <c r="U185" s="127">
        <v>1.4143999999999934E-2</v>
      </c>
      <c r="V185" s="127">
        <v>1.5912000000000148E-2</v>
      </c>
      <c r="W185" s="127">
        <v>1.7679999999999918E-2</v>
      </c>
    </row>
    <row r="186" spans="1:23" s="88" customFormat="1" x14ac:dyDescent="0.3">
      <c r="A186" s="126" t="s">
        <v>240</v>
      </c>
      <c r="B186" s="126" t="s">
        <v>509</v>
      </c>
      <c r="C186" s="126" t="s">
        <v>267</v>
      </c>
      <c r="D186" s="127">
        <v>0</v>
      </c>
      <c r="E186" s="127">
        <v>0</v>
      </c>
      <c r="F186" s="127">
        <v>0</v>
      </c>
      <c r="G186" s="127">
        <v>3.15E-5</v>
      </c>
      <c r="H186" s="127">
        <v>6.9999999999999999E-4</v>
      </c>
      <c r="I186" s="127">
        <v>1.4E-3</v>
      </c>
      <c r="J186" s="127">
        <v>6.9999999999999999E-4</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6.9999999999999999E-4</v>
      </c>
      <c r="E187" s="127">
        <v>0</v>
      </c>
      <c r="F187" s="127">
        <v>4.3259999999999991E-3</v>
      </c>
      <c r="G187" s="127">
        <v>0</v>
      </c>
      <c r="H187" s="127">
        <v>3.5742000000000003E-2</v>
      </c>
      <c r="I187" s="127">
        <v>9.7243999999999997E-2</v>
      </c>
      <c r="J187" s="127">
        <v>0.34578249999999999</v>
      </c>
      <c r="K187" s="127">
        <v>6.2560000000000004E-2</v>
      </c>
      <c r="L187" s="127">
        <v>3.6040000000000003E-2</v>
      </c>
      <c r="M187" s="127">
        <v>6.8000000000000005E-2</v>
      </c>
      <c r="N187" s="127">
        <v>0.18088000000000001</v>
      </c>
      <c r="O187" s="127">
        <v>1.7000000000000001E-2</v>
      </c>
      <c r="P187" s="127">
        <v>0.10132000000000001</v>
      </c>
      <c r="Q187" s="127">
        <v>0.19448000000000001</v>
      </c>
      <c r="R187" s="127">
        <v>0.16435599999999795</v>
      </c>
      <c r="S187" s="127">
        <v>0.18169599999999519</v>
      </c>
      <c r="T187" s="127">
        <v>0.19903599999999244</v>
      </c>
      <c r="U187" s="127">
        <v>0.21637599999999679</v>
      </c>
      <c r="V187" s="127">
        <v>0.23371599999999404</v>
      </c>
      <c r="W187" s="127">
        <v>0.25105599999999839</v>
      </c>
    </row>
    <row r="188" spans="1:23" s="88" customFormat="1" x14ac:dyDescent="0.3">
      <c r="A188" s="126" t="s">
        <v>240</v>
      </c>
      <c r="B188" s="126" t="s">
        <v>509</v>
      </c>
      <c r="C188" s="126" t="s">
        <v>516</v>
      </c>
      <c r="D188" s="127">
        <v>0</v>
      </c>
      <c r="E188" s="127">
        <v>4.1999999999999996E-4</v>
      </c>
      <c r="F188" s="127">
        <v>2.5200000000000001E-3</v>
      </c>
      <c r="G188" s="127">
        <v>2.6949999999999999E-3</v>
      </c>
      <c r="H188" s="127">
        <v>2.5200000000000001E-3</v>
      </c>
      <c r="I188" s="127">
        <v>6.2159999999999993E-2</v>
      </c>
      <c r="J188" s="127">
        <v>7.3079999999999992E-2</v>
      </c>
      <c r="K188" s="127">
        <v>0.10200000000000001</v>
      </c>
      <c r="L188" s="127">
        <v>0.10200000000000001</v>
      </c>
      <c r="M188" s="127">
        <v>0.13192000000000001</v>
      </c>
      <c r="N188" s="127">
        <v>0.17340000000000005</v>
      </c>
      <c r="O188" s="127">
        <v>0.27676000000000001</v>
      </c>
      <c r="P188" s="127">
        <v>0.12036000000000001</v>
      </c>
      <c r="Q188" s="127">
        <v>0.15776000000000001</v>
      </c>
      <c r="R188" s="127">
        <v>0.17163200000000001</v>
      </c>
      <c r="S188" s="127">
        <v>0.17149600000000004</v>
      </c>
      <c r="T188" s="127">
        <v>0.17136000000000001</v>
      </c>
      <c r="U188" s="127">
        <v>0.17122400000000004</v>
      </c>
      <c r="V188" s="127">
        <v>0.17108800000000002</v>
      </c>
      <c r="W188" s="127">
        <v>0.17095199999999999</v>
      </c>
    </row>
    <row r="189" spans="1:23" s="88" customFormat="1" x14ac:dyDescent="0.3">
      <c r="A189" s="126" t="s">
        <v>240</v>
      </c>
      <c r="B189" s="126" t="s">
        <v>509</v>
      </c>
      <c r="C189" s="126" t="s">
        <v>270</v>
      </c>
      <c r="D189" s="127">
        <v>8.1522000000000011E-2</v>
      </c>
      <c r="E189" s="127">
        <v>3.6735999999999998E-2</v>
      </c>
      <c r="F189" s="127">
        <v>1.6379999999999999E-2</v>
      </c>
      <c r="G189" s="127">
        <v>0</v>
      </c>
      <c r="H189" s="127">
        <v>0</v>
      </c>
      <c r="I189" s="127">
        <v>3.9899999999999998E-2</v>
      </c>
      <c r="J189" s="127">
        <v>0.21168000000000001</v>
      </c>
      <c r="K189" s="127">
        <v>0.18700000000000006</v>
      </c>
      <c r="L189" s="127">
        <v>0.20468000000000006</v>
      </c>
      <c r="M189" s="127">
        <v>0.20468000000000008</v>
      </c>
      <c r="N189" s="127">
        <v>0.17136000000000001</v>
      </c>
      <c r="O189" s="127">
        <v>0.22440000000000004</v>
      </c>
      <c r="P189" s="127">
        <v>0.18768000000000007</v>
      </c>
      <c r="Q189" s="127">
        <v>6.9360000000000005E-2</v>
      </c>
      <c r="R189" s="127">
        <v>9.5199999999998397E-2</v>
      </c>
      <c r="S189" s="127">
        <v>6.9767999999996277E-2</v>
      </c>
      <c r="T189" s="127">
        <v>4.4335999999994158E-2</v>
      </c>
      <c r="U189" s="127">
        <v>1.8903999999999144E-2</v>
      </c>
      <c r="V189" s="127">
        <v>0</v>
      </c>
      <c r="W189" s="127">
        <v>0</v>
      </c>
    </row>
    <row r="190" spans="1:23" s="88" customFormat="1" x14ac:dyDescent="0.3">
      <c r="A190" s="124" t="s">
        <v>517</v>
      </c>
      <c r="B190" s="124" t="s">
        <v>517</v>
      </c>
      <c r="C190" s="124" t="s">
        <v>517</v>
      </c>
      <c r="D190" s="125">
        <f>SUMIF($B191:$B$211,LEFT($C190,LEN($C190)-6),D191:D$211)</f>
        <v>1.0247090000000001</v>
      </c>
      <c r="E190" s="125">
        <f>SUMIF($B191:$B$211,LEFT($C190,LEN($C190)-6),E191:E$211)</f>
        <v>1.0939257</v>
      </c>
      <c r="F190" s="125">
        <f>SUMIF($B191:$B$211,LEFT($C190,LEN($C190)-6),F191:F$211)</f>
        <v>0.59834389999999993</v>
      </c>
      <c r="G190" s="125">
        <f>SUMIF($B191:$B$211,LEFT($C190,LEN($C190)-6),G191:G$211)</f>
        <v>0.39031719999999992</v>
      </c>
      <c r="H190" s="125">
        <f>SUMIF($B191:$B$211,LEFT($C190,LEN($C190)-6),H191:H$211)</f>
        <v>0.36469859999999998</v>
      </c>
      <c r="I190" s="125">
        <f>SUMIF($B191:$B$211,LEFT($C190,LEN($C190)-6),I191:I$211)</f>
        <v>0.35243040000000003</v>
      </c>
      <c r="J190" s="125">
        <f>SUMIF($B191:$B$211,LEFT($C190,LEN($C190)-6),J191:J$211)</f>
        <v>0.33243069999999997</v>
      </c>
      <c r="K190" s="125">
        <f>SUMIF($B191:$B$211,LEFT($C190,LEN($C190)-6),K191:K$211)</f>
        <v>0.22168000000000002</v>
      </c>
      <c r="L190" s="125">
        <f>SUMIF($B191:$B$211,LEFT($C190,LEN($C190)-6),L191:L$211)</f>
        <v>0.31484000000000001</v>
      </c>
      <c r="M190" s="125">
        <f>SUMIF($B191:$B$211,LEFT($C190,LEN($C190)-6),M191:M$211)</f>
        <v>0.24412</v>
      </c>
      <c r="N190" s="125">
        <f>SUMIF($B191:$B$211,LEFT($C190,LEN($C190)-6),N191:N$211)</f>
        <v>0.10472000000000001</v>
      </c>
      <c r="O190" s="125">
        <f>SUMIF($B191:$B$211,LEFT($C190,LEN($C190)-6),O191:O$211)</f>
        <v>0.23324000000000003</v>
      </c>
      <c r="P190" s="125">
        <f>SUMIF($B191:$B$211,LEFT($C190,LEN($C190)-6),P191:P$211)</f>
        <v>0.20332</v>
      </c>
      <c r="Q190" s="125">
        <f>SUMIF($B191:$B$211,LEFT($C190,LEN($C190)-6),Q191:Q$211)</f>
        <v>0.17952000000000001</v>
      </c>
      <c r="R190" s="125">
        <f>SUMIF($B191:$B$211,LEFT($C190,LEN($C190)-6),R191:R$211)</f>
        <v>0.18380399999999941</v>
      </c>
      <c r="S190" s="125">
        <f>SUMIF($B191:$B$211,LEFT($C190,LEN($C190)-6),S191:S$211)</f>
        <v>0.18074399999999802</v>
      </c>
      <c r="T190" s="125">
        <f>SUMIF($B191:$B$211,LEFT($C190,LEN($C190)-6),T191:T$211)</f>
        <v>0.17768400000000018</v>
      </c>
      <c r="U190" s="125">
        <f>SUMIF($B191:$B$211,LEFT($C190,LEN($C190)-6),U191:U$211)</f>
        <v>0.17462399999999878</v>
      </c>
      <c r="V190" s="125">
        <f>SUMIF($B191:$B$211,LEFT($C190,LEN($C190)-6),V191:V$211)</f>
        <v>0.17156399999999916</v>
      </c>
      <c r="W190" s="125">
        <f>SUMIF($B191:$B$211,LEFT($C190,LEN($C190)-6),W191:W$211)</f>
        <v>0.16850399999999954</v>
      </c>
    </row>
    <row r="191" spans="1:23" s="88" customFormat="1" x14ac:dyDescent="0.3">
      <c r="A191" s="126" t="s">
        <v>240</v>
      </c>
      <c r="B191" s="126" t="s">
        <v>518</v>
      </c>
      <c r="C191" s="126" t="s">
        <v>291</v>
      </c>
      <c r="D191" s="127">
        <v>4.3399999999999994E-2</v>
      </c>
      <c r="E191" s="127">
        <v>9.5199999999999993E-2</v>
      </c>
      <c r="F191" s="127">
        <v>6.8425000000000005E-3</v>
      </c>
      <c r="G191" s="127">
        <v>9.1000000000000004E-3</v>
      </c>
      <c r="H191" s="127">
        <v>4.8999999999999998E-3</v>
      </c>
      <c r="I191" s="127">
        <v>1.82007E-2</v>
      </c>
      <c r="J191" s="127">
        <v>9.1000000000000004E-3</v>
      </c>
      <c r="K191" s="127">
        <v>0</v>
      </c>
      <c r="L191" s="127">
        <v>0</v>
      </c>
      <c r="M191" s="127">
        <v>0</v>
      </c>
      <c r="N191" s="127">
        <v>0</v>
      </c>
      <c r="O191" s="127">
        <v>0</v>
      </c>
      <c r="P191" s="127">
        <v>0</v>
      </c>
      <c r="Q191" s="127">
        <v>0</v>
      </c>
      <c r="R191" s="127">
        <v>0</v>
      </c>
      <c r="S191" s="127">
        <v>0</v>
      </c>
      <c r="T191" s="127">
        <v>0</v>
      </c>
      <c r="U191" s="127">
        <v>0</v>
      </c>
      <c r="V191" s="127">
        <v>0</v>
      </c>
      <c r="W191" s="127">
        <v>0</v>
      </c>
    </row>
    <row r="192" spans="1:23" s="88" customFormat="1" x14ac:dyDescent="0.3">
      <c r="A192" s="126" t="s">
        <v>240</v>
      </c>
      <c r="B192" s="126" t="s">
        <v>518</v>
      </c>
      <c r="C192" s="126" t="s">
        <v>276</v>
      </c>
      <c r="D192" s="127">
        <v>0.16356899999999999</v>
      </c>
      <c r="E192" s="127">
        <v>0.2190251</v>
      </c>
      <c r="F192" s="127">
        <v>0.38029740000000001</v>
      </c>
      <c r="G192" s="127">
        <v>0.32320119999999997</v>
      </c>
      <c r="H192" s="127">
        <v>0.29823359999999999</v>
      </c>
      <c r="I192" s="127">
        <v>0.26404559999999999</v>
      </c>
      <c r="J192" s="127">
        <v>0.28513519999999998</v>
      </c>
      <c r="K192" s="127">
        <v>0.11084000000000001</v>
      </c>
      <c r="L192" s="127">
        <v>7.6840000000000006E-2</v>
      </c>
      <c r="M192" s="127">
        <v>0.14960000000000001</v>
      </c>
      <c r="N192" s="127">
        <v>3.6720000000000003E-2</v>
      </c>
      <c r="O192" s="127">
        <v>8.7720000000000006E-2</v>
      </c>
      <c r="P192" s="127">
        <v>0.11560000000000001</v>
      </c>
      <c r="Q192" s="127">
        <v>7.6840000000000006E-2</v>
      </c>
      <c r="R192" s="127">
        <v>7.3304000000000258E-2</v>
      </c>
      <c r="S192" s="127">
        <v>6.6639999999999588E-2</v>
      </c>
      <c r="T192" s="127">
        <v>5.9976000000000695E-2</v>
      </c>
      <c r="U192" s="127">
        <v>5.3312000000000026E-2</v>
      </c>
      <c r="V192" s="127">
        <v>4.6647999999999357E-2</v>
      </c>
      <c r="W192" s="127">
        <v>3.9984000000000464E-2</v>
      </c>
    </row>
    <row r="193" spans="1:23" s="88" customFormat="1" x14ac:dyDescent="0.3">
      <c r="A193" s="126" t="s">
        <v>240</v>
      </c>
      <c r="B193" s="126" t="s">
        <v>518</v>
      </c>
      <c r="C193" s="126" t="s">
        <v>519</v>
      </c>
      <c r="D193" s="127">
        <v>0</v>
      </c>
      <c r="E193" s="127">
        <v>0</v>
      </c>
      <c r="F193" s="127">
        <v>0</v>
      </c>
      <c r="G193" s="127">
        <v>0</v>
      </c>
      <c r="H193" s="127">
        <v>0</v>
      </c>
      <c r="I193" s="127">
        <v>2.7999999999999998E-4</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6.6149999999999998E-4</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2.5731999999999994E-2</v>
      </c>
      <c r="E195" s="127">
        <v>3.4561099999999997E-2</v>
      </c>
      <c r="F195" s="127">
        <v>9.5787999999999998E-2</v>
      </c>
      <c r="G195" s="127">
        <v>2.1965999999999996E-2</v>
      </c>
      <c r="H195" s="127">
        <v>3.6924999999999999E-2</v>
      </c>
      <c r="I195" s="127">
        <v>5.3132100000000002E-2</v>
      </c>
      <c r="J195" s="127">
        <v>3.67906E-2</v>
      </c>
      <c r="K195" s="127">
        <v>0.10404000000000001</v>
      </c>
      <c r="L195" s="127">
        <v>0.21692000000000003</v>
      </c>
      <c r="M195" s="127">
        <v>6.8000000000000005E-2</v>
      </c>
      <c r="N195" s="127">
        <v>5.7120000000000004E-2</v>
      </c>
      <c r="O195" s="127">
        <v>0.11152000000000001</v>
      </c>
      <c r="P195" s="127">
        <v>5.7800000000000004E-2</v>
      </c>
      <c r="Q195" s="127">
        <v>4.8280000000000003E-2</v>
      </c>
      <c r="R195" s="127">
        <v>5.6916000000000189E-2</v>
      </c>
      <c r="S195" s="127">
        <v>5.3040000000000198E-2</v>
      </c>
      <c r="T195" s="127">
        <v>4.9164000000000208E-2</v>
      </c>
      <c r="U195" s="127">
        <v>4.5288000000000217E-2</v>
      </c>
      <c r="V195" s="127">
        <v>4.1412000000000226E-2</v>
      </c>
      <c r="W195" s="127">
        <v>3.7536000000000236E-2</v>
      </c>
    </row>
    <row r="196" spans="1:23" s="88" customFormat="1" x14ac:dyDescent="0.3">
      <c r="A196" s="126" t="s">
        <v>240</v>
      </c>
      <c r="B196" s="126" t="s">
        <v>518</v>
      </c>
      <c r="C196" s="126" t="s">
        <v>288</v>
      </c>
      <c r="D196" s="127">
        <v>0.79200800000000005</v>
      </c>
      <c r="E196" s="127">
        <v>0.74447799999999997</v>
      </c>
      <c r="F196" s="127">
        <v>0.11541599999999999</v>
      </c>
      <c r="G196" s="127">
        <v>3.6049999999999999E-2</v>
      </c>
      <c r="H196" s="127">
        <v>2.4640000000000002E-2</v>
      </c>
      <c r="I196" s="127">
        <v>1.6771999999999999E-2</v>
      </c>
      <c r="J196" s="127">
        <v>1.4048999999999999E-3</v>
      </c>
      <c r="K196" s="127">
        <v>6.8000000000000005E-3</v>
      </c>
      <c r="L196" s="127">
        <v>2.1080000000000002E-2</v>
      </c>
      <c r="M196" s="127">
        <v>2.6520000000000002E-2</v>
      </c>
      <c r="N196" s="127">
        <v>1.0880000000000001E-2</v>
      </c>
      <c r="O196" s="127">
        <v>3.4000000000000002E-2</v>
      </c>
      <c r="P196" s="127">
        <v>2.9920000000000002E-2</v>
      </c>
      <c r="Q196" s="127">
        <v>5.4400000000000004E-2</v>
      </c>
      <c r="R196" s="127">
        <v>5.3583999999998966E-2</v>
      </c>
      <c r="S196" s="127">
        <v>6.1063999999998231E-2</v>
      </c>
      <c r="T196" s="127">
        <v>6.8543999999999272E-2</v>
      </c>
      <c r="U196" s="127">
        <v>7.6023999999998537E-2</v>
      </c>
      <c r="V196" s="127">
        <v>8.3503999999999579E-2</v>
      </c>
      <c r="W196" s="127">
        <v>9.0983999999998844E-2</v>
      </c>
    </row>
    <row r="197" spans="1:23" s="88" customFormat="1" x14ac:dyDescent="0.3">
      <c r="A197" s="122" t="s">
        <v>521</v>
      </c>
      <c r="B197" s="122" t="s">
        <v>521</v>
      </c>
      <c r="C197" s="122" t="s">
        <v>521</v>
      </c>
      <c r="D197" s="123">
        <f>SUMIF($A199:$A$211,LEFT($C197,LEN($C197)-6),D199:D$211)</f>
        <v>0.10192</v>
      </c>
      <c r="E197" s="123">
        <f>SUMIF($A199:$A$211,LEFT($C197,LEN($C197)-6),E199:E$211)</f>
        <v>0.10781399999999999</v>
      </c>
      <c r="F197" s="123">
        <f>SUMIF($A199:$A$211,LEFT($C197,LEN($C197)-6),F199:F$211)</f>
        <v>0.12212200000000001</v>
      </c>
      <c r="G197" s="123">
        <f>SUMIF($A199:$A$211,LEFT($C197,LEN($C197)-6),G199:G$211)</f>
        <v>9.6627999999999978E-2</v>
      </c>
      <c r="H197" s="123">
        <f>SUMIF($A199:$A$211,LEFT($C197,LEN($C197)-6),H199:H$211)</f>
        <v>0.275422</v>
      </c>
      <c r="I197" s="123">
        <f>SUMIF($A199:$A$211,LEFT($C197,LEN($C197)-6),I199:I$211)</f>
        <v>0.32953200000000005</v>
      </c>
      <c r="J197" s="123">
        <f>SUMIF($A199:$A$211,LEFT($C197,LEN($C197)-6),J199:J$211)</f>
        <v>0.37263799999999997</v>
      </c>
      <c r="K197" s="123">
        <f>SUMIF($A199:$A$211,LEFT($C197,LEN($C197)-6),K199:K$211)</f>
        <v>0.28084000000000003</v>
      </c>
      <c r="L197" s="123">
        <f>SUMIF($A199:$A$211,LEFT($C197,LEN($C197)-6),L199:L$211)</f>
        <v>0.25092000000000003</v>
      </c>
      <c r="M197" s="123">
        <f>SUMIF($A199:$A$211,LEFT($C197,LEN($C197)-6),M199:M$211)</f>
        <v>0.28899999999999998</v>
      </c>
      <c r="N197" s="123">
        <f>SUMIF($A199:$A$211,LEFT($C197,LEN($C197)-6),N199:N$211)</f>
        <v>2.3800000000000002E-2</v>
      </c>
      <c r="O197" s="123">
        <f>SUMIF($A199:$A$211,LEFT($C197,LEN($C197)-6),O199:O$211)</f>
        <v>0.26995999999999998</v>
      </c>
      <c r="P197" s="123">
        <f>SUMIF($A199:$A$211,LEFT($C197,LEN($C197)-6),P199:P$211)</f>
        <v>0.29511999999999999</v>
      </c>
      <c r="Q197" s="123">
        <f>SUMIF($A199:$A$211,LEFT($C197,LEN($C197)-6),Q199:Q$211)</f>
        <v>0.26247999999999999</v>
      </c>
      <c r="R197" s="123">
        <f>SUMIF($A199:$A$211,LEFT($C197,LEN($C197)-6),R199:R$211)</f>
        <v>0.29355599999999482</v>
      </c>
      <c r="S197" s="123">
        <f>SUMIF($A199:$A$211,LEFT($C197,LEN($C197)-6),S199:S$211)</f>
        <v>0.31538399999999578</v>
      </c>
      <c r="T197" s="123">
        <f>SUMIF($A199:$A$211,LEFT($C197,LEN($C197)-6),T199:T$211)</f>
        <v>0.33721199999999496</v>
      </c>
      <c r="U197" s="123">
        <f>SUMIF($A199:$A$211,LEFT($C197,LEN($C197)-6),U199:U$211)</f>
        <v>0.35903999999999597</v>
      </c>
      <c r="V197" s="123">
        <f>SUMIF($A199:$A$211,LEFT($C197,LEN($C197)-6),V199:V$211)</f>
        <v>0.38086799999999515</v>
      </c>
      <c r="W197" s="123">
        <f>SUMIF($A199:$A$211,LEFT($C197,LEN($C197)-6),W199:W$211)</f>
        <v>0.40269599999999611</v>
      </c>
    </row>
    <row r="198" spans="1:23" s="88" customFormat="1" x14ac:dyDescent="0.3">
      <c r="A198" s="124" t="s">
        <v>521</v>
      </c>
      <c r="B198" s="124" t="s">
        <v>521</v>
      </c>
      <c r="C198" s="124" t="s">
        <v>521</v>
      </c>
      <c r="D198" s="125">
        <f>SUMIF($B199:$B$211,LEFT($C198,LEN($C198)-6),D199:D$211)</f>
        <v>0.10192</v>
      </c>
      <c r="E198" s="125">
        <f>SUMIF($B199:$B$211,LEFT($C198,LEN($C198)-6),E199:E$211)</f>
        <v>0.10781399999999999</v>
      </c>
      <c r="F198" s="125">
        <f>SUMIF($B199:$B$211,LEFT($C198,LEN($C198)-6),F199:F$211)</f>
        <v>0.12212200000000001</v>
      </c>
      <c r="G198" s="125">
        <f>SUMIF($B199:$B$211,LEFT($C198,LEN($C198)-6),G199:G$211)</f>
        <v>9.6627999999999978E-2</v>
      </c>
      <c r="H198" s="125">
        <f>SUMIF($B199:$B$211,LEFT($C198,LEN($C198)-6),H199:H$211)</f>
        <v>0.275422</v>
      </c>
      <c r="I198" s="125">
        <f>SUMIF($B199:$B$211,LEFT($C198,LEN($C198)-6),I199:I$211)</f>
        <v>0.32953200000000005</v>
      </c>
      <c r="J198" s="125">
        <f>SUMIF($B199:$B$211,LEFT($C198,LEN($C198)-6),J199:J$211)</f>
        <v>0.37263799999999997</v>
      </c>
      <c r="K198" s="125">
        <f>SUMIF($B199:$B$211,LEFT($C198,LEN($C198)-6),K199:K$211)</f>
        <v>0.28084000000000003</v>
      </c>
      <c r="L198" s="125">
        <f>SUMIF($B199:$B$211,LEFT($C198,LEN($C198)-6),L199:L$211)</f>
        <v>0.25092000000000003</v>
      </c>
      <c r="M198" s="125">
        <f>SUMIF($B199:$B$211,LEFT($C198,LEN($C198)-6),M199:M$211)</f>
        <v>0.28899999999999998</v>
      </c>
      <c r="N198" s="125">
        <f>SUMIF($B199:$B$211,LEFT($C198,LEN($C198)-6),N199:N$211)</f>
        <v>2.3800000000000002E-2</v>
      </c>
      <c r="O198" s="125">
        <f>SUMIF($B199:$B$211,LEFT($C198,LEN($C198)-6),O199:O$211)</f>
        <v>0.26995999999999998</v>
      </c>
      <c r="P198" s="125">
        <f>SUMIF($B199:$B$211,LEFT($C198,LEN($C198)-6),P199:P$211)</f>
        <v>0.29511999999999999</v>
      </c>
      <c r="Q198" s="125">
        <f>SUMIF($B199:$B$211,LEFT($C198,LEN($C198)-6),Q199:Q$211)</f>
        <v>0.26247999999999999</v>
      </c>
      <c r="R198" s="125">
        <f>SUMIF($B199:$B$211,LEFT($C198,LEN($C198)-6),R199:R$211)</f>
        <v>0.29355599999999482</v>
      </c>
      <c r="S198" s="125">
        <f>SUMIF($B199:$B$211,LEFT($C198,LEN($C198)-6),S199:S$211)</f>
        <v>0.31538399999999578</v>
      </c>
      <c r="T198" s="125">
        <f>SUMIF($B199:$B$211,LEFT($C198,LEN($C198)-6),T199:T$211)</f>
        <v>0.33721199999999496</v>
      </c>
      <c r="U198" s="125">
        <f>SUMIF($B199:$B$211,LEFT($C198,LEN($C198)-6),U199:U$211)</f>
        <v>0.35903999999999597</v>
      </c>
      <c r="V198" s="125">
        <f>SUMIF($B199:$B$211,LEFT($C198,LEN($C198)-6),V199:V$211)</f>
        <v>0.38086799999999515</v>
      </c>
      <c r="W198" s="125">
        <f>SUMIF($B199:$B$211,LEFT($C198,LEN($C198)-6),W199:W$211)</f>
        <v>0.40269599999999611</v>
      </c>
    </row>
    <row r="199" spans="1:23" s="88" customFormat="1" x14ac:dyDescent="0.3">
      <c r="A199" s="126" t="s">
        <v>522</v>
      </c>
      <c r="B199" s="126" t="s">
        <v>522</v>
      </c>
      <c r="C199" s="126" t="s">
        <v>523</v>
      </c>
      <c r="D199" s="127">
        <v>0.10192</v>
      </c>
      <c r="E199" s="127">
        <v>0.10711399999999999</v>
      </c>
      <c r="F199" s="127">
        <v>0.12212200000000001</v>
      </c>
      <c r="G199" s="127">
        <v>6.8263999999999991E-2</v>
      </c>
      <c r="H199" s="127">
        <v>0.21410199999999999</v>
      </c>
      <c r="I199" s="127">
        <v>0.267988</v>
      </c>
      <c r="J199" s="127">
        <v>0.27273399999999998</v>
      </c>
      <c r="K199" s="127">
        <v>0.19584000000000001</v>
      </c>
      <c r="L199" s="127">
        <v>0.16592000000000001</v>
      </c>
      <c r="M199" s="127">
        <v>0.21011999999999997</v>
      </c>
      <c r="N199" s="127">
        <v>2.3800000000000002E-2</v>
      </c>
      <c r="O199" s="127">
        <v>0.23052</v>
      </c>
      <c r="P199" s="127">
        <v>0.22848000000000002</v>
      </c>
      <c r="Q199" s="127">
        <v>0.18631999999999999</v>
      </c>
      <c r="R199" s="127">
        <v>0.22297199999999506</v>
      </c>
      <c r="S199" s="127">
        <v>0.23867999999999512</v>
      </c>
      <c r="T199" s="127">
        <v>0.25438799999999517</v>
      </c>
      <c r="U199" s="127">
        <v>0.27009599999999523</v>
      </c>
      <c r="V199" s="127">
        <v>0.28580399999999528</v>
      </c>
      <c r="W199" s="127">
        <v>0.30151199999999534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1.7639999999999996E-2</v>
      </c>
      <c r="H201" s="127">
        <v>3.5279999999999992E-2</v>
      </c>
      <c r="I201" s="127">
        <v>5.2920000000000002E-2</v>
      </c>
      <c r="J201" s="127">
        <v>8.8003999999999985E-2</v>
      </c>
      <c r="K201" s="127">
        <v>8.5000000000000006E-2</v>
      </c>
      <c r="L201" s="127">
        <v>8.5000000000000006E-2</v>
      </c>
      <c r="M201" s="127">
        <v>6.8680000000000005E-2</v>
      </c>
      <c r="N201" s="127">
        <v>0</v>
      </c>
      <c r="O201" s="127">
        <v>1.4959999999999999E-2</v>
      </c>
      <c r="P201" s="127">
        <v>3.4680000000000002E-2</v>
      </c>
      <c r="Q201" s="127">
        <v>5.2360000000000004E-2</v>
      </c>
      <c r="R201" s="127">
        <v>3.4748000000000001E-2</v>
      </c>
      <c r="S201" s="127">
        <v>3.4951999999999983E-2</v>
      </c>
      <c r="T201" s="127">
        <v>3.5155999999999965E-2</v>
      </c>
      <c r="U201" s="127">
        <v>3.5360000000000003E-2</v>
      </c>
      <c r="V201" s="127">
        <v>3.5563999999999985E-2</v>
      </c>
      <c r="W201" s="127">
        <v>3.5767999999999966E-2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6.9999999999999999E-4</v>
      </c>
      <c r="F204" s="127">
        <v>0</v>
      </c>
      <c r="G204" s="127">
        <v>1.0723999999999999E-2</v>
      </c>
      <c r="H204" s="127">
        <v>2.6039999999999994E-2</v>
      </c>
      <c r="I204" s="127">
        <v>8.6239999999999997E-3</v>
      </c>
      <c r="J204" s="127">
        <v>1.1899999999999999E-2</v>
      </c>
      <c r="K204" s="127">
        <v>0</v>
      </c>
      <c r="L204" s="127">
        <v>0</v>
      </c>
      <c r="M204" s="127">
        <v>1.0200000000000001E-2</v>
      </c>
      <c r="N204" s="127">
        <v>0</v>
      </c>
      <c r="O204" s="127">
        <v>2.4480000000000002E-2</v>
      </c>
      <c r="P204" s="127">
        <v>3.1960000000000002E-2</v>
      </c>
      <c r="Q204" s="127">
        <v>2.3800000000000002E-2</v>
      </c>
      <c r="R204" s="127">
        <v>3.5835999999999757E-2</v>
      </c>
      <c r="S204" s="127">
        <v>4.1752000000000677E-2</v>
      </c>
      <c r="T204" s="127">
        <v>4.7667999999999822E-2</v>
      </c>
      <c r="U204" s="127">
        <v>5.3584000000000742E-2</v>
      </c>
      <c r="V204" s="127">
        <v>5.9499999999999886E-2</v>
      </c>
      <c r="W204" s="127">
        <v>6.5416000000000807E-2</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15876-4CE2-4063-9C1F-174E2E8810A7}">
  <sheetPr codeName="Sheet56"/>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1063</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58.365065799999996</v>
      </c>
      <c r="E4" s="5">
        <f t="shared" si="0"/>
        <v>70.735296800000015</v>
      </c>
      <c r="F4" s="5">
        <f t="shared" si="0"/>
        <v>55.170296</v>
      </c>
      <c r="G4" s="5">
        <f t="shared" si="0"/>
        <v>36.6269025</v>
      </c>
      <c r="H4" s="5">
        <f t="shared" si="0"/>
        <v>55.312017100000006</v>
      </c>
      <c r="I4" s="5">
        <f t="shared" si="0"/>
        <v>61.2717983</v>
      </c>
      <c r="J4" s="5">
        <f t="shared" si="0"/>
        <v>45.8224789</v>
      </c>
      <c r="K4" s="5">
        <f t="shared" si="0"/>
        <v>38.785839999999993</v>
      </c>
      <c r="L4" s="5">
        <f t="shared" si="0"/>
        <v>27.079640000000005</v>
      </c>
      <c r="M4" s="5">
        <f t="shared" si="0"/>
        <v>22.367240000000002</v>
      </c>
      <c r="N4" s="5">
        <f t="shared" si="0"/>
        <v>21.431560000000001</v>
      </c>
      <c r="O4" s="5">
        <f t="shared" si="0"/>
        <v>16.473680000000002</v>
      </c>
      <c r="P4" s="5">
        <f t="shared" si="0"/>
        <v>21.439040000000002</v>
      </c>
      <c r="Q4" s="5">
        <f t="shared" si="0"/>
        <v>20.518999999999998</v>
      </c>
      <c r="R4" s="5">
        <f t="shared" si="0"/>
        <v>20.744294777625392</v>
      </c>
      <c r="S4" s="5">
        <f t="shared" si="0"/>
        <v>21.299415481352113</v>
      </c>
      <c r="T4" s="5">
        <f>T5+T56+T116+T120+T153+T197+T209</f>
        <v>21.854536185078757</v>
      </c>
      <c r="U4" s="5">
        <f t="shared" ref="U4:V4" si="1">U5+U56+U116+U120+U153+U197+U209</f>
        <v>22.415992089325123</v>
      </c>
      <c r="V4" s="5">
        <f t="shared" si="1"/>
        <v>21.990911993571515</v>
      </c>
      <c r="W4" s="5">
        <f t="shared" ref="W4" si="2">W5+W56+W116+W120+W153+W197+W209</f>
        <v>22.58093964675421</v>
      </c>
    </row>
    <row r="5" spans="1:23" s="88" customFormat="1" x14ac:dyDescent="0.3">
      <c r="A5" s="122" t="s">
        <v>349</v>
      </c>
      <c r="B5" s="122" t="s">
        <v>349</v>
      </c>
      <c r="C5" s="122" t="s">
        <v>349</v>
      </c>
      <c r="D5" s="123">
        <f>SUMIF($A7:$A$211,LEFT($C5,LEN($C5)-6),D7:D$211)</f>
        <v>0</v>
      </c>
      <c r="E5" s="123">
        <f>SUMIF($A7:$A$211,LEFT($C5,LEN($C5)-6),E7:E$211)</f>
        <v>5.6630000000000005E-4</v>
      </c>
      <c r="F5" s="123">
        <f>SUMIF($A7:$A$211,LEFT($C5,LEN($C5)-6),F7:F$211)</f>
        <v>1.561E-4</v>
      </c>
      <c r="G5" s="123">
        <f>SUMIF($A7:$A$211,LEFT($C5,LEN($C5)-6),G7:G$211)</f>
        <v>5.6699999999999996E-5</v>
      </c>
      <c r="H5" s="123">
        <f>SUMIF($A7:$A$211,LEFT($C5,LEN($C5)-6),H7:H$211)</f>
        <v>4.6199999999999998E-5</v>
      </c>
      <c r="I5" s="123">
        <f>SUMIF($A7:$A$211,LEFT($C5,LEN($C5)-6),I7:I$211)</f>
        <v>1.8899999999999999E-5</v>
      </c>
      <c r="J5" s="123">
        <f>SUMIF($A7:$A$211,LEFT($C5,LEN($C5)-6),J7:J$211)</f>
        <v>2.4499999999999999E-5</v>
      </c>
      <c r="K5" s="123">
        <f>SUMIF($A7:$A$211,LEFT($C5,LEN($C5)-6),K7:K$211)</f>
        <v>0</v>
      </c>
      <c r="L5" s="123">
        <f>SUMIF($A7:$A$211,LEFT($C5,LEN($C5)-6),L7:L$211)</f>
        <v>0</v>
      </c>
      <c r="M5" s="123">
        <f>SUMIF($A7:$A$211,LEFT($C5,LEN($C5)-6),M7:M$211)</f>
        <v>0</v>
      </c>
      <c r="N5" s="123">
        <f>SUMIF($A7:$A$211,LEFT($C5,LEN($C5)-6),N7:N$211)</f>
        <v>0</v>
      </c>
      <c r="O5" s="123">
        <f>SUMIF($A7:$A$211,LEFT($C5,LEN($C5)-6),O7:O$211)</f>
        <v>0</v>
      </c>
      <c r="P5" s="123">
        <f>SUMIF($A7:$A$211,LEFT($C5,LEN($C5)-6),P7:P$211)</f>
        <v>0</v>
      </c>
      <c r="Q5" s="123">
        <f>SUMIF($A7:$A$211,LEFT($C5,LEN($C5)-6),Q7:Q$211)</f>
        <v>0</v>
      </c>
      <c r="R5" s="123">
        <f>SUMIF($A7:$A$211,LEFT($C5,LEN($C5)-6),R7:R$211)</f>
        <v>0</v>
      </c>
      <c r="S5" s="123">
        <f>SUMIF($A7:$A$211,LEFT($C5,LEN($C5)-6),S7:S$211)</f>
        <v>0</v>
      </c>
      <c r="T5" s="123">
        <f>SUMIF($A7:$A$211,LEFT($C5,LEN($C5)-6),T7:T$211)</f>
        <v>0</v>
      </c>
      <c r="U5" s="123">
        <f>SUMIF($A7:$A$211,LEFT($C5,LEN($C5)-6),U7:U$211)</f>
        <v>0</v>
      </c>
      <c r="V5" s="123">
        <f>SUMIF($A7:$A$211,LEFT($C5,LEN($C5)-6),V7:V$211)</f>
        <v>0</v>
      </c>
      <c r="W5" s="123">
        <f>SUMIF($A7:$A$211,LEFT($C5,LEN($C5)-6),W7:W$211)</f>
        <v>0</v>
      </c>
    </row>
    <row r="6" spans="1:23" s="88" customFormat="1" x14ac:dyDescent="0.3">
      <c r="A6" s="124" t="s">
        <v>350</v>
      </c>
      <c r="B6" s="124" t="s">
        <v>350</v>
      </c>
      <c r="C6" s="124" t="s">
        <v>350</v>
      </c>
      <c r="D6" s="125">
        <f>SUMIF($B7:$B$211,LEFT($C6,LEN($C6)-6),D7:D$211)</f>
        <v>0</v>
      </c>
      <c r="E6" s="125">
        <f>SUMIF($B7:$B$211,LEFT($C6,LEN($C6)-6),E7:E$211)</f>
        <v>0</v>
      </c>
      <c r="F6" s="125">
        <f>SUMIF($B7:$B$211,LEFT($C6,LEN($C6)-6),F7:F$211)</f>
        <v>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0</v>
      </c>
      <c r="E46" s="125">
        <f>SUMIF($B47:$B$211,LEFT($C46,LEN($C46)-6),E47:E$211)</f>
        <v>5.6630000000000005E-4</v>
      </c>
      <c r="F46" s="125">
        <f>SUMIF($B47:$B$211,LEFT($C46,LEN($C46)-6),F47:F$211)</f>
        <v>1.561E-4</v>
      </c>
      <c r="G46" s="125">
        <f>SUMIF($B47:$B$211,LEFT($C46,LEN($C46)-6),G47:G$211)</f>
        <v>5.6699999999999996E-5</v>
      </c>
      <c r="H46" s="125">
        <f>SUMIF($B47:$B$211,LEFT($C46,LEN($C46)-6),H47:H$211)</f>
        <v>4.6199999999999998E-5</v>
      </c>
      <c r="I46" s="125">
        <f>SUMIF($B47:$B$211,LEFT($C46,LEN($C46)-6),I47:I$211)</f>
        <v>1.8899999999999999E-5</v>
      </c>
      <c r="J46" s="125">
        <f>SUMIF($B47:$B$211,LEFT($C46,LEN($C46)-6),J47:J$211)</f>
        <v>2.4499999999999999E-5</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5.6630000000000005E-4</v>
      </c>
      <c r="F49" s="127">
        <v>1.561E-4</v>
      </c>
      <c r="G49" s="127">
        <v>5.6699999999999996E-5</v>
      </c>
      <c r="H49" s="127">
        <v>4.6199999999999998E-5</v>
      </c>
      <c r="I49" s="127">
        <v>1.8899999999999999E-5</v>
      </c>
      <c r="J49" s="127">
        <v>2.4499999999999999E-5</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44.065468079999995</v>
      </c>
      <c r="E116" s="123">
        <f>SUMIF($A118:$A$211,LEFT($C116,LEN($C116)-6),E118:E$211)</f>
        <v>55.168451560000015</v>
      </c>
      <c r="F116" s="123">
        <f>SUMIF($A118:$A$211,LEFT($C116,LEN($C116)-6),F118:F$211)</f>
        <v>39.994413680000001</v>
      </c>
      <c r="G116" s="123">
        <f>SUMIF($A118:$A$211,LEFT($C116,LEN($C116)-6),G118:G$211)</f>
        <v>19.775153180000004</v>
      </c>
      <c r="H116" s="123">
        <f>SUMIF($A118:$A$211,LEFT($C116,LEN($C116)-6),H118:H$211)</f>
        <v>41.004975680000001</v>
      </c>
      <c r="I116" s="123">
        <f>SUMIF($A118:$A$211,LEFT($C116,LEN($C116)-6),I118:I$211)</f>
        <v>46.867336479999999</v>
      </c>
      <c r="J116" s="123">
        <f>SUMIF($A118:$A$211,LEFT($C116,LEN($C116)-6),J118:J$211)</f>
        <v>30.485126639999997</v>
      </c>
      <c r="K116" s="123">
        <f>SUMIF($A118:$A$211,LEFT($C116,LEN($C116)-6),K118:K$211)</f>
        <v>24.962799999999991</v>
      </c>
      <c r="L116" s="123">
        <f>SUMIF($A118:$A$211,LEFT($C116,LEN($C116)-6),L118:L$211)</f>
        <v>12.213480000000004</v>
      </c>
      <c r="M116" s="123">
        <f>SUMIF($A118:$A$211,LEFT($C116,LEN($C116)-6),M118:M$211)</f>
        <v>10.983360000000003</v>
      </c>
      <c r="N116" s="123">
        <f>SUMIF($A118:$A$211,LEFT($C116,LEN($C116)-6),N118:N$211)</f>
        <v>10.935759999999998</v>
      </c>
      <c r="O116" s="123">
        <f>SUMIF($A118:$A$211,LEFT($C116,LEN($C116)-6),O118:O$211)</f>
        <v>10.076920000000001</v>
      </c>
      <c r="P116" s="123">
        <f>SUMIF($A118:$A$211,LEFT($C116,LEN($C116)-6),P118:P$211)</f>
        <v>7.4929200000000016</v>
      </c>
      <c r="Q116" s="123">
        <f>SUMIF($A118:$A$211,LEFT($C116,LEN($C116)-6),Q118:Q$211)</f>
        <v>10.786160000000001</v>
      </c>
      <c r="R116" s="123">
        <f>SUMIF($A118:$A$211,LEFT($C116,LEN($C116)-6),R118:R$211)</f>
        <v>10.373943554168891</v>
      </c>
      <c r="S116" s="123">
        <f>SUMIF($A118:$A$211,LEFT($C116,LEN($C116)-6),S118:S$211)</f>
        <v>10.651551971709452</v>
      </c>
      <c r="T116" s="123">
        <f>SUMIF($A118:$A$211,LEFT($C116,LEN($C116)-6),T118:T$211)</f>
        <v>10.929160389249976</v>
      </c>
      <c r="U116" s="123">
        <f>SUMIF($A118:$A$211,LEFT($C116,LEN($C116)-6),U118:U$211)</f>
        <v>11.209936955589987</v>
      </c>
      <c r="V116" s="123">
        <f>SUMIF($A118:$A$211,LEFT($C116,LEN($C116)-6),V118:V$211)</f>
        <v>10.997360101731115</v>
      </c>
      <c r="W116" s="123">
        <f>SUMIF($A118:$A$211,LEFT($C116,LEN($C116)-6),W118:W$211)</f>
        <v>11.292425016452531</v>
      </c>
    </row>
    <row r="117" spans="1:23" s="88" customFormat="1" x14ac:dyDescent="0.3">
      <c r="A117" s="124" t="s">
        <v>452</v>
      </c>
      <c r="B117" s="124" t="s">
        <v>452</v>
      </c>
      <c r="C117" s="124" t="s">
        <v>452</v>
      </c>
      <c r="D117" s="125">
        <f>SUMIF($B118:$B$211,LEFT($C117,LEN($C117)-6),D118:D$211)</f>
        <v>44.065468079999995</v>
      </c>
      <c r="E117" s="125">
        <f>SUMIF($B118:$B$211,LEFT($C117,LEN($C117)-6),E118:E$211)</f>
        <v>55.168451560000015</v>
      </c>
      <c r="F117" s="125">
        <f>SUMIF($B118:$B$211,LEFT($C117,LEN($C117)-6),F118:F$211)</f>
        <v>39.994413680000001</v>
      </c>
      <c r="G117" s="125">
        <f>SUMIF($B118:$B$211,LEFT($C117,LEN($C117)-6),G118:G$211)</f>
        <v>19.775153180000004</v>
      </c>
      <c r="H117" s="125">
        <f>SUMIF($B118:$B$211,LEFT($C117,LEN($C117)-6),H118:H$211)</f>
        <v>41.004975680000001</v>
      </c>
      <c r="I117" s="125">
        <f>SUMIF($B118:$B$211,LEFT($C117,LEN($C117)-6),I118:I$211)</f>
        <v>46.867336479999999</v>
      </c>
      <c r="J117" s="125">
        <f>SUMIF($B118:$B$211,LEFT($C117,LEN($C117)-6),J118:J$211)</f>
        <v>30.485126639999997</v>
      </c>
      <c r="K117" s="125">
        <f>SUMIF($B118:$B$211,LEFT($C117,LEN($C117)-6),K118:K$211)</f>
        <v>24.962799999999991</v>
      </c>
      <c r="L117" s="125">
        <f>SUMIF($B118:$B$211,LEFT($C117,LEN($C117)-6),L118:L$211)</f>
        <v>12.213480000000004</v>
      </c>
      <c r="M117" s="125">
        <f>SUMIF($B118:$B$211,LEFT($C117,LEN($C117)-6),M118:M$211)</f>
        <v>10.983360000000003</v>
      </c>
      <c r="N117" s="125">
        <f>SUMIF($B118:$B$211,LEFT($C117,LEN($C117)-6),N118:N$211)</f>
        <v>10.935759999999998</v>
      </c>
      <c r="O117" s="125">
        <f>SUMIF($B118:$B$211,LEFT($C117,LEN($C117)-6),O118:O$211)</f>
        <v>10.076920000000001</v>
      </c>
      <c r="P117" s="125">
        <f>SUMIF($B118:$B$211,LEFT($C117,LEN($C117)-6),P118:P$211)</f>
        <v>7.4929200000000016</v>
      </c>
      <c r="Q117" s="125">
        <f>SUMIF($B118:$B$211,LEFT($C117,LEN($C117)-6),Q118:Q$211)</f>
        <v>10.786160000000001</v>
      </c>
      <c r="R117" s="125">
        <f>SUMIF($B118:$B$211,LEFT($C117,LEN($C117)-6),R118:R$211)</f>
        <v>10.373943554168891</v>
      </c>
      <c r="S117" s="125">
        <f>SUMIF($B118:$B$211,LEFT($C117,LEN($C117)-6),S118:S$211)</f>
        <v>10.651551971709452</v>
      </c>
      <c r="T117" s="125">
        <f>SUMIF($B118:$B$211,LEFT($C117,LEN($C117)-6),T118:T$211)</f>
        <v>10.929160389249976</v>
      </c>
      <c r="U117" s="125">
        <f>SUMIF($B118:$B$211,LEFT($C117,LEN($C117)-6),U118:U$211)</f>
        <v>11.209936955589987</v>
      </c>
      <c r="V117" s="125">
        <f>SUMIF($B118:$B$211,LEFT($C117,LEN($C117)-6),V118:V$211)</f>
        <v>10.997360101731115</v>
      </c>
      <c r="W117" s="125">
        <f>SUMIF($B118:$B$211,LEFT($C117,LEN($C117)-6),W118:W$211)</f>
        <v>11.292425016452531</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44.065468079999995</v>
      </c>
      <c r="E119" s="127">
        <v>55.168451560000015</v>
      </c>
      <c r="F119" s="127">
        <v>39.994413680000001</v>
      </c>
      <c r="G119" s="127">
        <v>19.775153180000004</v>
      </c>
      <c r="H119" s="127">
        <v>41.004975680000001</v>
      </c>
      <c r="I119" s="127">
        <v>46.867336479999999</v>
      </c>
      <c r="J119" s="127">
        <v>30.485126639999997</v>
      </c>
      <c r="K119" s="127">
        <v>24.962799999999991</v>
      </c>
      <c r="L119" s="127">
        <v>12.213480000000004</v>
      </c>
      <c r="M119" s="127">
        <v>10.983360000000003</v>
      </c>
      <c r="N119" s="127">
        <v>10.935759999999998</v>
      </c>
      <c r="O119" s="127">
        <v>10.076920000000001</v>
      </c>
      <c r="P119" s="127">
        <v>7.4929200000000016</v>
      </c>
      <c r="Q119" s="127">
        <v>10.786160000000001</v>
      </c>
      <c r="R119" s="127">
        <v>10.373943554168891</v>
      </c>
      <c r="S119" s="127">
        <v>10.651551971709452</v>
      </c>
      <c r="T119" s="127">
        <v>10.929160389249976</v>
      </c>
      <c r="U119" s="127">
        <v>11.209936955589987</v>
      </c>
      <c r="V119" s="127">
        <v>10.997360101731115</v>
      </c>
      <c r="W119" s="127">
        <v>11.292425016452531</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0.10812000000000001</v>
      </c>
      <c r="Q120" s="123">
        <f>SUMIF($A122:$A$211,LEFT($C120,LEN($C120)-6),Q122:Q$211)</f>
        <v>2.8560000000000002E-2</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0.10812000000000001</v>
      </c>
      <c r="Q139" s="125">
        <f>SUMIF($B140:$B$211,LEFT($C139,LEN($C139)-6),Q140:Q$211)</f>
        <v>2.8560000000000002E-2</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0.10812000000000001</v>
      </c>
      <c r="Q145" s="127">
        <v>2.8560000000000002E-2</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14.299597720000001</v>
      </c>
      <c r="E153" s="123">
        <f>SUMIF($A155:$A$211,LEFT($C153,LEN($C153)-6),E155:E$211)</f>
        <v>15.56627894</v>
      </c>
      <c r="F153" s="123">
        <f>SUMIF($A155:$A$211,LEFT($C153,LEN($C153)-6),F155:F$211)</f>
        <v>15.17572622</v>
      </c>
      <c r="G153" s="123">
        <f>SUMIF($A155:$A$211,LEFT($C153,LEN($C153)-6),G155:G$211)</f>
        <v>16.851692619999998</v>
      </c>
      <c r="H153" s="123">
        <f>SUMIF($A155:$A$211,LEFT($C153,LEN($C153)-6),H155:H$211)</f>
        <v>14.306995220000001</v>
      </c>
      <c r="I153" s="123">
        <f>SUMIF($A155:$A$211,LEFT($C153,LEN($C153)-6),I155:I$211)</f>
        <v>14.404442920000001</v>
      </c>
      <c r="J153" s="123">
        <f>SUMIF($A155:$A$211,LEFT($C153,LEN($C153)-6),J155:J$211)</f>
        <v>15.337327760000003</v>
      </c>
      <c r="K153" s="123">
        <f>SUMIF($A155:$A$211,LEFT($C153,LEN($C153)-6),K155:K$211)</f>
        <v>13.823040000000002</v>
      </c>
      <c r="L153" s="123">
        <f>SUMIF($A155:$A$211,LEFT($C153,LEN($C153)-6),L155:L$211)</f>
        <v>14.866160000000001</v>
      </c>
      <c r="M153" s="123">
        <f>SUMIF($A155:$A$211,LEFT($C153,LEN($C153)-6),M155:M$211)</f>
        <v>11.38388</v>
      </c>
      <c r="N153" s="123">
        <f>SUMIF($A155:$A$211,LEFT($C153,LEN($C153)-6),N155:N$211)</f>
        <v>10.495800000000003</v>
      </c>
      <c r="O153" s="123">
        <f>SUMIF($A155:$A$211,LEFT($C153,LEN($C153)-6),O155:O$211)</f>
        <v>6.3967600000000013</v>
      </c>
      <c r="P153" s="123">
        <f>SUMIF($A155:$A$211,LEFT($C153,LEN($C153)-6),P155:P$211)</f>
        <v>13.838000000000001</v>
      </c>
      <c r="Q153" s="123">
        <f>SUMIF($A155:$A$211,LEFT($C153,LEN($C153)-6),Q155:Q$211)</f>
        <v>9.7042799999999971</v>
      </c>
      <c r="R153" s="123">
        <f>SUMIF($A155:$A$211,LEFT($C153,LEN($C153)-6),R155:R$211)</f>
        <v>10.370351223456499</v>
      </c>
      <c r="S153" s="123">
        <f>SUMIF($A155:$A$211,LEFT($C153,LEN($C153)-6),S155:S$211)</f>
        <v>10.64786350964266</v>
      </c>
      <c r="T153" s="123">
        <f>SUMIF($A155:$A$211,LEFT($C153,LEN($C153)-6),T155:T$211)</f>
        <v>10.925375795828781</v>
      </c>
      <c r="U153" s="123">
        <f>SUMIF($A155:$A$211,LEFT($C153,LEN($C153)-6),U155:U$211)</f>
        <v>11.206055133735138</v>
      </c>
      <c r="V153" s="123">
        <f>SUMIF($A155:$A$211,LEFT($C153,LEN($C153)-6),V155:V$211)</f>
        <v>10.993551891840402</v>
      </c>
      <c r="W153" s="123">
        <f>SUMIF($A155:$A$211,LEFT($C153,LEN($C153)-6),W155:W$211)</f>
        <v>11.288514630301677</v>
      </c>
    </row>
    <row r="154" spans="1:23" s="88" customFormat="1" x14ac:dyDescent="0.3">
      <c r="A154" s="124" t="s">
        <v>485</v>
      </c>
      <c r="B154" s="124" t="s">
        <v>485</v>
      </c>
      <c r="C154" s="124" t="s">
        <v>485</v>
      </c>
      <c r="D154" s="125">
        <f>SUMIF($B155:$B$211,LEFT($C154,LEN($C154)-6),D155:D$211)</f>
        <v>7.7629999999999991E-3</v>
      </c>
      <c r="E154" s="125">
        <f>SUMIF($B155:$B$211,LEFT($C154,LEN($C154)-6),E155:E$211)</f>
        <v>4.5735899999999996E-2</v>
      </c>
      <c r="F154" s="125">
        <f>SUMIF($B155:$B$211,LEFT($C154,LEN($C154)-6),F155:F$211)</f>
        <v>0.13571810000000001</v>
      </c>
      <c r="G154" s="125">
        <f>SUMIF($B155:$B$211,LEFT($C154,LEN($C154)-6),G155:G$211)</f>
        <v>9.2984499999999984E-2</v>
      </c>
      <c r="H154" s="125">
        <f>SUMIF($B155:$B$211,LEFT($C154,LEN($C154)-6),H155:H$211)</f>
        <v>6.9302100000000019E-2</v>
      </c>
      <c r="I154" s="125">
        <f>SUMIF($B155:$B$211,LEFT($C154,LEN($C154)-6),I155:I$211)</f>
        <v>2.6234600000000004E-2</v>
      </c>
      <c r="J154" s="125">
        <f>SUMIF($B155:$B$211,LEFT($C154,LEN($C154)-6),J155:J$211)</f>
        <v>7.2099999999999994E-3</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7.7629999999999991E-3</v>
      </c>
      <c r="E166" s="127">
        <v>4.5735899999999996E-2</v>
      </c>
      <c r="F166" s="127">
        <v>0.13571810000000001</v>
      </c>
      <c r="G166" s="127">
        <v>9.2984499999999984E-2</v>
      </c>
      <c r="H166" s="127">
        <v>6.9302100000000019E-2</v>
      </c>
      <c r="I166" s="127">
        <v>2.6234600000000004E-2</v>
      </c>
      <c r="J166" s="127">
        <v>7.2099999999999994E-3</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9.2399999999999991E-4</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9.2399999999999991E-4</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14.291834720000001</v>
      </c>
      <c r="E190" s="125">
        <f>SUMIF($B191:$B$211,LEFT($C190,LEN($C190)-6),E191:E$211)</f>
        <v>15.52054304</v>
      </c>
      <c r="F190" s="125">
        <f>SUMIF($B191:$B$211,LEFT($C190,LEN($C190)-6),F191:F$211)</f>
        <v>15.04000812</v>
      </c>
      <c r="G190" s="125">
        <f>SUMIF($B191:$B$211,LEFT($C190,LEN($C190)-6),G191:G$211)</f>
        <v>16.758708119999998</v>
      </c>
      <c r="H190" s="125">
        <f>SUMIF($B191:$B$211,LEFT($C190,LEN($C190)-6),H191:H$211)</f>
        <v>14.237693120000001</v>
      </c>
      <c r="I190" s="125">
        <f>SUMIF($B191:$B$211,LEFT($C190,LEN($C190)-6),I191:I$211)</f>
        <v>14.378208320000001</v>
      </c>
      <c r="J190" s="125">
        <f>SUMIF($B191:$B$211,LEFT($C190,LEN($C190)-6),J191:J$211)</f>
        <v>15.329193760000003</v>
      </c>
      <c r="K190" s="125">
        <f>SUMIF($B191:$B$211,LEFT($C190,LEN($C190)-6),K191:K$211)</f>
        <v>13.823040000000002</v>
      </c>
      <c r="L190" s="125">
        <f>SUMIF($B191:$B$211,LEFT($C190,LEN($C190)-6),L191:L$211)</f>
        <v>14.866160000000001</v>
      </c>
      <c r="M190" s="125">
        <f>SUMIF($B191:$B$211,LEFT($C190,LEN($C190)-6),M191:M$211)</f>
        <v>11.38388</v>
      </c>
      <c r="N190" s="125">
        <f>SUMIF($B191:$B$211,LEFT($C190,LEN($C190)-6),N191:N$211)</f>
        <v>10.495800000000003</v>
      </c>
      <c r="O190" s="125">
        <f>SUMIF($B191:$B$211,LEFT($C190,LEN($C190)-6),O191:O$211)</f>
        <v>6.3967600000000013</v>
      </c>
      <c r="P190" s="125">
        <f>SUMIF($B191:$B$211,LEFT($C190,LEN($C190)-6),P191:P$211)</f>
        <v>13.838000000000001</v>
      </c>
      <c r="Q190" s="125">
        <f>SUMIF($B191:$B$211,LEFT($C190,LEN($C190)-6),Q191:Q$211)</f>
        <v>9.7042799999999971</v>
      </c>
      <c r="R190" s="125">
        <f>SUMIF($B191:$B$211,LEFT($C190,LEN($C190)-6),R191:R$211)</f>
        <v>10.370351223456499</v>
      </c>
      <c r="S190" s="125">
        <f>SUMIF($B191:$B$211,LEFT($C190,LEN($C190)-6),S191:S$211)</f>
        <v>10.64786350964266</v>
      </c>
      <c r="T190" s="125">
        <f>SUMIF($B191:$B$211,LEFT($C190,LEN($C190)-6),T191:T$211)</f>
        <v>10.925375795828781</v>
      </c>
      <c r="U190" s="125">
        <f>SUMIF($B191:$B$211,LEFT($C190,LEN($C190)-6),U191:U$211)</f>
        <v>11.206055133735138</v>
      </c>
      <c r="V190" s="125">
        <f>SUMIF($B191:$B$211,LEFT($C190,LEN($C190)-6),V191:V$211)</f>
        <v>10.993551891840402</v>
      </c>
      <c r="W190" s="125">
        <f>SUMIF($B191:$B$211,LEFT($C190,LEN($C190)-6),W191:W$211)</f>
        <v>11.288514630301677</v>
      </c>
    </row>
    <row r="191" spans="1:23" s="88" customFormat="1" x14ac:dyDescent="0.3">
      <c r="A191" s="126" t="s">
        <v>240</v>
      </c>
      <c r="B191" s="126" t="s">
        <v>518</v>
      </c>
      <c r="C191" s="126" t="s">
        <v>291</v>
      </c>
      <c r="D191" s="127">
        <v>14.291834720000001</v>
      </c>
      <c r="E191" s="127">
        <v>15.52054304</v>
      </c>
      <c r="F191" s="127">
        <v>15.04000812</v>
      </c>
      <c r="G191" s="127">
        <v>16.758708119999998</v>
      </c>
      <c r="H191" s="127">
        <v>14.237693120000001</v>
      </c>
      <c r="I191" s="127">
        <v>14.378208320000001</v>
      </c>
      <c r="J191" s="127">
        <v>15.329193760000003</v>
      </c>
      <c r="K191" s="127">
        <v>13.823040000000002</v>
      </c>
      <c r="L191" s="127">
        <v>14.866160000000001</v>
      </c>
      <c r="M191" s="127">
        <v>11.38388</v>
      </c>
      <c r="N191" s="127">
        <v>10.495800000000003</v>
      </c>
      <c r="O191" s="127">
        <v>6.3967600000000013</v>
      </c>
      <c r="P191" s="127">
        <v>13.838000000000001</v>
      </c>
      <c r="Q191" s="127">
        <v>9.7042799999999971</v>
      </c>
      <c r="R191" s="127">
        <v>10.370351223456499</v>
      </c>
      <c r="S191" s="127">
        <v>10.64786350964266</v>
      </c>
      <c r="T191" s="127">
        <v>10.925375795828781</v>
      </c>
      <c r="U191" s="127">
        <v>11.206055133735138</v>
      </c>
      <c r="V191" s="127">
        <v>10.993551891840402</v>
      </c>
      <c r="W191" s="127">
        <v>11.288514630301677</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4C384-7972-45D9-B8EE-A7E13063BAEA}">
  <sheetPr>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0AD54-6D13-485D-B5B4-6F361EC37680}">
  <dimension ref="A1:AA143"/>
  <sheetViews>
    <sheetView showGridLines="0" workbookViewId="0">
      <pane xSplit="7" ySplit="5" topLeftCell="H6" activePane="bottomRight" state="frozen"/>
      <selection pane="topRight" sqref="A1:C1"/>
      <selection pane="bottomLeft" sqref="A1:C1"/>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1064</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6"/>
      <c r="I2" s="6"/>
      <c r="J2" s="6"/>
      <c r="K2" s="6"/>
      <c r="L2" s="6"/>
      <c r="M2" s="6"/>
      <c r="N2" s="6"/>
      <c r="O2" s="6"/>
      <c r="P2" s="6"/>
      <c r="Q2" s="6"/>
      <c r="R2" s="6"/>
      <c r="S2" s="6"/>
      <c r="T2" s="6"/>
      <c r="U2" s="6"/>
      <c r="V2" s="6"/>
      <c r="W2" s="6"/>
      <c r="X2" s="6"/>
      <c r="Y2" s="6"/>
      <c r="Z2" s="6"/>
      <c r="AA2" s="6"/>
    </row>
    <row r="3" spans="1:27" x14ac:dyDescent="0.3">
      <c r="A3" s="21"/>
      <c r="B3" s="21"/>
      <c r="C3" s="21"/>
      <c r="D3" s="21"/>
      <c r="E3" s="21"/>
      <c r="F3" s="21"/>
      <c r="G3" s="21"/>
      <c r="H3" s="6"/>
      <c r="I3" s="6"/>
      <c r="J3" s="6"/>
      <c r="K3" s="6"/>
      <c r="L3" s="6"/>
      <c r="M3" s="6"/>
      <c r="N3" s="6"/>
      <c r="O3" s="6"/>
      <c r="P3" s="6"/>
      <c r="Q3" s="6"/>
      <c r="R3" s="6"/>
      <c r="S3" s="6"/>
      <c r="T3" s="6"/>
      <c r="U3" s="6"/>
      <c r="V3" s="6"/>
      <c r="W3" s="6"/>
      <c r="X3" s="6"/>
      <c r="Y3" s="6"/>
      <c r="Z3" s="6"/>
      <c r="AA3" s="6"/>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2906.1650117500003</v>
      </c>
      <c r="I5" s="132">
        <f t="shared" si="0"/>
        <v>3069.0355815833336</v>
      </c>
      <c r="J5" s="132">
        <f t="shared" si="0"/>
        <v>3010.249440583334</v>
      </c>
      <c r="K5" s="132">
        <f t="shared" si="0"/>
        <v>2970.0757963333331</v>
      </c>
      <c r="L5" s="132">
        <f t="shared" si="0"/>
        <v>2766.4713092666661</v>
      </c>
      <c r="M5" s="132">
        <f t="shared" si="0"/>
        <v>2739.0138731833326</v>
      </c>
      <c r="N5" s="132">
        <f t="shared" si="0"/>
        <v>2787.5656981833326</v>
      </c>
      <c r="O5" s="132">
        <f t="shared" si="0"/>
        <v>2820.6374286833325</v>
      </c>
      <c r="P5" s="132">
        <f t="shared" si="0"/>
        <v>2911.0371036833326</v>
      </c>
      <c r="Q5" s="132">
        <f t="shared" si="0"/>
        <v>2931.0371036833326</v>
      </c>
      <c r="R5" s="132">
        <f t="shared" si="0"/>
        <v>2776.5488686833328</v>
      </c>
      <c r="S5" s="132">
        <f t="shared" si="0"/>
        <v>2750.0994686833324</v>
      </c>
      <c r="T5" s="132">
        <f t="shared" si="0"/>
        <v>2753.5731706833326</v>
      </c>
      <c r="U5" s="132">
        <f t="shared" si="0"/>
        <v>2803.7977906833326</v>
      </c>
      <c r="V5" s="132">
        <f t="shared" si="0"/>
        <v>2803.7977906833326</v>
      </c>
      <c r="W5" s="132">
        <f t="shared" si="0"/>
        <v>2803.7977906833326</v>
      </c>
      <c r="X5" s="132">
        <f t="shared" si="0"/>
        <v>2803.7977906833326</v>
      </c>
      <c r="Y5" s="132">
        <f t="shared" si="0"/>
        <v>2803.7977906833326</v>
      </c>
      <c r="Z5" s="132">
        <f t="shared" si="0"/>
        <v>2803.7977906833326</v>
      </c>
      <c r="AA5" s="132">
        <f t="shared" si="0"/>
        <v>2803.7977906833326</v>
      </c>
    </row>
    <row r="6" spans="1:27" x14ac:dyDescent="0.3">
      <c r="A6" s="10" t="s">
        <v>144</v>
      </c>
      <c r="B6" s="22" t="s">
        <v>145</v>
      </c>
      <c r="C6" s="23" t="s">
        <v>1065</v>
      </c>
      <c r="D6" s="23" t="s">
        <v>1066</v>
      </c>
      <c r="E6" s="23" t="s">
        <v>21</v>
      </c>
      <c r="F6" s="23" t="s">
        <v>158</v>
      </c>
      <c r="G6" s="102"/>
      <c r="H6" s="103">
        <v>162.84315599999999</v>
      </c>
      <c r="I6" s="103">
        <v>162.84315599999999</v>
      </c>
      <c r="J6" s="103">
        <v>162.84315599999999</v>
      </c>
      <c r="K6" s="103">
        <v>162.84315599999999</v>
      </c>
      <c r="L6" s="103">
        <v>0</v>
      </c>
      <c r="M6" s="103">
        <v>0</v>
      </c>
      <c r="N6" s="103">
        <v>0</v>
      </c>
      <c r="O6" s="103">
        <v>0</v>
      </c>
      <c r="P6" s="103">
        <v>0</v>
      </c>
      <c r="Q6" s="103">
        <v>0</v>
      </c>
      <c r="R6" s="103">
        <v>0</v>
      </c>
      <c r="S6" s="103">
        <v>0</v>
      </c>
      <c r="T6" s="103">
        <v>0</v>
      </c>
      <c r="U6" s="103">
        <v>0</v>
      </c>
      <c r="V6" s="103">
        <v>0</v>
      </c>
      <c r="W6" s="103">
        <v>0</v>
      </c>
      <c r="X6" s="103">
        <v>0</v>
      </c>
      <c r="Y6" s="103">
        <v>0</v>
      </c>
      <c r="Z6" s="103">
        <v>0</v>
      </c>
      <c r="AA6" s="103">
        <v>0</v>
      </c>
    </row>
    <row r="7" spans="1:27" x14ac:dyDescent="0.3">
      <c r="A7" s="10" t="s">
        <v>144</v>
      </c>
      <c r="B7" s="22" t="s">
        <v>356</v>
      </c>
      <c r="C7" s="23" t="s">
        <v>1067</v>
      </c>
      <c r="D7" s="23" t="s">
        <v>1068</v>
      </c>
      <c r="E7" s="23" t="s">
        <v>21</v>
      </c>
      <c r="F7" s="23" t="s">
        <v>158</v>
      </c>
      <c r="G7" s="102"/>
      <c r="H7" s="103">
        <v>0</v>
      </c>
      <c r="I7" s="103">
        <v>0</v>
      </c>
      <c r="J7" s="103">
        <v>0</v>
      </c>
      <c r="K7" s="103">
        <v>0</v>
      </c>
      <c r="L7" s="103">
        <v>0</v>
      </c>
      <c r="M7" s="103">
        <v>0</v>
      </c>
      <c r="N7" s="103">
        <v>0</v>
      </c>
      <c r="O7" s="103">
        <v>7.5619499999999995</v>
      </c>
      <c r="P7" s="103">
        <v>90.743399999999994</v>
      </c>
      <c r="Q7" s="103">
        <v>90.743399999999994</v>
      </c>
      <c r="R7" s="103">
        <v>18.2</v>
      </c>
      <c r="S7" s="103">
        <v>0</v>
      </c>
      <c r="T7" s="103">
        <v>0</v>
      </c>
      <c r="U7" s="103">
        <v>0</v>
      </c>
      <c r="V7" s="103">
        <v>0</v>
      </c>
      <c r="W7" s="103">
        <v>0</v>
      </c>
      <c r="X7" s="103">
        <v>0</v>
      </c>
      <c r="Y7" s="103">
        <v>0</v>
      </c>
      <c r="Z7" s="103">
        <v>0</v>
      </c>
      <c r="AA7" s="103">
        <v>0</v>
      </c>
    </row>
    <row r="8" spans="1:27" x14ac:dyDescent="0.3">
      <c r="A8" s="10" t="s">
        <v>144</v>
      </c>
      <c r="B8" s="22" t="s">
        <v>356</v>
      </c>
      <c r="C8" s="23" t="s">
        <v>1069</v>
      </c>
      <c r="D8" s="23" t="s">
        <v>1070</v>
      </c>
      <c r="E8" s="23" t="s">
        <v>21</v>
      </c>
      <c r="F8" s="23" t="s">
        <v>149</v>
      </c>
      <c r="G8" s="102"/>
      <c r="H8" s="103">
        <v>24.748200000000001</v>
      </c>
      <c r="I8" s="103">
        <v>24.748200000000001</v>
      </c>
      <c r="J8" s="103">
        <v>24.748200000000001</v>
      </c>
      <c r="K8" s="103">
        <v>24.748200000000001</v>
      </c>
      <c r="L8" s="103">
        <v>24.748200000000001</v>
      </c>
      <c r="M8" s="103">
        <v>24.748200000000001</v>
      </c>
      <c r="N8" s="103">
        <v>24.748200000000001</v>
      </c>
      <c r="O8" s="103">
        <v>24.748200000000001</v>
      </c>
      <c r="P8" s="103">
        <v>24.748200000000001</v>
      </c>
      <c r="Q8" s="103">
        <v>24.748200000000001</v>
      </c>
      <c r="R8" s="103">
        <v>24.748200000000001</v>
      </c>
      <c r="S8" s="103">
        <v>24.748200000000001</v>
      </c>
      <c r="T8" s="103">
        <v>24.748200000000001</v>
      </c>
      <c r="U8" s="103">
        <v>24.748200000000001</v>
      </c>
      <c r="V8" s="103">
        <v>24.748200000000001</v>
      </c>
      <c r="W8" s="103">
        <v>24.748200000000001</v>
      </c>
      <c r="X8" s="103">
        <v>24.748200000000001</v>
      </c>
      <c r="Y8" s="103">
        <v>24.748200000000001</v>
      </c>
      <c r="Z8" s="103">
        <v>24.748200000000001</v>
      </c>
      <c r="AA8" s="103">
        <v>24.748200000000001</v>
      </c>
    </row>
    <row r="9" spans="1:27" x14ac:dyDescent="0.3">
      <c r="A9" s="10" t="s">
        <v>144</v>
      </c>
      <c r="B9" s="22" t="s">
        <v>360</v>
      </c>
      <c r="C9" s="23" t="s">
        <v>1071</v>
      </c>
      <c r="D9" s="23" t="s">
        <v>1072</v>
      </c>
      <c r="E9" s="23" t="s">
        <v>21</v>
      </c>
      <c r="F9" s="23" t="s">
        <v>149</v>
      </c>
      <c r="G9" s="102"/>
      <c r="H9" s="103">
        <v>45.113906249999999</v>
      </c>
      <c r="I9" s="103">
        <v>45.113906249999999</v>
      </c>
      <c r="J9" s="103">
        <v>45.113906249999999</v>
      </c>
      <c r="K9" s="103">
        <v>45.113906249999999</v>
      </c>
      <c r="L9" s="103">
        <v>45.113906249999999</v>
      </c>
      <c r="M9" s="103">
        <v>45.113906249999999</v>
      </c>
      <c r="N9" s="103">
        <v>45.113906249999999</v>
      </c>
      <c r="O9" s="103">
        <v>45.113906249999999</v>
      </c>
      <c r="P9" s="103">
        <v>45.113906249999999</v>
      </c>
      <c r="Q9" s="103">
        <v>45.113906249999999</v>
      </c>
      <c r="R9" s="103">
        <v>45.113906249999999</v>
      </c>
      <c r="S9" s="103">
        <v>45.113906249999999</v>
      </c>
      <c r="T9" s="103">
        <v>45.113906249999999</v>
      </c>
      <c r="U9" s="103">
        <v>45.113906249999999</v>
      </c>
      <c r="V9" s="103">
        <v>45.113906249999999</v>
      </c>
      <c r="W9" s="103">
        <v>45.113906249999999</v>
      </c>
      <c r="X9" s="103">
        <v>45.113906249999999</v>
      </c>
      <c r="Y9" s="103">
        <v>45.113906249999999</v>
      </c>
      <c r="Z9" s="103">
        <v>45.113906249999999</v>
      </c>
      <c r="AA9" s="103">
        <v>45.113906249999999</v>
      </c>
    </row>
    <row r="10" spans="1:27" x14ac:dyDescent="0.3">
      <c r="A10" s="10" t="s">
        <v>144</v>
      </c>
      <c r="B10" s="22" t="s">
        <v>360</v>
      </c>
      <c r="C10" s="23" t="s">
        <v>1071</v>
      </c>
      <c r="D10" s="23" t="s">
        <v>1073</v>
      </c>
      <c r="E10" s="23" t="s">
        <v>21</v>
      </c>
      <c r="F10" s="23" t="s">
        <v>149</v>
      </c>
      <c r="G10" s="102"/>
      <c r="H10" s="103">
        <v>28.872900000000001</v>
      </c>
      <c r="I10" s="103">
        <v>28.872900000000001</v>
      </c>
      <c r="J10" s="103">
        <v>28.872900000000001</v>
      </c>
      <c r="K10" s="103">
        <v>28.872900000000001</v>
      </c>
      <c r="L10" s="103">
        <v>28.872900000000001</v>
      </c>
      <c r="M10" s="103">
        <v>28.872900000000001</v>
      </c>
      <c r="N10" s="103">
        <v>28.872900000000001</v>
      </c>
      <c r="O10" s="103">
        <v>28.872900000000001</v>
      </c>
      <c r="P10" s="103">
        <v>28.872900000000001</v>
      </c>
      <c r="Q10" s="103">
        <v>28.872900000000001</v>
      </c>
      <c r="R10" s="103">
        <v>28.872900000000001</v>
      </c>
      <c r="S10" s="103">
        <v>28.872900000000001</v>
      </c>
      <c r="T10" s="103">
        <v>28.872900000000001</v>
      </c>
      <c r="U10" s="103">
        <v>28.872900000000001</v>
      </c>
      <c r="V10" s="103">
        <v>28.872900000000001</v>
      </c>
      <c r="W10" s="103">
        <v>28.872900000000001</v>
      </c>
      <c r="X10" s="103">
        <v>28.872900000000001</v>
      </c>
      <c r="Y10" s="103">
        <v>28.872900000000001</v>
      </c>
      <c r="Z10" s="103">
        <v>28.872900000000001</v>
      </c>
      <c r="AA10" s="103">
        <v>28.872900000000001</v>
      </c>
    </row>
    <row r="11" spans="1:27" x14ac:dyDescent="0.3">
      <c r="A11" s="10" t="s">
        <v>144</v>
      </c>
      <c r="B11" s="22" t="s">
        <v>360</v>
      </c>
      <c r="C11" s="23" t="s">
        <v>1074</v>
      </c>
      <c r="D11" s="23" t="s">
        <v>1075</v>
      </c>
      <c r="E11" s="23" t="s">
        <v>21</v>
      </c>
      <c r="F11" s="23" t="s">
        <v>158</v>
      </c>
      <c r="G11" s="102"/>
      <c r="H11" s="103">
        <v>5.843325000000001</v>
      </c>
      <c r="I11" s="103">
        <v>5.843325000000001</v>
      </c>
      <c r="J11" s="103">
        <v>5.843325000000001</v>
      </c>
      <c r="K11" s="103">
        <v>0</v>
      </c>
      <c r="L11" s="103">
        <v>0</v>
      </c>
      <c r="M11" s="103">
        <v>0</v>
      </c>
      <c r="N11" s="103">
        <v>0</v>
      </c>
      <c r="O11" s="103">
        <v>0</v>
      </c>
      <c r="P11" s="103">
        <v>0</v>
      </c>
      <c r="Q11" s="103">
        <v>0</v>
      </c>
      <c r="R11" s="103">
        <v>0</v>
      </c>
      <c r="S11" s="103">
        <v>0</v>
      </c>
      <c r="T11" s="103">
        <v>0</v>
      </c>
      <c r="U11" s="103">
        <v>0</v>
      </c>
      <c r="V11" s="103">
        <v>0</v>
      </c>
      <c r="W11" s="103">
        <v>0</v>
      </c>
      <c r="X11" s="103">
        <v>0</v>
      </c>
      <c r="Y11" s="103">
        <v>0</v>
      </c>
      <c r="Z11" s="103">
        <v>0</v>
      </c>
      <c r="AA11" s="103">
        <v>0</v>
      </c>
    </row>
    <row r="12" spans="1:27" x14ac:dyDescent="0.3">
      <c r="A12" s="10" t="s">
        <v>144</v>
      </c>
      <c r="B12" s="22" t="s">
        <v>360</v>
      </c>
      <c r="C12" s="23" t="s">
        <v>1076</v>
      </c>
      <c r="D12" s="23" t="s">
        <v>1077</v>
      </c>
      <c r="E12" s="23" t="s">
        <v>21</v>
      </c>
      <c r="F12" s="23" t="s">
        <v>158</v>
      </c>
      <c r="G12" s="102"/>
      <c r="H12" s="103">
        <v>24.748200000000001</v>
      </c>
      <c r="I12" s="103">
        <v>24.748200000000001</v>
      </c>
      <c r="J12" s="103">
        <v>0</v>
      </c>
      <c r="K12" s="103">
        <v>0</v>
      </c>
      <c r="L12" s="103">
        <v>0</v>
      </c>
      <c r="M12" s="103">
        <v>0</v>
      </c>
      <c r="N12" s="103">
        <v>0</v>
      </c>
      <c r="O12" s="103">
        <v>0</v>
      </c>
      <c r="P12" s="103">
        <v>0</v>
      </c>
      <c r="Q12" s="103">
        <v>0</v>
      </c>
      <c r="R12" s="103">
        <v>0</v>
      </c>
      <c r="S12" s="103">
        <v>0</v>
      </c>
      <c r="T12" s="103">
        <v>0</v>
      </c>
      <c r="U12" s="103">
        <v>0</v>
      </c>
      <c r="V12" s="103">
        <v>0</v>
      </c>
      <c r="W12" s="103">
        <v>0</v>
      </c>
      <c r="X12" s="103">
        <v>0</v>
      </c>
      <c r="Y12" s="103">
        <v>0</v>
      </c>
      <c r="Z12" s="103">
        <v>0</v>
      </c>
      <c r="AA12" s="103">
        <v>0</v>
      </c>
    </row>
    <row r="13" spans="1:27" x14ac:dyDescent="0.3">
      <c r="A13" s="10" t="s">
        <v>144</v>
      </c>
      <c r="B13" s="22" t="s">
        <v>155</v>
      </c>
      <c r="C13" s="23" t="s">
        <v>1078</v>
      </c>
      <c r="D13" s="23" t="s">
        <v>1079</v>
      </c>
      <c r="E13" s="23" t="s">
        <v>21</v>
      </c>
      <c r="F13" s="23" t="s">
        <v>158</v>
      </c>
      <c r="G13" s="102"/>
      <c r="H13" s="103">
        <v>41.247</v>
      </c>
      <c r="I13" s="103">
        <v>41.247</v>
      </c>
      <c r="J13" s="103">
        <v>41.247</v>
      </c>
      <c r="K13" s="103">
        <v>41.247</v>
      </c>
      <c r="L13" s="103">
        <v>41.247</v>
      </c>
      <c r="M13" s="103">
        <v>41.247</v>
      </c>
      <c r="N13" s="103">
        <v>41.247</v>
      </c>
      <c r="O13" s="103">
        <v>41.247</v>
      </c>
      <c r="P13" s="103">
        <v>41.247</v>
      </c>
      <c r="Q13" s="103">
        <v>41.247</v>
      </c>
      <c r="R13" s="103">
        <v>8.2493999999999996</v>
      </c>
      <c r="S13" s="103">
        <v>0</v>
      </c>
      <c r="T13" s="103">
        <v>0</v>
      </c>
      <c r="U13" s="103">
        <v>0</v>
      </c>
      <c r="V13" s="103">
        <v>0</v>
      </c>
      <c r="W13" s="103">
        <v>0</v>
      </c>
      <c r="X13" s="103">
        <v>0</v>
      </c>
      <c r="Y13" s="103">
        <v>0</v>
      </c>
      <c r="Z13" s="103">
        <v>0</v>
      </c>
      <c r="AA13" s="103">
        <v>0</v>
      </c>
    </row>
    <row r="14" spans="1:27" x14ac:dyDescent="0.3">
      <c r="A14" s="10" t="s">
        <v>144</v>
      </c>
      <c r="B14" s="22" t="s">
        <v>159</v>
      </c>
      <c r="C14" s="23" t="s">
        <v>1080</v>
      </c>
      <c r="D14" s="23" t="s">
        <v>1081</v>
      </c>
      <c r="E14" s="23" t="s">
        <v>21</v>
      </c>
      <c r="F14" s="23" t="s">
        <v>149</v>
      </c>
      <c r="G14" s="102"/>
      <c r="H14" s="103">
        <v>20.050625</v>
      </c>
      <c r="I14" s="103">
        <v>20.050625</v>
      </c>
      <c r="J14" s="103">
        <v>20.050625</v>
      </c>
      <c r="K14" s="103">
        <v>20.050625</v>
      </c>
      <c r="L14" s="103">
        <v>20.050625</v>
      </c>
      <c r="M14" s="103">
        <v>20.050625</v>
      </c>
      <c r="N14" s="103">
        <v>20.050625</v>
      </c>
      <c r="O14" s="103">
        <v>20.050625</v>
      </c>
      <c r="P14" s="103">
        <v>20.050625</v>
      </c>
      <c r="Q14" s="103">
        <v>20.050625</v>
      </c>
      <c r="R14" s="103">
        <v>20.050625</v>
      </c>
      <c r="S14" s="103">
        <v>20.050625</v>
      </c>
      <c r="T14" s="103">
        <v>20.050625</v>
      </c>
      <c r="U14" s="103">
        <v>20.050625</v>
      </c>
      <c r="V14" s="103">
        <v>20.050625</v>
      </c>
      <c r="W14" s="103">
        <v>20.050625</v>
      </c>
      <c r="X14" s="103">
        <v>20.050625</v>
      </c>
      <c r="Y14" s="103">
        <v>20.050625</v>
      </c>
      <c r="Z14" s="103">
        <v>20.050625</v>
      </c>
      <c r="AA14" s="103">
        <v>20.050625</v>
      </c>
    </row>
    <row r="15" spans="1:27" x14ac:dyDescent="0.3">
      <c r="A15" s="10" t="s">
        <v>144</v>
      </c>
      <c r="B15" s="22" t="s">
        <v>159</v>
      </c>
      <c r="C15" s="23" t="s">
        <v>1082</v>
      </c>
      <c r="D15" s="23" t="s">
        <v>1083</v>
      </c>
      <c r="E15" s="23" t="s">
        <v>21</v>
      </c>
      <c r="F15" s="23" t="s">
        <v>158</v>
      </c>
      <c r="G15" s="102"/>
      <c r="H15" s="103">
        <v>9.2805750000000007</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row>
    <row r="16" spans="1:27" x14ac:dyDescent="0.3">
      <c r="A16" s="10" t="s">
        <v>144</v>
      </c>
      <c r="B16" s="22" t="s">
        <v>159</v>
      </c>
      <c r="C16" s="23" t="s">
        <v>1084</v>
      </c>
      <c r="D16" s="23" t="s">
        <v>1083</v>
      </c>
      <c r="E16" s="23" t="s">
        <v>21</v>
      </c>
      <c r="F16" s="23" t="s">
        <v>149</v>
      </c>
      <c r="G16" s="102"/>
      <c r="H16" s="103">
        <v>0</v>
      </c>
      <c r="I16" s="103">
        <v>0</v>
      </c>
      <c r="J16" s="103">
        <v>5.01265625</v>
      </c>
      <c r="K16" s="103">
        <v>20.050625</v>
      </c>
      <c r="L16" s="103">
        <v>20.050625</v>
      </c>
      <c r="M16" s="103">
        <v>20.050625</v>
      </c>
      <c r="N16" s="103">
        <v>20.050625</v>
      </c>
      <c r="O16" s="103">
        <v>20.050625</v>
      </c>
      <c r="P16" s="103">
        <v>20.050625</v>
      </c>
      <c r="Q16" s="103">
        <v>20.050625</v>
      </c>
      <c r="R16" s="103">
        <v>20.050625</v>
      </c>
      <c r="S16" s="103">
        <v>20.050625</v>
      </c>
      <c r="T16" s="103">
        <v>20.050625</v>
      </c>
      <c r="U16" s="103">
        <v>20.050625</v>
      </c>
      <c r="V16" s="103">
        <v>20.050625</v>
      </c>
      <c r="W16" s="103">
        <v>20.050625</v>
      </c>
      <c r="X16" s="103">
        <v>20.050625</v>
      </c>
      <c r="Y16" s="103">
        <v>20.050625</v>
      </c>
      <c r="Z16" s="103">
        <v>20.050625</v>
      </c>
      <c r="AA16" s="103">
        <v>20.050625</v>
      </c>
    </row>
    <row r="17" spans="1:27" x14ac:dyDescent="0.3">
      <c r="A17" s="10" t="s">
        <v>144</v>
      </c>
      <c r="B17" s="22" t="s">
        <v>159</v>
      </c>
      <c r="C17" s="23" t="s">
        <v>1069</v>
      </c>
      <c r="D17" s="23" t="s">
        <v>1085</v>
      </c>
      <c r="E17" s="23" t="s">
        <v>21</v>
      </c>
      <c r="F17" s="23" t="s">
        <v>149</v>
      </c>
      <c r="G17" s="102"/>
      <c r="H17" s="103">
        <v>4.1246999999999998</v>
      </c>
      <c r="I17" s="103">
        <v>4.1246999999999998</v>
      </c>
      <c r="J17" s="103">
        <v>4.1246999999999998</v>
      </c>
      <c r="K17" s="103">
        <v>4.1246999999999998</v>
      </c>
      <c r="L17" s="103">
        <v>4.1246999999999998</v>
      </c>
      <c r="M17" s="103">
        <v>4.1246999999999998</v>
      </c>
      <c r="N17" s="103">
        <v>4.1246999999999998</v>
      </c>
      <c r="O17" s="103">
        <v>4.1246999999999998</v>
      </c>
      <c r="P17" s="103">
        <v>4.1246999999999998</v>
      </c>
      <c r="Q17" s="103">
        <v>4.1246999999999998</v>
      </c>
      <c r="R17" s="103">
        <v>4.1246999999999998</v>
      </c>
      <c r="S17" s="103">
        <v>4.1246999999999998</v>
      </c>
      <c r="T17" s="103">
        <v>4.1246999999999998</v>
      </c>
      <c r="U17" s="103">
        <v>4.1246999999999998</v>
      </c>
      <c r="V17" s="103">
        <v>4.1246999999999998</v>
      </c>
      <c r="W17" s="103">
        <v>4.1246999999999998</v>
      </c>
      <c r="X17" s="103">
        <v>4.1246999999999998</v>
      </c>
      <c r="Y17" s="103">
        <v>4.1246999999999998</v>
      </c>
      <c r="Z17" s="103">
        <v>4.1246999999999998</v>
      </c>
      <c r="AA17" s="103">
        <v>4.1246999999999998</v>
      </c>
    </row>
    <row r="18" spans="1:27" x14ac:dyDescent="0.3">
      <c r="A18" s="10" t="s">
        <v>144</v>
      </c>
      <c r="B18" s="22" t="s">
        <v>159</v>
      </c>
      <c r="C18" s="23" t="s">
        <v>1069</v>
      </c>
      <c r="D18" s="23" t="s">
        <v>1086</v>
      </c>
      <c r="E18" s="23" t="s">
        <v>21</v>
      </c>
      <c r="F18" s="23" t="s">
        <v>149</v>
      </c>
      <c r="G18" s="102"/>
      <c r="H18" s="103">
        <v>40.10125</v>
      </c>
      <c r="I18" s="103">
        <v>40.10125</v>
      </c>
      <c r="J18" s="103">
        <v>40.10125</v>
      </c>
      <c r="K18" s="103">
        <v>40.10125</v>
      </c>
      <c r="L18" s="103">
        <v>40.10125</v>
      </c>
      <c r="M18" s="103">
        <v>40.10125</v>
      </c>
      <c r="N18" s="103">
        <v>40.10125</v>
      </c>
      <c r="O18" s="103">
        <v>40.10125</v>
      </c>
      <c r="P18" s="103">
        <v>40.10125</v>
      </c>
      <c r="Q18" s="103">
        <v>40.10125</v>
      </c>
      <c r="R18" s="103">
        <v>40.10125</v>
      </c>
      <c r="S18" s="103">
        <v>40.10125</v>
      </c>
      <c r="T18" s="103">
        <v>40.10125</v>
      </c>
      <c r="U18" s="103">
        <v>40.10125</v>
      </c>
      <c r="V18" s="103">
        <v>40.10125</v>
      </c>
      <c r="W18" s="103">
        <v>40.10125</v>
      </c>
      <c r="X18" s="103">
        <v>40.10125</v>
      </c>
      <c r="Y18" s="103">
        <v>40.10125</v>
      </c>
      <c r="Z18" s="103">
        <v>40.10125</v>
      </c>
      <c r="AA18" s="103">
        <v>40.10125</v>
      </c>
    </row>
    <row r="19" spans="1:27" x14ac:dyDescent="0.3">
      <c r="A19" s="10" t="s">
        <v>144</v>
      </c>
      <c r="B19" s="22" t="s">
        <v>364</v>
      </c>
      <c r="C19" s="23" t="s">
        <v>1087</v>
      </c>
      <c r="D19" s="23" t="s">
        <v>930</v>
      </c>
      <c r="E19" s="23" t="s">
        <v>21</v>
      </c>
      <c r="F19" s="23" t="s">
        <v>158</v>
      </c>
      <c r="G19" s="102"/>
      <c r="H19" s="103">
        <v>5</v>
      </c>
      <c r="I19" s="103">
        <v>5</v>
      </c>
      <c r="J19" s="103">
        <v>5</v>
      </c>
      <c r="K19" s="103">
        <v>5</v>
      </c>
      <c r="L19" s="103">
        <v>5</v>
      </c>
      <c r="M19" s="103">
        <v>5</v>
      </c>
      <c r="N19" s="103">
        <v>5</v>
      </c>
      <c r="O19" s="103">
        <v>5</v>
      </c>
      <c r="P19" s="103">
        <v>5</v>
      </c>
      <c r="Q19" s="103">
        <v>5</v>
      </c>
      <c r="R19" s="103">
        <v>0</v>
      </c>
      <c r="S19" s="103">
        <v>0</v>
      </c>
      <c r="T19" s="103">
        <v>0</v>
      </c>
      <c r="U19" s="103">
        <v>0</v>
      </c>
      <c r="V19" s="103">
        <v>0</v>
      </c>
      <c r="W19" s="103">
        <v>0</v>
      </c>
      <c r="X19" s="103">
        <v>0</v>
      </c>
      <c r="Y19" s="103">
        <v>0</v>
      </c>
      <c r="Z19" s="103">
        <v>0</v>
      </c>
      <c r="AA19" s="103">
        <v>0</v>
      </c>
    </row>
    <row r="20" spans="1:27" x14ac:dyDescent="0.3">
      <c r="A20" s="10" t="s">
        <v>144</v>
      </c>
      <c r="B20" s="22" t="s">
        <v>370</v>
      </c>
      <c r="C20" s="23" t="s">
        <v>146</v>
      </c>
      <c r="D20" s="23" t="s">
        <v>1088</v>
      </c>
      <c r="E20" s="23" t="s">
        <v>21</v>
      </c>
      <c r="F20" s="23" t="s">
        <v>149</v>
      </c>
      <c r="G20" s="102"/>
      <c r="H20" s="103">
        <v>8.2493999999999996</v>
      </c>
      <c r="I20" s="103">
        <v>8.2493999999999996</v>
      </c>
      <c r="J20" s="103">
        <v>8.2493999999999996</v>
      </c>
      <c r="K20" s="103">
        <v>8.2493999999999996</v>
      </c>
      <c r="L20" s="103">
        <v>8.2493999999999996</v>
      </c>
      <c r="M20" s="103">
        <v>8.2493999999999996</v>
      </c>
      <c r="N20" s="103">
        <v>8.2493999999999996</v>
      </c>
      <c r="O20" s="103">
        <v>8.2493999999999996</v>
      </c>
      <c r="P20" s="103">
        <v>8.2493999999999996</v>
      </c>
      <c r="Q20" s="103">
        <v>8.2493999999999996</v>
      </c>
      <c r="R20" s="103">
        <v>8.2493999999999996</v>
      </c>
      <c r="S20" s="103">
        <v>8.2493999999999996</v>
      </c>
      <c r="T20" s="103">
        <v>8.2493999999999996</v>
      </c>
      <c r="U20" s="103">
        <v>8.2493999999999996</v>
      </c>
      <c r="V20" s="103">
        <v>8.2493999999999996</v>
      </c>
      <c r="W20" s="103">
        <v>8.2493999999999996</v>
      </c>
      <c r="X20" s="103">
        <v>8.2493999999999996</v>
      </c>
      <c r="Y20" s="103">
        <v>8.2493999999999996</v>
      </c>
      <c r="Z20" s="103">
        <v>8.2493999999999996</v>
      </c>
      <c r="AA20" s="103">
        <v>8.2493999999999996</v>
      </c>
    </row>
    <row r="21" spans="1:27" x14ac:dyDescent="0.3">
      <c r="A21" s="10" t="s">
        <v>144</v>
      </c>
      <c r="B21" s="22" t="s">
        <v>375</v>
      </c>
      <c r="C21" s="23" t="s">
        <v>1089</v>
      </c>
      <c r="D21" s="23" t="s">
        <v>1090</v>
      </c>
      <c r="E21" s="23" t="s">
        <v>21</v>
      </c>
      <c r="F21" s="23" t="s">
        <v>158</v>
      </c>
      <c r="G21" s="102"/>
      <c r="H21" s="103">
        <v>12.374099999999999</v>
      </c>
      <c r="I21" s="103">
        <v>12.374099999999999</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row>
    <row r="22" spans="1:27" x14ac:dyDescent="0.3">
      <c r="A22" s="10" t="s">
        <v>144</v>
      </c>
      <c r="B22" s="22" t="s">
        <v>170</v>
      </c>
      <c r="C22" s="23" t="s">
        <v>1091</v>
      </c>
      <c r="D22" s="23" t="s">
        <v>1092</v>
      </c>
      <c r="E22" s="23" t="s">
        <v>21</v>
      </c>
      <c r="F22" s="23" t="s">
        <v>158</v>
      </c>
      <c r="G22" s="102"/>
      <c r="H22" s="103">
        <v>14.436450000000001</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row>
    <row r="23" spans="1:27" x14ac:dyDescent="0.3">
      <c r="A23" s="10" t="s">
        <v>144</v>
      </c>
      <c r="B23" s="22" t="s">
        <v>173</v>
      </c>
      <c r="C23" s="23" t="s">
        <v>1069</v>
      </c>
      <c r="D23" s="23" t="s">
        <v>175</v>
      </c>
      <c r="E23" s="23" t="s">
        <v>21</v>
      </c>
      <c r="F23" s="23" t="s">
        <v>149</v>
      </c>
      <c r="G23" s="102"/>
      <c r="H23" s="103">
        <v>0</v>
      </c>
      <c r="I23" s="103">
        <v>0</v>
      </c>
      <c r="J23" s="103">
        <v>0</v>
      </c>
      <c r="K23" s="103">
        <v>0</v>
      </c>
      <c r="L23" s="103">
        <v>0</v>
      </c>
      <c r="M23" s="103">
        <v>0</v>
      </c>
      <c r="N23" s="103">
        <v>0</v>
      </c>
      <c r="O23" s="103">
        <v>7.2182250000000003</v>
      </c>
      <c r="P23" s="103">
        <v>14.436450000000001</v>
      </c>
      <c r="Q23" s="103">
        <v>14.436450000000001</v>
      </c>
      <c r="R23" s="103">
        <v>14.436450000000001</v>
      </c>
      <c r="S23" s="103">
        <v>14.436450000000001</v>
      </c>
      <c r="T23" s="103">
        <v>14.436450000000001</v>
      </c>
      <c r="U23" s="103">
        <v>14.436450000000001</v>
      </c>
      <c r="V23" s="103">
        <v>14.436450000000001</v>
      </c>
      <c r="W23" s="103">
        <v>14.436450000000001</v>
      </c>
      <c r="X23" s="103">
        <v>14.436450000000001</v>
      </c>
      <c r="Y23" s="103">
        <v>14.436450000000001</v>
      </c>
      <c r="Z23" s="103">
        <v>14.436450000000001</v>
      </c>
      <c r="AA23" s="103">
        <v>14.436450000000001</v>
      </c>
    </row>
    <row r="24" spans="1:27" x14ac:dyDescent="0.3">
      <c r="A24" s="10" t="s">
        <v>144</v>
      </c>
      <c r="B24" s="22" t="s">
        <v>173</v>
      </c>
      <c r="C24" s="23" t="s">
        <v>1093</v>
      </c>
      <c r="D24" s="23" t="s">
        <v>1094</v>
      </c>
      <c r="E24" s="23" t="s">
        <v>21</v>
      </c>
      <c r="F24" s="23" t="s">
        <v>158</v>
      </c>
      <c r="G24" s="102"/>
      <c r="H24" s="103">
        <v>22.685849999999999</v>
      </c>
      <c r="I24" s="103">
        <v>22.685849999999999</v>
      </c>
      <c r="J24" s="103">
        <v>22.685849999999999</v>
      </c>
      <c r="K24" s="103">
        <v>22.685849999999999</v>
      </c>
      <c r="L24" s="103">
        <v>11.342924999999999</v>
      </c>
      <c r="M24" s="103">
        <v>0</v>
      </c>
      <c r="N24" s="103">
        <v>0</v>
      </c>
      <c r="O24" s="103">
        <v>0</v>
      </c>
      <c r="P24" s="103">
        <v>0</v>
      </c>
      <c r="Q24" s="103">
        <v>0</v>
      </c>
      <c r="R24" s="103">
        <v>0</v>
      </c>
      <c r="S24" s="103">
        <v>0</v>
      </c>
      <c r="T24" s="103">
        <v>0</v>
      </c>
      <c r="U24" s="103">
        <v>0</v>
      </c>
      <c r="V24" s="103">
        <v>0</v>
      </c>
      <c r="W24" s="103">
        <v>0</v>
      </c>
      <c r="X24" s="103">
        <v>0</v>
      </c>
      <c r="Y24" s="103">
        <v>0</v>
      </c>
      <c r="Z24" s="103">
        <v>0</v>
      </c>
      <c r="AA24" s="103">
        <v>0</v>
      </c>
    </row>
    <row r="25" spans="1:27" x14ac:dyDescent="0.3">
      <c r="A25" s="10" t="s">
        <v>144</v>
      </c>
      <c r="B25" s="22" t="s">
        <v>177</v>
      </c>
      <c r="C25" s="23" t="s">
        <v>1095</v>
      </c>
      <c r="D25" s="23" t="s">
        <v>179</v>
      </c>
      <c r="E25" s="23" t="s">
        <v>21</v>
      </c>
      <c r="F25" s="23" t="s">
        <v>149</v>
      </c>
      <c r="G25" s="102"/>
      <c r="H25" s="103">
        <v>4.1246999999999998</v>
      </c>
      <c r="I25" s="103">
        <v>4.1246999999999998</v>
      </c>
      <c r="J25" s="103">
        <v>4.1246999999999998</v>
      </c>
      <c r="K25" s="103">
        <v>4.1246999999999998</v>
      </c>
      <c r="L25" s="103">
        <v>4.1246999999999998</v>
      </c>
      <c r="M25" s="103">
        <v>4.1246999999999998</v>
      </c>
      <c r="N25" s="103">
        <v>4.1246999999999998</v>
      </c>
      <c r="O25" s="103">
        <v>4.1246999999999998</v>
      </c>
      <c r="P25" s="103">
        <v>4.1246999999999998</v>
      </c>
      <c r="Q25" s="103">
        <v>4.1246999999999998</v>
      </c>
      <c r="R25" s="103">
        <v>4.1246999999999998</v>
      </c>
      <c r="S25" s="103">
        <v>4.1246999999999998</v>
      </c>
      <c r="T25" s="103">
        <v>4.1246999999999998</v>
      </c>
      <c r="U25" s="103">
        <v>4.1246999999999998</v>
      </c>
      <c r="V25" s="103">
        <v>4.1246999999999998</v>
      </c>
      <c r="W25" s="103">
        <v>4.1246999999999998</v>
      </c>
      <c r="X25" s="103">
        <v>4.1246999999999998</v>
      </c>
      <c r="Y25" s="103">
        <v>4.1246999999999998</v>
      </c>
      <c r="Z25" s="103">
        <v>4.1246999999999998</v>
      </c>
      <c r="AA25" s="103">
        <v>4.1246999999999998</v>
      </c>
    </row>
    <row r="26" spans="1:27" x14ac:dyDescent="0.3">
      <c r="A26" s="10" t="s">
        <v>196</v>
      </c>
      <c r="B26" s="22" t="s">
        <v>197</v>
      </c>
      <c r="C26" s="23" t="s">
        <v>1096</v>
      </c>
      <c r="D26" s="23" t="s">
        <v>1097</v>
      </c>
      <c r="E26" s="23" t="s">
        <v>21</v>
      </c>
      <c r="F26" s="23" t="s">
        <v>149</v>
      </c>
      <c r="G26" s="102"/>
      <c r="H26" s="103">
        <v>0</v>
      </c>
      <c r="I26" s="103">
        <v>0</v>
      </c>
      <c r="J26" s="103">
        <v>0</v>
      </c>
      <c r="K26" s="103">
        <v>0</v>
      </c>
      <c r="L26" s="103">
        <v>0</v>
      </c>
      <c r="M26" s="103">
        <v>0</v>
      </c>
      <c r="N26" s="103">
        <v>0</v>
      </c>
      <c r="O26" s="103">
        <v>0</v>
      </c>
      <c r="P26" s="103">
        <v>0</v>
      </c>
      <c r="Q26" s="103">
        <v>0</v>
      </c>
      <c r="R26" s="103">
        <v>0</v>
      </c>
      <c r="S26" s="103">
        <v>0</v>
      </c>
      <c r="T26" s="103">
        <v>0</v>
      </c>
      <c r="U26" s="103">
        <v>45</v>
      </c>
      <c r="V26" s="103">
        <v>45</v>
      </c>
      <c r="W26" s="103">
        <v>45</v>
      </c>
      <c r="X26" s="103">
        <v>45</v>
      </c>
      <c r="Y26" s="103">
        <v>45</v>
      </c>
      <c r="Z26" s="103">
        <v>45</v>
      </c>
      <c r="AA26" s="103">
        <v>45</v>
      </c>
    </row>
    <row r="27" spans="1:27" x14ac:dyDescent="0.3">
      <c r="A27" s="10" t="s">
        <v>196</v>
      </c>
      <c r="B27" s="22" t="s">
        <v>197</v>
      </c>
      <c r="C27" s="23" t="s">
        <v>1098</v>
      </c>
      <c r="D27" s="23" t="s">
        <v>1099</v>
      </c>
      <c r="E27" s="23" t="s">
        <v>21</v>
      </c>
      <c r="F27" s="23" t="s">
        <v>149</v>
      </c>
      <c r="G27" s="102"/>
      <c r="H27" s="103">
        <v>8.2493999999999996</v>
      </c>
      <c r="I27" s="103">
        <v>8.2493999999999996</v>
      </c>
      <c r="J27" s="103">
        <v>8.2493999999999996</v>
      </c>
      <c r="K27" s="103">
        <v>8.2493999999999996</v>
      </c>
      <c r="L27" s="103">
        <v>8.2493999999999996</v>
      </c>
      <c r="M27" s="103">
        <v>8.2493999999999996</v>
      </c>
      <c r="N27" s="103">
        <v>8.2493999999999996</v>
      </c>
      <c r="O27" s="103">
        <v>8.2493999999999996</v>
      </c>
      <c r="P27" s="103">
        <v>8.2493999999999996</v>
      </c>
      <c r="Q27" s="103">
        <v>8.2493999999999996</v>
      </c>
      <c r="R27" s="103">
        <v>8.2493999999999996</v>
      </c>
      <c r="S27" s="103">
        <v>8.2493999999999996</v>
      </c>
      <c r="T27" s="103">
        <v>8.2493999999999996</v>
      </c>
      <c r="U27" s="103">
        <v>8.2493999999999996</v>
      </c>
      <c r="V27" s="103">
        <v>8.2493999999999996</v>
      </c>
      <c r="W27" s="103">
        <v>8.2493999999999996</v>
      </c>
      <c r="X27" s="103">
        <v>8.2493999999999996</v>
      </c>
      <c r="Y27" s="103">
        <v>8.2493999999999996</v>
      </c>
      <c r="Z27" s="103">
        <v>8.2493999999999996</v>
      </c>
      <c r="AA27" s="103">
        <v>8.2493999999999996</v>
      </c>
    </row>
    <row r="28" spans="1:27" x14ac:dyDescent="0.3">
      <c r="A28" s="10" t="s">
        <v>196</v>
      </c>
      <c r="B28" s="22" t="s">
        <v>200</v>
      </c>
      <c r="C28" s="23" t="s">
        <v>1100</v>
      </c>
      <c r="D28" s="23" t="s">
        <v>1101</v>
      </c>
      <c r="E28" s="23" t="s">
        <v>21</v>
      </c>
      <c r="F28" s="23" t="s">
        <v>149</v>
      </c>
      <c r="G28" s="102"/>
      <c r="H28" s="103">
        <v>0</v>
      </c>
      <c r="I28" s="103">
        <v>0</v>
      </c>
      <c r="J28" s="103">
        <v>0</v>
      </c>
      <c r="K28" s="103">
        <v>10.31175</v>
      </c>
      <c r="L28" s="103">
        <v>61.8705</v>
      </c>
      <c r="M28" s="103">
        <v>61.8705</v>
      </c>
      <c r="N28" s="103">
        <v>61.8705</v>
      </c>
      <c r="O28" s="103">
        <v>61.8705</v>
      </c>
      <c r="P28" s="103">
        <v>61.8705</v>
      </c>
      <c r="Q28" s="103">
        <v>61.8705</v>
      </c>
      <c r="R28" s="103">
        <v>61.8705</v>
      </c>
      <c r="S28" s="103">
        <v>61.8705</v>
      </c>
      <c r="T28" s="103">
        <v>61.8705</v>
      </c>
      <c r="U28" s="103">
        <v>61.8705</v>
      </c>
      <c r="V28" s="103">
        <v>61.8705</v>
      </c>
      <c r="W28" s="103">
        <v>61.8705</v>
      </c>
      <c r="X28" s="103">
        <v>61.8705</v>
      </c>
      <c r="Y28" s="103">
        <v>61.8705</v>
      </c>
      <c r="Z28" s="103">
        <v>61.8705</v>
      </c>
      <c r="AA28" s="103">
        <v>61.8705</v>
      </c>
    </row>
    <row r="29" spans="1:27" x14ac:dyDescent="0.3">
      <c r="A29" s="10" t="s">
        <v>196</v>
      </c>
      <c r="B29" s="22" t="s">
        <v>206</v>
      </c>
      <c r="C29" s="23" t="s">
        <v>1102</v>
      </c>
      <c r="D29" s="23" t="s">
        <v>208</v>
      </c>
      <c r="E29" s="23" t="s">
        <v>21</v>
      </c>
      <c r="F29" s="23" t="s">
        <v>149</v>
      </c>
      <c r="G29" s="102"/>
      <c r="H29" s="103">
        <v>48.121499999999997</v>
      </c>
      <c r="I29" s="103">
        <v>48.121499999999997</v>
      </c>
      <c r="J29" s="103">
        <v>48.121499999999997</v>
      </c>
      <c r="K29" s="103">
        <v>48.121499999999997</v>
      </c>
      <c r="L29" s="103">
        <v>48.121499999999997</v>
      </c>
      <c r="M29" s="103">
        <v>48.121499999999997</v>
      </c>
      <c r="N29" s="103">
        <v>48.121499999999997</v>
      </c>
      <c r="O29" s="103">
        <v>48.121499999999997</v>
      </c>
      <c r="P29" s="103">
        <v>48.121499999999997</v>
      </c>
      <c r="Q29" s="103">
        <v>48.121499999999997</v>
      </c>
      <c r="R29" s="103">
        <v>48.121499999999997</v>
      </c>
      <c r="S29" s="103">
        <v>48.121499999999997</v>
      </c>
      <c r="T29" s="103">
        <v>48.121499999999997</v>
      </c>
      <c r="U29" s="103">
        <v>48.121499999999997</v>
      </c>
      <c r="V29" s="103">
        <v>48.121499999999997</v>
      </c>
      <c r="W29" s="103">
        <v>48.121499999999997</v>
      </c>
      <c r="X29" s="103">
        <v>48.121499999999997</v>
      </c>
      <c r="Y29" s="103">
        <v>48.121499999999997</v>
      </c>
      <c r="Z29" s="103">
        <v>48.121499999999997</v>
      </c>
      <c r="AA29" s="103">
        <v>48.121499999999997</v>
      </c>
    </row>
    <row r="30" spans="1:27" x14ac:dyDescent="0.3">
      <c r="A30" s="10" t="s">
        <v>196</v>
      </c>
      <c r="B30" s="22" t="s">
        <v>206</v>
      </c>
      <c r="C30" s="23" t="s">
        <v>1069</v>
      </c>
      <c r="D30" s="23" t="s">
        <v>1103</v>
      </c>
      <c r="E30" s="23" t="s">
        <v>21</v>
      </c>
      <c r="F30" s="23" t="s">
        <v>149</v>
      </c>
      <c r="G30" s="102"/>
      <c r="H30" s="103">
        <v>3</v>
      </c>
      <c r="I30" s="103">
        <v>3</v>
      </c>
      <c r="J30" s="103">
        <v>3</v>
      </c>
      <c r="K30" s="103">
        <v>3</v>
      </c>
      <c r="L30" s="103">
        <v>3</v>
      </c>
      <c r="M30" s="103">
        <v>3</v>
      </c>
      <c r="N30" s="103">
        <v>3</v>
      </c>
      <c r="O30" s="103">
        <v>3</v>
      </c>
      <c r="P30" s="103">
        <v>3</v>
      </c>
      <c r="Q30" s="103">
        <v>3</v>
      </c>
      <c r="R30" s="103">
        <v>3</v>
      </c>
      <c r="S30" s="103">
        <v>3</v>
      </c>
      <c r="T30" s="103">
        <v>3</v>
      </c>
      <c r="U30" s="103">
        <v>3</v>
      </c>
      <c r="V30" s="103">
        <v>3</v>
      </c>
      <c r="W30" s="103">
        <v>3</v>
      </c>
      <c r="X30" s="103">
        <v>3</v>
      </c>
      <c r="Y30" s="103">
        <v>3</v>
      </c>
      <c r="Z30" s="103">
        <v>3</v>
      </c>
      <c r="AA30" s="103">
        <v>3</v>
      </c>
    </row>
    <row r="31" spans="1:27" x14ac:dyDescent="0.3">
      <c r="A31" s="10" t="s">
        <v>196</v>
      </c>
      <c r="B31" s="22" t="s">
        <v>206</v>
      </c>
      <c r="C31" s="23" t="s">
        <v>1069</v>
      </c>
      <c r="D31" s="23" t="s">
        <v>1104</v>
      </c>
      <c r="E31" s="23" t="s">
        <v>21</v>
      </c>
      <c r="F31" s="23" t="s">
        <v>149</v>
      </c>
      <c r="G31" s="102"/>
      <c r="H31" s="103">
        <v>4</v>
      </c>
      <c r="I31" s="103">
        <v>4</v>
      </c>
      <c r="J31" s="103">
        <v>4</v>
      </c>
      <c r="K31" s="103">
        <v>4</v>
      </c>
      <c r="L31" s="103">
        <v>4</v>
      </c>
      <c r="M31" s="103">
        <v>4</v>
      </c>
      <c r="N31" s="103">
        <v>4</v>
      </c>
      <c r="O31" s="103">
        <v>4</v>
      </c>
      <c r="P31" s="103">
        <v>4</v>
      </c>
      <c r="Q31" s="103">
        <v>4</v>
      </c>
      <c r="R31" s="103">
        <v>4</v>
      </c>
      <c r="S31" s="103">
        <v>4</v>
      </c>
      <c r="T31" s="103">
        <v>4</v>
      </c>
      <c r="U31" s="103">
        <v>4</v>
      </c>
      <c r="V31" s="103">
        <v>4</v>
      </c>
      <c r="W31" s="103">
        <v>4</v>
      </c>
      <c r="X31" s="103">
        <v>4</v>
      </c>
      <c r="Y31" s="103">
        <v>4</v>
      </c>
      <c r="Z31" s="103">
        <v>4</v>
      </c>
      <c r="AA31" s="103">
        <v>4</v>
      </c>
    </row>
    <row r="32" spans="1:27" x14ac:dyDescent="0.3">
      <c r="A32" s="10" t="s">
        <v>196</v>
      </c>
      <c r="B32" s="22" t="s">
        <v>450</v>
      </c>
      <c r="C32" s="23" t="s">
        <v>1105</v>
      </c>
      <c r="D32" s="23" t="s">
        <v>1106</v>
      </c>
      <c r="E32" s="23" t="s">
        <v>21</v>
      </c>
      <c r="F32" s="23" t="s">
        <v>149</v>
      </c>
      <c r="G32" s="102"/>
      <c r="H32" s="103">
        <v>0.98992800000000014</v>
      </c>
      <c r="I32" s="103">
        <v>0.98992800000000014</v>
      </c>
      <c r="J32" s="103">
        <v>0.98992800000000014</v>
      </c>
      <c r="K32" s="103">
        <v>0.98992800000000014</v>
      </c>
      <c r="L32" s="103">
        <v>0.98992800000000014</v>
      </c>
      <c r="M32" s="103">
        <v>0.98992800000000014</v>
      </c>
      <c r="N32" s="103">
        <v>0.98992800000000014</v>
      </c>
      <c r="O32" s="103">
        <v>0.98992800000000014</v>
      </c>
      <c r="P32" s="103">
        <v>0.98992800000000014</v>
      </c>
      <c r="Q32" s="103">
        <v>0.98992800000000014</v>
      </c>
      <c r="R32" s="103">
        <v>0.98992800000000014</v>
      </c>
      <c r="S32" s="103">
        <v>0.98992800000000014</v>
      </c>
      <c r="T32" s="103">
        <v>0.98992800000000014</v>
      </c>
      <c r="U32" s="103">
        <v>0.98992800000000014</v>
      </c>
      <c r="V32" s="103">
        <v>0.98992800000000014</v>
      </c>
      <c r="W32" s="103">
        <v>0.98992800000000014</v>
      </c>
      <c r="X32" s="103">
        <v>0.98992800000000014</v>
      </c>
      <c r="Y32" s="103">
        <v>0.98992800000000014</v>
      </c>
      <c r="Z32" s="103">
        <v>0.98992800000000014</v>
      </c>
      <c r="AA32" s="103">
        <v>0.98992800000000014</v>
      </c>
    </row>
    <row r="33" spans="1:27" x14ac:dyDescent="0.3">
      <c r="A33" s="10" t="s">
        <v>196</v>
      </c>
      <c r="B33" s="22" t="s">
        <v>450</v>
      </c>
      <c r="C33" s="23" t="s">
        <v>1107</v>
      </c>
      <c r="D33" s="23" t="s">
        <v>1108</v>
      </c>
      <c r="E33" s="23" t="s">
        <v>21</v>
      </c>
      <c r="F33" s="23" t="s">
        <v>149</v>
      </c>
      <c r="G33" s="102"/>
      <c r="H33" s="103">
        <v>6.5995200000000001</v>
      </c>
      <c r="I33" s="103">
        <v>6.5995200000000001</v>
      </c>
      <c r="J33" s="103">
        <v>6.5995200000000001</v>
      </c>
      <c r="K33" s="103">
        <v>6.5995200000000001</v>
      </c>
      <c r="L33" s="103">
        <v>6.5995200000000001</v>
      </c>
      <c r="M33" s="103">
        <v>6.5995200000000001</v>
      </c>
      <c r="N33" s="103">
        <v>6.5995200000000001</v>
      </c>
      <c r="O33" s="103">
        <v>6.5995200000000001</v>
      </c>
      <c r="P33" s="103">
        <v>6.5995200000000001</v>
      </c>
      <c r="Q33" s="103">
        <v>6.5995200000000001</v>
      </c>
      <c r="R33" s="103">
        <v>6.5995200000000001</v>
      </c>
      <c r="S33" s="103">
        <v>6.5995200000000001</v>
      </c>
      <c r="T33" s="103">
        <v>6.5995200000000001</v>
      </c>
      <c r="U33" s="103">
        <v>6.5995200000000001</v>
      </c>
      <c r="V33" s="103">
        <v>6.5995200000000001</v>
      </c>
      <c r="W33" s="103">
        <v>6.5995200000000001</v>
      </c>
      <c r="X33" s="103">
        <v>6.5995200000000001</v>
      </c>
      <c r="Y33" s="103">
        <v>6.5995200000000001</v>
      </c>
      <c r="Z33" s="103">
        <v>6.5995200000000001</v>
      </c>
      <c r="AA33" s="103">
        <v>6.5995200000000001</v>
      </c>
    </row>
    <row r="34" spans="1:27" x14ac:dyDescent="0.3">
      <c r="A34" s="10" t="s">
        <v>209</v>
      </c>
      <c r="B34" s="22" t="s">
        <v>213</v>
      </c>
      <c r="C34" s="23" t="s">
        <v>1109</v>
      </c>
      <c r="D34" s="23" t="s">
        <v>1110</v>
      </c>
      <c r="E34" s="23" t="s">
        <v>21</v>
      </c>
      <c r="F34" s="23" t="s">
        <v>158</v>
      </c>
      <c r="G34" s="102"/>
      <c r="H34" s="103">
        <v>4.5371699999999997</v>
      </c>
      <c r="I34" s="103">
        <v>4.5371699999999997</v>
      </c>
      <c r="J34" s="103">
        <v>0</v>
      </c>
      <c r="K34" s="103">
        <v>0</v>
      </c>
      <c r="L34" s="103">
        <v>0</v>
      </c>
      <c r="M34" s="103">
        <v>0</v>
      </c>
      <c r="N34" s="103">
        <v>0</v>
      </c>
      <c r="O34" s="103">
        <v>0</v>
      </c>
      <c r="P34" s="103">
        <v>0</v>
      </c>
      <c r="Q34" s="103">
        <v>0</v>
      </c>
      <c r="R34" s="103">
        <v>0</v>
      </c>
      <c r="S34" s="103">
        <v>0</v>
      </c>
      <c r="T34" s="103">
        <v>0</v>
      </c>
      <c r="U34" s="103">
        <v>0</v>
      </c>
      <c r="V34" s="103">
        <v>0</v>
      </c>
      <c r="W34" s="103">
        <v>0</v>
      </c>
      <c r="X34" s="103">
        <v>0</v>
      </c>
      <c r="Y34" s="103">
        <v>0</v>
      </c>
      <c r="Z34" s="103">
        <v>0</v>
      </c>
      <c r="AA34" s="103">
        <v>0</v>
      </c>
    </row>
    <row r="35" spans="1:27" x14ac:dyDescent="0.3">
      <c r="A35" s="10" t="s">
        <v>209</v>
      </c>
      <c r="B35" s="22" t="s">
        <v>213</v>
      </c>
      <c r="C35" s="23" t="s">
        <v>1109</v>
      </c>
      <c r="D35" s="23" t="s">
        <v>1111</v>
      </c>
      <c r="E35" s="23" t="s">
        <v>21</v>
      </c>
      <c r="F35" s="23" t="s">
        <v>158</v>
      </c>
      <c r="G35" s="102"/>
      <c r="H35" s="103">
        <v>7.0119899999999999</v>
      </c>
      <c r="I35" s="103">
        <v>7.0119899999999999</v>
      </c>
      <c r="J35" s="103">
        <v>0</v>
      </c>
      <c r="K35" s="103">
        <v>0</v>
      </c>
      <c r="L35" s="103">
        <v>0</v>
      </c>
      <c r="M35" s="103">
        <v>0</v>
      </c>
      <c r="N35" s="103">
        <v>0</v>
      </c>
      <c r="O35" s="103">
        <v>0</v>
      </c>
      <c r="P35" s="103">
        <v>0</v>
      </c>
      <c r="Q35" s="103">
        <v>0</v>
      </c>
      <c r="R35" s="103">
        <v>0</v>
      </c>
      <c r="S35" s="103">
        <v>0</v>
      </c>
      <c r="T35" s="103">
        <v>0</v>
      </c>
      <c r="U35" s="103">
        <v>0</v>
      </c>
      <c r="V35" s="103">
        <v>0</v>
      </c>
      <c r="W35" s="103">
        <v>0</v>
      </c>
      <c r="X35" s="103">
        <v>0</v>
      </c>
      <c r="Y35" s="103">
        <v>0</v>
      </c>
      <c r="Z35" s="103">
        <v>0</v>
      </c>
      <c r="AA35" s="103">
        <v>0</v>
      </c>
    </row>
    <row r="36" spans="1:27" x14ac:dyDescent="0.3">
      <c r="A36" s="10" t="s">
        <v>209</v>
      </c>
      <c r="B36" s="22" t="s">
        <v>213</v>
      </c>
      <c r="C36" s="23" t="s">
        <v>1109</v>
      </c>
      <c r="D36" s="23" t="s">
        <v>1112</v>
      </c>
      <c r="E36" s="23" t="s">
        <v>21</v>
      </c>
      <c r="F36" s="23" t="s">
        <v>149</v>
      </c>
      <c r="G36" s="102"/>
      <c r="H36" s="103">
        <v>61.8705</v>
      </c>
      <c r="I36" s="103">
        <v>16.498799999999989</v>
      </c>
      <c r="J36" s="103">
        <v>16.498799999999989</v>
      </c>
      <c r="K36" s="103">
        <v>16.498799999999989</v>
      </c>
      <c r="L36" s="103">
        <v>16.498799999999989</v>
      </c>
      <c r="M36" s="103">
        <v>16.498799999999989</v>
      </c>
      <c r="N36" s="103">
        <v>16.498799999999989</v>
      </c>
      <c r="O36" s="103">
        <v>16.498799999999989</v>
      </c>
      <c r="P36" s="103">
        <v>16.498799999999989</v>
      </c>
      <c r="Q36" s="103">
        <v>16.498799999999989</v>
      </c>
      <c r="R36" s="103">
        <v>16.498799999999989</v>
      </c>
      <c r="S36" s="103">
        <v>16.498799999999989</v>
      </c>
      <c r="T36" s="103">
        <v>16.498799999999989</v>
      </c>
      <c r="U36" s="103">
        <v>16.498799999999989</v>
      </c>
      <c r="V36" s="103">
        <v>16.498799999999989</v>
      </c>
      <c r="W36" s="103">
        <v>16.498799999999989</v>
      </c>
      <c r="X36" s="103">
        <v>16.498799999999989</v>
      </c>
      <c r="Y36" s="103">
        <v>16.498799999999989</v>
      </c>
      <c r="Z36" s="103">
        <v>16.498799999999989</v>
      </c>
      <c r="AA36" s="103">
        <v>16.498799999999989</v>
      </c>
    </row>
    <row r="37" spans="1:27" x14ac:dyDescent="0.3">
      <c r="A37" s="10" t="s">
        <v>209</v>
      </c>
      <c r="B37" s="22" t="s">
        <v>213</v>
      </c>
      <c r="C37" s="23" t="s">
        <v>221</v>
      </c>
      <c r="D37" s="23" t="s">
        <v>1113</v>
      </c>
      <c r="E37" s="23" t="s">
        <v>21</v>
      </c>
      <c r="F37" s="23" t="s">
        <v>149</v>
      </c>
      <c r="G37" s="102"/>
      <c r="H37" s="103">
        <v>4.2392750000000001</v>
      </c>
      <c r="I37" s="103">
        <v>4.2392750000000001</v>
      </c>
      <c r="J37" s="103">
        <v>4.2392750000000001</v>
      </c>
      <c r="K37" s="103">
        <v>4.2392750000000001</v>
      </c>
      <c r="L37" s="103">
        <v>4.2392750000000001</v>
      </c>
      <c r="M37" s="103">
        <v>4.2392750000000001</v>
      </c>
      <c r="N37" s="103">
        <v>4.2392750000000001</v>
      </c>
      <c r="O37" s="103">
        <v>4.2392750000000001</v>
      </c>
      <c r="P37" s="103">
        <v>4.2392750000000001</v>
      </c>
      <c r="Q37" s="103">
        <v>4.2392750000000001</v>
      </c>
      <c r="R37" s="103">
        <v>4.2392750000000001</v>
      </c>
      <c r="S37" s="103">
        <v>4.2392750000000001</v>
      </c>
      <c r="T37" s="103">
        <v>4.2392750000000001</v>
      </c>
      <c r="U37" s="103">
        <v>4.2392750000000001</v>
      </c>
      <c r="V37" s="103">
        <v>4.2392750000000001</v>
      </c>
      <c r="W37" s="103">
        <v>4.2392750000000001</v>
      </c>
      <c r="X37" s="103">
        <v>4.2392750000000001</v>
      </c>
      <c r="Y37" s="103">
        <v>4.2392750000000001</v>
      </c>
      <c r="Z37" s="103">
        <v>4.2392750000000001</v>
      </c>
      <c r="AA37" s="103">
        <v>4.2392750000000001</v>
      </c>
    </row>
    <row r="38" spans="1:27" x14ac:dyDescent="0.3">
      <c r="A38" s="10" t="s">
        <v>209</v>
      </c>
      <c r="B38" s="22" t="s">
        <v>213</v>
      </c>
      <c r="C38" s="23" t="s">
        <v>221</v>
      </c>
      <c r="D38" s="23" t="s">
        <v>1114</v>
      </c>
      <c r="E38" s="23" t="s">
        <v>21</v>
      </c>
      <c r="F38" s="23" t="s">
        <v>149</v>
      </c>
      <c r="G38" s="102"/>
      <c r="H38" s="103">
        <v>12.081933750000001</v>
      </c>
      <c r="I38" s="103">
        <v>12.081933750000001</v>
      </c>
      <c r="J38" s="103">
        <v>12.081933750000001</v>
      </c>
      <c r="K38" s="103">
        <v>12.081933750000001</v>
      </c>
      <c r="L38" s="103">
        <v>12.081933750000001</v>
      </c>
      <c r="M38" s="103">
        <v>12.081933750000001</v>
      </c>
      <c r="N38" s="103">
        <v>12.081933750000001</v>
      </c>
      <c r="O38" s="103">
        <v>12.081933750000001</v>
      </c>
      <c r="P38" s="103">
        <v>12.081933750000001</v>
      </c>
      <c r="Q38" s="103">
        <v>12.081933750000001</v>
      </c>
      <c r="R38" s="103">
        <v>12.081933750000001</v>
      </c>
      <c r="S38" s="103">
        <v>12.081933750000001</v>
      </c>
      <c r="T38" s="103">
        <v>12.081933750000001</v>
      </c>
      <c r="U38" s="103">
        <v>12.081933750000001</v>
      </c>
      <c r="V38" s="103">
        <v>12.081933750000001</v>
      </c>
      <c r="W38" s="103">
        <v>12.081933750000001</v>
      </c>
      <c r="X38" s="103">
        <v>12.081933750000001</v>
      </c>
      <c r="Y38" s="103">
        <v>12.081933750000001</v>
      </c>
      <c r="Z38" s="103">
        <v>12.081933750000001</v>
      </c>
      <c r="AA38" s="103">
        <v>12.081933750000001</v>
      </c>
    </row>
    <row r="39" spans="1:27" x14ac:dyDescent="0.3">
      <c r="A39" s="10" t="s">
        <v>209</v>
      </c>
      <c r="B39" s="22" t="s">
        <v>213</v>
      </c>
      <c r="C39" s="23" t="s">
        <v>221</v>
      </c>
      <c r="D39" s="23" t="s">
        <v>1115</v>
      </c>
      <c r="E39" s="23" t="s">
        <v>21</v>
      </c>
      <c r="F39" s="23" t="s">
        <v>149</v>
      </c>
      <c r="G39" s="102"/>
      <c r="H39" s="103">
        <v>7.84265875</v>
      </c>
      <c r="I39" s="103">
        <v>7.84265875</v>
      </c>
      <c r="J39" s="103">
        <v>7.84265875</v>
      </c>
      <c r="K39" s="103">
        <v>7.84265875</v>
      </c>
      <c r="L39" s="103">
        <v>7.84265875</v>
      </c>
      <c r="M39" s="103">
        <v>7.84265875</v>
      </c>
      <c r="N39" s="103">
        <v>7.84265875</v>
      </c>
      <c r="O39" s="103">
        <v>7.84265875</v>
      </c>
      <c r="P39" s="103">
        <v>7.84265875</v>
      </c>
      <c r="Q39" s="103">
        <v>7.84265875</v>
      </c>
      <c r="R39" s="103">
        <v>7.84265875</v>
      </c>
      <c r="S39" s="103">
        <v>7.84265875</v>
      </c>
      <c r="T39" s="103">
        <v>7.84265875</v>
      </c>
      <c r="U39" s="103">
        <v>7.84265875</v>
      </c>
      <c r="V39" s="103">
        <v>7.84265875</v>
      </c>
      <c r="W39" s="103">
        <v>7.84265875</v>
      </c>
      <c r="X39" s="103">
        <v>7.84265875</v>
      </c>
      <c r="Y39" s="103">
        <v>7.84265875</v>
      </c>
      <c r="Z39" s="103">
        <v>7.84265875</v>
      </c>
      <c r="AA39" s="103">
        <v>7.84265875</v>
      </c>
    </row>
    <row r="40" spans="1:27" x14ac:dyDescent="0.3">
      <c r="A40" s="10" t="s">
        <v>209</v>
      </c>
      <c r="B40" s="22" t="s">
        <v>213</v>
      </c>
      <c r="C40" s="23" t="s">
        <v>1116</v>
      </c>
      <c r="D40" s="23" t="s">
        <v>1117</v>
      </c>
      <c r="E40" s="23" t="s">
        <v>21</v>
      </c>
      <c r="F40" s="23" t="s">
        <v>158</v>
      </c>
      <c r="G40" s="102"/>
      <c r="H40" s="103">
        <v>5.0871300000000002</v>
      </c>
      <c r="I40" s="103">
        <v>5.0871300000000002</v>
      </c>
      <c r="J40" s="103">
        <v>5.0871300000000002</v>
      </c>
      <c r="K40" s="103">
        <v>5.0871300000000002</v>
      </c>
      <c r="L40" s="103">
        <v>5.0871300000000002</v>
      </c>
      <c r="M40" s="103">
        <v>5.0871300000000002</v>
      </c>
      <c r="N40" s="103">
        <v>5.0871300000000002</v>
      </c>
      <c r="O40" s="103">
        <v>5.0871300000000002</v>
      </c>
      <c r="P40" s="103">
        <v>5.0871300000000002</v>
      </c>
      <c r="Q40" s="103">
        <v>5.0871300000000002</v>
      </c>
      <c r="R40" s="103">
        <v>5.0871300000000002</v>
      </c>
      <c r="S40" s="103">
        <v>5.0871300000000002</v>
      </c>
      <c r="T40" s="103">
        <v>5.0871300000000002</v>
      </c>
      <c r="U40" s="103">
        <v>0</v>
      </c>
      <c r="V40" s="103">
        <v>0</v>
      </c>
      <c r="W40" s="103">
        <v>0</v>
      </c>
      <c r="X40" s="103">
        <v>0</v>
      </c>
      <c r="Y40" s="103">
        <v>0</v>
      </c>
      <c r="Z40" s="103">
        <v>0</v>
      </c>
      <c r="AA40" s="103">
        <v>0</v>
      </c>
    </row>
    <row r="41" spans="1:27" x14ac:dyDescent="0.3">
      <c r="A41" s="10" t="s">
        <v>224</v>
      </c>
      <c r="B41" s="22" t="s">
        <v>225</v>
      </c>
      <c r="C41" s="23" t="s">
        <v>1118</v>
      </c>
      <c r="D41" s="23" t="s">
        <v>1119</v>
      </c>
      <c r="E41" s="23" t="s">
        <v>21</v>
      </c>
      <c r="F41" s="23" t="s">
        <v>149</v>
      </c>
      <c r="G41" s="102"/>
      <c r="H41" s="103">
        <v>24.748200000000001</v>
      </c>
      <c r="I41" s="103">
        <v>24.748200000000001</v>
      </c>
      <c r="J41" s="103">
        <v>24.748200000000001</v>
      </c>
      <c r="K41" s="103">
        <v>24.748200000000001</v>
      </c>
      <c r="L41" s="103">
        <v>24.748200000000001</v>
      </c>
      <c r="M41" s="103">
        <v>24.748200000000001</v>
      </c>
      <c r="N41" s="103">
        <v>24.748200000000001</v>
      </c>
      <c r="O41" s="103">
        <v>24.748200000000001</v>
      </c>
      <c r="P41" s="103">
        <v>24.748200000000001</v>
      </c>
      <c r="Q41" s="103">
        <v>24.748200000000001</v>
      </c>
      <c r="R41" s="103">
        <v>24.748200000000001</v>
      </c>
      <c r="S41" s="103">
        <v>24.748200000000001</v>
      </c>
      <c r="T41" s="103">
        <v>24.748200000000001</v>
      </c>
      <c r="U41" s="103">
        <v>24.748200000000001</v>
      </c>
      <c r="V41" s="103">
        <v>24.748200000000001</v>
      </c>
      <c r="W41" s="103">
        <v>24.748200000000001</v>
      </c>
      <c r="X41" s="103">
        <v>24.748200000000001</v>
      </c>
      <c r="Y41" s="103">
        <v>24.748200000000001</v>
      </c>
      <c r="Z41" s="103">
        <v>24.748200000000001</v>
      </c>
      <c r="AA41" s="103">
        <v>24.748200000000001</v>
      </c>
    </row>
    <row r="42" spans="1:27" x14ac:dyDescent="0.3">
      <c r="A42" s="10" t="s">
        <v>224</v>
      </c>
      <c r="B42" s="22" t="s">
        <v>232</v>
      </c>
      <c r="C42" s="23" t="s">
        <v>1120</v>
      </c>
      <c r="D42" s="23" t="s">
        <v>1121</v>
      </c>
      <c r="E42" s="23" t="s">
        <v>21</v>
      </c>
      <c r="F42" s="23" t="s">
        <v>149</v>
      </c>
      <c r="G42" s="102"/>
      <c r="H42" s="103">
        <v>67.026375000000002</v>
      </c>
      <c r="I42" s="103">
        <v>67.026375000000002</v>
      </c>
      <c r="J42" s="103">
        <v>67.026375000000002</v>
      </c>
      <c r="K42" s="103">
        <v>67.026375000000002</v>
      </c>
      <c r="L42" s="103">
        <v>67.026375000000002</v>
      </c>
      <c r="M42" s="103">
        <v>67.026375000000002</v>
      </c>
      <c r="N42" s="103">
        <v>67.026375000000002</v>
      </c>
      <c r="O42" s="103">
        <v>67.026375000000002</v>
      </c>
      <c r="P42" s="103">
        <v>67.026375000000002</v>
      </c>
      <c r="Q42" s="103">
        <v>67.026375000000002</v>
      </c>
      <c r="R42" s="103">
        <v>67.026375000000002</v>
      </c>
      <c r="S42" s="103">
        <v>67.026375000000002</v>
      </c>
      <c r="T42" s="103">
        <v>67.026375000000002</v>
      </c>
      <c r="U42" s="103">
        <v>67.026375000000002</v>
      </c>
      <c r="V42" s="103">
        <v>67.026375000000002</v>
      </c>
      <c r="W42" s="103">
        <v>67.026375000000002</v>
      </c>
      <c r="X42" s="103">
        <v>67.026375000000002</v>
      </c>
      <c r="Y42" s="103">
        <v>67.026375000000002</v>
      </c>
      <c r="Z42" s="103">
        <v>67.026375000000002</v>
      </c>
      <c r="AA42" s="103">
        <v>67.026375000000002</v>
      </c>
    </row>
    <row r="43" spans="1:27" x14ac:dyDescent="0.3">
      <c r="A43" s="10" t="s">
        <v>224</v>
      </c>
      <c r="B43" s="22" t="s">
        <v>232</v>
      </c>
      <c r="C43" s="23" t="s">
        <v>1120</v>
      </c>
      <c r="D43" s="23" t="s">
        <v>1122</v>
      </c>
      <c r="E43" s="23" t="s">
        <v>21</v>
      </c>
      <c r="F43" s="23" t="s">
        <v>149</v>
      </c>
      <c r="G43" s="102"/>
      <c r="H43" s="103">
        <v>29.900000000000002</v>
      </c>
      <c r="I43" s="103">
        <v>29.900000000000002</v>
      </c>
      <c r="J43" s="103">
        <v>29.900000000000002</v>
      </c>
      <c r="K43" s="103">
        <v>29.900000000000002</v>
      </c>
      <c r="L43" s="103">
        <v>29.900000000000002</v>
      </c>
      <c r="M43" s="103">
        <v>29.900000000000002</v>
      </c>
      <c r="N43" s="103">
        <v>29.900000000000002</v>
      </c>
      <c r="O43" s="103">
        <v>29.900000000000002</v>
      </c>
      <c r="P43" s="103">
        <v>29.900000000000002</v>
      </c>
      <c r="Q43" s="103">
        <v>29.900000000000002</v>
      </c>
      <c r="R43" s="103">
        <v>29.900000000000002</v>
      </c>
      <c r="S43" s="103">
        <v>29.900000000000002</v>
      </c>
      <c r="T43" s="103">
        <v>29.900000000000002</v>
      </c>
      <c r="U43" s="103">
        <v>29.900000000000002</v>
      </c>
      <c r="V43" s="103">
        <v>29.900000000000002</v>
      </c>
      <c r="W43" s="103">
        <v>29.900000000000002</v>
      </c>
      <c r="X43" s="103">
        <v>29.900000000000002</v>
      </c>
      <c r="Y43" s="103">
        <v>29.900000000000002</v>
      </c>
      <c r="Z43" s="103">
        <v>29.900000000000002</v>
      </c>
      <c r="AA43" s="103">
        <v>29.900000000000002</v>
      </c>
    </row>
    <row r="44" spans="1:27" x14ac:dyDescent="0.3">
      <c r="A44" s="10" t="s">
        <v>224</v>
      </c>
      <c r="B44" s="22" t="s">
        <v>232</v>
      </c>
      <c r="C44" s="23" t="s">
        <v>1123</v>
      </c>
      <c r="D44" s="23" t="s">
        <v>1124</v>
      </c>
      <c r="E44" s="23" t="s">
        <v>21</v>
      </c>
      <c r="F44" s="23" t="s">
        <v>149</v>
      </c>
      <c r="G44" s="102"/>
      <c r="H44" s="103">
        <v>4.9496400000000005</v>
      </c>
      <c r="I44" s="103">
        <v>4.9496400000000005</v>
      </c>
      <c r="J44" s="103">
        <v>4.9496400000000005</v>
      </c>
      <c r="K44" s="103">
        <v>4.9496400000000005</v>
      </c>
      <c r="L44" s="103">
        <v>4.9496400000000005</v>
      </c>
      <c r="M44" s="103">
        <v>4.9496400000000005</v>
      </c>
      <c r="N44" s="103">
        <v>4.9496400000000005</v>
      </c>
      <c r="O44" s="103">
        <v>4.9496400000000005</v>
      </c>
      <c r="P44" s="103">
        <v>4.9496400000000005</v>
      </c>
      <c r="Q44" s="103">
        <v>4.9496400000000005</v>
      </c>
      <c r="R44" s="103">
        <v>4.9496400000000005</v>
      </c>
      <c r="S44" s="103">
        <v>4.9496400000000005</v>
      </c>
      <c r="T44" s="103">
        <v>4.9496400000000005</v>
      </c>
      <c r="U44" s="103">
        <v>4.9496400000000005</v>
      </c>
      <c r="V44" s="103">
        <v>4.9496400000000005</v>
      </c>
      <c r="W44" s="103">
        <v>4.9496400000000005</v>
      </c>
      <c r="X44" s="103">
        <v>4.9496400000000005</v>
      </c>
      <c r="Y44" s="103">
        <v>4.9496400000000005</v>
      </c>
      <c r="Z44" s="103">
        <v>4.9496400000000005</v>
      </c>
      <c r="AA44" s="103">
        <v>4.9496400000000005</v>
      </c>
    </row>
    <row r="45" spans="1:27" x14ac:dyDescent="0.3">
      <c r="A45" s="10" t="s">
        <v>224</v>
      </c>
      <c r="B45" s="22" t="s">
        <v>232</v>
      </c>
      <c r="C45" s="23" t="s">
        <v>1125</v>
      </c>
      <c r="D45" s="23" t="s">
        <v>1126</v>
      </c>
      <c r="E45" s="23" t="s">
        <v>21</v>
      </c>
      <c r="F45" s="23" t="s">
        <v>149</v>
      </c>
      <c r="G45" s="102"/>
      <c r="H45" s="103">
        <v>2.16</v>
      </c>
      <c r="I45" s="103">
        <v>2.16</v>
      </c>
      <c r="J45" s="103">
        <v>2.16</v>
      </c>
      <c r="K45" s="103">
        <v>2.16</v>
      </c>
      <c r="L45" s="103">
        <v>2.16</v>
      </c>
      <c r="M45" s="103">
        <v>2.16</v>
      </c>
      <c r="N45" s="103">
        <v>2.16</v>
      </c>
      <c r="O45" s="103">
        <v>2.16</v>
      </c>
      <c r="P45" s="103">
        <v>2.16</v>
      </c>
      <c r="Q45" s="103">
        <v>2.16</v>
      </c>
      <c r="R45" s="103">
        <v>2.16</v>
      </c>
      <c r="S45" s="103">
        <v>2.16</v>
      </c>
      <c r="T45" s="103">
        <v>2.16</v>
      </c>
      <c r="U45" s="103">
        <v>2.16</v>
      </c>
      <c r="V45" s="103">
        <v>2.16</v>
      </c>
      <c r="W45" s="103">
        <v>2.16</v>
      </c>
      <c r="X45" s="103">
        <v>2.16</v>
      </c>
      <c r="Y45" s="103">
        <v>2.16</v>
      </c>
      <c r="Z45" s="103">
        <v>2.16</v>
      </c>
      <c r="AA45" s="103">
        <v>2.16</v>
      </c>
    </row>
    <row r="46" spans="1:27" x14ac:dyDescent="0.3">
      <c r="A46" s="10" t="s">
        <v>224</v>
      </c>
      <c r="B46" s="22" t="s">
        <v>232</v>
      </c>
      <c r="C46" s="23" t="s">
        <v>1127</v>
      </c>
      <c r="D46" s="23" t="s">
        <v>1128</v>
      </c>
      <c r="E46" s="23" t="s">
        <v>21</v>
      </c>
      <c r="F46" s="23" t="s">
        <v>149</v>
      </c>
      <c r="G46" s="102"/>
      <c r="H46" s="103">
        <v>8.2493999999999996</v>
      </c>
      <c r="I46" s="103">
        <v>8.2493999999999996</v>
      </c>
      <c r="J46" s="103">
        <v>8.2493999999999996</v>
      </c>
      <c r="K46" s="103">
        <v>8.2493999999999996</v>
      </c>
      <c r="L46" s="103">
        <v>8.2493999999999996</v>
      </c>
      <c r="M46" s="103">
        <v>8.2493999999999996</v>
      </c>
      <c r="N46" s="103">
        <v>8.2493999999999996</v>
      </c>
      <c r="O46" s="103">
        <v>8.2493999999999996</v>
      </c>
      <c r="P46" s="103">
        <v>8.2493999999999996</v>
      </c>
      <c r="Q46" s="103">
        <v>8.2493999999999996</v>
      </c>
      <c r="R46" s="103">
        <v>8.2493999999999996</v>
      </c>
      <c r="S46" s="103">
        <v>8.2493999999999996</v>
      </c>
      <c r="T46" s="103">
        <v>8.2493999999999996</v>
      </c>
      <c r="U46" s="103">
        <v>8.2493999999999996</v>
      </c>
      <c r="V46" s="103">
        <v>8.2493999999999996</v>
      </c>
      <c r="W46" s="103">
        <v>8.2493999999999996</v>
      </c>
      <c r="X46" s="103">
        <v>8.2493999999999996</v>
      </c>
      <c r="Y46" s="103">
        <v>8.2493999999999996</v>
      </c>
      <c r="Z46" s="103">
        <v>8.2493999999999996</v>
      </c>
      <c r="AA46" s="103">
        <v>8.2493999999999996</v>
      </c>
    </row>
    <row r="47" spans="1:27" x14ac:dyDescent="0.3">
      <c r="A47" s="10" t="s">
        <v>224</v>
      </c>
      <c r="B47" s="22" t="s">
        <v>232</v>
      </c>
      <c r="C47" s="23" t="s">
        <v>1069</v>
      </c>
      <c r="D47" s="23" t="s">
        <v>1129</v>
      </c>
      <c r="E47" s="23" t="s">
        <v>21</v>
      </c>
      <c r="F47" s="23" t="s">
        <v>149</v>
      </c>
      <c r="G47" s="102"/>
      <c r="H47" s="103">
        <v>49.496400000000001</v>
      </c>
      <c r="I47" s="103">
        <v>49.496400000000001</v>
      </c>
      <c r="J47" s="103">
        <v>49.496400000000001</v>
      </c>
      <c r="K47" s="103">
        <v>49.496400000000001</v>
      </c>
      <c r="L47" s="103">
        <v>49.496400000000001</v>
      </c>
      <c r="M47" s="103">
        <v>49.496400000000001</v>
      </c>
      <c r="N47" s="103">
        <v>49.496400000000001</v>
      </c>
      <c r="O47" s="103">
        <v>49.496400000000001</v>
      </c>
      <c r="P47" s="103">
        <v>49.496400000000001</v>
      </c>
      <c r="Q47" s="103">
        <v>49.496400000000001</v>
      </c>
      <c r="R47" s="103">
        <v>49.496400000000001</v>
      </c>
      <c r="S47" s="103">
        <v>49.496400000000001</v>
      </c>
      <c r="T47" s="103">
        <v>49.496400000000001</v>
      </c>
      <c r="U47" s="103">
        <v>49.496400000000001</v>
      </c>
      <c r="V47" s="103">
        <v>49.496400000000001</v>
      </c>
      <c r="W47" s="103">
        <v>49.496400000000001</v>
      </c>
      <c r="X47" s="103">
        <v>49.496400000000001</v>
      </c>
      <c r="Y47" s="103">
        <v>49.496400000000001</v>
      </c>
      <c r="Z47" s="103">
        <v>49.496400000000001</v>
      </c>
      <c r="AA47" s="103">
        <v>49.496400000000001</v>
      </c>
    </row>
    <row r="48" spans="1:27" x14ac:dyDescent="0.3">
      <c r="A48" s="10" t="s">
        <v>224</v>
      </c>
      <c r="B48" s="22" t="s">
        <v>232</v>
      </c>
      <c r="C48" s="23" t="s">
        <v>1130</v>
      </c>
      <c r="D48" s="23" t="s">
        <v>1131</v>
      </c>
      <c r="E48" s="23" t="s">
        <v>21</v>
      </c>
      <c r="F48" s="23" t="s">
        <v>149</v>
      </c>
      <c r="G48" s="102"/>
      <c r="H48" s="103">
        <v>82.665862500000003</v>
      </c>
      <c r="I48" s="103">
        <v>82.665862500000003</v>
      </c>
      <c r="J48" s="103">
        <v>82.665862500000003</v>
      </c>
      <c r="K48" s="103">
        <v>82.665862500000003</v>
      </c>
      <c r="L48" s="103">
        <v>82.665862500000003</v>
      </c>
      <c r="M48" s="103">
        <v>82.665862500000003</v>
      </c>
      <c r="N48" s="103">
        <v>82.665862500000003</v>
      </c>
      <c r="O48" s="103">
        <v>82.665862500000003</v>
      </c>
      <c r="P48" s="103">
        <v>82.665862500000003</v>
      </c>
      <c r="Q48" s="103">
        <v>82.665862500000003</v>
      </c>
      <c r="R48" s="103">
        <v>82.665862500000003</v>
      </c>
      <c r="S48" s="103">
        <v>82.665862500000003</v>
      </c>
      <c r="T48" s="103">
        <v>82.665862500000003</v>
      </c>
      <c r="U48" s="103">
        <v>82.665862500000003</v>
      </c>
      <c r="V48" s="103">
        <v>82.665862500000003</v>
      </c>
      <c r="W48" s="103">
        <v>82.665862500000003</v>
      </c>
      <c r="X48" s="103">
        <v>82.665862500000003</v>
      </c>
      <c r="Y48" s="103">
        <v>82.665862500000003</v>
      </c>
      <c r="Z48" s="103">
        <v>82.665862500000003</v>
      </c>
      <c r="AA48" s="103">
        <v>82.665862500000003</v>
      </c>
    </row>
    <row r="49" spans="1:27" x14ac:dyDescent="0.3">
      <c r="A49" s="10" t="s">
        <v>224</v>
      </c>
      <c r="B49" s="22" t="s">
        <v>232</v>
      </c>
      <c r="C49" s="23" t="s">
        <v>1130</v>
      </c>
      <c r="D49" s="23" t="s">
        <v>1132</v>
      </c>
      <c r="E49" s="23" t="s">
        <v>21</v>
      </c>
      <c r="F49" s="23" t="s">
        <v>158</v>
      </c>
      <c r="G49" s="102"/>
      <c r="H49" s="103">
        <v>50.871300000000005</v>
      </c>
      <c r="I49" s="103">
        <v>50.871300000000005</v>
      </c>
      <c r="J49" s="103">
        <v>50.871300000000005</v>
      </c>
      <c r="K49" s="103">
        <v>33.914200000000001</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row>
    <row r="50" spans="1:27" x14ac:dyDescent="0.3">
      <c r="A50" s="10" t="s">
        <v>224</v>
      </c>
      <c r="B50" s="22" t="s">
        <v>232</v>
      </c>
      <c r="C50" s="23" t="s">
        <v>1133</v>
      </c>
      <c r="D50" s="23" t="s">
        <v>1134</v>
      </c>
      <c r="E50" s="23" t="s">
        <v>21</v>
      </c>
      <c r="F50" s="23" t="s">
        <v>149</v>
      </c>
      <c r="G50" s="102"/>
      <c r="H50" s="103">
        <v>8.4785500000000003</v>
      </c>
      <c r="I50" s="103">
        <v>8.4785500000000003</v>
      </c>
      <c r="J50" s="103">
        <v>8.4785500000000003</v>
      </c>
      <c r="K50" s="103">
        <v>8.4785500000000003</v>
      </c>
      <c r="L50" s="103">
        <v>8.4785500000000003</v>
      </c>
      <c r="M50" s="103">
        <v>8.4785500000000003</v>
      </c>
      <c r="N50" s="103">
        <v>8.4785500000000003</v>
      </c>
      <c r="O50" s="103">
        <v>8.4785500000000003</v>
      </c>
      <c r="P50" s="103">
        <v>8.4785500000000003</v>
      </c>
      <c r="Q50" s="103">
        <v>8.4785500000000003</v>
      </c>
      <c r="R50" s="103">
        <v>8.4785500000000003</v>
      </c>
      <c r="S50" s="103">
        <v>8.4785500000000003</v>
      </c>
      <c r="T50" s="103">
        <v>8.4785500000000003</v>
      </c>
      <c r="U50" s="103">
        <v>8.4785500000000003</v>
      </c>
      <c r="V50" s="103">
        <v>8.4785500000000003</v>
      </c>
      <c r="W50" s="103">
        <v>8.4785500000000003</v>
      </c>
      <c r="X50" s="103">
        <v>8.4785500000000003</v>
      </c>
      <c r="Y50" s="103">
        <v>8.4785500000000003</v>
      </c>
      <c r="Z50" s="103">
        <v>8.4785500000000003</v>
      </c>
      <c r="AA50" s="103">
        <v>8.4785500000000003</v>
      </c>
    </row>
    <row r="51" spans="1:27" x14ac:dyDescent="0.3">
      <c r="A51" s="10" t="s">
        <v>224</v>
      </c>
      <c r="B51" s="22" t="s">
        <v>232</v>
      </c>
      <c r="C51" s="23" t="s">
        <v>1135</v>
      </c>
      <c r="D51" s="23" t="s">
        <v>1136</v>
      </c>
      <c r="E51" s="23" t="s">
        <v>21</v>
      </c>
      <c r="F51" s="23" t="s">
        <v>158</v>
      </c>
      <c r="G51" s="102"/>
      <c r="H51" s="103">
        <v>29.942266666666669</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row>
    <row r="52" spans="1:27" x14ac:dyDescent="0.3">
      <c r="A52" s="10" t="s">
        <v>224</v>
      </c>
      <c r="B52" s="22" t="s">
        <v>232</v>
      </c>
      <c r="C52" s="23" t="s">
        <v>1135</v>
      </c>
      <c r="D52" s="23" t="s">
        <v>1128</v>
      </c>
      <c r="E52" s="23" t="s">
        <v>21</v>
      </c>
      <c r="F52" s="23" t="s">
        <v>158</v>
      </c>
      <c r="G52" s="102"/>
      <c r="H52" s="103">
        <v>8.5549333333333344</v>
      </c>
      <c r="I52" s="103">
        <v>0</v>
      </c>
      <c r="J52" s="103">
        <v>0</v>
      </c>
      <c r="K52" s="103">
        <v>0</v>
      </c>
      <c r="L52" s="103">
        <v>0</v>
      </c>
      <c r="M52" s="103">
        <v>0</v>
      </c>
      <c r="N52" s="103">
        <v>0</v>
      </c>
      <c r="O52" s="103">
        <v>0</v>
      </c>
      <c r="P52" s="103">
        <v>0</v>
      </c>
      <c r="Q52" s="103">
        <v>0</v>
      </c>
      <c r="R52" s="103">
        <v>0</v>
      </c>
      <c r="S52" s="103">
        <v>0</v>
      </c>
      <c r="T52" s="103">
        <v>0</v>
      </c>
      <c r="U52" s="103">
        <v>0</v>
      </c>
      <c r="V52" s="103">
        <v>0</v>
      </c>
      <c r="W52" s="103">
        <v>0</v>
      </c>
      <c r="X52" s="103">
        <v>0</v>
      </c>
      <c r="Y52" s="103">
        <v>0</v>
      </c>
      <c r="Z52" s="103">
        <v>0</v>
      </c>
      <c r="AA52" s="103">
        <v>0</v>
      </c>
    </row>
    <row r="53" spans="1:27" x14ac:dyDescent="0.3">
      <c r="A53" s="10" t="s">
        <v>224</v>
      </c>
      <c r="B53" s="22" t="s">
        <v>232</v>
      </c>
      <c r="C53" s="23" t="s">
        <v>1135</v>
      </c>
      <c r="D53" s="23" t="s">
        <v>233</v>
      </c>
      <c r="E53" s="23" t="s">
        <v>21</v>
      </c>
      <c r="F53" s="23" t="s">
        <v>149</v>
      </c>
      <c r="G53" s="102"/>
      <c r="H53" s="103">
        <v>156.12753333333336</v>
      </c>
      <c r="I53" s="103">
        <v>213.87333333333336</v>
      </c>
      <c r="J53" s="103">
        <v>213.87333333333336</v>
      </c>
      <c r="K53" s="103">
        <v>213.87333333333336</v>
      </c>
      <c r="L53" s="103">
        <v>213.87333333333336</v>
      </c>
      <c r="M53" s="103">
        <v>213.87333333333336</v>
      </c>
      <c r="N53" s="103">
        <v>213.87333333333336</v>
      </c>
      <c r="O53" s="103">
        <v>213.87333333333336</v>
      </c>
      <c r="P53" s="103">
        <v>213.87333333333336</v>
      </c>
      <c r="Q53" s="103">
        <v>213.87333333333336</v>
      </c>
      <c r="R53" s="103">
        <v>213.87333333333336</v>
      </c>
      <c r="S53" s="103">
        <v>213.87333333333336</v>
      </c>
      <c r="T53" s="103">
        <v>213.87333333333336</v>
      </c>
      <c r="U53" s="103">
        <v>213.87333333333336</v>
      </c>
      <c r="V53" s="103">
        <v>213.87333333333336</v>
      </c>
      <c r="W53" s="103">
        <v>213.87333333333336</v>
      </c>
      <c r="X53" s="103">
        <v>213.87333333333336</v>
      </c>
      <c r="Y53" s="103">
        <v>213.87333333333336</v>
      </c>
      <c r="Z53" s="103">
        <v>213.87333333333336</v>
      </c>
      <c r="AA53" s="103">
        <v>213.87333333333336</v>
      </c>
    </row>
    <row r="54" spans="1:27" x14ac:dyDescent="0.3">
      <c r="A54" s="10" t="s">
        <v>224</v>
      </c>
      <c r="B54" s="22" t="s">
        <v>232</v>
      </c>
      <c r="C54" s="23" t="s">
        <v>1135</v>
      </c>
      <c r="D54" s="23" t="s">
        <v>1122</v>
      </c>
      <c r="E54" s="23" t="s">
        <v>21</v>
      </c>
      <c r="F54" s="23" t="s">
        <v>158</v>
      </c>
      <c r="G54" s="102"/>
      <c r="H54" s="103">
        <v>42.774666666666675</v>
      </c>
      <c r="I54" s="103">
        <v>0</v>
      </c>
      <c r="J54" s="103">
        <v>0</v>
      </c>
      <c r="K54" s="103">
        <v>0</v>
      </c>
      <c r="L54" s="103">
        <v>0</v>
      </c>
      <c r="M54" s="103">
        <v>0</v>
      </c>
      <c r="N54" s="103">
        <v>0</v>
      </c>
      <c r="O54" s="103">
        <v>0</v>
      </c>
      <c r="P54" s="103">
        <v>0</v>
      </c>
      <c r="Q54" s="103">
        <v>0</v>
      </c>
      <c r="R54" s="103">
        <v>0</v>
      </c>
      <c r="S54" s="103">
        <v>0</v>
      </c>
      <c r="T54" s="103">
        <v>0</v>
      </c>
      <c r="U54" s="103">
        <v>0</v>
      </c>
      <c r="V54" s="103">
        <v>0</v>
      </c>
      <c r="W54" s="103">
        <v>0</v>
      </c>
      <c r="X54" s="103">
        <v>0</v>
      </c>
      <c r="Y54" s="103">
        <v>0</v>
      </c>
      <c r="Z54" s="103">
        <v>0</v>
      </c>
      <c r="AA54" s="103">
        <v>0</v>
      </c>
    </row>
    <row r="55" spans="1:27" x14ac:dyDescent="0.3">
      <c r="A55" s="10" t="s">
        <v>224</v>
      </c>
      <c r="B55" s="22" t="s">
        <v>232</v>
      </c>
      <c r="C55" s="23" t="s">
        <v>1135</v>
      </c>
      <c r="D55" s="23" t="s">
        <v>1137</v>
      </c>
      <c r="E55" s="23" t="s">
        <v>21</v>
      </c>
      <c r="F55" s="23" t="s">
        <v>149</v>
      </c>
      <c r="G55" s="102"/>
      <c r="H55" s="103">
        <v>0</v>
      </c>
      <c r="I55" s="103">
        <v>0</v>
      </c>
      <c r="J55" s="103">
        <v>0</v>
      </c>
      <c r="K55" s="103">
        <v>0</v>
      </c>
      <c r="L55" s="103">
        <v>17.109866666666669</v>
      </c>
      <c r="M55" s="103">
        <v>51.329600000000006</v>
      </c>
      <c r="N55" s="103">
        <v>51.329600000000006</v>
      </c>
      <c r="O55" s="103">
        <v>51.329600000000006</v>
      </c>
      <c r="P55" s="103">
        <v>51.329600000000006</v>
      </c>
      <c r="Q55" s="103">
        <v>51.329600000000006</v>
      </c>
      <c r="R55" s="103">
        <v>51.329600000000006</v>
      </c>
      <c r="S55" s="103">
        <v>51.329600000000006</v>
      </c>
      <c r="T55" s="103">
        <v>51.329600000000006</v>
      </c>
      <c r="U55" s="103">
        <v>51.329600000000006</v>
      </c>
      <c r="V55" s="103">
        <v>51.329600000000006</v>
      </c>
      <c r="W55" s="103">
        <v>51.329600000000006</v>
      </c>
      <c r="X55" s="103">
        <v>51.329600000000006</v>
      </c>
      <c r="Y55" s="103">
        <v>51.329600000000006</v>
      </c>
      <c r="Z55" s="103">
        <v>51.329600000000006</v>
      </c>
      <c r="AA55" s="103">
        <v>51.329600000000006</v>
      </c>
    </row>
    <row r="56" spans="1:27" x14ac:dyDescent="0.3">
      <c r="A56" s="10" t="s">
        <v>224</v>
      </c>
      <c r="B56" s="22" t="s">
        <v>234</v>
      </c>
      <c r="C56" s="23" t="s">
        <v>1138</v>
      </c>
      <c r="D56" s="23" t="s">
        <v>1139</v>
      </c>
      <c r="E56" s="23" t="s">
        <v>21</v>
      </c>
      <c r="F56" s="23" t="s">
        <v>158</v>
      </c>
      <c r="G56" s="102"/>
      <c r="H56" s="103">
        <v>0</v>
      </c>
      <c r="I56" s="103">
        <v>0</v>
      </c>
      <c r="J56" s="103">
        <v>0</v>
      </c>
      <c r="K56" s="103">
        <v>0</v>
      </c>
      <c r="L56" s="103">
        <v>0.30935250000000003</v>
      </c>
      <c r="M56" s="103">
        <v>0.30935250000000003</v>
      </c>
      <c r="N56" s="103">
        <v>0.30935250000000003</v>
      </c>
      <c r="O56" s="103">
        <v>0.30935250000000003</v>
      </c>
      <c r="P56" s="103">
        <v>0.30935250000000003</v>
      </c>
      <c r="Q56" s="103">
        <v>0.30935250000000003</v>
      </c>
      <c r="R56" s="103">
        <v>0.30935250000000003</v>
      </c>
      <c r="S56" s="103">
        <v>0.30935250000000003</v>
      </c>
      <c r="T56" s="103">
        <v>0.30935250000000003</v>
      </c>
      <c r="U56" s="103">
        <v>0.30935250000000003</v>
      </c>
      <c r="V56" s="103">
        <v>0.30935250000000003</v>
      </c>
      <c r="W56" s="103">
        <v>0.30935250000000003</v>
      </c>
      <c r="X56" s="103">
        <v>0.30935250000000003</v>
      </c>
      <c r="Y56" s="103">
        <v>0.30935250000000003</v>
      </c>
      <c r="Z56" s="103">
        <v>0.30935250000000003</v>
      </c>
      <c r="AA56" s="103">
        <v>0.30935250000000003</v>
      </c>
    </row>
    <row r="57" spans="1:27" x14ac:dyDescent="0.3">
      <c r="A57" s="10" t="s">
        <v>224</v>
      </c>
      <c r="B57" s="22" t="s">
        <v>481</v>
      </c>
      <c r="C57" s="23" t="s">
        <v>1140</v>
      </c>
      <c r="D57" s="23" t="s">
        <v>1141</v>
      </c>
      <c r="E57" s="23" t="s">
        <v>21</v>
      </c>
      <c r="F57" s="23" t="s">
        <v>149</v>
      </c>
      <c r="G57" s="102"/>
      <c r="H57" s="103">
        <v>0</v>
      </c>
      <c r="I57" s="103">
        <v>0</v>
      </c>
      <c r="J57" s="103">
        <v>0</v>
      </c>
      <c r="K57" s="103">
        <v>0</v>
      </c>
      <c r="L57" s="103">
        <v>6.1870500000000002</v>
      </c>
      <c r="M57" s="103">
        <v>24.748200000000001</v>
      </c>
      <c r="N57" s="103">
        <v>24.748200000000001</v>
      </c>
      <c r="O57" s="103">
        <v>24.748200000000001</v>
      </c>
      <c r="P57" s="103">
        <v>24.748200000000001</v>
      </c>
      <c r="Q57" s="103">
        <v>24.748200000000001</v>
      </c>
      <c r="R57" s="103">
        <v>24.748200000000001</v>
      </c>
      <c r="S57" s="103">
        <v>24.748200000000001</v>
      </c>
      <c r="T57" s="103">
        <v>24.748200000000001</v>
      </c>
      <c r="U57" s="103">
        <v>24.748200000000001</v>
      </c>
      <c r="V57" s="103">
        <v>24.748200000000001</v>
      </c>
      <c r="W57" s="103">
        <v>24.748200000000001</v>
      </c>
      <c r="X57" s="103">
        <v>24.748200000000001</v>
      </c>
      <c r="Y57" s="103">
        <v>24.748200000000001</v>
      </c>
      <c r="Z57" s="103">
        <v>24.748200000000001</v>
      </c>
      <c r="AA57" s="103">
        <v>24.748200000000001</v>
      </c>
    </row>
    <row r="58" spans="1:27" x14ac:dyDescent="0.3">
      <c r="A58" s="10" t="s">
        <v>224</v>
      </c>
      <c r="B58" s="22" t="s">
        <v>481</v>
      </c>
      <c r="C58" s="23" t="s">
        <v>1140</v>
      </c>
      <c r="D58" s="23" t="s">
        <v>1142</v>
      </c>
      <c r="E58" s="23" t="s">
        <v>21</v>
      </c>
      <c r="F58" s="23" t="s">
        <v>149</v>
      </c>
      <c r="G58" s="102"/>
      <c r="H58" s="103">
        <v>41.247</v>
      </c>
      <c r="I58" s="103">
        <v>82.494</v>
      </c>
      <c r="J58" s="103">
        <v>82.494</v>
      </c>
      <c r="K58" s="103">
        <v>82.494</v>
      </c>
      <c r="L58" s="103">
        <v>107.2422</v>
      </c>
      <c r="M58" s="103">
        <v>107.2422</v>
      </c>
      <c r="N58" s="103">
        <v>107.2422</v>
      </c>
      <c r="O58" s="103">
        <v>107.2422</v>
      </c>
      <c r="P58" s="103">
        <v>107.2422</v>
      </c>
      <c r="Q58" s="103">
        <v>107.2422</v>
      </c>
      <c r="R58" s="103">
        <v>107.2422</v>
      </c>
      <c r="S58" s="103">
        <v>107.2422</v>
      </c>
      <c r="T58" s="103">
        <v>107.2422</v>
      </c>
      <c r="U58" s="103">
        <v>107.2422</v>
      </c>
      <c r="V58" s="103">
        <v>107.2422</v>
      </c>
      <c r="W58" s="103">
        <v>107.2422</v>
      </c>
      <c r="X58" s="103">
        <v>107.2422</v>
      </c>
      <c r="Y58" s="103">
        <v>107.2422</v>
      </c>
      <c r="Z58" s="103">
        <v>107.2422</v>
      </c>
      <c r="AA58" s="103">
        <v>107.2422</v>
      </c>
    </row>
    <row r="59" spans="1:27" x14ac:dyDescent="0.3">
      <c r="A59" s="10" t="s">
        <v>224</v>
      </c>
      <c r="B59" s="22" t="s">
        <v>237</v>
      </c>
      <c r="C59" s="23" t="s">
        <v>1143</v>
      </c>
      <c r="D59" s="23" t="s">
        <v>1144</v>
      </c>
      <c r="E59" s="23" t="s">
        <v>21</v>
      </c>
      <c r="F59" s="23" t="s">
        <v>149</v>
      </c>
      <c r="G59" s="102"/>
      <c r="H59" s="103">
        <v>0.87077000000000004</v>
      </c>
      <c r="I59" s="103">
        <v>0.87077000000000004</v>
      </c>
      <c r="J59" s="103">
        <v>0.87077000000000004</v>
      </c>
      <c r="K59" s="103">
        <v>0.87077000000000004</v>
      </c>
      <c r="L59" s="103">
        <v>0.87077000000000004</v>
      </c>
      <c r="M59" s="103">
        <v>0.87077000000000004</v>
      </c>
      <c r="N59" s="103">
        <v>0.87077000000000004</v>
      </c>
      <c r="O59" s="103">
        <v>0.87077000000000004</v>
      </c>
      <c r="P59" s="103">
        <v>0.87077000000000004</v>
      </c>
      <c r="Q59" s="103">
        <v>0.87077000000000004</v>
      </c>
      <c r="R59" s="103">
        <v>0.87077000000000004</v>
      </c>
      <c r="S59" s="103">
        <v>0.87077000000000004</v>
      </c>
      <c r="T59" s="103">
        <v>0.87077000000000004</v>
      </c>
      <c r="U59" s="103">
        <v>0.87077000000000004</v>
      </c>
      <c r="V59" s="103">
        <v>0.87077000000000004</v>
      </c>
      <c r="W59" s="103">
        <v>0.87077000000000004</v>
      </c>
      <c r="X59" s="103">
        <v>0.87077000000000004</v>
      </c>
      <c r="Y59" s="103">
        <v>0.87077000000000004</v>
      </c>
      <c r="Z59" s="103">
        <v>0.87077000000000004</v>
      </c>
      <c r="AA59" s="103">
        <v>0.87077000000000004</v>
      </c>
    </row>
    <row r="60" spans="1:27" x14ac:dyDescent="0.3">
      <c r="A60" s="10" t="s">
        <v>240</v>
      </c>
      <c r="B60" s="22" t="s">
        <v>488</v>
      </c>
      <c r="C60" s="23" t="s">
        <v>1145</v>
      </c>
      <c r="D60" s="23" t="s">
        <v>1146</v>
      </c>
      <c r="E60" s="23" t="s">
        <v>21</v>
      </c>
      <c r="F60" s="23" t="s">
        <v>149</v>
      </c>
      <c r="G60" s="102"/>
      <c r="H60" s="103">
        <v>2.4748200000000002</v>
      </c>
      <c r="I60" s="103">
        <v>2.4748200000000002</v>
      </c>
      <c r="J60" s="103">
        <v>2.4748200000000002</v>
      </c>
      <c r="K60" s="103">
        <v>2.4748200000000002</v>
      </c>
      <c r="L60" s="103">
        <v>2.4748200000000002</v>
      </c>
      <c r="M60" s="103">
        <v>2.4748200000000002</v>
      </c>
      <c r="N60" s="103">
        <v>2.4748200000000002</v>
      </c>
      <c r="O60" s="103">
        <v>2.4748200000000002</v>
      </c>
      <c r="P60" s="103">
        <v>2.4748200000000002</v>
      </c>
      <c r="Q60" s="103">
        <v>2.4748200000000002</v>
      </c>
      <c r="R60" s="103">
        <v>2.4748200000000002</v>
      </c>
      <c r="S60" s="103">
        <v>2.4748200000000002</v>
      </c>
      <c r="T60" s="103">
        <v>2.4748200000000002</v>
      </c>
      <c r="U60" s="103">
        <v>2.4748200000000002</v>
      </c>
      <c r="V60" s="103">
        <v>2.4748200000000002</v>
      </c>
      <c r="W60" s="103">
        <v>2.4748200000000002</v>
      </c>
      <c r="X60" s="103">
        <v>2.4748200000000002</v>
      </c>
      <c r="Y60" s="103">
        <v>2.4748200000000002</v>
      </c>
      <c r="Z60" s="103">
        <v>2.4748200000000002</v>
      </c>
      <c r="AA60" s="103">
        <v>2.4748200000000002</v>
      </c>
    </row>
    <row r="61" spans="1:27" x14ac:dyDescent="0.3">
      <c r="A61" s="10" t="s">
        <v>240</v>
      </c>
      <c r="B61" s="22" t="s">
        <v>488</v>
      </c>
      <c r="C61" s="23" t="s">
        <v>1147</v>
      </c>
      <c r="D61" s="23" t="s">
        <v>1148</v>
      </c>
      <c r="E61" s="23" t="s">
        <v>21</v>
      </c>
      <c r="F61" s="23" t="s">
        <v>149</v>
      </c>
      <c r="G61" s="102"/>
      <c r="H61" s="103">
        <v>12.3741</v>
      </c>
      <c r="I61" s="103">
        <v>12.3741</v>
      </c>
      <c r="J61" s="103">
        <v>12.3741</v>
      </c>
      <c r="K61" s="103">
        <v>12.3741</v>
      </c>
      <c r="L61" s="103">
        <v>12.3741</v>
      </c>
      <c r="M61" s="103">
        <v>12.3741</v>
      </c>
      <c r="N61" s="103">
        <v>12.3741</v>
      </c>
      <c r="O61" s="103">
        <v>12.3741</v>
      </c>
      <c r="P61" s="103">
        <v>12.3741</v>
      </c>
      <c r="Q61" s="103">
        <v>12.3741</v>
      </c>
      <c r="R61" s="103">
        <v>12.3741</v>
      </c>
      <c r="S61" s="103">
        <v>12.3741</v>
      </c>
      <c r="T61" s="103">
        <v>12.3741</v>
      </c>
      <c r="U61" s="103">
        <v>12.3741</v>
      </c>
      <c r="V61" s="103">
        <v>12.3741</v>
      </c>
      <c r="W61" s="103">
        <v>12.3741</v>
      </c>
      <c r="X61" s="103">
        <v>12.3741</v>
      </c>
      <c r="Y61" s="103">
        <v>12.3741</v>
      </c>
      <c r="Z61" s="103">
        <v>12.3741</v>
      </c>
      <c r="AA61" s="103">
        <v>12.3741</v>
      </c>
    </row>
    <row r="62" spans="1:27" x14ac:dyDescent="0.3">
      <c r="A62" s="10" t="s">
        <v>240</v>
      </c>
      <c r="B62" s="22" t="s">
        <v>488</v>
      </c>
      <c r="C62" s="23" t="s">
        <v>1149</v>
      </c>
      <c r="D62" s="23" t="s">
        <v>1150</v>
      </c>
      <c r="E62" s="23" t="s">
        <v>21</v>
      </c>
      <c r="F62" s="23" t="s">
        <v>149</v>
      </c>
      <c r="G62" s="102"/>
      <c r="H62" s="103">
        <v>2.4748200000000002</v>
      </c>
      <c r="I62" s="103">
        <v>2.4748200000000002</v>
      </c>
      <c r="J62" s="103">
        <v>2.4748200000000002</v>
      </c>
      <c r="K62" s="103">
        <v>2.4748200000000002</v>
      </c>
      <c r="L62" s="103">
        <v>2.4748200000000002</v>
      </c>
      <c r="M62" s="103">
        <v>2.4748200000000002</v>
      </c>
      <c r="N62" s="103">
        <v>2.4748200000000002</v>
      </c>
      <c r="O62" s="103">
        <v>2.4748200000000002</v>
      </c>
      <c r="P62" s="103">
        <v>2.4748200000000002</v>
      </c>
      <c r="Q62" s="103">
        <v>2.4748200000000002</v>
      </c>
      <c r="R62" s="103">
        <v>2.4748200000000002</v>
      </c>
      <c r="S62" s="103">
        <v>2.4748200000000002</v>
      </c>
      <c r="T62" s="103">
        <v>2.4748200000000002</v>
      </c>
      <c r="U62" s="103">
        <v>2.4748200000000002</v>
      </c>
      <c r="V62" s="103">
        <v>2.4748200000000002</v>
      </c>
      <c r="W62" s="103">
        <v>2.4748200000000002</v>
      </c>
      <c r="X62" s="103">
        <v>2.4748200000000002</v>
      </c>
      <c r="Y62" s="103">
        <v>2.4748200000000002</v>
      </c>
      <c r="Z62" s="103">
        <v>2.4748200000000002</v>
      </c>
      <c r="AA62" s="103">
        <v>2.4748200000000002</v>
      </c>
    </row>
    <row r="63" spans="1:27" x14ac:dyDescent="0.3">
      <c r="A63" s="10" t="s">
        <v>240</v>
      </c>
      <c r="B63" s="22" t="s">
        <v>490</v>
      </c>
      <c r="C63" s="23" t="s">
        <v>1151</v>
      </c>
      <c r="D63" s="23" t="s">
        <v>1152</v>
      </c>
      <c r="E63" s="23" t="s">
        <v>21</v>
      </c>
      <c r="F63" s="23" t="s">
        <v>149</v>
      </c>
      <c r="G63" s="102"/>
      <c r="H63" s="103">
        <v>6.1870500000000002</v>
      </c>
      <c r="I63" s="103">
        <v>6.1870500000000002</v>
      </c>
      <c r="J63" s="103">
        <v>6.1870500000000002</v>
      </c>
      <c r="K63" s="103">
        <v>8.2493999999999996</v>
      </c>
      <c r="L63" s="103">
        <v>8.2493999999999996</v>
      </c>
      <c r="M63" s="103">
        <v>8.2493999999999996</v>
      </c>
      <c r="N63" s="103">
        <v>8.2493999999999996</v>
      </c>
      <c r="O63" s="103">
        <v>8.2493999999999996</v>
      </c>
      <c r="P63" s="103">
        <v>8.2493999999999996</v>
      </c>
      <c r="Q63" s="103">
        <v>8.2493999999999996</v>
      </c>
      <c r="R63" s="103">
        <v>8.2493999999999996</v>
      </c>
      <c r="S63" s="103">
        <v>8.2493999999999996</v>
      </c>
      <c r="T63" s="103">
        <v>8.2493999999999996</v>
      </c>
      <c r="U63" s="103">
        <v>8.2493999999999996</v>
      </c>
      <c r="V63" s="103">
        <v>8.2493999999999996</v>
      </c>
      <c r="W63" s="103">
        <v>8.2493999999999996</v>
      </c>
      <c r="X63" s="103">
        <v>8.2493999999999996</v>
      </c>
      <c r="Y63" s="103">
        <v>8.2493999999999996</v>
      </c>
      <c r="Z63" s="103">
        <v>8.2493999999999996</v>
      </c>
      <c r="AA63" s="103">
        <v>8.2493999999999996</v>
      </c>
    </row>
    <row r="64" spans="1:27" x14ac:dyDescent="0.3">
      <c r="A64" s="10" t="s">
        <v>240</v>
      </c>
      <c r="B64" s="22" t="s">
        <v>490</v>
      </c>
      <c r="C64" s="23" t="s">
        <v>1153</v>
      </c>
      <c r="D64" s="23" t="s">
        <v>1154</v>
      </c>
      <c r="E64" s="23" t="s">
        <v>21</v>
      </c>
      <c r="F64" s="23" t="s">
        <v>158</v>
      </c>
      <c r="G64" s="102"/>
      <c r="H64" s="103">
        <v>26.123100000000001</v>
      </c>
      <c r="I64" s="103">
        <v>26.123100000000001</v>
      </c>
      <c r="J64" s="103">
        <v>13.06155</v>
      </c>
      <c r="K64" s="103">
        <v>0</v>
      </c>
      <c r="L64" s="103">
        <v>0</v>
      </c>
      <c r="M64" s="103">
        <v>0</v>
      </c>
      <c r="N64" s="103">
        <v>0</v>
      </c>
      <c r="O64" s="103">
        <v>0</v>
      </c>
      <c r="P64" s="103">
        <v>0</v>
      </c>
      <c r="Q64" s="103">
        <v>0</v>
      </c>
      <c r="R64" s="103">
        <v>0</v>
      </c>
      <c r="S64" s="103">
        <v>0</v>
      </c>
      <c r="T64" s="103">
        <v>0</v>
      </c>
      <c r="U64" s="103">
        <v>0</v>
      </c>
      <c r="V64" s="103">
        <v>0</v>
      </c>
      <c r="W64" s="103">
        <v>0</v>
      </c>
      <c r="X64" s="103">
        <v>0</v>
      </c>
      <c r="Y64" s="103">
        <v>0</v>
      </c>
      <c r="Z64" s="103">
        <v>0</v>
      </c>
      <c r="AA64" s="103">
        <v>0</v>
      </c>
    </row>
    <row r="65" spans="1:27" x14ac:dyDescent="0.3">
      <c r="A65" s="10" t="s">
        <v>240</v>
      </c>
      <c r="B65" s="22" t="s">
        <v>495</v>
      </c>
      <c r="C65" s="23" t="s">
        <v>1155</v>
      </c>
      <c r="D65" s="23" t="s">
        <v>1156</v>
      </c>
      <c r="E65" s="23" t="s">
        <v>21</v>
      </c>
      <c r="F65" s="23" t="s">
        <v>149</v>
      </c>
      <c r="G65" s="102"/>
      <c r="H65" s="103">
        <v>12.3741</v>
      </c>
      <c r="I65" s="103">
        <v>12.3741</v>
      </c>
      <c r="J65" s="103">
        <v>12.3741</v>
      </c>
      <c r="K65" s="103">
        <v>12.3741</v>
      </c>
      <c r="L65" s="103">
        <v>12.3741</v>
      </c>
      <c r="M65" s="103">
        <v>12.3741</v>
      </c>
      <c r="N65" s="103">
        <v>12.3741</v>
      </c>
      <c r="O65" s="103">
        <v>12.3741</v>
      </c>
      <c r="P65" s="103">
        <v>12.3741</v>
      </c>
      <c r="Q65" s="103">
        <v>12.3741</v>
      </c>
      <c r="R65" s="103">
        <v>12.3741</v>
      </c>
      <c r="S65" s="103">
        <v>12.3741</v>
      </c>
      <c r="T65" s="103">
        <v>12.3741</v>
      </c>
      <c r="U65" s="103">
        <v>12.3741</v>
      </c>
      <c r="V65" s="103">
        <v>12.3741</v>
      </c>
      <c r="W65" s="103">
        <v>12.3741</v>
      </c>
      <c r="X65" s="103">
        <v>12.3741</v>
      </c>
      <c r="Y65" s="103">
        <v>12.3741</v>
      </c>
      <c r="Z65" s="103">
        <v>12.3741</v>
      </c>
      <c r="AA65" s="103">
        <v>12.3741</v>
      </c>
    </row>
    <row r="66" spans="1:27" x14ac:dyDescent="0.3">
      <c r="A66" s="10" t="s">
        <v>240</v>
      </c>
      <c r="B66" s="22" t="s">
        <v>496</v>
      </c>
      <c r="C66" s="23" t="s">
        <v>1157</v>
      </c>
      <c r="D66" s="23" t="s">
        <v>1158</v>
      </c>
      <c r="E66" s="23" t="s">
        <v>21</v>
      </c>
      <c r="F66" s="23" t="s">
        <v>158</v>
      </c>
      <c r="G66" s="102"/>
      <c r="H66" s="103">
        <v>2.0623499999999999</v>
      </c>
      <c r="I66" s="103">
        <v>24.748200000000001</v>
      </c>
      <c r="J66" s="103">
        <v>24.748200000000001</v>
      </c>
      <c r="K66" s="103">
        <v>24.748200000000001</v>
      </c>
      <c r="L66" s="103">
        <v>24.748200000000001</v>
      </c>
      <c r="M66" s="103">
        <v>6.1870499999999993</v>
      </c>
      <c r="N66" s="103">
        <v>0</v>
      </c>
      <c r="O66" s="103">
        <v>0</v>
      </c>
      <c r="P66" s="103">
        <v>0</v>
      </c>
      <c r="Q66" s="103">
        <v>0</v>
      </c>
      <c r="R66" s="103">
        <v>0</v>
      </c>
      <c r="S66" s="103">
        <v>0</v>
      </c>
      <c r="T66" s="103">
        <v>0</v>
      </c>
      <c r="U66" s="103">
        <v>0</v>
      </c>
      <c r="V66" s="103">
        <v>0</v>
      </c>
      <c r="W66" s="103">
        <v>0</v>
      </c>
      <c r="X66" s="103">
        <v>0</v>
      </c>
      <c r="Y66" s="103">
        <v>0</v>
      </c>
      <c r="Z66" s="103">
        <v>0</v>
      </c>
      <c r="AA66" s="103">
        <v>0</v>
      </c>
    </row>
    <row r="67" spans="1:27" x14ac:dyDescent="0.3">
      <c r="A67" s="10" t="s">
        <v>240</v>
      </c>
      <c r="B67" s="22" t="s">
        <v>245</v>
      </c>
      <c r="C67" s="23" t="s">
        <v>1159</v>
      </c>
      <c r="D67" s="23" t="s">
        <v>963</v>
      </c>
      <c r="E67" s="23" t="s">
        <v>21</v>
      </c>
      <c r="F67" s="23" t="s">
        <v>149</v>
      </c>
      <c r="G67" s="102"/>
      <c r="H67" s="103">
        <v>17.818703999999997</v>
      </c>
      <c r="I67" s="103">
        <v>17.818703999999997</v>
      </c>
      <c r="J67" s="103">
        <v>17.818703999999997</v>
      </c>
      <c r="K67" s="103">
        <v>14.84892</v>
      </c>
      <c r="L67" s="103">
        <v>14.84892</v>
      </c>
      <c r="M67" s="103">
        <v>14.84892</v>
      </c>
      <c r="N67" s="103">
        <v>14.84892</v>
      </c>
      <c r="O67" s="103">
        <v>14.84892</v>
      </c>
      <c r="P67" s="103">
        <v>14.84892</v>
      </c>
      <c r="Q67" s="103">
        <v>14.84892</v>
      </c>
      <c r="R67" s="103">
        <v>14.84892</v>
      </c>
      <c r="S67" s="103">
        <v>14.84892</v>
      </c>
      <c r="T67" s="103">
        <v>14.84892</v>
      </c>
      <c r="U67" s="103">
        <v>14.84892</v>
      </c>
      <c r="V67" s="103">
        <v>14.84892</v>
      </c>
      <c r="W67" s="103">
        <v>14.84892</v>
      </c>
      <c r="X67" s="103">
        <v>14.84892</v>
      </c>
      <c r="Y67" s="103">
        <v>14.84892</v>
      </c>
      <c r="Z67" s="103">
        <v>14.84892</v>
      </c>
      <c r="AA67" s="103">
        <v>14.84892</v>
      </c>
    </row>
    <row r="68" spans="1:27" x14ac:dyDescent="0.3">
      <c r="A68" s="10" t="s">
        <v>240</v>
      </c>
      <c r="B68" s="22" t="s">
        <v>245</v>
      </c>
      <c r="C68" s="23" t="s">
        <v>1160</v>
      </c>
      <c r="D68" s="23" t="s">
        <v>963</v>
      </c>
      <c r="E68" s="23" t="s">
        <v>21</v>
      </c>
      <c r="F68" s="23" t="s">
        <v>149</v>
      </c>
      <c r="G68" s="102"/>
      <c r="H68" s="103">
        <v>24.748200000000001</v>
      </c>
      <c r="I68" s="103">
        <v>24.748200000000001</v>
      </c>
      <c r="J68" s="103">
        <v>24.748200000000001</v>
      </c>
      <c r="K68" s="103">
        <v>20.6235</v>
      </c>
      <c r="L68" s="103">
        <v>20.6235</v>
      </c>
      <c r="M68" s="103">
        <v>20.6235</v>
      </c>
      <c r="N68" s="103">
        <v>20.6235</v>
      </c>
      <c r="O68" s="103">
        <v>20.6235</v>
      </c>
      <c r="P68" s="103">
        <v>20.6235</v>
      </c>
      <c r="Q68" s="103">
        <v>20.6235</v>
      </c>
      <c r="R68" s="103">
        <v>20.6235</v>
      </c>
      <c r="S68" s="103">
        <v>20.6235</v>
      </c>
      <c r="T68" s="103">
        <v>20.6235</v>
      </c>
      <c r="U68" s="103">
        <v>20.6235</v>
      </c>
      <c r="V68" s="103">
        <v>20.6235</v>
      </c>
      <c r="W68" s="103">
        <v>20.6235</v>
      </c>
      <c r="X68" s="103">
        <v>20.6235</v>
      </c>
      <c r="Y68" s="103">
        <v>20.6235</v>
      </c>
      <c r="Z68" s="103">
        <v>20.6235</v>
      </c>
      <c r="AA68" s="103">
        <v>20.6235</v>
      </c>
    </row>
    <row r="69" spans="1:27" x14ac:dyDescent="0.3">
      <c r="A69" s="10" t="s">
        <v>240</v>
      </c>
      <c r="B69" s="22" t="s">
        <v>245</v>
      </c>
      <c r="C69" s="23" t="s">
        <v>1161</v>
      </c>
      <c r="D69" s="23" t="s">
        <v>1162</v>
      </c>
      <c r="E69" s="23" t="s">
        <v>21</v>
      </c>
      <c r="F69" s="23" t="s">
        <v>149</v>
      </c>
      <c r="G69" s="102"/>
      <c r="H69" s="103">
        <v>0</v>
      </c>
      <c r="I69" s="103">
        <v>0</v>
      </c>
      <c r="J69" s="103">
        <v>0</v>
      </c>
      <c r="K69" s="103">
        <v>4.9496399999999996</v>
      </c>
      <c r="L69" s="103">
        <v>14.84892</v>
      </c>
      <c r="M69" s="103">
        <v>14.84892</v>
      </c>
      <c r="N69" s="103">
        <v>14.84892</v>
      </c>
      <c r="O69" s="103">
        <v>14.84892</v>
      </c>
      <c r="P69" s="103">
        <v>14.84892</v>
      </c>
      <c r="Q69" s="103">
        <v>14.84892</v>
      </c>
      <c r="R69" s="103">
        <v>14.84892</v>
      </c>
      <c r="S69" s="103">
        <v>14.84892</v>
      </c>
      <c r="T69" s="103">
        <v>14.84892</v>
      </c>
      <c r="U69" s="103">
        <v>14.84892</v>
      </c>
      <c r="V69" s="103">
        <v>14.84892</v>
      </c>
      <c r="W69" s="103">
        <v>14.84892</v>
      </c>
      <c r="X69" s="103">
        <v>14.84892</v>
      </c>
      <c r="Y69" s="103">
        <v>14.84892</v>
      </c>
      <c r="Z69" s="103">
        <v>14.84892</v>
      </c>
      <c r="AA69" s="103">
        <v>14.84892</v>
      </c>
    </row>
    <row r="70" spans="1:27" x14ac:dyDescent="0.3">
      <c r="A70" s="10" t="s">
        <v>240</v>
      </c>
      <c r="B70" s="22" t="s">
        <v>248</v>
      </c>
      <c r="C70" s="23" t="s">
        <v>1163</v>
      </c>
      <c r="D70" s="23" t="s">
        <v>1164</v>
      </c>
      <c r="E70" s="23" t="s">
        <v>21</v>
      </c>
      <c r="F70" s="23" t="s">
        <v>149</v>
      </c>
      <c r="G70" s="102"/>
      <c r="H70" s="103">
        <v>4.9496400000000005</v>
      </c>
      <c r="I70" s="103">
        <v>4.9496400000000005</v>
      </c>
      <c r="J70" s="103">
        <v>4.9496400000000005</v>
      </c>
      <c r="K70" s="103">
        <v>4.9496400000000005</v>
      </c>
      <c r="L70" s="103">
        <v>4.9496400000000005</v>
      </c>
      <c r="M70" s="103">
        <v>4.9496400000000005</v>
      </c>
      <c r="N70" s="103">
        <v>4.9496400000000005</v>
      </c>
      <c r="O70" s="103">
        <v>4.9496400000000005</v>
      </c>
      <c r="P70" s="103">
        <v>4.9496400000000005</v>
      </c>
      <c r="Q70" s="103">
        <v>4.9496400000000005</v>
      </c>
      <c r="R70" s="103">
        <v>4.9496400000000005</v>
      </c>
      <c r="S70" s="103">
        <v>4.9496400000000005</v>
      </c>
      <c r="T70" s="103">
        <v>4.9496400000000005</v>
      </c>
      <c r="U70" s="103">
        <v>4.9496400000000005</v>
      </c>
      <c r="V70" s="103">
        <v>4.9496400000000005</v>
      </c>
      <c r="W70" s="103">
        <v>4.9496400000000005</v>
      </c>
      <c r="X70" s="103">
        <v>4.9496400000000005</v>
      </c>
      <c r="Y70" s="103">
        <v>4.9496400000000005</v>
      </c>
      <c r="Z70" s="103">
        <v>4.9496400000000005</v>
      </c>
      <c r="AA70" s="103">
        <v>4.9496400000000005</v>
      </c>
    </row>
    <row r="71" spans="1:27" x14ac:dyDescent="0.3">
      <c r="A71" s="10" t="s">
        <v>240</v>
      </c>
      <c r="B71" s="22" t="s">
        <v>248</v>
      </c>
      <c r="C71" s="23" t="s">
        <v>1165</v>
      </c>
      <c r="D71" s="23" t="s">
        <v>1166</v>
      </c>
      <c r="E71" s="23" t="s">
        <v>21</v>
      </c>
      <c r="F71" s="23" t="s">
        <v>149</v>
      </c>
      <c r="G71" s="102"/>
      <c r="H71" s="103">
        <v>4.9496400000000005</v>
      </c>
      <c r="I71" s="103">
        <v>4.9496400000000005</v>
      </c>
      <c r="J71" s="103">
        <v>4.9496400000000005</v>
      </c>
      <c r="K71" s="103">
        <v>4.9496400000000005</v>
      </c>
      <c r="L71" s="103">
        <v>4.9496400000000005</v>
      </c>
      <c r="M71" s="103">
        <v>4.9496400000000005</v>
      </c>
      <c r="N71" s="103">
        <v>4.9496400000000005</v>
      </c>
      <c r="O71" s="103">
        <v>4.9496400000000005</v>
      </c>
      <c r="P71" s="103">
        <v>4.9496400000000005</v>
      </c>
      <c r="Q71" s="103">
        <v>4.9496400000000005</v>
      </c>
      <c r="R71" s="103">
        <v>4.9496400000000005</v>
      </c>
      <c r="S71" s="103">
        <v>4.9496400000000005</v>
      </c>
      <c r="T71" s="103">
        <v>4.9496400000000005</v>
      </c>
      <c r="U71" s="103">
        <v>4.9496400000000005</v>
      </c>
      <c r="V71" s="103">
        <v>4.9496400000000005</v>
      </c>
      <c r="W71" s="103">
        <v>4.9496400000000005</v>
      </c>
      <c r="X71" s="103">
        <v>4.9496400000000005</v>
      </c>
      <c r="Y71" s="103">
        <v>4.9496400000000005</v>
      </c>
      <c r="Z71" s="103">
        <v>4.9496400000000005</v>
      </c>
      <c r="AA71" s="103">
        <v>4.9496400000000005</v>
      </c>
    </row>
    <row r="72" spans="1:27" x14ac:dyDescent="0.3">
      <c r="A72" s="10" t="s">
        <v>240</v>
      </c>
      <c r="B72" s="22" t="s">
        <v>248</v>
      </c>
      <c r="C72" s="23" t="s">
        <v>1167</v>
      </c>
      <c r="D72" s="23" t="s">
        <v>1168</v>
      </c>
      <c r="E72" s="23" t="s">
        <v>21</v>
      </c>
      <c r="F72" s="23" t="s">
        <v>149</v>
      </c>
      <c r="G72" s="102"/>
      <c r="H72" s="103">
        <v>7.2512226000000002</v>
      </c>
      <c r="I72" s="103">
        <v>7.2512226000000002</v>
      </c>
      <c r="J72" s="103">
        <v>7.2512226000000002</v>
      </c>
      <c r="K72" s="103">
        <v>7.2512226000000002</v>
      </c>
      <c r="L72" s="103">
        <v>7.2512226000000002</v>
      </c>
      <c r="M72" s="103">
        <v>7.2512226000000002</v>
      </c>
      <c r="N72" s="103">
        <v>7.2512226000000002</v>
      </c>
      <c r="O72" s="103">
        <v>7.2512226000000002</v>
      </c>
      <c r="P72" s="103">
        <v>7.2512226000000002</v>
      </c>
      <c r="Q72" s="103">
        <v>7.2512226000000002</v>
      </c>
      <c r="R72" s="103">
        <v>7.2512226000000002</v>
      </c>
      <c r="S72" s="103">
        <v>7.2512226000000002</v>
      </c>
      <c r="T72" s="103">
        <v>7.2512226000000002</v>
      </c>
      <c r="U72" s="103">
        <v>7.2512226000000002</v>
      </c>
      <c r="V72" s="103">
        <v>7.2512226000000002</v>
      </c>
      <c r="W72" s="103">
        <v>7.2512226000000002</v>
      </c>
      <c r="X72" s="103">
        <v>7.2512226000000002</v>
      </c>
      <c r="Y72" s="103">
        <v>7.2512226000000002</v>
      </c>
      <c r="Z72" s="103">
        <v>7.2512226000000002</v>
      </c>
      <c r="AA72" s="103">
        <v>7.2512226000000002</v>
      </c>
    </row>
    <row r="73" spans="1:27" x14ac:dyDescent="0.3">
      <c r="A73" s="10" t="s">
        <v>240</v>
      </c>
      <c r="B73" s="22" t="s">
        <v>248</v>
      </c>
      <c r="C73" s="23" t="s">
        <v>1169</v>
      </c>
      <c r="D73" s="23" t="s">
        <v>1170</v>
      </c>
      <c r="E73" s="23" t="s">
        <v>21</v>
      </c>
      <c r="F73" s="23" t="s">
        <v>149</v>
      </c>
      <c r="G73" s="102"/>
      <c r="H73" s="103">
        <v>4.9496400000000005</v>
      </c>
      <c r="I73" s="103">
        <v>4.9496400000000005</v>
      </c>
      <c r="J73" s="103">
        <v>4.9496400000000005</v>
      </c>
      <c r="K73" s="103">
        <v>4.9496400000000005</v>
      </c>
      <c r="L73" s="103">
        <v>4.9496400000000005</v>
      </c>
      <c r="M73" s="103">
        <v>4.9496400000000005</v>
      </c>
      <c r="N73" s="103">
        <v>4.9496400000000005</v>
      </c>
      <c r="O73" s="103">
        <v>4.9496400000000005</v>
      </c>
      <c r="P73" s="103">
        <v>4.9496400000000005</v>
      </c>
      <c r="Q73" s="103">
        <v>4.9496400000000005</v>
      </c>
      <c r="R73" s="103">
        <v>4.9496400000000005</v>
      </c>
      <c r="S73" s="103">
        <v>4.9496400000000005</v>
      </c>
      <c r="T73" s="103">
        <v>4.9496400000000005</v>
      </c>
      <c r="U73" s="103">
        <v>4.9496400000000005</v>
      </c>
      <c r="V73" s="103">
        <v>4.9496400000000005</v>
      </c>
      <c r="W73" s="103">
        <v>4.9496400000000005</v>
      </c>
      <c r="X73" s="103">
        <v>4.9496400000000005</v>
      </c>
      <c r="Y73" s="103">
        <v>4.9496400000000005</v>
      </c>
      <c r="Z73" s="103">
        <v>4.9496400000000005</v>
      </c>
      <c r="AA73" s="103">
        <v>4.9496400000000005</v>
      </c>
    </row>
    <row r="74" spans="1:27" x14ac:dyDescent="0.3">
      <c r="A74" s="10" t="s">
        <v>240</v>
      </c>
      <c r="B74" s="22" t="s">
        <v>248</v>
      </c>
      <c r="C74" s="23" t="s">
        <v>1171</v>
      </c>
      <c r="D74" s="23" t="s">
        <v>1172</v>
      </c>
      <c r="E74" s="23" t="s">
        <v>21</v>
      </c>
      <c r="F74" s="23" t="s">
        <v>149</v>
      </c>
      <c r="G74" s="102"/>
      <c r="H74" s="103">
        <v>5.9395680000000004</v>
      </c>
      <c r="I74" s="103">
        <v>5.9395680000000004</v>
      </c>
      <c r="J74" s="103">
        <v>5.9395680000000004</v>
      </c>
      <c r="K74" s="103">
        <v>5.9395680000000004</v>
      </c>
      <c r="L74" s="103">
        <v>5.9395680000000004</v>
      </c>
      <c r="M74" s="103">
        <v>5.9395680000000004</v>
      </c>
      <c r="N74" s="103">
        <v>5.9395680000000004</v>
      </c>
      <c r="O74" s="103">
        <v>5.9395680000000004</v>
      </c>
      <c r="P74" s="103">
        <v>5.9395680000000004</v>
      </c>
      <c r="Q74" s="103">
        <v>5.9395680000000004</v>
      </c>
      <c r="R74" s="103">
        <v>5.9395680000000004</v>
      </c>
      <c r="S74" s="103">
        <v>5.9395680000000004</v>
      </c>
      <c r="T74" s="103">
        <v>5.9395680000000004</v>
      </c>
      <c r="U74" s="103">
        <v>5.9395680000000004</v>
      </c>
      <c r="V74" s="103">
        <v>5.9395680000000004</v>
      </c>
      <c r="W74" s="103">
        <v>5.9395680000000004</v>
      </c>
      <c r="X74" s="103">
        <v>5.9395680000000004</v>
      </c>
      <c r="Y74" s="103">
        <v>5.9395680000000004</v>
      </c>
      <c r="Z74" s="103">
        <v>5.9395680000000004</v>
      </c>
      <c r="AA74" s="103">
        <v>5.9395680000000004</v>
      </c>
    </row>
    <row r="75" spans="1:27" x14ac:dyDescent="0.3">
      <c r="A75" s="10" t="s">
        <v>240</v>
      </c>
      <c r="B75" s="22" t="s">
        <v>506</v>
      </c>
      <c r="C75" s="23" t="s">
        <v>1173</v>
      </c>
      <c r="D75" s="23" t="s">
        <v>1174</v>
      </c>
      <c r="E75" s="23" t="s">
        <v>21</v>
      </c>
      <c r="F75" s="23" t="s">
        <v>149</v>
      </c>
      <c r="G75" s="102"/>
      <c r="H75" s="103">
        <v>2</v>
      </c>
      <c r="I75" s="103">
        <v>2</v>
      </c>
      <c r="J75" s="103">
        <v>2</v>
      </c>
      <c r="K75" s="103">
        <v>2</v>
      </c>
      <c r="L75" s="103">
        <v>2</v>
      </c>
      <c r="M75" s="103">
        <v>2</v>
      </c>
      <c r="N75" s="103">
        <v>2</v>
      </c>
      <c r="O75" s="103">
        <v>2</v>
      </c>
      <c r="P75" s="103">
        <v>2</v>
      </c>
      <c r="Q75" s="103">
        <v>2</v>
      </c>
      <c r="R75" s="103">
        <v>2</v>
      </c>
      <c r="S75" s="103">
        <v>2</v>
      </c>
      <c r="T75" s="103">
        <v>2</v>
      </c>
      <c r="U75" s="103">
        <v>2</v>
      </c>
      <c r="V75" s="103">
        <v>2</v>
      </c>
      <c r="W75" s="103">
        <v>2</v>
      </c>
      <c r="X75" s="103">
        <v>2</v>
      </c>
      <c r="Y75" s="103">
        <v>2</v>
      </c>
      <c r="Z75" s="103">
        <v>2</v>
      </c>
      <c r="AA75" s="103">
        <v>2</v>
      </c>
    </row>
    <row r="76" spans="1:27" x14ac:dyDescent="0.3">
      <c r="A76" s="10" t="s">
        <v>240</v>
      </c>
      <c r="B76" s="22" t="s">
        <v>261</v>
      </c>
      <c r="C76" s="23" t="s">
        <v>1175</v>
      </c>
      <c r="D76" s="23" t="s">
        <v>1176</v>
      </c>
      <c r="E76" s="23" t="s">
        <v>21</v>
      </c>
      <c r="F76" s="23" t="s">
        <v>149</v>
      </c>
      <c r="G76" s="102"/>
      <c r="H76" s="103">
        <v>1.856115</v>
      </c>
      <c r="I76" s="103">
        <v>1.856115</v>
      </c>
      <c r="J76" s="103">
        <v>1.856115</v>
      </c>
      <c r="K76" s="103">
        <v>1.856115</v>
      </c>
      <c r="L76" s="103">
        <v>1.856115</v>
      </c>
      <c r="M76" s="103">
        <v>1.856115</v>
      </c>
      <c r="N76" s="103">
        <v>1.856115</v>
      </c>
      <c r="O76" s="103">
        <v>1.856115</v>
      </c>
      <c r="P76" s="103">
        <v>1.856115</v>
      </c>
      <c r="Q76" s="103">
        <v>1.856115</v>
      </c>
      <c r="R76" s="103">
        <v>1.856115</v>
      </c>
      <c r="S76" s="103">
        <v>1.856115</v>
      </c>
      <c r="T76" s="103">
        <v>1.856115</v>
      </c>
      <c r="U76" s="103">
        <v>1.856115</v>
      </c>
      <c r="V76" s="103">
        <v>1.856115</v>
      </c>
      <c r="W76" s="103">
        <v>1.856115</v>
      </c>
      <c r="X76" s="103">
        <v>1.856115</v>
      </c>
      <c r="Y76" s="103">
        <v>1.856115</v>
      </c>
      <c r="Z76" s="103">
        <v>1.856115</v>
      </c>
      <c r="AA76" s="103">
        <v>1.856115</v>
      </c>
    </row>
    <row r="77" spans="1:27" x14ac:dyDescent="0.3">
      <c r="A77" s="10" t="s">
        <v>240</v>
      </c>
      <c r="B77" s="22" t="s">
        <v>261</v>
      </c>
      <c r="C77" s="23" t="s">
        <v>1175</v>
      </c>
      <c r="D77" s="23" t="s">
        <v>1177</v>
      </c>
      <c r="E77" s="23" t="s">
        <v>21</v>
      </c>
      <c r="F77" s="23" t="s">
        <v>149</v>
      </c>
      <c r="G77" s="102"/>
      <c r="H77" s="103">
        <v>0</v>
      </c>
      <c r="I77" s="103">
        <v>0</v>
      </c>
      <c r="J77" s="103">
        <v>0</v>
      </c>
      <c r="K77" s="103">
        <v>0</v>
      </c>
      <c r="L77" s="103">
        <v>0</v>
      </c>
      <c r="M77" s="103">
        <v>0</v>
      </c>
      <c r="N77" s="103">
        <v>0</v>
      </c>
      <c r="O77" s="103">
        <v>0</v>
      </c>
      <c r="P77" s="103">
        <v>0</v>
      </c>
      <c r="Q77" s="103">
        <v>0</v>
      </c>
      <c r="R77" s="103">
        <v>0</v>
      </c>
      <c r="S77" s="103">
        <v>0</v>
      </c>
      <c r="T77" s="103">
        <v>0</v>
      </c>
      <c r="U77" s="103">
        <v>10.31175</v>
      </c>
      <c r="V77" s="103">
        <v>10.31175</v>
      </c>
      <c r="W77" s="103">
        <v>10.31175</v>
      </c>
      <c r="X77" s="103">
        <v>10.31175</v>
      </c>
      <c r="Y77" s="103">
        <v>10.31175</v>
      </c>
      <c r="Z77" s="103">
        <v>10.31175</v>
      </c>
      <c r="AA77" s="103">
        <v>10.31175</v>
      </c>
    </row>
    <row r="78" spans="1:27" x14ac:dyDescent="0.3">
      <c r="A78" s="10" t="s">
        <v>240</v>
      </c>
      <c r="B78" s="22" t="s">
        <v>516</v>
      </c>
      <c r="C78" s="23" t="s">
        <v>1178</v>
      </c>
      <c r="D78" s="23" t="s">
        <v>1179</v>
      </c>
      <c r="E78" s="23" t="s">
        <v>21</v>
      </c>
      <c r="F78" s="23" t="s">
        <v>158</v>
      </c>
      <c r="G78" s="102"/>
      <c r="H78" s="103">
        <v>0</v>
      </c>
      <c r="I78" s="103">
        <v>0</v>
      </c>
      <c r="J78" s="103">
        <v>0</v>
      </c>
      <c r="K78" s="103">
        <v>0</v>
      </c>
      <c r="L78" s="103">
        <v>0</v>
      </c>
      <c r="M78" s="103">
        <v>0</v>
      </c>
      <c r="N78" s="103">
        <v>0</v>
      </c>
      <c r="O78" s="103">
        <v>0</v>
      </c>
      <c r="P78" s="103">
        <v>0</v>
      </c>
      <c r="Q78" s="103">
        <v>0</v>
      </c>
      <c r="R78" s="103">
        <v>0</v>
      </c>
      <c r="S78" s="103">
        <v>0</v>
      </c>
      <c r="T78" s="103">
        <v>0</v>
      </c>
      <c r="U78" s="103">
        <v>0</v>
      </c>
      <c r="V78" s="103">
        <v>0</v>
      </c>
      <c r="W78" s="103">
        <v>0</v>
      </c>
      <c r="X78" s="103">
        <v>0</v>
      </c>
      <c r="Y78" s="103">
        <v>0</v>
      </c>
      <c r="Z78" s="103">
        <v>0</v>
      </c>
      <c r="AA78" s="103">
        <v>0</v>
      </c>
    </row>
    <row r="79" spans="1:27" x14ac:dyDescent="0.3">
      <c r="A79" s="10" t="s">
        <v>240</v>
      </c>
      <c r="B79" s="22" t="s">
        <v>270</v>
      </c>
      <c r="C79" s="23" t="s">
        <v>1180</v>
      </c>
      <c r="D79" s="23" t="s">
        <v>1181</v>
      </c>
      <c r="E79" s="23" t="s">
        <v>21</v>
      </c>
      <c r="F79" s="23" t="s">
        <v>149</v>
      </c>
      <c r="G79" s="102"/>
      <c r="H79" s="103">
        <v>0</v>
      </c>
      <c r="I79" s="103">
        <v>0</v>
      </c>
      <c r="J79" s="103">
        <v>0</v>
      </c>
      <c r="K79" s="103">
        <v>0</v>
      </c>
      <c r="L79" s="103">
        <v>3.2462916666666666</v>
      </c>
      <c r="M79" s="103">
        <v>19.47775</v>
      </c>
      <c r="N79" s="103">
        <v>29.216625000000001</v>
      </c>
      <c r="O79" s="103">
        <v>38.955500000000001</v>
      </c>
      <c r="P79" s="103">
        <v>38.955500000000001</v>
      </c>
      <c r="Q79" s="103">
        <v>38.955500000000001</v>
      </c>
      <c r="R79" s="103">
        <v>38.955500000000001</v>
      </c>
      <c r="S79" s="103">
        <v>38.955500000000001</v>
      </c>
      <c r="T79" s="103">
        <v>38.955500000000001</v>
      </c>
      <c r="U79" s="103">
        <v>38.955500000000001</v>
      </c>
      <c r="V79" s="103">
        <v>38.955500000000001</v>
      </c>
      <c r="W79" s="103">
        <v>38.955500000000001</v>
      </c>
      <c r="X79" s="103">
        <v>38.955500000000001</v>
      </c>
      <c r="Y79" s="103">
        <v>38.955500000000001</v>
      </c>
      <c r="Z79" s="103">
        <v>38.955500000000001</v>
      </c>
      <c r="AA79" s="103">
        <v>38.955500000000001</v>
      </c>
    </row>
    <row r="80" spans="1:27" x14ac:dyDescent="0.3">
      <c r="A80" s="10" t="s">
        <v>240</v>
      </c>
      <c r="B80" s="22" t="s">
        <v>276</v>
      </c>
      <c r="C80" s="23" t="s">
        <v>1182</v>
      </c>
      <c r="D80" s="23" t="s">
        <v>1183</v>
      </c>
      <c r="E80" s="23" t="s">
        <v>21</v>
      </c>
      <c r="F80" s="23" t="s">
        <v>149</v>
      </c>
      <c r="G80" s="102"/>
      <c r="H80" s="103">
        <v>6.1870500000000002</v>
      </c>
      <c r="I80" s="103">
        <v>6.1870500000000002</v>
      </c>
      <c r="J80" s="103">
        <v>6.1870500000000002</v>
      </c>
      <c r="K80" s="103">
        <v>6.1870500000000002</v>
      </c>
      <c r="L80" s="103">
        <v>6.1870500000000002</v>
      </c>
      <c r="M80" s="103">
        <v>6.1870500000000002</v>
      </c>
      <c r="N80" s="103">
        <v>6.1870500000000002</v>
      </c>
      <c r="O80" s="103">
        <v>6.1870500000000002</v>
      </c>
      <c r="P80" s="103">
        <v>6.1870500000000002</v>
      </c>
      <c r="Q80" s="103">
        <v>6.1870500000000002</v>
      </c>
      <c r="R80" s="103">
        <v>6.1870500000000002</v>
      </c>
      <c r="S80" s="103">
        <v>6.1870500000000002</v>
      </c>
      <c r="T80" s="103">
        <v>6.1870500000000002</v>
      </c>
      <c r="U80" s="103">
        <v>6.1870500000000002</v>
      </c>
      <c r="V80" s="103">
        <v>6.1870500000000002</v>
      </c>
      <c r="W80" s="103">
        <v>6.1870500000000002</v>
      </c>
      <c r="X80" s="103">
        <v>6.1870500000000002</v>
      </c>
      <c r="Y80" s="103">
        <v>6.1870500000000002</v>
      </c>
      <c r="Z80" s="103">
        <v>6.1870500000000002</v>
      </c>
      <c r="AA80" s="103">
        <v>6.1870500000000002</v>
      </c>
    </row>
    <row r="81" spans="1:27" x14ac:dyDescent="0.3">
      <c r="A81" s="10" t="s">
        <v>240</v>
      </c>
      <c r="B81" s="22" t="s">
        <v>276</v>
      </c>
      <c r="C81" s="23" t="s">
        <v>1184</v>
      </c>
      <c r="D81" s="23" t="s">
        <v>1185</v>
      </c>
      <c r="E81" s="23" t="s">
        <v>21</v>
      </c>
      <c r="F81" s="23" t="s">
        <v>149</v>
      </c>
      <c r="G81" s="102"/>
      <c r="H81" s="103">
        <v>2.0623499999999999</v>
      </c>
      <c r="I81" s="103">
        <v>2.0623499999999999</v>
      </c>
      <c r="J81" s="103">
        <v>2.0623499999999999</v>
      </c>
      <c r="K81" s="103">
        <v>2.0623499999999999</v>
      </c>
      <c r="L81" s="103">
        <v>2.0623499999999999</v>
      </c>
      <c r="M81" s="103">
        <v>2.0623499999999999</v>
      </c>
      <c r="N81" s="103">
        <v>2.0623499999999999</v>
      </c>
      <c r="O81" s="103">
        <v>2.0623499999999999</v>
      </c>
      <c r="P81" s="103">
        <v>2.0623499999999999</v>
      </c>
      <c r="Q81" s="103">
        <v>2.0623499999999999</v>
      </c>
      <c r="R81" s="103">
        <v>2.0623499999999999</v>
      </c>
      <c r="S81" s="103">
        <v>2.0623499999999999</v>
      </c>
      <c r="T81" s="103">
        <v>2.0623499999999999</v>
      </c>
      <c r="U81" s="103">
        <v>2.0623499999999999</v>
      </c>
      <c r="V81" s="103">
        <v>2.0623499999999999</v>
      </c>
      <c r="W81" s="103">
        <v>2.0623499999999999</v>
      </c>
      <c r="X81" s="103">
        <v>2.0623499999999999</v>
      </c>
      <c r="Y81" s="103">
        <v>2.0623499999999999</v>
      </c>
      <c r="Z81" s="103">
        <v>2.0623499999999999</v>
      </c>
      <c r="AA81" s="103">
        <v>2.0623499999999999</v>
      </c>
    </row>
    <row r="82" spans="1:27" x14ac:dyDescent="0.3">
      <c r="A82" s="10" t="s">
        <v>240</v>
      </c>
      <c r="B82" s="22" t="s">
        <v>285</v>
      </c>
      <c r="C82" s="23" t="s">
        <v>1186</v>
      </c>
      <c r="D82" s="23" t="s">
        <v>1187</v>
      </c>
      <c r="E82" s="23" t="s">
        <v>21</v>
      </c>
      <c r="F82" s="23" t="s">
        <v>149</v>
      </c>
      <c r="G82" s="102"/>
      <c r="H82" s="103">
        <v>4.1246999999999998</v>
      </c>
      <c r="I82" s="103">
        <v>4.1246999999999998</v>
      </c>
      <c r="J82" s="103">
        <v>4.1246999999999998</v>
      </c>
      <c r="K82" s="103">
        <v>4.1246999999999998</v>
      </c>
      <c r="L82" s="103">
        <v>4.1246999999999998</v>
      </c>
      <c r="M82" s="103">
        <v>4.1246999999999998</v>
      </c>
      <c r="N82" s="103">
        <v>4.1246999999999998</v>
      </c>
      <c r="O82" s="103">
        <v>4.1246999999999998</v>
      </c>
      <c r="P82" s="103">
        <v>4.1246999999999998</v>
      </c>
      <c r="Q82" s="103">
        <v>4.1246999999999998</v>
      </c>
      <c r="R82" s="103">
        <v>4.1246999999999998</v>
      </c>
      <c r="S82" s="103">
        <v>4.1246999999999998</v>
      </c>
      <c r="T82" s="103">
        <v>4.1246999999999998</v>
      </c>
      <c r="U82" s="103">
        <v>4.1246999999999998</v>
      </c>
      <c r="V82" s="103">
        <v>4.1246999999999998</v>
      </c>
      <c r="W82" s="103">
        <v>4.1246999999999998</v>
      </c>
      <c r="X82" s="103">
        <v>4.1246999999999998</v>
      </c>
      <c r="Y82" s="103">
        <v>4.1246999999999998</v>
      </c>
      <c r="Z82" s="103">
        <v>4.1246999999999998</v>
      </c>
      <c r="AA82" s="103">
        <v>4.1246999999999998</v>
      </c>
    </row>
    <row r="83" spans="1:27" x14ac:dyDescent="0.3">
      <c r="A83" s="10" t="s">
        <v>240</v>
      </c>
      <c r="B83" s="22" t="s">
        <v>291</v>
      </c>
      <c r="C83" s="23" t="s">
        <v>1188</v>
      </c>
      <c r="D83" s="23" t="s">
        <v>1189</v>
      </c>
      <c r="E83" s="23" t="s">
        <v>21</v>
      </c>
      <c r="F83" s="23" t="s">
        <v>158</v>
      </c>
      <c r="H83" s="103">
        <v>123.94723499999999</v>
      </c>
      <c r="I83" s="103">
        <v>123.94723499999999</v>
      </c>
      <c r="J83" s="103">
        <v>123.94723499999999</v>
      </c>
      <c r="K83" s="103">
        <v>148.736682</v>
      </c>
      <c r="L83" s="103">
        <v>61.973617499999996</v>
      </c>
      <c r="M83" s="103">
        <v>0</v>
      </c>
      <c r="N83" s="103">
        <v>0</v>
      </c>
      <c r="O83" s="103">
        <v>0</v>
      </c>
      <c r="P83" s="103">
        <v>0</v>
      </c>
      <c r="Q83" s="103">
        <v>0</v>
      </c>
      <c r="R83" s="103">
        <v>0</v>
      </c>
      <c r="S83" s="103">
        <v>0</v>
      </c>
      <c r="T83" s="103">
        <v>0</v>
      </c>
      <c r="U83" s="103">
        <v>0</v>
      </c>
      <c r="V83" s="103">
        <v>0</v>
      </c>
      <c r="W83" s="103">
        <v>0</v>
      </c>
      <c r="X83" s="103">
        <v>0</v>
      </c>
      <c r="Y83" s="103">
        <v>0</v>
      </c>
      <c r="Z83" s="103">
        <v>0</v>
      </c>
      <c r="AA83" s="103">
        <v>0</v>
      </c>
    </row>
    <row r="84" spans="1:27" x14ac:dyDescent="0.3">
      <c r="A84" s="10" t="s">
        <v>240</v>
      </c>
      <c r="B84" s="22" t="s">
        <v>291</v>
      </c>
      <c r="C84" s="23" t="s">
        <v>1190</v>
      </c>
      <c r="D84" s="23" t="s">
        <v>1191</v>
      </c>
      <c r="E84" s="23" t="s">
        <v>21</v>
      </c>
      <c r="F84" s="23" t="s">
        <v>158</v>
      </c>
      <c r="H84" s="103">
        <v>20.6578725</v>
      </c>
      <c r="I84" s="103">
        <v>0</v>
      </c>
      <c r="J84" s="103">
        <v>0</v>
      </c>
      <c r="K84" s="103">
        <v>0</v>
      </c>
      <c r="L84" s="103">
        <v>0</v>
      </c>
      <c r="M84" s="103">
        <v>0</v>
      </c>
      <c r="N84" s="103">
        <v>0</v>
      </c>
      <c r="O84" s="103">
        <v>0</v>
      </c>
      <c r="P84" s="103">
        <v>0</v>
      </c>
      <c r="Q84" s="103">
        <v>0</v>
      </c>
      <c r="R84" s="103">
        <v>0</v>
      </c>
      <c r="S84" s="103">
        <v>0</v>
      </c>
      <c r="T84" s="103">
        <v>0</v>
      </c>
      <c r="U84" s="103">
        <v>0</v>
      </c>
      <c r="V84" s="103">
        <v>0</v>
      </c>
      <c r="W84" s="103">
        <v>0</v>
      </c>
      <c r="X84" s="103">
        <v>0</v>
      </c>
      <c r="Y84" s="103">
        <v>0</v>
      </c>
      <c r="Z84" s="103">
        <v>0</v>
      </c>
      <c r="AA84" s="103">
        <v>0</v>
      </c>
    </row>
    <row r="85" spans="1:27" x14ac:dyDescent="0.3">
      <c r="A85" s="10" t="s">
        <v>240</v>
      </c>
      <c r="B85" s="22" t="s">
        <v>291</v>
      </c>
      <c r="C85" s="23" t="s">
        <v>1192</v>
      </c>
      <c r="D85" s="23" t="s">
        <v>1193</v>
      </c>
      <c r="E85" s="23" t="s">
        <v>21</v>
      </c>
      <c r="F85" s="23" t="s">
        <v>149</v>
      </c>
      <c r="H85" s="103">
        <v>0</v>
      </c>
      <c r="I85" s="103">
        <v>0</v>
      </c>
      <c r="J85" s="103">
        <v>0</v>
      </c>
      <c r="K85" s="103">
        <v>0</v>
      </c>
      <c r="L85" s="103">
        <v>0</v>
      </c>
      <c r="M85" s="103">
        <v>0</v>
      </c>
      <c r="N85" s="103">
        <v>45</v>
      </c>
      <c r="O85" s="103">
        <v>45</v>
      </c>
      <c r="P85" s="103">
        <v>45</v>
      </c>
      <c r="Q85" s="103">
        <v>45</v>
      </c>
      <c r="R85" s="103">
        <v>45</v>
      </c>
      <c r="S85" s="103">
        <v>45</v>
      </c>
      <c r="T85" s="103">
        <v>45</v>
      </c>
      <c r="U85" s="103">
        <v>45</v>
      </c>
      <c r="V85" s="103">
        <v>45</v>
      </c>
      <c r="W85" s="103">
        <v>45</v>
      </c>
      <c r="X85" s="103">
        <v>45</v>
      </c>
      <c r="Y85" s="103">
        <v>45</v>
      </c>
      <c r="Z85" s="103">
        <v>45</v>
      </c>
      <c r="AA85" s="103">
        <v>45</v>
      </c>
    </row>
    <row r="86" spans="1:27" x14ac:dyDescent="0.3">
      <c r="A86" s="10" t="s">
        <v>240</v>
      </c>
      <c r="B86" s="22" t="s">
        <v>291</v>
      </c>
      <c r="C86" s="23" t="s">
        <v>1194</v>
      </c>
      <c r="D86" s="23" t="s">
        <v>1195</v>
      </c>
      <c r="E86" s="23" t="s">
        <v>21</v>
      </c>
      <c r="F86" s="23" t="s">
        <v>149</v>
      </c>
      <c r="H86" s="103">
        <v>20.6578725</v>
      </c>
      <c r="I86" s="103">
        <v>20.6578725</v>
      </c>
      <c r="J86" s="103">
        <v>20.6578725</v>
      </c>
      <c r="K86" s="103">
        <v>20.6578725</v>
      </c>
      <c r="L86" s="103">
        <v>20.6578725</v>
      </c>
      <c r="M86" s="103">
        <v>20.6578725</v>
      </c>
      <c r="N86" s="103">
        <v>20.6578725</v>
      </c>
      <c r="O86" s="103">
        <v>20.6578725</v>
      </c>
      <c r="P86" s="103">
        <v>20.6578725</v>
      </c>
      <c r="Q86" s="103">
        <v>20.6578725</v>
      </c>
      <c r="R86" s="103">
        <v>20.6578725</v>
      </c>
      <c r="S86" s="103">
        <v>20.6578725</v>
      </c>
      <c r="T86" s="103">
        <v>20.6578725</v>
      </c>
      <c r="U86" s="103">
        <v>20.6578725</v>
      </c>
      <c r="V86" s="103">
        <v>20.6578725</v>
      </c>
      <c r="W86" s="103">
        <v>20.6578725</v>
      </c>
      <c r="X86" s="103">
        <v>20.6578725</v>
      </c>
      <c r="Y86" s="103">
        <v>20.6578725</v>
      </c>
      <c r="Z86" s="103">
        <v>20.6578725</v>
      </c>
      <c r="AA86" s="103">
        <v>20.6578725</v>
      </c>
    </row>
    <row r="87" spans="1:27" x14ac:dyDescent="0.3">
      <c r="A87" s="10" t="s">
        <v>240</v>
      </c>
      <c r="B87" s="22" t="s">
        <v>291</v>
      </c>
      <c r="C87" s="23" t="s">
        <v>1196</v>
      </c>
      <c r="D87" s="23" t="s">
        <v>1197</v>
      </c>
      <c r="E87" s="23" t="s">
        <v>21</v>
      </c>
      <c r="F87" s="23" t="s">
        <v>149</v>
      </c>
      <c r="H87" s="103">
        <v>33.052596000000001</v>
      </c>
      <c r="I87" s="103">
        <v>33.052596000000001</v>
      </c>
      <c r="J87" s="103">
        <v>33.052596000000001</v>
      </c>
      <c r="K87" s="103">
        <v>33.052596000000001</v>
      </c>
      <c r="L87" s="103">
        <v>33.052596000000001</v>
      </c>
      <c r="M87" s="103">
        <v>33.052596000000001</v>
      </c>
      <c r="N87" s="103">
        <v>33.052596000000001</v>
      </c>
      <c r="O87" s="103">
        <v>33.052596000000001</v>
      </c>
      <c r="P87" s="103">
        <v>33.052596000000001</v>
      </c>
      <c r="Q87" s="103">
        <v>33.052596000000001</v>
      </c>
      <c r="R87" s="103">
        <v>33.052596000000001</v>
      </c>
      <c r="S87" s="103">
        <v>33.052596000000001</v>
      </c>
      <c r="T87" s="103">
        <v>33.052596000000001</v>
      </c>
      <c r="U87" s="103">
        <v>33.052596000000001</v>
      </c>
      <c r="V87" s="103">
        <v>33.052596000000001</v>
      </c>
      <c r="W87" s="103">
        <v>33.052596000000001</v>
      </c>
      <c r="X87" s="103">
        <v>33.052596000000001</v>
      </c>
      <c r="Y87" s="103">
        <v>33.052596000000001</v>
      </c>
      <c r="Z87" s="103">
        <v>33.052596000000001</v>
      </c>
      <c r="AA87" s="103">
        <v>33.052596000000001</v>
      </c>
    </row>
    <row r="88" spans="1:27" x14ac:dyDescent="0.3">
      <c r="A88" s="10" t="s">
        <v>240</v>
      </c>
      <c r="B88" s="22" t="s">
        <v>291</v>
      </c>
      <c r="C88" s="23" t="s">
        <v>1198</v>
      </c>
      <c r="D88" s="23" t="s">
        <v>1197</v>
      </c>
      <c r="E88" s="23" t="s">
        <v>21</v>
      </c>
      <c r="F88" s="23" t="s">
        <v>149</v>
      </c>
      <c r="H88" s="103">
        <v>20</v>
      </c>
      <c r="I88" s="103">
        <v>20</v>
      </c>
      <c r="J88" s="103">
        <v>20</v>
      </c>
      <c r="K88" s="103">
        <v>20</v>
      </c>
      <c r="L88" s="103">
        <v>20</v>
      </c>
      <c r="M88" s="103">
        <v>20</v>
      </c>
      <c r="N88" s="103">
        <v>20</v>
      </c>
      <c r="O88" s="103">
        <v>20</v>
      </c>
      <c r="P88" s="103">
        <v>20</v>
      </c>
      <c r="Q88" s="103">
        <v>20</v>
      </c>
      <c r="R88" s="103">
        <v>20</v>
      </c>
      <c r="S88" s="103">
        <v>20</v>
      </c>
      <c r="T88" s="103">
        <v>20</v>
      </c>
      <c r="U88" s="103">
        <v>20</v>
      </c>
      <c r="V88" s="103">
        <v>20</v>
      </c>
      <c r="W88" s="103">
        <v>20</v>
      </c>
      <c r="X88" s="103">
        <v>20</v>
      </c>
      <c r="Y88" s="103">
        <v>20</v>
      </c>
      <c r="Z88" s="103">
        <v>20</v>
      </c>
      <c r="AA88" s="103">
        <v>20</v>
      </c>
    </row>
    <row r="89" spans="1:27" x14ac:dyDescent="0.3">
      <c r="A89" s="10" t="s">
        <v>240</v>
      </c>
      <c r="B89" s="22" t="s">
        <v>291</v>
      </c>
      <c r="C89" s="23" t="s">
        <v>299</v>
      </c>
      <c r="D89" s="23" t="s">
        <v>1199</v>
      </c>
      <c r="E89" s="23" t="s">
        <v>21</v>
      </c>
      <c r="F89" s="23" t="s">
        <v>149</v>
      </c>
      <c r="H89" s="103">
        <v>0</v>
      </c>
      <c r="I89" s="103">
        <v>0</v>
      </c>
      <c r="J89" s="103">
        <v>0</v>
      </c>
      <c r="K89" s="103">
        <v>0</v>
      </c>
      <c r="L89" s="103">
        <v>0</v>
      </c>
      <c r="M89" s="103">
        <v>0</v>
      </c>
      <c r="N89" s="103">
        <v>0</v>
      </c>
      <c r="O89" s="103">
        <v>0</v>
      </c>
      <c r="P89" s="103">
        <v>0</v>
      </c>
      <c r="Q89" s="103">
        <v>0</v>
      </c>
      <c r="R89" s="103">
        <v>0</v>
      </c>
      <c r="S89" s="103">
        <v>0</v>
      </c>
      <c r="T89" s="103">
        <v>20</v>
      </c>
      <c r="U89" s="103">
        <v>20</v>
      </c>
      <c r="V89" s="103">
        <v>20</v>
      </c>
      <c r="W89" s="103">
        <v>20</v>
      </c>
      <c r="X89" s="103">
        <v>20</v>
      </c>
      <c r="Y89" s="103">
        <v>20</v>
      </c>
      <c r="Z89" s="103">
        <v>20</v>
      </c>
      <c r="AA89" s="103">
        <v>20</v>
      </c>
    </row>
    <row r="90" spans="1:27" x14ac:dyDescent="0.3">
      <c r="A90" s="10" t="s">
        <v>240</v>
      </c>
      <c r="B90" s="22" t="s">
        <v>291</v>
      </c>
      <c r="C90" s="23" t="s">
        <v>1200</v>
      </c>
      <c r="D90" s="23" t="s">
        <v>1189</v>
      </c>
      <c r="E90" s="23" t="s">
        <v>21</v>
      </c>
      <c r="F90" s="23" t="s">
        <v>158</v>
      </c>
      <c r="H90" s="103">
        <v>4.9578894</v>
      </c>
      <c r="I90" s="103">
        <v>4.9578894</v>
      </c>
      <c r="J90" s="103">
        <v>4.9578894</v>
      </c>
      <c r="K90" s="103">
        <v>4.9578894</v>
      </c>
      <c r="L90" s="103">
        <v>0</v>
      </c>
      <c r="M90" s="103">
        <v>0</v>
      </c>
      <c r="N90" s="103">
        <v>0</v>
      </c>
      <c r="O90" s="103">
        <v>0</v>
      </c>
      <c r="P90" s="103">
        <v>0</v>
      </c>
      <c r="Q90" s="103">
        <v>0</v>
      </c>
      <c r="R90" s="103">
        <v>0</v>
      </c>
      <c r="S90" s="103">
        <v>0</v>
      </c>
      <c r="T90" s="103">
        <v>0</v>
      </c>
      <c r="U90" s="103">
        <v>0</v>
      </c>
      <c r="V90" s="103">
        <v>0</v>
      </c>
      <c r="W90" s="103">
        <v>0</v>
      </c>
      <c r="X90" s="103">
        <v>0</v>
      </c>
      <c r="Y90" s="103">
        <v>0</v>
      </c>
      <c r="Z90" s="103">
        <v>0</v>
      </c>
      <c r="AA90" s="103">
        <v>0</v>
      </c>
    </row>
    <row r="91" spans="1:27" x14ac:dyDescent="0.3">
      <c r="A91" s="10" t="s">
        <v>240</v>
      </c>
      <c r="B91" s="22" t="s">
        <v>291</v>
      </c>
      <c r="C91" s="23" t="s">
        <v>1201</v>
      </c>
      <c r="D91" s="23" t="s">
        <v>1202</v>
      </c>
      <c r="E91" s="23" t="s">
        <v>21</v>
      </c>
      <c r="F91" s="23" t="s">
        <v>149</v>
      </c>
      <c r="H91" s="103">
        <v>41.315745</v>
      </c>
      <c r="I91" s="103">
        <v>41.315745</v>
      </c>
      <c r="J91" s="103">
        <v>41.315745</v>
      </c>
      <c r="K91" s="103">
        <v>41.315745</v>
      </c>
      <c r="L91" s="103">
        <v>41.315745</v>
      </c>
      <c r="M91" s="103">
        <v>45.447319499999999</v>
      </c>
      <c r="N91" s="103">
        <v>45.447319499999999</v>
      </c>
      <c r="O91" s="103">
        <v>54</v>
      </c>
      <c r="P91" s="103">
        <v>54</v>
      </c>
      <c r="Q91" s="103">
        <v>54</v>
      </c>
      <c r="R91" s="103">
        <v>54</v>
      </c>
      <c r="S91" s="103">
        <v>54</v>
      </c>
      <c r="T91" s="103">
        <v>54</v>
      </c>
      <c r="U91" s="103">
        <v>54</v>
      </c>
      <c r="V91" s="103">
        <v>54</v>
      </c>
      <c r="W91" s="103">
        <v>54</v>
      </c>
      <c r="X91" s="103">
        <v>54</v>
      </c>
      <c r="Y91" s="103">
        <v>54</v>
      </c>
      <c r="Z91" s="103">
        <v>54</v>
      </c>
      <c r="AA91" s="103">
        <v>54</v>
      </c>
    </row>
    <row r="92" spans="1:27" x14ac:dyDescent="0.3">
      <c r="A92" s="10" t="s">
        <v>240</v>
      </c>
      <c r="B92" s="22" t="s">
        <v>291</v>
      </c>
      <c r="C92" s="23" t="s">
        <v>1203</v>
      </c>
      <c r="D92" s="23" t="s">
        <v>1202</v>
      </c>
      <c r="E92" s="23" t="s">
        <v>21</v>
      </c>
      <c r="F92" s="23" t="s">
        <v>149</v>
      </c>
      <c r="H92" s="103">
        <v>4.1315745000000001</v>
      </c>
      <c r="I92" s="103">
        <v>4.1315745000000001</v>
      </c>
      <c r="J92" s="103">
        <v>4.1315745000000001</v>
      </c>
      <c r="K92" s="103">
        <v>4.1315745000000001</v>
      </c>
      <c r="L92" s="103">
        <v>4.1315745000000001</v>
      </c>
      <c r="M92" s="103">
        <v>4.1315745000000001</v>
      </c>
      <c r="N92" s="103">
        <v>4.1315745000000001</v>
      </c>
      <c r="O92" s="103">
        <v>4.1315745000000001</v>
      </c>
      <c r="P92" s="103">
        <v>4.1315745000000001</v>
      </c>
      <c r="Q92" s="103">
        <v>4.1315745000000001</v>
      </c>
      <c r="R92" s="103">
        <v>4.1315745000000001</v>
      </c>
      <c r="S92" s="103">
        <v>4.1315745000000001</v>
      </c>
      <c r="T92" s="103">
        <v>4.1315745000000001</v>
      </c>
      <c r="U92" s="103">
        <v>4.1315745000000001</v>
      </c>
      <c r="V92" s="103">
        <v>4.1315745000000001</v>
      </c>
      <c r="W92" s="103">
        <v>4.1315745000000001</v>
      </c>
      <c r="X92" s="103">
        <v>4.1315745000000001</v>
      </c>
      <c r="Y92" s="103">
        <v>4.1315745000000001</v>
      </c>
      <c r="Z92" s="103">
        <v>4.1315745000000001</v>
      </c>
      <c r="AA92" s="103">
        <v>4.1315745000000001</v>
      </c>
    </row>
    <row r="93" spans="1:27" x14ac:dyDescent="0.3">
      <c r="A93" s="10" t="s">
        <v>240</v>
      </c>
      <c r="B93" s="22" t="s">
        <v>291</v>
      </c>
      <c r="C93" s="23" t="s">
        <v>307</v>
      </c>
      <c r="D93" s="23" t="s">
        <v>1204</v>
      </c>
      <c r="E93" s="23" t="s">
        <v>21</v>
      </c>
      <c r="F93" s="23" t="s">
        <v>158</v>
      </c>
      <c r="H93" s="103">
        <v>30.986808749999998</v>
      </c>
      <c r="I93" s="103">
        <v>30.986808749999998</v>
      </c>
      <c r="J93" s="103">
        <v>0</v>
      </c>
      <c r="K93" s="103">
        <v>0</v>
      </c>
      <c r="L93" s="103">
        <v>0</v>
      </c>
      <c r="M93" s="103">
        <v>0</v>
      </c>
      <c r="N93" s="103">
        <v>0</v>
      </c>
      <c r="O93" s="103">
        <v>0</v>
      </c>
      <c r="P93" s="103">
        <v>0</v>
      </c>
      <c r="Q93" s="103">
        <v>0</v>
      </c>
      <c r="R93" s="103">
        <v>0</v>
      </c>
      <c r="S93" s="103">
        <v>0</v>
      </c>
      <c r="T93" s="103">
        <v>0</v>
      </c>
      <c r="U93" s="103">
        <v>0</v>
      </c>
      <c r="V93" s="103">
        <v>0</v>
      </c>
      <c r="W93" s="103">
        <v>0</v>
      </c>
      <c r="X93" s="103">
        <v>0</v>
      </c>
      <c r="Y93" s="103">
        <v>0</v>
      </c>
      <c r="Z93" s="103">
        <v>0</v>
      </c>
      <c r="AA93" s="103">
        <v>0</v>
      </c>
    </row>
    <row r="94" spans="1:27" x14ac:dyDescent="0.3">
      <c r="A94" s="10" t="s">
        <v>240</v>
      </c>
      <c r="B94" s="22" t="s">
        <v>291</v>
      </c>
      <c r="C94" s="23" t="s">
        <v>1205</v>
      </c>
      <c r="D94" s="23" t="s">
        <v>592</v>
      </c>
      <c r="E94" s="23" t="s">
        <v>21</v>
      </c>
      <c r="F94" s="23" t="s">
        <v>158</v>
      </c>
      <c r="H94" s="103">
        <v>8.2631490000000003</v>
      </c>
      <c r="I94" s="103">
        <v>8.2631490000000003</v>
      </c>
      <c r="J94" s="103">
        <v>8.2631490000000003</v>
      </c>
      <c r="K94" s="103">
        <v>0</v>
      </c>
      <c r="L94" s="103">
        <v>0</v>
      </c>
      <c r="M94" s="103">
        <v>0</v>
      </c>
      <c r="N94" s="103">
        <v>0</v>
      </c>
      <c r="O94" s="103">
        <v>0</v>
      </c>
      <c r="P94" s="103">
        <v>0</v>
      </c>
      <c r="Q94" s="103">
        <v>0</v>
      </c>
      <c r="R94" s="103">
        <v>0</v>
      </c>
      <c r="S94" s="103">
        <v>0</v>
      </c>
      <c r="T94" s="103">
        <v>0</v>
      </c>
      <c r="U94" s="103">
        <v>0</v>
      </c>
      <c r="V94" s="103">
        <v>0</v>
      </c>
      <c r="W94" s="103">
        <v>0</v>
      </c>
      <c r="X94" s="103">
        <v>0</v>
      </c>
      <c r="Y94" s="103">
        <v>0</v>
      </c>
      <c r="Z94" s="103">
        <v>0</v>
      </c>
      <c r="AA94" s="103">
        <v>0</v>
      </c>
    </row>
    <row r="95" spans="1:27" x14ac:dyDescent="0.3">
      <c r="A95" s="10" t="s">
        <v>240</v>
      </c>
      <c r="B95" s="22" t="s">
        <v>291</v>
      </c>
      <c r="C95" s="23" t="s">
        <v>1206</v>
      </c>
      <c r="D95" s="23" t="s">
        <v>1204</v>
      </c>
      <c r="E95" s="23" t="s">
        <v>21</v>
      </c>
      <c r="F95" s="23" t="s">
        <v>149</v>
      </c>
      <c r="H95" s="103">
        <v>0</v>
      </c>
      <c r="I95" s="103">
        <v>0</v>
      </c>
      <c r="J95" s="103">
        <v>41.315745</v>
      </c>
      <c r="K95" s="103">
        <v>41.315745</v>
      </c>
      <c r="L95" s="103">
        <v>20</v>
      </c>
      <c r="M95" s="103">
        <v>20</v>
      </c>
      <c r="N95" s="103">
        <v>20</v>
      </c>
      <c r="O95" s="103">
        <v>20</v>
      </c>
      <c r="P95" s="103">
        <v>20</v>
      </c>
      <c r="Q95" s="103">
        <v>20</v>
      </c>
      <c r="R95" s="103">
        <v>20</v>
      </c>
      <c r="S95" s="103">
        <v>20</v>
      </c>
      <c r="T95" s="103">
        <v>20</v>
      </c>
      <c r="U95" s="103">
        <v>20</v>
      </c>
      <c r="V95" s="103">
        <v>20</v>
      </c>
      <c r="W95" s="103">
        <v>20</v>
      </c>
      <c r="X95" s="103">
        <v>20</v>
      </c>
      <c r="Y95" s="103">
        <v>20</v>
      </c>
      <c r="Z95" s="103">
        <v>20</v>
      </c>
      <c r="AA95" s="103">
        <v>20</v>
      </c>
    </row>
    <row r="96" spans="1:27" x14ac:dyDescent="0.3">
      <c r="A96" s="10" t="s">
        <v>240</v>
      </c>
      <c r="B96" s="22" t="s">
        <v>291</v>
      </c>
      <c r="C96" s="23" t="s">
        <v>1207</v>
      </c>
      <c r="D96" s="23" t="s">
        <v>1208</v>
      </c>
      <c r="E96" s="23" t="s">
        <v>21</v>
      </c>
      <c r="F96" s="23" t="s">
        <v>158</v>
      </c>
      <c r="H96" s="103">
        <v>24.789446999999999</v>
      </c>
      <c r="I96" s="103">
        <v>24.789446999999999</v>
      </c>
      <c r="J96" s="103">
        <v>24.789446999999999</v>
      </c>
      <c r="K96" s="103">
        <v>24.789446999999999</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row>
    <row r="97" spans="1:27" x14ac:dyDescent="0.3">
      <c r="A97" s="10" t="s">
        <v>240</v>
      </c>
      <c r="B97" s="22" t="s">
        <v>291</v>
      </c>
      <c r="C97" s="23" t="s">
        <v>1209</v>
      </c>
      <c r="D97" s="23" t="s">
        <v>1210</v>
      </c>
      <c r="E97" s="23" t="s">
        <v>21</v>
      </c>
      <c r="F97" s="23" t="s">
        <v>149</v>
      </c>
      <c r="H97" s="103">
        <v>20</v>
      </c>
      <c r="I97" s="103">
        <v>20</v>
      </c>
      <c r="J97" s="103">
        <v>20</v>
      </c>
      <c r="K97" s="103">
        <v>20</v>
      </c>
      <c r="L97" s="103">
        <v>20</v>
      </c>
      <c r="M97" s="103">
        <v>20</v>
      </c>
      <c r="N97" s="103">
        <v>20</v>
      </c>
      <c r="O97" s="103">
        <v>20</v>
      </c>
      <c r="P97" s="103">
        <v>20</v>
      </c>
      <c r="Q97" s="103">
        <v>20</v>
      </c>
      <c r="R97" s="103">
        <v>20</v>
      </c>
      <c r="S97" s="103">
        <v>20</v>
      </c>
      <c r="T97" s="103">
        <v>20</v>
      </c>
      <c r="U97" s="103">
        <v>20</v>
      </c>
      <c r="V97" s="103">
        <v>20</v>
      </c>
      <c r="W97" s="103">
        <v>20</v>
      </c>
      <c r="X97" s="103">
        <v>20</v>
      </c>
      <c r="Y97" s="103">
        <v>20</v>
      </c>
      <c r="Z97" s="103">
        <v>20</v>
      </c>
      <c r="AA97" s="103">
        <v>20</v>
      </c>
    </row>
    <row r="98" spans="1:27" x14ac:dyDescent="0.3">
      <c r="A98" s="10" t="s">
        <v>240</v>
      </c>
      <c r="B98" s="22" t="s">
        <v>291</v>
      </c>
      <c r="C98" s="23" t="s">
        <v>1211</v>
      </c>
      <c r="D98" s="23" t="s">
        <v>1212</v>
      </c>
      <c r="E98" s="23" t="s">
        <v>21</v>
      </c>
      <c r="F98" s="23" t="s">
        <v>158</v>
      </c>
      <c r="H98" s="103">
        <v>8.2631490000000003</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row>
    <row r="99" spans="1:27" x14ac:dyDescent="0.3">
      <c r="A99" s="10" t="s">
        <v>240</v>
      </c>
      <c r="B99" s="22" t="s">
        <v>291</v>
      </c>
      <c r="C99" s="23" t="s">
        <v>1213</v>
      </c>
      <c r="D99" s="23" t="s">
        <v>596</v>
      </c>
      <c r="E99" s="23" t="s">
        <v>21</v>
      </c>
      <c r="F99" s="23" t="s">
        <v>149</v>
      </c>
      <c r="H99" s="103">
        <v>20</v>
      </c>
      <c r="I99" s="103">
        <v>20</v>
      </c>
      <c r="J99" s="103">
        <v>20</v>
      </c>
      <c r="K99" s="103">
        <v>20</v>
      </c>
      <c r="L99" s="103">
        <v>20</v>
      </c>
      <c r="M99" s="103">
        <v>20</v>
      </c>
      <c r="N99" s="103">
        <v>20</v>
      </c>
      <c r="O99" s="103">
        <v>20</v>
      </c>
      <c r="P99" s="103">
        <v>20</v>
      </c>
      <c r="Q99" s="103">
        <v>20</v>
      </c>
      <c r="R99" s="103">
        <v>20</v>
      </c>
      <c r="S99" s="103">
        <v>20</v>
      </c>
      <c r="T99" s="103">
        <v>20</v>
      </c>
      <c r="U99" s="103">
        <v>20</v>
      </c>
      <c r="V99" s="103">
        <v>20</v>
      </c>
      <c r="W99" s="103">
        <v>20</v>
      </c>
      <c r="X99" s="103">
        <v>20</v>
      </c>
      <c r="Y99" s="103">
        <v>20</v>
      </c>
      <c r="Z99" s="103">
        <v>20</v>
      </c>
      <c r="AA99" s="103">
        <v>20</v>
      </c>
    </row>
    <row r="100" spans="1:27" x14ac:dyDescent="0.3">
      <c r="A100" s="10" t="s">
        <v>240</v>
      </c>
      <c r="B100" s="22" t="s">
        <v>291</v>
      </c>
      <c r="C100" s="23" t="s">
        <v>1214</v>
      </c>
      <c r="D100" s="23" t="s">
        <v>1215</v>
      </c>
      <c r="E100" s="23" t="s">
        <v>21</v>
      </c>
      <c r="F100" s="23" t="s">
        <v>149</v>
      </c>
      <c r="H100" s="103">
        <v>12.3947235</v>
      </c>
      <c r="I100" s="103">
        <v>12.3947235</v>
      </c>
      <c r="J100" s="103">
        <v>12.3947235</v>
      </c>
      <c r="K100" s="103">
        <v>12.3947235</v>
      </c>
      <c r="L100" s="103">
        <v>12.3947235</v>
      </c>
      <c r="M100" s="103">
        <v>12.3947235</v>
      </c>
      <c r="N100" s="103">
        <v>12.3947235</v>
      </c>
      <c r="O100" s="103">
        <v>12.3947235</v>
      </c>
      <c r="P100" s="103">
        <v>12.3947235</v>
      </c>
      <c r="Q100" s="103">
        <v>12.3947235</v>
      </c>
      <c r="R100" s="103">
        <v>12.3947235</v>
      </c>
      <c r="S100" s="103">
        <v>12.3947235</v>
      </c>
      <c r="T100" s="103">
        <v>12.3947235</v>
      </c>
      <c r="U100" s="103">
        <v>12.3947235</v>
      </c>
      <c r="V100" s="103">
        <v>12.3947235</v>
      </c>
      <c r="W100" s="103">
        <v>12.3947235</v>
      </c>
      <c r="X100" s="103">
        <v>12.3947235</v>
      </c>
      <c r="Y100" s="103">
        <v>12.3947235</v>
      </c>
      <c r="Z100" s="103">
        <v>12.3947235</v>
      </c>
      <c r="AA100" s="103">
        <v>12.3947235</v>
      </c>
    </row>
    <row r="101" spans="1:27" x14ac:dyDescent="0.3">
      <c r="A101" s="10" t="s">
        <v>240</v>
      </c>
      <c r="B101" s="22" t="s">
        <v>291</v>
      </c>
      <c r="C101" s="23" t="s">
        <v>1216</v>
      </c>
      <c r="D101" s="23" t="s">
        <v>568</v>
      </c>
      <c r="E101" s="23" t="s">
        <v>21</v>
      </c>
      <c r="F101" s="23" t="s">
        <v>149</v>
      </c>
      <c r="H101" s="103">
        <v>41.315745</v>
      </c>
      <c r="I101" s="103">
        <v>41.315745</v>
      </c>
      <c r="J101" s="103">
        <v>41.315745</v>
      </c>
      <c r="K101" s="103">
        <v>41.315745</v>
      </c>
      <c r="L101" s="103">
        <v>41.315745</v>
      </c>
      <c r="M101" s="103">
        <v>14</v>
      </c>
      <c r="N101" s="103">
        <v>14</v>
      </c>
      <c r="O101" s="103">
        <v>14</v>
      </c>
      <c r="P101" s="103">
        <v>14</v>
      </c>
      <c r="Q101" s="103">
        <v>14</v>
      </c>
      <c r="R101" s="103">
        <v>14</v>
      </c>
      <c r="S101" s="103">
        <v>14</v>
      </c>
      <c r="T101" s="103">
        <v>14</v>
      </c>
      <c r="U101" s="103">
        <v>14</v>
      </c>
      <c r="V101" s="103">
        <v>14</v>
      </c>
      <c r="W101" s="103">
        <v>14</v>
      </c>
      <c r="X101" s="103">
        <v>14</v>
      </c>
      <c r="Y101" s="103">
        <v>14</v>
      </c>
      <c r="Z101" s="103">
        <v>14</v>
      </c>
      <c r="AA101" s="103">
        <v>14</v>
      </c>
    </row>
    <row r="102" spans="1:27" x14ac:dyDescent="0.3">
      <c r="A102" s="10" t="s">
        <v>240</v>
      </c>
      <c r="B102" s="22" t="s">
        <v>291</v>
      </c>
      <c r="C102" s="23" t="s">
        <v>1217</v>
      </c>
      <c r="D102" s="23" t="s">
        <v>1218</v>
      </c>
      <c r="E102" s="23" t="s">
        <v>21</v>
      </c>
      <c r="F102" s="23" t="s">
        <v>149</v>
      </c>
      <c r="H102" s="103">
        <v>11</v>
      </c>
      <c r="I102" s="103">
        <v>11</v>
      </c>
      <c r="J102" s="103">
        <v>11</v>
      </c>
      <c r="K102" s="103">
        <v>11</v>
      </c>
      <c r="L102" s="103">
        <v>11</v>
      </c>
      <c r="M102" s="103">
        <v>11</v>
      </c>
      <c r="N102" s="103">
        <v>11</v>
      </c>
      <c r="O102" s="103">
        <v>11</v>
      </c>
      <c r="P102" s="103">
        <v>11</v>
      </c>
      <c r="Q102" s="103">
        <v>11</v>
      </c>
      <c r="R102" s="103">
        <v>11</v>
      </c>
      <c r="S102" s="103">
        <v>11</v>
      </c>
      <c r="T102" s="103">
        <v>11</v>
      </c>
      <c r="U102" s="103">
        <v>11</v>
      </c>
      <c r="V102" s="103">
        <v>11</v>
      </c>
      <c r="W102" s="103">
        <v>11</v>
      </c>
      <c r="X102" s="103">
        <v>11</v>
      </c>
      <c r="Y102" s="103">
        <v>11</v>
      </c>
      <c r="Z102" s="103">
        <v>11</v>
      </c>
      <c r="AA102" s="103">
        <v>11</v>
      </c>
    </row>
    <row r="103" spans="1:27" x14ac:dyDescent="0.3">
      <c r="A103" s="10" t="s">
        <v>240</v>
      </c>
      <c r="B103" s="22" t="s">
        <v>291</v>
      </c>
      <c r="C103" s="23" t="s">
        <v>1219</v>
      </c>
      <c r="D103" s="23" t="s">
        <v>1220</v>
      </c>
      <c r="E103" s="23" t="s">
        <v>21</v>
      </c>
      <c r="F103" s="23" t="s">
        <v>149</v>
      </c>
      <c r="H103" s="103">
        <v>12.3947235</v>
      </c>
      <c r="I103" s="103">
        <v>12.3947235</v>
      </c>
      <c r="J103" s="103">
        <v>12.3947235</v>
      </c>
      <c r="K103" s="103">
        <v>12.3947235</v>
      </c>
      <c r="L103" s="103">
        <v>12.3947235</v>
      </c>
      <c r="M103" s="103">
        <v>12.3947235</v>
      </c>
      <c r="N103" s="103">
        <v>12.3947235</v>
      </c>
      <c r="O103" s="103">
        <v>12.3947235</v>
      </c>
      <c r="P103" s="103">
        <v>12.3947235</v>
      </c>
      <c r="Q103" s="103">
        <v>12.3947235</v>
      </c>
      <c r="R103" s="103">
        <v>12.3947235</v>
      </c>
      <c r="S103" s="103">
        <v>12.3947235</v>
      </c>
      <c r="T103" s="103">
        <v>12.3947235</v>
      </c>
      <c r="U103" s="103">
        <v>12.3947235</v>
      </c>
      <c r="V103" s="103">
        <v>12.3947235</v>
      </c>
      <c r="W103" s="103">
        <v>12.3947235</v>
      </c>
      <c r="X103" s="103">
        <v>12.3947235</v>
      </c>
      <c r="Y103" s="103">
        <v>12.3947235</v>
      </c>
      <c r="Z103" s="103">
        <v>12.3947235</v>
      </c>
      <c r="AA103" s="103">
        <v>12.3947235</v>
      </c>
    </row>
    <row r="104" spans="1:27" x14ac:dyDescent="0.3">
      <c r="A104" s="10" t="s">
        <v>240</v>
      </c>
      <c r="B104" s="22" t="s">
        <v>291</v>
      </c>
      <c r="C104" s="23" t="s">
        <v>1221</v>
      </c>
      <c r="D104" s="23" t="s">
        <v>1222</v>
      </c>
      <c r="E104" s="23" t="s">
        <v>21</v>
      </c>
      <c r="F104" s="23" t="s">
        <v>158</v>
      </c>
      <c r="H104" s="103">
        <v>20.6578725</v>
      </c>
      <c r="I104" s="103">
        <v>20.6578725</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row>
    <row r="105" spans="1:27" x14ac:dyDescent="0.3">
      <c r="A105" s="10" t="s">
        <v>240</v>
      </c>
      <c r="B105" s="22" t="s">
        <v>291</v>
      </c>
      <c r="C105" s="23" t="s">
        <v>1223</v>
      </c>
      <c r="D105" s="23" t="s">
        <v>1224</v>
      </c>
      <c r="E105" s="23" t="s">
        <v>21</v>
      </c>
      <c r="F105" s="23" t="s">
        <v>149</v>
      </c>
      <c r="H105" s="103">
        <v>41.315745</v>
      </c>
      <c r="I105" s="103">
        <v>61.973617499999996</v>
      </c>
      <c r="J105" s="103">
        <v>61.973617499999996</v>
      </c>
      <c r="K105" s="103">
        <v>61.973617499999996</v>
      </c>
      <c r="L105" s="103">
        <v>61.973617499999996</v>
      </c>
      <c r="M105" s="103">
        <v>61.973617499999996</v>
      </c>
      <c r="N105" s="103">
        <v>61.973617499999996</v>
      </c>
      <c r="O105" s="103">
        <v>61.973617499999996</v>
      </c>
      <c r="P105" s="103">
        <v>61.973617499999996</v>
      </c>
      <c r="Q105" s="103">
        <v>61.973617499999996</v>
      </c>
      <c r="R105" s="103">
        <v>61.973617499999996</v>
      </c>
      <c r="S105" s="103">
        <v>61.973617499999996</v>
      </c>
      <c r="T105" s="103">
        <v>61.973617499999996</v>
      </c>
      <c r="U105" s="103">
        <v>61.973617499999996</v>
      </c>
      <c r="V105" s="103">
        <v>61.973617499999996</v>
      </c>
      <c r="W105" s="103">
        <v>61.973617499999996</v>
      </c>
      <c r="X105" s="103">
        <v>61.973617499999996</v>
      </c>
      <c r="Y105" s="103">
        <v>61.973617499999996</v>
      </c>
      <c r="Z105" s="103">
        <v>61.973617499999996</v>
      </c>
      <c r="AA105" s="103">
        <v>61.973617499999996</v>
      </c>
    </row>
    <row r="106" spans="1:27" x14ac:dyDescent="0.3">
      <c r="A106" s="10" t="s">
        <v>240</v>
      </c>
      <c r="B106" s="22" t="s">
        <v>291</v>
      </c>
      <c r="C106" s="23" t="s">
        <v>1225</v>
      </c>
      <c r="D106" s="23" t="s">
        <v>1226</v>
      </c>
      <c r="E106" s="23" t="s">
        <v>21</v>
      </c>
      <c r="F106" s="23" t="s">
        <v>158</v>
      </c>
      <c r="H106" s="103">
        <v>4.1315745000000001</v>
      </c>
      <c r="I106" s="103">
        <v>4.1315745000000001</v>
      </c>
      <c r="J106" s="103">
        <v>0</v>
      </c>
      <c r="K106" s="103">
        <v>0</v>
      </c>
      <c r="L106" s="103">
        <v>0</v>
      </c>
      <c r="M106" s="103">
        <v>0</v>
      </c>
      <c r="N106" s="103">
        <v>0</v>
      </c>
      <c r="O106" s="103">
        <v>0</v>
      </c>
      <c r="P106" s="103">
        <v>0</v>
      </c>
      <c r="Q106" s="103">
        <v>0</v>
      </c>
      <c r="R106" s="103">
        <v>0</v>
      </c>
      <c r="S106" s="103">
        <v>0</v>
      </c>
      <c r="T106" s="103">
        <v>0</v>
      </c>
      <c r="U106" s="103">
        <v>0</v>
      </c>
      <c r="V106" s="103">
        <v>0</v>
      </c>
      <c r="W106" s="103">
        <v>0</v>
      </c>
      <c r="X106" s="103">
        <v>0</v>
      </c>
      <c r="Y106" s="103">
        <v>0</v>
      </c>
      <c r="Z106" s="103">
        <v>0</v>
      </c>
      <c r="AA106" s="103">
        <v>0</v>
      </c>
    </row>
    <row r="107" spans="1:27" x14ac:dyDescent="0.3">
      <c r="A107" s="10" t="s">
        <v>240</v>
      </c>
      <c r="B107" s="22" t="s">
        <v>291</v>
      </c>
      <c r="C107" s="23" t="s">
        <v>1227</v>
      </c>
      <c r="D107" s="23" t="s">
        <v>1228</v>
      </c>
      <c r="E107" s="23" t="s">
        <v>21</v>
      </c>
      <c r="F107" s="23" t="s">
        <v>158</v>
      </c>
      <c r="H107" s="103">
        <v>12.3947235</v>
      </c>
      <c r="I107" s="103">
        <v>12.3947235</v>
      </c>
      <c r="J107" s="103">
        <v>12.3947235</v>
      </c>
      <c r="K107" s="103">
        <v>12.3947235</v>
      </c>
      <c r="L107" s="103">
        <v>0</v>
      </c>
      <c r="M107" s="103">
        <v>0</v>
      </c>
      <c r="N107" s="103">
        <v>0</v>
      </c>
      <c r="O107" s="103">
        <v>0</v>
      </c>
      <c r="P107" s="103">
        <v>0</v>
      </c>
      <c r="Q107" s="103">
        <v>0</v>
      </c>
      <c r="R107" s="103">
        <v>0</v>
      </c>
      <c r="S107" s="103">
        <v>0</v>
      </c>
      <c r="T107" s="103">
        <v>0</v>
      </c>
      <c r="U107" s="103">
        <v>0</v>
      </c>
      <c r="V107" s="103">
        <v>0</v>
      </c>
      <c r="W107" s="103">
        <v>0</v>
      </c>
      <c r="X107" s="103">
        <v>0</v>
      </c>
      <c r="Y107" s="103">
        <v>0</v>
      </c>
      <c r="Z107" s="103">
        <v>0</v>
      </c>
      <c r="AA107" s="103">
        <v>0</v>
      </c>
    </row>
    <row r="108" spans="1:27" x14ac:dyDescent="0.3">
      <c r="A108" s="10" t="s">
        <v>240</v>
      </c>
      <c r="B108" s="22" t="s">
        <v>291</v>
      </c>
      <c r="C108" s="23" t="s">
        <v>1229</v>
      </c>
      <c r="D108" s="23" t="s">
        <v>1007</v>
      </c>
      <c r="E108" s="23" t="s">
        <v>21</v>
      </c>
      <c r="F108" s="23" t="s">
        <v>149</v>
      </c>
      <c r="H108" s="103">
        <v>16.526298000000001</v>
      </c>
      <c r="I108" s="103">
        <v>16.526298000000001</v>
      </c>
      <c r="J108" s="103">
        <v>16.526298000000001</v>
      </c>
      <c r="K108" s="103">
        <v>16.526298000000001</v>
      </c>
      <c r="L108" s="103">
        <v>16.526298000000001</v>
      </c>
      <c r="M108" s="103">
        <v>16.526298000000001</v>
      </c>
      <c r="N108" s="103">
        <v>16.526298000000001</v>
      </c>
      <c r="O108" s="103">
        <v>16.526298000000001</v>
      </c>
      <c r="P108" s="103">
        <v>16.526298000000001</v>
      </c>
      <c r="Q108" s="103">
        <v>16.526298000000001</v>
      </c>
      <c r="R108" s="103">
        <v>16.526298000000001</v>
      </c>
      <c r="S108" s="103">
        <v>16.526298000000001</v>
      </c>
      <c r="T108" s="103">
        <v>16.526298000000001</v>
      </c>
      <c r="U108" s="103">
        <v>16.526298000000001</v>
      </c>
      <c r="V108" s="103">
        <v>16.526298000000001</v>
      </c>
      <c r="W108" s="103">
        <v>16.526298000000001</v>
      </c>
      <c r="X108" s="103">
        <v>16.526298000000001</v>
      </c>
      <c r="Y108" s="103">
        <v>16.526298000000001</v>
      </c>
      <c r="Z108" s="103">
        <v>16.526298000000001</v>
      </c>
      <c r="AA108" s="103">
        <v>16.526298000000001</v>
      </c>
    </row>
    <row r="109" spans="1:27" x14ac:dyDescent="0.3">
      <c r="A109" s="10" t="s">
        <v>240</v>
      </c>
      <c r="B109" s="22" t="s">
        <v>291</v>
      </c>
      <c r="C109" s="23" t="s">
        <v>1230</v>
      </c>
      <c r="D109" s="23" t="s">
        <v>1007</v>
      </c>
      <c r="E109" s="23" t="s">
        <v>21</v>
      </c>
      <c r="F109" s="23" t="s">
        <v>158</v>
      </c>
      <c r="H109" s="103">
        <v>16.526298000000001</v>
      </c>
      <c r="I109" s="103">
        <v>16.526298000000001</v>
      </c>
      <c r="J109" s="103">
        <v>16.526298000000001</v>
      </c>
      <c r="K109" s="103">
        <v>16.526298000000001</v>
      </c>
      <c r="L109" s="103">
        <v>16.526298000000001</v>
      </c>
      <c r="M109" s="103">
        <v>16.526298000000001</v>
      </c>
      <c r="N109" s="103">
        <v>16.526298000000001</v>
      </c>
      <c r="O109" s="103">
        <v>16.526298000000001</v>
      </c>
      <c r="P109" s="103">
        <v>16.526298000000001</v>
      </c>
      <c r="Q109" s="103">
        <v>16.526298000000001</v>
      </c>
      <c r="R109" s="103">
        <v>16.526298000000001</v>
      </c>
      <c r="S109" s="103">
        <v>16.526298000000001</v>
      </c>
      <c r="T109" s="103">
        <v>0</v>
      </c>
      <c r="U109" s="103">
        <v>0</v>
      </c>
      <c r="V109" s="103">
        <v>0</v>
      </c>
      <c r="W109" s="103">
        <v>0</v>
      </c>
      <c r="X109" s="103">
        <v>0</v>
      </c>
      <c r="Y109" s="103">
        <v>0</v>
      </c>
      <c r="Z109" s="103">
        <v>0</v>
      </c>
      <c r="AA109" s="103">
        <v>0</v>
      </c>
    </row>
    <row r="110" spans="1:27" x14ac:dyDescent="0.3">
      <c r="A110" s="10" t="s">
        <v>240</v>
      </c>
      <c r="B110" s="22" t="s">
        <v>291</v>
      </c>
      <c r="C110" s="23" t="s">
        <v>1231</v>
      </c>
      <c r="D110" s="23" t="s">
        <v>1007</v>
      </c>
      <c r="E110" s="23" t="s">
        <v>21</v>
      </c>
      <c r="F110" s="23" t="s">
        <v>149</v>
      </c>
      <c r="H110" s="103">
        <v>8.2631490000000003</v>
      </c>
      <c r="I110" s="103">
        <v>8.2631490000000003</v>
      </c>
      <c r="J110" s="103">
        <v>8.2631490000000003</v>
      </c>
      <c r="K110" s="103">
        <v>8.2631490000000003</v>
      </c>
      <c r="L110" s="103">
        <v>8.2631490000000003</v>
      </c>
      <c r="M110" s="103">
        <v>8.2631490000000003</v>
      </c>
      <c r="N110" s="103">
        <v>8.2631490000000003</v>
      </c>
      <c r="O110" s="103">
        <v>8.2631490000000003</v>
      </c>
      <c r="P110" s="103">
        <v>8.2631490000000003</v>
      </c>
      <c r="Q110" s="103">
        <v>8.2631490000000003</v>
      </c>
      <c r="R110" s="103">
        <v>8.2631490000000003</v>
      </c>
      <c r="S110" s="103">
        <v>8.2631490000000003</v>
      </c>
      <c r="T110" s="103">
        <v>8.2631490000000003</v>
      </c>
      <c r="U110" s="103">
        <v>8.2631490000000003</v>
      </c>
      <c r="V110" s="103">
        <v>8.2631490000000003</v>
      </c>
      <c r="W110" s="103">
        <v>8.2631490000000003</v>
      </c>
      <c r="X110" s="103">
        <v>8.2631490000000003</v>
      </c>
      <c r="Y110" s="103">
        <v>8.2631490000000003</v>
      </c>
      <c r="Z110" s="103">
        <v>8.2631490000000003</v>
      </c>
      <c r="AA110" s="103">
        <v>8.2631490000000003</v>
      </c>
    </row>
    <row r="111" spans="1:27" x14ac:dyDescent="0.3">
      <c r="A111" s="10" t="s">
        <v>240</v>
      </c>
      <c r="B111" s="22" t="s">
        <v>291</v>
      </c>
      <c r="C111" s="23" t="s">
        <v>1232</v>
      </c>
      <c r="D111" s="23" t="s">
        <v>1233</v>
      </c>
      <c r="E111" s="23" t="s">
        <v>21</v>
      </c>
      <c r="F111" s="23" t="s">
        <v>149</v>
      </c>
      <c r="H111" s="103">
        <v>20.6578725</v>
      </c>
      <c r="I111" s="103">
        <v>20.6578725</v>
      </c>
      <c r="J111" s="103">
        <v>20.6578725</v>
      </c>
      <c r="K111" s="103">
        <v>20.6578725</v>
      </c>
      <c r="L111" s="103">
        <v>20.6578725</v>
      </c>
      <c r="M111" s="103">
        <v>20.6578725</v>
      </c>
      <c r="N111" s="103">
        <v>20.6578725</v>
      </c>
      <c r="O111" s="103">
        <v>20.6578725</v>
      </c>
      <c r="P111" s="103">
        <v>20.6578725</v>
      </c>
      <c r="Q111" s="103">
        <v>20.6578725</v>
      </c>
      <c r="R111" s="103">
        <v>20.6578725</v>
      </c>
      <c r="S111" s="103">
        <v>20.6578725</v>
      </c>
      <c r="T111" s="103">
        <v>20.6578725</v>
      </c>
      <c r="U111" s="103">
        <v>20.6578725</v>
      </c>
      <c r="V111" s="103">
        <v>20.6578725</v>
      </c>
      <c r="W111" s="103">
        <v>20.6578725</v>
      </c>
      <c r="X111" s="103">
        <v>20.6578725</v>
      </c>
      <c r="Y111" s="103">
        <v>20.6578725</v>
      </c>
      <c r="Z111" s="103">
        <v>20.6578725</v>
      </c>
      <c r="AA111" s="103">
        <v>20.6578725</v>
      </c>
    </row>
    <row r="112" spans="1:27" x14ac:dyDescent="0.3">
      <c r="A112" s="10" t="s">
        <v>240</v>
      </c>
      <c r="B112" s="22" t="s">
        <v>291</v>
      </c>
      <c r="C112" s="23" t="s">
        <v>1234</v>
      </c>
      <c r="D112" s="23" t="s">
        <v>1235</v>
      </c>
      <c r="E112" s="23" t="s">
        <v>21</v>
      </c>
      <c r="F112" s="23" t="s">
        <v>149</v>
      </c>
      <c r="H112" s="103">
        <v>20.6578725</v>
      </c>
      <c r="I112" s="103">
        <v>20.6578725</v>
      </c>
      <c r="J112" s="103">
        <v>20.6578725</v>
      </c>
      <c r="K112" s="103">
        <v>20.6578725</v>
      </c>
      <c r="L112" s="103">
        <v>21</v>
      </c>
      <c r="M112" s="103">
        <v>21</v>
      </c>
      <c r="N112" s="103">
        <v>21</v>
      </c>
      <c r="O112" s="103">
        <v>21</v>
      </c>
      <c r="P112" s="103">
        <v>21</v>
      </c>
      <c r="Q112" s="103">
        <v>21</v>
      </c>
      <c r="R112" s="103">
        <v>21</v>
      </c>
      <c r="S112" s="103">
        <v>21</v>
      </c>
      <c r="T112" s="103">
        <v>21</v>
      </c>
      <c r="U112" s="103">
        <v>21</v>
      </c>
      <c r="V112" s="103">
        <v>21</v>
      </c>
      <c r="W112" s="103">
        <v>21</v>
      </c>
      <c r="X112" s="103">
        <v>21</v>
      </c>
      <c r="Y112" s="103">
        <v>21</v>
      </c>
      <c r="Z112" s="103">
        <v>21</v>
      </c>
      <c r="AA112" s="103">
        <v>21</v>
      </c>
    </row>
    <row r="113" spans="1:27" x14ac:dyDescent="0.3">
      <c r="A113" s="10" t="s">
        <v>240</v>
      </c>
      <c r="B113" s="22" t="s">
        <v>291</v>
      </c>
      <c r="C113" s="23" t="s">
        <v>1236</v>
      </c>
      <c r="D113" s="23" t="s">
        <v>1237</v>
      </c>
      <c r="E113" s="23" t="s">
        <v>21</v>
      </c>
      <c r="F113" s="23" t="s">
        <v>149</v>
      </c>
      <c r="H113" s="103">
        <v>8.2631490000000003</v>
      </c>
      <c r="I113" s="103">
        <v>8.2631490000000003</v>
      </c>
      <c r="J113" s="103">
        <v>8.2631490000000003</v>
      </c>
      <c r="K113" s="103">
        <v>8.2631490000000003</v>
      </c>
      <c r="L113" s="103">
        <v>16.526298000000001</v>
      </c>
      <c r="M113" s="103">
        <v>16.526298000000001</v>
      </c>
      <c r="N113" s="103">
        <v>16.526298000000001</v>
      </c>
      <c r="O113" s="103">
        <v>16.526298000000001</v>
      </c>
      <c r="P113" s="103">
        <v>16.526298000000001</v>
      </c>
      <c r="Q113" s="103">
        <v>16.526298000000001</v>
      </c>
      <c r="R113" s="103">
        <v>16.526298000000001</v>
      </c>
      <c r="S113" s="103">
        <v>16.526298000000001</v>
      </c>
      <c r="T113" s="103">
        <v>16.526298000000001</v>
      </c>
      <c r="U113" s="103">
        <v>16.526298000000001</v>
      </c>
      <c r="V113" s="103">
        <v>16.526298000000001</v>
      </c>
      <c r="W113" s="103">
        <v>16.526298000000001</v>
      </c>
      <c r="X113" s="103">
        <v>16.526298000000001</v>
      </c>
      <c r="Y113" s="103">
        <v>16.526298000000001</v>
      </c>
      <c r="Z113" s="103">
        <v>16.526298000000001</v>
      </c>
      <c r="AA113" s="103">
        <v>16.526298000000001</v>
      </c>
    </row>
    <row r="114" spans="1:27" x14ac:dyDescent="0.3">
      <c r="A114" s="10" t="s">
        <v>240</v>
      </c>
      <c r="B114" s="22" t="s">
        <v>291</v>
      </c>
      <c r="C114" s="23" t="s">
        <v>1238</v>
      </c>
      <c r="D114" s="23" t="s">
        <v>1208</v>
      </c>
      <c r="E114" s="23" t="s">
        <v>21</v>
      </c>
      <c r="F114" s="23" t="s">
        <v>149</v>
      </c>
      <c r="H114" s="103">
        <v>82.631489999999999</v>
      </c>
      <c r="I114" s="103">
        <v>82.631489999999999</v>
      </c>
      <c r="J114" s="103">
        <v>74.368341000000001</v>
      </c>
      <c r="K114" s="103">
        <v>74.368341000000001</v>
      </c>
      <c r="L114" s="103">
        <v>123.94723499999999</v>
      </c>
      <c r="M114" s="103">
        <v>123.94723499999999</v>
      </c>
      <c r="N114" s="103">
        <v>123.94723499999999</v>
      </c>
      <c r="O114" s="103">
        <v>123.94723499999999</v>
      </c>
      <c r="P114" s="103">
        <v>123.94723499999999</v>
      </c>
      <c r="Q114" s="103">
        <v>123.94723499999999</v>
      </c>
      <c r="R114" s="103">
        <v>80</v>
      </c>
      <c r="S114" s="103">
        <v>80</v>
      </c>
      <c r="T114" s="103">
        <v>80</v>
      </c>
      <c r="U114" s="103">
        <v>80</v>
      </c>
      <c r="V114" s="103">
        <v>80</v>
      </c>
      <c r="W114" s="103">
        <v>80</v>
      </c>
      <c r="X114" s="103">
        <v>80</v>
      </c>
      <c r="Y114" s="103">
        <v>80</v>
      </c>
      <c r="Z114" s="103">
        <v>80</v>
      </c>
      <c r="AA114" s="103">
        <v>80</v>
      </c>
    </row>
    <row r="115" spans="1:27" x14ac:dyDescent="0.3">
      <c r="A115" s="10" t="s">
        <v>240</v>
      </c>
      <c r="B115" s="22" t="s">
        <v>291</v>
      </c>
      <c r="C115" s="23" t="s">
        <v>597</v>
      </c>
      <c r="D115" s="23" t="s">
        <v>1215</v>
      </c>
      <c r="E115" s="23" t="s">
        <v>21</v>
      </c>
      <c r="F115" s="23" t="s">
        <v>149</v>
      </c>
      <c r="H115" s="103">
        <v>0</v>
      </c>
      <c r="I115" s="103">
        <v>0</v>
      </c>
      <c r="J115" s="103">
        <v>20.6578725</v>
      </c>
      <c r="K115" s="103">
        <v>20.6578725</v>
      </c>
      <c r="L115" s="103">
        <v>20.6578725</v>
      </c>
      <c r="M115" s="103">
        <v>20.6578725</v>
      </c>
      <c r="N115" s="103">
        <v>20.6578725</v>
      </c>
      <c r="O115" s="103">
        <v>20.6578725</v>
      </c>
      <c r="P115" s="103">
        <v>20.6578725</v>
      </c>
      <c r="Q115" s="103">
        <v>20.6578725</v>
      </c>
      <c r="R115" s="103">
        <v>20.6578725</v>
      </c>
      <c r="S115" s="103">
        <v>20.6578725</v>
      </c>
      <c r="T115" s="103">
        <v>20.6578725</v>
      </c>
      <c r="U115" s="103">
        <v>20.6578725</v>
      </c>
      <c r="V115" s="103">
        <v>20.6578725</v>
      </c>
      <c r="W115" s="103">
        <v>20.6578725</v>
      </c>
      <c r="X115" s="103">
        <v>20.6578725</v>
      </c>
      <c r="Y115" s="103">
        <v>20.6578725</v>
      </c>
      <c r="Z115" s="103">
        <v>20.6578725</v>
      </c>
      <c r="AA115" s="103">
        <v>20.6578725</v>
      </c>
    </row>
    <row r="116" spans="1:27" x14ac:dyDescent="0.3">
      <c r="A116" s="10" t="s">
        <v>240</v>
      </c>
      <c r="B116" s="22" t="s">
        <v>291</v>
      </c>
      <c r="C116" s="23" t="s">
        <v>1239</v>
      </c>
      <c r="D116" s="23" t="s">
        <v>1240</v>
      </c>
      <c r="E116" s="23" t="s">
        <v>21</v>
      </c>
      <c r="F116" s="23" t="s">
        <v>149</v>
      </c>
      <c r="H116" s="103">
        <v>61.973617499999996</v>
      </c>
      <c r="I116" s="103">
        <v>61.973617499999996</v>
      </c>
      <c r="J116" s="103">
        <v>61.973617499999996</v>
      </c>
      <c r="K116" s="103">
        <v>74.368341000000001</v>
      </c>
      <c r="L116" s="103">
        <v>74.368341000000001</v>
      </c>
      <c r="M116" s="103">
        <v>103.2893625</v>
      </c>
      <c r="N116" s="103">
        <v>103.2893625</v>
      </c>
      <c r="O116" s="103">
        <v>103.2893625</v>
      </c>
      <c r="P116" s="103">
        <v>103.2893625</v>
      </c>
      <c r="Q116" s="103">
        <v>103.2893625</v>
      </c>
      <c r="R116" s="103">
        <v>103.2893625</v>
      </c>
      <c r="S116" s="103">
        <v>103.2893625</v>
      </c>
      <c r="T116" s="103">
        <v>103.2893625</v>
      </c>
      <c r="U116" s="103">
        <v>103.2893625</v>
      </c>
      <c r="V116" s="103">
        <v>103.2893625</v>
      </c>
      <c r="W116" s="103">
        <v>103.2893625</v>
      </c>
      <c r="X116" s="103">
        <v>103.2893625</v>
      </c>
      <c r="Y116" s="103">
        <v>103.2893625</v>
      </c>
      <c r="Z116" s="103">
        <v>103.2893625</v>
      </c>
      <c r="AA116" s="103">
        <v>103.2893625</v>
      </c>
    </row>
    <row r="117" spans="1:27" x14ac:dyDescent="0.3">
      <c r="A117" s="10" t="s">
        <v>240</v>
      </c>
      <c r="B117" s="22" t="s">
        <v>291</v>
      </c>
      <c r="C117" s="23" t="s">
        <v>1241</v>
      </c>
      <c r="D117" s="23" t="s">
        <v>1195</v>
      </c>
      <c r="E117" s="23" t="s">
        <v>21</v>
      </c>
      <c r="F117" s="23" t="s">
        <v>149</v>
      </c>
      <c r="H117" s="103">
        <v>24.789446999999999</v>
      </c>
      <c r="I117" s="103">
        <v>24.789446999999999</v>
      </c>
      <c r="J117" s="103">
        <v>24.789446999999999</v>
      </c>
      <c r="K117" s="103">
        <v>24.789446999999999</v>
      </c>
      <c r="L117" s="103">
        <v>24.789446999999999</v>
      </c>
      <c r="M117" s="103">
        <v>24.789446999999999</v>
      </c>
      <c r="N117" s="103">
        <v>24.789446999999999</v>
      </c>
      <c r="O117" s="103">
        <v>24.789446999999999</v>
      </c>
      <c r="P117" s="103">
        <v>24.789446999999999</v>
      </c>
      <c r="Q117" s="103">
        <v>24.789446999999999</v>
      </c>
      <c r="R117" s="103">
        <v>24.789446999999999</v>
      </c>
      <c r="S117" s="103">
        <v>24.789446999999999</v>
      </c>
      <c r="T117" s="103">
        <v>24.789446999999999</v>
      </c>
      <c r="U117" s="103">
        <v>24.789446999999999</v>
      </c>
      <c r="V117" s="103">
        <v>24.789446999999999</v>
      </c>
      <c r="W117" s="103">
        <v>24.789446999999999</v>
      </c>
      <c r="X117" s="103">
        <v>24.789446999999999</v>
      </c>
      <c r="Y117" s="103">
        <v>24.789446999999999</v>
      </c>
      <c r="Z117" s="103">
        <v>24.789446999999999</v>
      </c>
      <c r="AA117" s="103">
        <v>24.789446999999999</v>
      </c>
    </row>
    <row r="118" spans="1:27" x14ac:dyDescent="0.3">
      <c r="A118" s="10" t="s">
        <v>240</v>
      </c>
      <c r="B118" s="22" t="s">
        <v>291</v>
      </c>
      <c r="C118" s="23" t="s">
        <v>1242</v>
      </c>
      <c r="D118" s="23" t="s">
        <v>1243</v>
      </c>
      <c r="E118" s="23" t="s">
        <v>21</v>
      </c>
      <c r="F118" s="23" t="s">
        <v>149</v>
      </c>
      <c r="H118" s="103">
        <v>20.6578725</v>
      </c>
      <c r="I118" s="103">
        <v>20.6578725</v>
      </c>
      <c r="J118" s="103">
        <v>20.6578725</v>
      </c>
      <c r="K118" s="103">
        <v>20.6578725</v>
      </c>
      <c r="L118" s="103">
        <v>20.6578725</v>
      </c>
      <c r="M118" s="103">
        <v>20.6578725</v>
      </c>
      <c r="N118" s="103">
        <v>20.6578725</v>
      </c>
      <c r="O118" s="103">
        <v>20.6578725</v>
      </c>
      <c r="P118" s="103">
        <v>20.6578725</v>
      </c>
      <c r="Q118" s="103">
        <v>20.6578725</v>
      </c>
      <c r="R118" s="103">
        <v>20.6578725</v>
      </c>
      <c r="S118" s="103">
        <v>20.6578725</v>
      </c>
      <c r="T118" s="103">
        <v>20.6578725</v>
      </c>
      <c r="U118" s="103">
        <v>20.6578725</v>
      </c>
      <c r="V118" s="103">
        <v>20.6578725</v>
      </c>
      <c r="W118" s="103">
        <v>20.6578725</v>
      </c>
      <c r="X118" s="103">
        <v>20.6578725</v>
      </c>
      <c r="Y118" s="103">
        <v>20.6578725</v>
      </c>
      <c r="Z118" s="103">
        <v>20.6578725</v>
      </c>
      <c r="AA118" s="103">
        <v>20.6578725</v>
      </c>
    </row>
    <row r="119" spans="1:27" x14ac:dyDescent="0.3">
      <c r="A119" s="10" t="s">
        <v>240</v>
      </c>
      <c r="B119" s="22" t="s">
        <v>291</v>
      </c>
      <c r="C119" s="23" t="s">
        <v>1244</v>
      </c>
      <c r="D119" s="23" t="s">
        <v>1195</v>
      </c>
      <c r="E119" s="23" t="s">
        <v>21</v>
      </c>
      <c r="F119" s="23" t="s">
        <v>149</v>
      </c>
      <c r="H119" s="103">
        <v>27</v>
      </c>
      <c r="I119" s="103">
        <v>27</v>
      </c>
      <c r="J119" s="103">
        <v>27</v>
      </c>
      <c r="K119" s="103">
        <v>27</v>
      </c>
      <c r="L119" s="103">
        <v>27</v>
      </c>
      <c r="M119" s="103">
        <v>27</v>
      </c>
      <c r="N119" s="103">
        <v>27</v>
      </c>
      <c r="O119" s="103">
        <v>27</v>
      </c>
      <c r="P119" s="103">
        <v>27</v>
      </c>
      <c r="Q119" s="103">
        <v>27</v>
      </c>
      <c r="R119" s="103">
        <v>27</v>
      </c>
      <c r="S119" s="103">
        <v>27</v>
      </c>
      <c r="T119" s="103">
        <v>27</v>
      </c>
      <c r="U119" s="103">
        <v>27</v>
      </c>
      <c r="V119" s="103">
        <v>27</v>
      </c>
      <c r="W119" s="103">
        <v>27</v>
      </c>
      <c r="X119" s="103">
        <v>27</v>
      </c>
      <c r="Y119" s="103">
        <v>27</v>
      </c>
      <c r="Z119" s="103">
        <v>27</v>
      </c>
      <c r="AA119" s="103">
        <v>27</v>
      </c>
    </row>
    <row r="120" spans="1:27" x14ac:dyDescent="0.3">
      <c r="A120" s="10" t="s">
        <v>240</v>
      </c>
      <c r="B120" s="22" t="s">
        <v>291</v>
      </c>
      <c r="C120" s="23" t="s">
        <v>1245</v>
      </c>
      <c r="D120" s="23" t="s">
        <v>1246</v>
      </c>
      <c r="E120" s="23" t="s">
        <v>21</v>
      </c>
      <c r="F120" s="23" t="s">
        <v>149</v>
      </c>
      <c r="H120" s="103">
        <v>28.921021499999998</v>
      </c>
      <c r="I120" s="103">
        <v>107.420937</v>
      </c>
      <c r="J120" s="103">
        <v>107.420937</v>
      </c>
      <c r="K120" s="103">
        <v>107.420937</v>
      </c>
      <c r="L120" s="103">
        <v>107.420937</v>
      </c>
      <c r="M120" s="103">
        <v>107.420937</v>
      </c>
      <c r="N120" s="103">
        <v>107.420937</v>
      </c>
      <c r="O120" s="103">
        <v>107.420937</v>
      </c>
      <c r="P120" s="103">
        <v>107.420937</v>
      </c>
      <c r="Q120" s="103">
        <v>107.420937</v>
      </c>
      <c r="R120" s="103">
        <v>107.420937</v>
      </c>
      <c r="S120" s="103">
        <v>107.420937</v>
      </c>
      <c r="T120" s="103">
        <v>107.420937</v>
      </c>
      <c r="U120" s="103">
        <v>107.420937</v>
      </c>
      <c r="V120" s="103">
        <v>107.420937</v>
      </c>
      <c r="W120" s="103">
        <v>107.420937</v>
      </c>
      <c r="X120" s="103">
        <v>107.420937</v>
      </c>
      <c r="Y120" s="103">
        <v>107.420937</v>
      </c>
      <c r="Z120" s="103">
        <v>107.420937</v>
      </c>
      <c r="AA120" s="103">
        <v>107.420937</v>
      </c>
    </row>
    <row r="121" spans="1:27" x14ac:dyDescent="0.3">
      <c r="A121" s="10" t="s">
        <v>240</v>
      </c>
      <c r="B121" s="22" t="s">
        <v>291</v>
      </c>
      <c r="C121" s="23" t="s">
        <v>1247</v>
      </c>
      <c r="D121" s="23" t="s">
        <v>1208</v>
      </c>
      <c r="E121" s="23" t="s">
        <v>21</v>
      </c>
      <c r="F121" s="23" t="s">
        <v>149</v>
      </c>
      <c r="H121" s="103">
        <v>20.6578725</v>
      </c>
      <c r="I121" s="103">
        <v>20.6578725</v>
      </c>
      <c r="J121" s="103">
        <v>20.6578725</v>
      </c>
      <c r="K121" s="103">
        <v>20.6578725</v>
      </c>
      <c r="L121" s="103">
        <v>41.315745</v>
      </c>
      <c r="M121" s="103">
        <v>41.315745</v>
      </c>
      <c r="N121" s="103">
        <v>41.315745</v>
      </c>
      <c r="O121" s="103">
        <v>41.315745</v>
      </c>
      <c r="P121" s="103">
        <v>41.315745</v>
      </c>
      <c r="Q121" s="103">
        <v>41.315745</v>
      </c>
      <c r="R121" s="103">
        <v>41.315745</v>
      </c>
      <c r="S121" s="103">
        <v>41.315745</v>
      </c>
      <c r="T121" s="103">
        <v>41.315745</v>
      </c>
      <c r="U121" s="103">
        <v>41.315745</v>
      </c>
      <c r="V121" s="103">
        <v>41.315745</v>
      </c>
      <c r="W121" s="103">
        <v>41.315745</v>
      </c>
      <c r="X121" s="103">
        <v>41.315745</v>
      </c>
      <c r="Y121" s="103">
        <v>41.315745</v>
      </c>
      <c r="Z121" s="103">
        <v>41.315745</v>
      </c>
      <c r="AA121" s="103">
        <v>41.315745</v>
      </c>
    </row>
    <row r="122" spans="1:27" x14ac:dyDescent="0.3">
      <c r="A122" s="10" t="s">
        <v>240</v>
      </c>
      <c r="B122" s="22" t="s">
        <v>291</v>
      </c>
      <c r="C122" s="23" t="s">
        <v>1248</v>
      </c>
      <c r="D122" s="23" t="s">
        <v>793</v>
      </c>
      <c r="E122" s="23" t="s">
        <v>21</v>
      </c>
      <c r="F122" s="23" t="s">
        <v>149</v>
      </c>
      <c r="H122" s="103">
        <v>0</v>
      </c>
      <c r="I122" s="103">
        <v>20</v>
      </c>
      <c r="J122" s="103">
        <v>20</v>
      </c>
      <c r="K122" s="103">
        <v>20</v>
      </c>
      <c r="L122" s="103">
        <v>20</v>
      </c>
      <c r="M122" s="103">
        <v>20</v>
      </c>
      <c r="N122" s="103">
        <v>20</v>
      </c>
      <c r="O122" s="103">
        <v>20</v>
      </c>
      <c r="P122" s="103">
        <v>20</v>
      </c>
      <c r="Q122" s="103">
        <v>20</v>
      </c>
      <c r="R122" s="103">
        <v>20</v>
      </c>
      <c r="S122" s="103">
        <v>20</v>
      </c>
      <c r="T122" s="103">
        <v>20</v>
      </c>
      <c r="U122" s="103">
        <v>20</v>
      </c>
      <c r="V122" s="103">
        <v>20</v>
      </c>
      <c r="W122" s="103">
        <v>20</v>
      </c>
      <c r="X122" s="103">
        <v>20</v>
      </c>
      <c r="Y122" s="103">
        <v>20</v>
      </c>
      <c r="Z122" s="103">
        <v>20</v>
      </c>
      <c r="AA122" s="103">
        <v>20</v>
      </c>
    </row>
    <row r="123" spans="1:27" x14ac:dyDescent="0.3">
      <c r="A123" s="10" t="s">
        <v>240</v>
      </c>
      <c r="B123" s="22" t="s">
        <v>291</v>
      </c>
      <c r="C123" s="23" t="s">
        <v>1249</v>
      </c>
      <c r="D123" s="23" t="s">
        <v>1250</v>
      </c>
      <c r="E123" s="23" t="s">
        <v>21</v>
      </c>
      <c r="F123" s="23" t="s">
        <v>158</v>
      </c>
      <c r="H123" s="103">
        <v>41.315745</v>
      </c>
      <c r="I123" s="103">
        <v>41.315745</v>
      </c>
      <c r="J123" s="103">
        <v>41.315745</v>
      </c>
      <c r="K123" s="103">
        <v>41.315745</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row>
    <row r="124" spans="1:27" x14ac:dyDescent="0.3">
      <c r="A124" s="10" t="s">
        <v>240</v>
      </c>
      <c r="B124" s="22" t="s">
        <v>291</v>
      </c>
      <c r="C124" s="23" t="s">
        <v>1251</v>
      </c>
      <c r="D124" s="23" t="s">
        <v>1252</v>
      </c>
      <c r="E124" s="23" t="s">
        <v>21</v>
      </c>
      <c r="F124" s="23" t="s">
        <v>149</v>
      </c>
      <c r="H124" s="103">
        <v>20.6578725</v>
      </c>
      <c r="I124" s="103">
        <v>20.6578725</v>
      </c>
      <c r="J124" s="103">
        <v>20.6578725</v>
      </c>
      <c r="K124" s="103">
        <v>20.6578725</v>
      </c>
      <c r="L124" s="103">
        <v>20.6578725</v>
      </c>
      <c r="M124" s="103">
        <v>20.6578725</v>
      </c>
      <c r="N124" s="103">
        <v>20.6578725</v>
      </c>
      <c r="O124" s="103">
        <v>20.6578725</v>
      </c>
      <c r="P124" s="103">
        <v>20.6578725</v>
      </c>
      <c r="Q124" s="103">
        <v>20.6578725</v>
      </c>
      <c r="R124" s="103">
        <v>20.6578725</v>
      </c>
      <c r="S124" s="103">
        <v>20.6578725</v>
      </c>
      <c r="T124" s="103">
        <v>20.6578725</v>
      </c>
      <c r="U124" s="103">
        <v>20.6578725</v>
      </c>
      <c r="V124" s="103">
        <v>20.6578725</v>
      </c>
      <c r="W124" s="103">
        <v>20.6578725</v>
      </c>
      <c r="X124" s="103">
        <v>20.6578725</v>
      </c>
      <c r="Y124" s="103">
        <v>20.6578725</v>
      </c>
      <c r="Z124" s="103">
        <v>20.6578725</v>
      </c>
      <c r="AA124" s="103">
        <v>20.6578725</v>
      </c>
    </row>
    <row r="125" spans="1:27" x14ac:dyDescent="0.3">
      <c r="A125" s="10" t="s">
        <v>240</v>
      </c>
      <c r="B125" s="22" t="s">
        <v>291</v>
      </c>
      <c r="C125" s="23" t="s">
        <v>1253</v>
      </c>
      <c r="D125" s="23" t="s">
        <v>1189</v>
      </c>
      <c r="E125" s="23" t="s">
        <v>21</v>
      </c>
      <c r="F125" s="23" t="s">
        <v>149</v>
      </c>
      <c r="H125" s="103">
        <v>41.315745</v>
      </c>
      <c r="I125" s="103">
        <v>41.315745</v>
      </c>
      <c r="J125" s="103">
        <v>41.315745</v>
      </c>
      <c r="K125" s="103">
        <v>41.315745</v>
      </c>
      <c r="L125" s="103">
        <v>41.315745</v>
      </c>
      <c r="M125" s="103">
        <v>41.315745</v>
      </c>
      <c r="N125" s="103">
        <v>41.315745</v>
      </c>
      <c r="O125" s="103">
        <v>41.315745</v>
      </c>
      <c r="P125" s="103">
        <v>41.315745</v>
      </c>
      <c r="Q125" s="103">
        <v>41.315745</v>
      </c>
      <c r="R125" s="103">
        <v>41.315745</v>
      </c>
      <c r="S125" s="103">
        <v>41.315745</v>
      </c>
      <c r="T125" s="103">
        <v>41.315745</v>
      </c>
      <c r="U125" s="103">
        <v>41.315745</v>
      </c>
      <c r="V125" s="103">
        <v>41.315745</v>
      </c>
      <c r="W125" s="103">
        <v>41.315745</v>
      </c>
      <c r="X125" s="103">
        <v>41.315745</v>
      </c>
      <c r="Y125" s="103">
        <v>41.315745</v>
      </c>
      <c r="Z125" s="103">
        <v>41.315745</v>
      </c>
      <c r="AA125" s="103">
        <v>41.315745</v>
      </c>
    </row>
    <row r="126" spans="1:27" x14ac:dyDescent="0.3">
      <c r="A126" s="10" t="s">
        <v>240</v>
      </c>
      <c r="B126" s="22" t="s">
        <v>291</v>
      </c>
      <c r="C126" s="23" t="s">
        <v>1254</v>
      </c>
      <c r="D126" s="23" t="s">
        <v>1195</v>
      </c>
      <c r="E126" s="23" t="s">
        <v>21</v>
      </c>
      <c r="F126" s="23" t="s">
        <v>149</v>
      </c>
      <c r="H126" s="103">
        <v>20.6578725</v>
      </c>
      <c r="I126" s="103">
        <v>20.6578725</v>
      </c>
      <c r="J126" s="103">
        <v>20.6578725</v>
      </c>
      <c r="K126" s="103">
        <v>20.6578725</v>
      </c>
      <c r="L126" s="103">
        <v>20.6578725</v>
      </c>
      <c r="M126" s="103">
        <v>20.6578725</v>
      </c>
      <c r="N126" s="103">
        <v>20.6578725</v>
      </c>
      <c r="O126" s="103">
        <v>20.6578725</v>
      </c>
      <c r="P126" s="103">
        <v>20.6578725</v>
      </c>
      <c r="Q126" s="103">
        <v>20.6578725</v>
      </c>
      <c r="R126" s="103">
        <v>20.6578725</v>
      </c>
      <c r="S126" s="103">
        <v>20.6578725</v>
      </c>
      <c r="T126" s="103">
        <v>20.6578725</v>
      </c>
      <c r="U126" s="103">
        <v>20.6578725</v>
      </c>
      <c r="V126" s="103">
        <v>20.6578725</v>
      </c>
      <c r="W126" s="103">
        <v>20.6578725</v>
      </c>
      <c r="X126" s="103">
        <v>20.6578725</v>
      </c>
      <c r="Y126" s="103">
        <v>20.6578725</v>
      </c>
      <c r="Z126" s="103">
        <v>20.6578725</v>
      </c>
      <c r="AA126" s="103">
        <v>20.6578725</v>
      </c>
    </row>
    <row r="127" spans="1:27" x14ac:dyDescent="0.3">
      <c r="A127" s="10" t="s">
        <v>240</v>
      </c>
      <c r="B127" s="22" t="s">
        <v>291</v>
      </c>
      <c r="C127" s="23" t="s">
        <v>1255</v>
      </c>
      <c r="D127" s="23" t="s">
        <v>1256</v>
      </c>
      <c r="E127" s="23" t="s">
        <v>21</v>
      </c>
      <c r="F127" s="23" t="s">
        <v>149</v>
      </c>
      <c r="H127" s="103">
        <v>8.2631490000000003</v>
      </c>
      <c r="I127" s="103">
        <v>8.2631490000000003</v>
      </c>
      <c r="J127" s="103">
        <v>8.2631490000000003</v>
      </c>
      <c r="K127" s="103">
        <v>8.2631490000000003</v>
      </c>
      <c r="L127" s="103">
        <v>8.2631490000000003</v>
      </c>
      <c r="M127" s="103">
        <v>8.2631490000000003</v>
      </c>
      <c r="N127" s="103">
        <v>8.2631490000000003</v>
      </c>
      <c r="O127" s="103">
        <v>8.2631490000000003</v>
      </c>
      <c r="P127" s="103">
        <v>8.2631490000000003</v>
      </c>
      <c r="Q127" s="103">
        <v>8.2631490000000003</v>
      </c>
      <c r="R127" s="103">
        <v>8.2631490000000003</v>
      </c>
      <c r="S127" s="103">
        <v>8.2631490000000003</v>
      </c>
      <c r="T127" s="103">
        <v>8.2631490000000003</v>
      </c>
      <c r="U127" s="103">
        <v>8.2631490000000003</v>
      </c>
      <c r="V127" s="103">
        <v>8.2631490000000003</v>
      </c>
      <c r="W127" s="103">
        <v>8.2631490000000003</v>
      </c>
      <c r="X127" s="103">
        <v>8.2631490000000003</v>
      </c>
      <c r="Y127" s="103">
        <v>8.2631490000000003</v>
      </c>
      <c r="Z127" s="103">
        <v>8.2631490000000003</v>
      </c>
      <c r="AA127" s="103">
        <v>8.2631490000000003</v>
      </c>
    </row>
    <row r="128" spans="1:27" x14ac:dyDescent="0.3">
      <c r="A128" s="10" t="s">
        <v>240</v>
      </c>
      <c r="B128" s="22" t="s">
        <v>291</v>
      </c>
      <c r="C128" s="23" t="s">
        <v>1257</v>
      </c>
      <c r="D128" s="23" t="s">
        <v>1258</v>
      </c>
      <c r="E128" s="23" t="s">
        <v>21</v>
      </c>
      <c r="F128" s="23" t="s">
        <v>149</v>
      </c>
      <c r="H128" s="103">
        <v>49.578893999999998</v>
      </c>
      <c r="I128" s="103">
        <v>49.578893999999998</v>
      </c>
      <c r="J128" s="103">
        <v>49.578893999999998</v>
      </c>
      <c r="K128" s="103">
        <v>61.973617499999996</v>
      </c>
      <c r="L128" s="103">
        <v>61.973617499999996</v>
      </c>
      <c r="M128" s="103">
        <v>61.973617499999996</v>
      </c>
      <c r="N128" s="103">
        <v>61.973617499999996</v>
      </c>
      <c r="O128" s="103">
        <v>61.973617499999996</v>
      </c>
      <c r="P128" s="103">
        <v>61.973617499999996</v>
      </c>
      <c r="Q128" s="103">
        <v>61.973617499999996</v>
      </c>
      <c r="R128" s="103">
        <v>61.973617499999996</v>
      </c>
      <c r="S128" s="103">
        <v>61.973617499999996</v>
      </c>
      <c r="T128" s="103">
        <v>61.973617499999996</v>
      </c>
      <c r="U128" s="103">
        <v>61.973617499999996</v>
      </c>
      <c r="V128" s="103">
        <v>61.973617499999996</v>
      </c>
      <c r="W128" s="103">
        <v>61.973617499999996</v>
      </c>
      <c r="X128" s="103">
        <v>61.973617499999996</v>
      </c>
      <c r="Y128" s="103">
        <v>61.973617499999996</v>
      </c>
      <c r="Z128" s="103">
        <v>61.973617499999996</v>
      </c>
      <c r="AA128" s="103">
        <v>61.973617499999996</v>
      </c>
    </row>
    <row r="129" spans="1:27" x14ac:dyDescent="0.3">
      <c r="A129" s="10" t="s">
        <v>240</v>
      </c>
      <c r="B129" s="22" t="s">
        <v>291</v>
      </c>
      <c r="C129" s="23" t="s">
        <v>1259</v>
      </c>
      <c r="D129" s="23" t="s">
        <v>1260</v>
      </c>
      <c r="E129" s="23" t="s">
        <v>21</v>
      </c>
      <c r="F129" s="23" t="s">
        <v>149</v>
      </c>
      <c r="H129" s="103">
        <v>82.631489999999999</v>
      </c>
      <c r="I129" s="103">
        <v>82.631489999999999</v>
      </c>
      <c r="J129" s="103">
        <v>82.631489999999999</v>
      </c>
      <c r="K129" s="103">
        <v>82.631489999999999</v>
      </c>
      <c r="L129" s="103">
        <v>82.631489999999999</v>
      </c>
      <c r="M129" s="103">
        <v>82.631489999999999</v>
      </c>
      <c r="N129" s="103">
        <v>82.631489999999999</v>
      </c>
      <c r="O129" s="103">
        <v>82.631489999999999</v>
      </c>
      <c r="P129" s="103">
        <v>82.631489999999999</v>
      </c>
      <c r="Q129" s="103">
        <v>82.631489999999999</v>
      </c>
      <c r="R129" s="103">
        <v>82.631489999999999</v>
      </c>
      <c r="S129" s="103">
        <v>82.631489999999999</v>
      </c>
      <c r="T129" s="103">
        <v>82.631489999999999</v>
      </c>
      <c r="U129" s="103">
        <v>82.631489999999999</v>
      </c>
      <c r="V129" s="103">
        <v>82.631489999999999</v>
      </c>
      <c r="W129" s="103">
        <v>82.631489999999999</v>
      </c>
      <c r="X129" s="103">
        <v>82.631489999999999</v>
      </c>
      <c r="Y129" s="103">
        <v>82.631489999999999</v>
      </c>
      <c r="Z129" s="103">
        <v>82.631489999999999</v>
      </c>
      <c r="AA129" s="103">
        <v>82.631489999999999</v>
      </c>
    </row>
    <row r="130" spans="1:27" x14ac:dyDescent="0.3">
      <c r="A130" s="10" t="s">
        <v>240</v>
      </c>
      <c r="B130" s="22" t="s">
        <v>291</v>
      </c>
      <c r="C130" s="23" t="s">
        <v>1261</v>
      </c>
      <c r="D130" s="23" t="s">
        <v>604</v>
      </c>
      <c r="E130" s="23" t="s">
        <v>21</v>
      </c>
      <c r="F130" s="23" t="s">
        <v>149</v>
      </c>
      <c r="H130" s="103">
        <v>41.315745</v>
      </c>
      <c r="I130" s="103">
        <v>41.315745</v>
      </c>
      <c r="J130" s="103">
        <v>41.315745</v>
      </c>
      <c r="K130" s="103">
        <v>41.315745</v>
      </c>
      <c r="L130" s="103">
        <v>41.315745</v>
      </c>
      <c r="M130" s="103">
        <v>41.315745</v>
      </c>
      <c r="N130" s="103">
        <v>41.315745</v>
      </c>
      <c r="O130" s="103">
        <v>41.315745</v>
      </c>
      <c r="P130" s="103">
        <v>41.315745</v>
      </c>
      <c r="Q130" s="103">
        <v>41.315745</v>
      </c>
      <c r="R130" s="103">
        <v>41.315745</v>
      </c>
      <c r="S130" s="103">
        <v>41.315745</v>
      </c>
      <c r="T130" s="103">
        <v>41.315745</v>
      </c>
      <c r="U130" s="103">
        <v>41.315745</v>
      </c>
      <c r="V130" s="103">
        <v>41.315745</v>
      </c>
      <c r="W130" s="103">
        <v>41.315745</v>
      </c>
      <c r="X130" s="103">
        <v>41.315745</v>
      </c>
      <c r="Y130" s="103">
        <v>41.315745</v>
      </c>
      <c r="Z130" s="103">
        <v>41.315745</v>
      </c>
      <c r="AA130" s="103">
        <v>41.315745</v>
      </c>
    </row>
    <row r="131" spans="1:27" x14ac:dyDescent="0.3">
      <c r="A131" s="10" t="s">
        <v>240</v>
      </c>
      <c r="B131" s="22" t="s">
        <v>291</v>
      </c>
      <c r="C131" s="23" t="s">
        <v>1262</v>
      </c>
      <c r="D131" s="23" t="s">
        <v>1016</v>
      </c>
      <c r="E131" s="23" t="s">
        <v>21</v>
      </c>
      <c r="F131" s="23" t="s">
        <v>149</v>
      </c>
      <c r="H131" s="103">
        <v>12.3947235</v>
      </c>
      <c r="I131" s="103">
        <v>12.3947235</v>
      </c>
      <c r="J131" s="103">
        <v>12.3947235</v>
      </c>
      <c r="K131" s="103">
        <v>12.3947235</v>
      </c>
      <c r="L131" s="103">
        <v>12.3947235</v>
      </c>
      <c r="M131" s="103">
        <v>12.3947235</v>
      </c>
      <c r="N131" s="103">
        <v>12.3947235</v>
      </c>
      <c r="O131" s="103">
        <v>12.3947235</v>
      </c>
      <c r="P131" s="103">
        <v>12.3947235</v>
      </c>
      <c r="Q131" s="103">
        <v>12.3947235</v>
      </c>
      <c r="R131" s="103">
        <v>12.3947235</v>
      </c>
      <c r="S131" s="103">
        <v>12.3947235</v>
      </c>
      <c r="T131" s="103">
        <v>12.3947235</v>
      </c>
      <c r="U131" s="103">
        <v>12.3947235</v>
      </c>
      <c r="V131" s="103">
        <v>12.3947235</v>
      </c>
      <c r="W131" s="103">
        <v>12.3947235</v>
      </c>
      <c r="X131" s="103">
        <v>12.3947235</v>
      </c>
      <c r="Y131" s="103">
        <v>12.3947235</v>
      </c>
      <c r="Z131" s="103">
        <v>12.3947235</v>
      </c>
      <c r="AA131" s="103">
        <v>12.3947235</v>
      </c>
    </row>
    <row r="132" spans="1:27" x14ac:dyDescent="0.3">
      <c r="A132" s="10" t="s">
        <v>240</v>
      </c>
      <c r="B132" s="22" t="s">
        <v>291</v>
      </c>
      <c r="C132" s="23" t="s">
        <v>1263</v>
      </c>
      <c r="D132" s="23" t="s">
        <v>1208</v>
      </c>
      <c r="E132" s="23" t="s">
        <v>21</v>
      </c>
      <c r="F132" s="23" t="s">
        <v>158</v>
      </c>
      <c r="H132" s="103">
        <v>33.052596000000001</v>
      </c>
      <c r="I132" s="103">
        <v>33.052596000000001</v>
      </c>
      <c r="J132" s="103">
        <v>33.052596000000001</v>
      </c>
      <c r="K132" s="103">
        <v>0</v>
      </c>
      <c r="L132" s="103">
        <v>0</v>
      </c>
      <c r="M132" s="103">
        <v>0</v>
      </c>
      <c r="N132" s="103">
        <v>0</v>
      </c>
      <c r="O132" s="103">
        <v>0</v>
      </c>
      <c r="P132" s="103">
        <v>0</v>
      </c>
      <c r="Q132" s="103">
        <v>0</v>
      </c>
      <c r="R132" s="103">
        <v>0</v>
      </c>
      <c r="S132" s="103">
        <v>0</v>
      </c>
      <c r="T132" s="103">
        <v>0</v>
      </c>
      <c r="U132" s="103">
        <v>0</v>
      </c>
      <c r="V132" s="103">
        <v>0</v>
      </c>
      <c r="W132" s="103">
        <v>0</v>
      </c>
      <c r="X132" s="103">
        <v>0</v>
      </c>
      <c r="Y132" s="103">
        <v>0</v>
      </c>
      <c r="Z132" s="103">
        <v>0</v>
      </c>
      <c r="AA132" s="103">
        <v>0</v>
      </c>
    </row>
    <row r="133" spans="1:27" x14ac:dyDescent="0.3">
      <c r="A133" s="10" t="s">
        <v>240</v>
      </c>
      <c r="B133" s="22" t="s">
        <v>291</v>
      </c>
      <c r="C133" s="23" t="s">
        <v>1264</v>
      </c>
      <c r="D133" s="23" t="s">
        <v>1197</v>
      </c>
      <c r="E133" s="23" t="s">
        <v>21</v>
      </c>
      <c r="F133" s="23" t="s">
        <v>149</v>
      </c>
      <c r="H133" s="103">
        <v>54</v>
      </c>
      <c r="I133" s="103">
        <v>54</v>
      </c>
      <c r="J133" s="103">
        <v>54</v>
      </c>
      <c r="K133" s="103">
        <v>54</v>
      </c>
      <c r="L133" s="103">
        <v>54</v>
      </c>
      <c r="M133" s="103">
        <v>54</v>
      </c>
      <c r="N133" s="103">
        <v>54</v>
      </c>
      <c r="O133" s="103">
        <v>54</v>
      </c>
      <c r="P133" s="103">
        <v>54</v>
      </c>
      <c r="Q133" s="103">
        <v>54</v>
      </c>
      <c r="R133" s="103">
        <v>54</v>
      </c>
      <c r="S133" s="103">
        <v>54</v>
      </c>
      <c r="T133" s="103">
        <v>54</v>
      </c>
      <c r="U133" s="103">
        <v>54</v>
      </c>
      <c r="V133" s="103">
        <v>54</v>
      </c>
      <c r="W133" s="103">
        <v>54</v>
      </c>
      <c r="X133" s="103">
        <v>54</v>
      </c>
      <c r="Y133" s="103">
        <v>54</v>
      </c>
      <c r="Z133" s="103">
        <v>54</v>
      </c>
      <c r="AA133" s="103">
        <v>54</v>
      </c>
    </row>
    <row r="134" spans="1:27" x14ac:dyDescent="0.3">
      <c r="A134" s="10" t="s">
        <v>240</v>
      </c>
      <c r="B134" s="22" t="s">
        <v>291</v>
      </c>
      <c r="C134" s="23" t="s">
        <v>1265</v>
      </c>
      <c r="D134" s="23" t="s">
        <v>1266</v>
      </c>
      <c r="E134" s="23" t="s">
        <v>21</v>
      </c>
      <c r="F134" s="23" t="s">
        <v>158</v>
      </c>
      <c r="H134" s="103">
        <v>16.526298000000001</v>
      </c>
      <c r="I134" s="103">
        <v>16.526298000000001</v>
      </c>
      <c r="J134" s="103">
        <v>16.526298000000001</v>
      </c>
      <c r="K134" s="103">
        <v>16.526298000000001</v>
      </c>
      <c r="L134" s="103">
        <v>0</v>
      </c>
      <c r="M134" s="103">
        <v>0</v>
      </c>
      <c r="N134" s="103">
        <v>0</v>
      </c>
      <c r="O134" s="103">
        <v>0</v>
      </c>
      <c r="P134" s="103">
        <v>0</v>
      </c>
      <c r="Q134" s="103">
        <v>0</v>
      </c>
      <c r="R134" s="103">
        <v>0</v>
      </c>
      <c r="S134" s="103">
        <v>0</v>
      </c>
      <c r="T134" s="103">
        <v>0</v>
      </c>
      <c r="U134" s="103">
        <v>0</v>
      </c>
      <c r="V134" s="103">
        <v>0</v>
      </c>
      <c r="W134" s="103">
        <v>0</v>
      </c>
      <c r="X134" s="103">
        <v>0</v>
      </c>
      <c r="Y134" s="103">
        <v>0</v>
      </c>
      <c r="Z134" s="103">
        <v>0</v>
      </c>
      <c r="AA134" s="103">
        <v>0</v>
      </c>
    </row>
    <row r="135" spans="1:27" x14ac:dyDescent="0.3">
      <c r="A135" s="10" t="s">
        <v>240</v>
      </c>
      <c r="B135" s="22" t="s">
        <v>291</v>
      </c>
      <c r="C135" s="23" t="s">
        <v>1267</v>
      </c>
      <c r="D135" s="23" t="s">
        <v>1268</v>
      </c>
      <c r="E135" s="23" t="s">
        <v>21</v>
      </c>
      <c r="F135" s="23" t="s">
        <v>149</v>
      </c>
      <c r="H135" s="103">
        <v>20.6578725</v>
      </c>
      <c r="I135" s="103">
        <v>20.6578725</v>
      </c>
      <c r="J135" s="103">
        <v>20.6578725</v>
      </c>
      <c r="K135" s="103">
        <v>20.6578725</v>
      </c>
      <c r="L135" s="103">
        <v>20.6578725</v>
      </c>
      <c r="M135" s="103">
        <v>20.6578725</v>
      </c>
      <c r="N135" s="103">
        <v>20.6578725</v>
      </c>
      <c r="O135" s="103">
        <v>20.6578725</v>
      </c>
      <c r="P135" s="103">
        <v>20.6578725</v>
      </c>
      <c r="Q135" s="103">
        <v>20.6578725</v>
      </c>
      <c r="R135" s="103">
        <v>20.6578725</v>
      </c>
      <c r="S135" s="103">
        <v>20.6578725</v>
      </c>
      <c r="T135" s="103">
        <v>20.6578725</v>
      </c>
      <c r="U135" s="103">
        <v>20.6578725</v>
      </c>
      <c r="V135" s="103">
        <v>20.6578725</v>
      </c>
      <c r="W135" s="103">
        <v>20.6578725</v>
      </c>
      <c r="X135" s="103">
        <v>20.6578725</v>
      </c>
      <c r="Y135" s="103">
        <v>20.6578725</v>
      </c>
      <c r="Z135" s="103">
        <v>20.6578725</v>
      </c>
      <c r="AA135" s="103">
        <v>20.6578725</v>
      </c>
    </row>
    <row r="136" spans="1:27" x14ac:dyDescent="0.3">
      <c r="A136" s="10" t="s">
        <v>240</v>
      </c>
      <c r="B136" s="22" t="s">
        <v>291</v>
      </c>
      <c r="C136" s="23" t="s">
        <v>1269</v>
      </c>
      <c r="D136" s="23" t="s">
        <v>1215</v>
      </c>
      <c r="E136" s="23" t="s">
        <v>21</v>
      </c>
      <c r="F136" s="23" t="s">
        <v>158</v>
      </c>
      <c r="H136" s="103">
        <v>41.315745</v>
      </c>
      <c r="I136" s="103">
        <v>41.315745</v>
      </c>
      <c r="J136" s="103">
        <v>41.315745</v>
      </c>
      <c r="K136" s="103">
        <v>0</v>
      </c>
      <c r="L136" s="103">
        <v>0</v>
      </c>
      <c r="M136" s="103">
        <v>0</v>
      </c>
      <c r="N136" s="103">
        <v>0</v>
      </c>
      <c r="O136" s="103">
        <v>0</v>
      </c>
      <c r="P136" s="103">
        <v>0</v>
      </c>
      <c r="Q136" s="103">
        <v>0</v>
      </c>
      <c r="R136" s="103">
        <v>0</v>
      </c>
      <c r="S136" s="103">
        <v>0</v>
      </c>
      <c r="T136" s="103">
        <v>0</v>
      </c>
      <c r="U136" s="103">
        <v>0</v>
      </c>
      <c r="V136" s="103">
        <v>0</v>
      </c>
      <c r="W136" s="103">
        <v>0</v>
      </c>
      <c r="X136" s="103">
        <v>0</v>
      </c>
      <c r="Y136" s="103">
        <v>0</v>
      </c>
      <c r="Z136" s="103">
        <v>0</v>
      </c>
      <c r="AA136" s="103">
        <v>0</v>
      </c>
    </row>
    <row r="137" spans="1:27" x14ac:dyDescent="0.3">
      <c r="A137" s="10" t="s">
        <v>240</v>
      </c>
      <c r="B137" s="22" t="s">
        <v>291</v>
      </c>
      <c r="C137" s="23" t="s">
        <v>1270</v>
      </c>
      <c r="D137" s="23" t="s">
        <v>1204</v>
      </c>
      <c r="E137" s="23" t="s">
        <v>21</v>
      </c>
      <c r="F137" s="23" t="s">
        <v>149</v>
      </c>
      <c r="H137" s="103">
        <v>0</v>
      </c>
      <c r="I137" s="103">
        <v>0</v>
      </c>
      <c r="J137" s="103">
        <v>0</v>
      </c>
      <c r="K137" s="103">
        <v>0</v>
      </c>
      <c r="L137" s="103">
        <v>0</v>
      </c>
      <c r="M137" s="103">
        <v>0</v>
      </c>
      <c r="N137" s="103">
        <v>0</v>
      </c>
      <c r="O137" s="103">
        <v>0</v>
      </c>
      <c r="P137" s="103">
        <v>0</v>
      </c>
      <c r="Q137" s="103">
        <v>20</v>
      </c>
      <c r="R137" s="103">
        <v>20</v>
      </c>
      <c r="S137" s="103">
        <v>20</v>
      </c>
      <c r="T137" s="103">
        <v>20</v>
      </c>
      <c r="U137" s="103">
        <v>20</v>
      </c>
      <c r="V137" s="103">
        <v>20</v>
      </c>
      <c r="W137" s="103">
        <v>20</v>
      </c>
      <c r="X137" s="103">
        <v>20</v>
      </c>
      <c r="Y137" s="103">
        <v>20</v>
      </c>
      <c r="Z137" s="103">
        <v>20</v>
      </c>
      <c r="AA137" s="103">
        <v>20</v>
      </c>
    </row>
    <row r="138" spans="1:27" x14ac:dyDescent="0.3">
      <c r="A138" s="10" t="s">
        <v>240</v>
      </c>
      <c r="B138" s="22" t="s">
        <v>291</v>
      </c>
      <c r="C138" s="23" t="s">
        <v>1271</v>
      </c>
      <c r="D138" s="23" t="s">
        <v>1272</v>
      </c>
      <c r="E138" s="23" t="s">
        <v>21</v>
      </c>
      <c r="F138" s="23" t="s">
        <v>158</v>
      </c>
      <c r="H138" s="103">
        <v>16.526298000000001</v>
      </c>
      <c r="I138" s="103">
        <v>16.526298000000001</v>
      </c>
      <c r="J138" s="103">
        <v>16.526298000000001</v>
      </c>
      <c r="K138" s="103">
        <v>0</v>
      </c>
      <c r="L138" s="103">
        <v>0</v>
      </c>
      <c r="M138" s="103">
        <v>0</v>
      </c>
      <c r="N138" s="103">
        <v>0</v>
      </c>
      <c r="O138" s="103">
        <v>0</v>
      </c>
      <c r="P138" s="103">
        <v>0</v>
      </c>
      <c r="Q138" s="103">
        <v>0</v>
      </c>
      <c r="R138" s="103">
        <v>0</v>
      </c>
      <c r="S138" s="103">
        <v>0</v>
      </c>
      <c r="T138" s="103">
        <v>0</v>
      </c>
      <c r="U138" s="103">
        <v>0</v>
      </c>
      <c r="V138" s="103">
        <v>0</v>
      </c>
      <c r="W138" s="103">
        <v>0</v>
      </c>
      <c r="X138" s="103">
        <v>0</v>
      </c>
      <c r="Y138" s="103">
        <v>0</v>
      </c>
      <c r="Z138" s="103">
        <v>0</v>
      </c>
      <c r="AA138" s="103">
        <v>0</v>
      </c>
    </row>
    <row r="139" spans="1:27" x14ac:dyDescent="0.3">
      <c r="A139" s="10" t="s">
        <v>240</v>
      </c>
      <c r="B139" s="22" t="s">
        <v>291</v>
      </c>
      <c r="C139" s="23" t="s">
        <v>1273</v>
      </c>
      <c r="D139" s="23" t="s">
        <v>1274</v>
      </c>
      <c r="E139" s="23" t="s">
        <v>21</v>
      </c>
      <c r="F139" s="23" t="s">
        <v>149</v>
      </c>
      <c r="H139" s="103">
        <v>53.710468499999998</v>
      </c>
      <c r="I139" s="103">
        <v>95.026213499999997</v>
      </c>
      <c r="J139" s="103">
        <v>95.026213499999997</v>
      </c>
      <c r="K139" s="103">
        <v>95.026213499999997</v>
      </c>
      <c r="L139" s="103">
        <v>115.68408599999999</v>
      </c>
      <c r="M139" s="103">
        <v>115.68408599999999</v>
      </c>
      <c r="N139" s="103">
        <v>115.68408599999999</v>
      </c>
      <c r="O139" s="103">
        <v>115.68408599999999</v>
      </c>
      <c r="P139" s="103">
        <v>115.68408599999999</v>
      </c>
      <c r="Q139" s="103">
        <v>115.68408599999999</v>
      </c>
      <c r="R139" s="103">
        <v>115.68408599999999</v>
      </c>
      <c r="S139" s="103">
        <v>115.68408599999999</v>
      </c>
      <c r="T139" s="103">
        <v>115.68408599999999</v>
      </c>
      <c r="U139" s="103">
        <v>115.68408599999999</v>
      </c>
      <c r="V139" s="103">
        <v>115.68408599999999</v>
      </c>
      <c r="W139" s="103">
        <v>115.68408599999999</v>
      </c>
      <c r="X139" s="103">
        <v>115.68408599999999</v>
      </c>
      <c r="Y139" s="103">
        <v>115.68408599999999</v>
      </c>
      <c r="Z139" s="103">
        <v>115.68408599999999</v>
      </c>
      <c r="AA139" s="103">
        <v>115.68408599999999</v>
      </c>
    </row>
    <row r="140" spans="1:27" x14ac:dyDescent="0.3">
      <c r="A140" s="10" t="s">
        <v>240</v>
      </c>
      <c r="B140" s="22" t="s">
        <v>291</v>
      </c>
      <c r="C140" s="23" t="s">
        <v>1275</v>
      </c>
      <c r="D140" s="23" t="s">
        <v>1276</v>
      </c>
      <c r="E140" s="23" t="s">
        <v>21</v>
      </c>
      <c r="F140" s="23" t="s">
        <v>149</v>
      </c>
      <c r="H140" s="103">
        <v>0</v>
      </c>
      <c r="I140" s="103">
        <v>0</v>
      </c>
      <c r="J140" s="103">
        <v>0</v>
      </c>
      <c r="K140" s="103">
        <v>20</v>
      </c>
      <c r="L140" s="103">
        <v>20</v>
      </c>
      <c r="M140" s="103">
        <v>20</v>
      </c>
      <c r="N140" s="103">
        <v>20</v>
      </c>
      <c r="O140" s="103">
        <v>20</v>
      </c>
      <c r="P140" s="103">
        <v>20</v>
      </c>
      <c r="Q140" s="103">
        <v>20</v>
      </c>
      <c r="R140" s="103">
        <v>20</v>
      </c>
      <c r="S140" s="103">
        <v>20</v>
      </c>
      <c r="T140" s="103">
        <v>20</v>
      </c>
      <c r="U140" s="103">
        <v>20</v>
      </c>
      <c r="V140" s="103">
        <v>20</v>
      </c>
      <c r="W140" s="103">
        <v>20</v>
      </c>
      <c r="X140" s="103">
        <v>20</v>
      </c>
      <c r="Y140" s="103">
        <v>20</v>
      </c>
      <c r="Z140" s="103">
        <v>20</v>
      </c>
      <c r="AA140" s="103">
        <v>20</v>
      </c>
    </row>
    <row r="141" spans="1:27" x14ac:dyDescent="0.3">
      <c r="A141" s="10" t="s">
        <v>240</v>
      </c>
      <c r="B141" s="22" t="s">
        <v>291</v>
      </c>
      <c r="C141" s="23" t="s">
        <v>1277</v>
      </c>
      <c r="D141" s="23" t="s">
        <v>1278</v>
      </c>
      <c r="E141" s="23" t="s">
        <v>21</v>
      </c>
      <c r="F141" s="23" t="s">
        <v>149</v>
      </c>
      <c r="H141" s="103">
        <v>0</v>
      </c>
      <c r="I141" s="103">
        <v>60</v>
      </c>
      <c r="J141" s="103">
        <v>60</v>
      </c>
      <c r="K141" s="103">
        <v>60</v>
      </c>
      <c r="L141" s="103">
        <v>60</v>
      </c>
      <c r="M141" s="103">
        <v>60</v>
      </c>
      <c r="N141" s="103">
        <v>60</v>
      </c>
      <c r="O141" s="103">
        <v>60</v>
      </c>
      <c r="P141" s="103">
        <v>60</v>
      </c>
      <c r="Q141" s="103">
        <v>60</v>
      </c>
      <c r="R141" s="103">
        <v>60</v>
      </c>
      <c r="S141" s="103">
        <v>60</v>
      </c>
      <c r="T141" s="103">
        <v>60</v>
      </c>
      <c r="U141" s="103">
        <v>60</v>
      </c>
      <c r="V141" s="103">
        <v>60</v>
      </c>
      <c r="W141" s="103">
        <v>60</v>
      </c>
      <c r="X141" s="103">
        <v>60</v>
      </c>
      <c r="Y141" s="103">
        <v>60</v>
      </c>
      <c r="Z141" s="103">
        <v>60</v>
      </c>
      <c r="AA141" s="103">
        <v>60</v>
      </c>
    </row>
    <row r="142" spans="1:27" x14ac:dyDescent="0.3">
      <c r="A142" s="10" t="s">
        <v>240</v>
      </c>
      <c r="B142" s="22" t="s">
        <v>291</v>
      </c>
      <c r="C142" s="23" t="s">
        <v>1279</v>
      </c>
      <c r="D142" s="23" t="s">
        <v>1280</v>
      </c>
      <c r="E142" s="23" t="s">
        <v>21</v>
      </c>
      <c r="F142" s="23" t="s">
        <v>149</v>
      </c>
      <c r="H142" s="103">
        <v>41.315745</v>
      </c>
      <c r="I142" s="103">
        <v>41.315745</v>
      </c>
      <c r="J142" s="103">
        <v>41.315745</v>
      </c>
      <c r="K142" s="103">
        <v>41.315745</v>
      </c>
      <c r="L142" s="103">
        <v>41.315745</v>
      </c>
      <c r="M142" s="103">
        <v>41.315745</v>
      </c>
      <c r="N142" s="103">
        <v>41.315745</v>
      </c>
      <c r="O142" s="103">
        <v>41.315745</v>
      </c>
      <c r="P142" s="103">
        <v>41.315745</v>
      </c>
      <c r="Q142" s="103">
        <v>41.315745</v>
      </c>
      <c r="R142" s="103">
        <v>41.315745</v>
      </c>
      <c r="S142" s="103">
        <v>41.315745</v>
      </c>
      <c r="T142" s="103">
        <v>41.315745</v>
      </c>
      <c r="U142" s="103">
        <v>41.315745</v>
      </c>
      <c r="V142" s="103">
        <v>41.315745</v>
      </c>
      <c r="W142" s="103">
        <v>41.315745</v>
      </c>
      <c r="X142" s="103">
        <v>41.315745</v>
      </c>
      <c r="Y142" s="103">
        <v>41.315745</v>
      </c>
      <c r="Z142" s="103">
        <v>41.315745</v>
      </c>
      <c r="AA142" s="103">
        <v>41.315745</v>
      </c>
    </row>
    <row r="143" spans="1:27" x14ac:dyDescent="0.3">
      <c r="A143" s="10" t="s">
        <v>240</v>
      </c>
      <c r="B143" s="22" t="s">
        <v>291</v>
      </c>
      <c r="C143" s="23" t="s">
        <v>1281</v>
      </c>
      <c r="D143" s="23" t="s">
        <v>1282</v>
      </c>
      <c r="E143" s="23" t="s">
        <v>21</v>
      </c>
      <c r="F143" s="23" t="s">
        <v>158</v>
      </c>
      <c r="H143" s="103">
        <v>10.32893625</v>
      </c>
      <c r="I143" s="103">
        <v>10.32893625</v>
      </c>
      <c r="J143" s="103">
        <v>10.32893625</v>
      </c>
      <c r="K143" s="103">
        <v>10.32893625</v>
      </c>
      <c r="L143" s="103">
        <v>10.32893625</v>
      </c>
      <c r="M143" s="103">
        <v>0</v>
      </c>
      <c r="N143" s="103">
        <v>0</v>
      </c>
      <c r="O143" s="103">
        <v>0</v>
      </c>
      <c r="P143" s="103">
        <v>0</v>
      </c>
      <c r="Q143" s="103">
        <v>0</v>
      </c>
      <c r="R143" s="103">
        <v>0</v>
      </c>
      <c r="S143" s="103">
        <v>0</v>
      </c>
      <c r="T143" s="103">
        <v>0</v>
      </c>
      <c r="U143" s="103">
        <v>0</v>
      </c>
      <c r="V143" s="103">
        <v>0</v>
      </c>
      <c r="W143" s="103">
        <v>0</v>
      </c>
      <c r="X143" s="103">
        <v>0</v>
      </c>
      <c r="Y143" s="103">
        <v>0</v>
      </c>
      <c r="Z143" s="103">
        <v>0</v>
      </c>
      <c r="AA143" s="103">
        <v>0</v>
      </c>
    </row>
  </sheetData>
  <conditionalFormatting sqref="D13">
    <cfRule type="cellIs" dxfId="18" priority="2" stopIfTrue="1" operator="less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F4CE7-636E-4479-AAF6-4B1A560D0F71}">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4" width="9"/>
    <col min="5" max="23" width="9" customWidth="1"/>
    <col min="24" max="16384" width="7" style="3"/>
  </cols>
  <sheetData>
    <row r="1" spans="1:31" s="85" customFormat="1" ht="18.75" customHeight="1" x14ac:dyDescent="0.4">
      <c r="A1" s="92" t="s">
        <v>46</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2906.1650117500008</v>
      </c>
      <c r="E4" s="5">
        <f t="shared" si="0"/>
        <v>3069.0355815833341</v>
      </c>
      <c r="F4" s="5">
        <f t="shared" si="0"/>
        <v>3010.249440583334</v>
      </c>
      <c r="G4" s="5">
        <f t="shared" si="0"/>
        <v>2970.075796333334</v>
      </c>
      <c r="H4" s="5">
        <f t="shared" si="0"/>
        <v>2766.471309266667</v>
      </c>
      <c r="I4" s="5">
        <f t="shared" si="0"/>
        <v>2739.013873183334</v>
      </c>
      <c r="J4" s="5">
        <f t="shared" si="0"/>
        <v>2787.5656981833336</v>
      </c>
      <c r="K4" s="5">
        <f t="shared" si="0"/>
        <v>2820.6374286833338</v>
      </c>
      <c r="L4" s="5">
        <f t="shared" si="0"/>
        <v>2911.037103683334</v>
      </c>
      <c r="M4" s="5">
        <f t="shared" si="0"/>
        <v>2931.037103683334</v>
      </c>
      <c r="N4" s="5">
        <f t="shared" si="0"/>
        <v>2776.5488686833337</v>
      </c>
      <c r="O4" s="5">
        <f t="shared" si="0"/>
        <v>2750.0994686833337</v>
      </c>
      <c r="P4" s="5">
        <f t="shared" si="0"/>
        <v>2753.573170683334</v>
      </c>
      <c r="Q4" s="5">
        <f t="shared" si="0"/>
        <v>2803.7977906833335</v>
      </c>
      <c r="R4" s="5">
        <f t="shared" si="0"/>
        <v>2803.7977906833335</v>
      </c>
      <c r="S4" s="5">
        <f t="shared" si="0"/>
        <v>2803.7977906833335</v>
      </c>
      <c r="T4" s="5">
        <f>T5+T56+T116+T120+T153+T197+T209</f>
        <v>2803.7977906833335</v>
      </c>
      <c r="U4" s="5">
        <f t="shared" ref="U4:V4" si="1">U5+U56+U116+U120+U153+U197+U209</f>
        <v>2803.7977906833335</v>
      </c>
      <c r="V4" s="5">
        <f t="shared" si="1"/>
        <v>2803.7977906833335</v>
      </c>
      <c r="W4" s="5">
        <f t="shared" ref="W4" si="2">W5+W56+W116+W120+W153+W197+W209</f>
        <v>2803.7977906833335</v>
      </c>
    </row>
    <row r="5" spans="1:31" s="87" customFormat="1" ht="14.25" customHeight="1" x14ac:dyDescent="0.25">
      <c r="A5" s="123" t="s">
        <v>349</v>
      </c>
      <c r="B5" s="123" t="s">
        <v>349</v>
      </c>
      <c r="C5" s="122" t="s">
        <v>349</v>
      </c>
      <c r="D5" s="123">
        <f>SUMIF($A7:$A$211,LEFT($C5,LEN($C5)-6),D7:D$211)</f>
        <v>473.84433724999997</v>
      </c>
      <c r="E5" s="123">
        <f>SUMIF($A7:$A$211,LEFT($C5,LEN($C5)-6),E7:E$211)</f>
        <v>450.12731224999999</v>
      </c>
      <c r="F5" s="123">
        <f>SUMIF($A7:$A$211,LEFT($C5,LEN($C5)-6),F7:F$211)</f>
        <v>418.01766850000001</v>
      </c>
      <c r="G5" s="123">
        <f>SUMIF($A7:$A$211,LEFT($C5,LEN($C5)-6),G7:G$211)</f>
        <v>427.21231225000002</v>
      </c>
      <c r="H5" s="123">
        <f>SUMIF($A7:$A$211,LEFT($C5,LEN($C5)-6),H7:H$211)</f>
        <v>253.02623125</v>
      </c>
      <c r="I5" s="123">
        <f>SUMIF($A7:$A$211,LEFT($C5,LEN($C5)-6),I7:I$211)</f>
        <v>241.68330624999999</v>
      </c>
      <c r="J5" s="123">
        <f>SUMIF($A7:$A$211,LEFT($C5,LEN($C5)-6),J7:J$211)</f>
        <v>241.68330624999999</v>
      </c>
      <c r="K5" s="123">
        <f>SUMIF($A7:$A$211,LEFT($C5,LEN($C5)-6),K7:K$211)</f>
        <v>256.46348125000003</v>
      </c>
      <c r="L5" s="123">
        <f>SUMIF($A7:$A$211,LEFT($C5,LEN($C5)-6),L7:L$211)</f>
        <v>346.86315624999997</v>
      </c>
      <c r="M5" s="123">
        <f>SUMIF($A7:$A$211,LEFT($C5,LEN($C5)-6),M7:M$211)</f>
        <v>346.86315624999997</v>
      </c>
      <c r="N5" s="123">
        <f>SUMIF($A7:$A$211,LEFT($C5,LEN($C5)-6),N7:N$211)</f>
        <v>236.32215625000001</v>
      </c>
      <c r="O5" s="123">
        <f>SUMIF($A7:$A$211,LEFT($C5,LEN($C5)-6),O7:O$211)</f>
        <v>209.87275625000001</v>
      </c>
      <c r="P5" s="123">
        <f>SUMIF($A7:$A$211,LEFT($C5,LEN($C5)-6),P7:P$211)</f>
        <v>209.87275625000001</v>
      </c>
      <c r="Q5" s="123">
        <f>SUMIF($A7:$A$211,LEFT($C5,LEN($C5)-6),Q7:Q$211)</f>
        <v>209.87275625000001</v>
      </c>
      <c r="R5" s="123">
        <f>SUMIF($A7:$A$211,LEFT($C5,LEN($C5)-6),R7:R$211)</f>
        <v>209.87275625000001</v>
      </c>
      <c r="S5" s="123">
        <f>SUMIF($A7:$A$211,LEFT($C5,LEN($C5)-6),S7:S$211)</f>
        <v>209.87275625000001</v>
      </c>
      <c r="T5" s="123">
        <f>SUMIF($A7:$A$211,LEFT($C5,LEN($C5)-6),T7:T$211)</f>
        <v>209.87275625000001</v>
      </c>
      <c r="U5" s="123">
        <f>SUMIF($A7:$A$211,LEFT($C5,LEN($C5)-6),U7:U$211)</f>
        <v>209.87275625000001</v>
      </c>
      <c r="V5" s="123">
        <f>SUMIF($A7:$A$211,LEFT($C5,LEN($C5)-6),V7:V$211)</f>
        <v>209.87275625000001</v>
      </c>
      <c r="W5" s="123">
        <f>SUMIF($A7:$A$211,LEFT($C5,LEN($C5)-6),W7:W$211)</f>
        <v>209.87275625000001</v>
      </c>
    </row>
    <row r="6" spans="1:31" s="87" customFormat="1" ht="14.25" customHeight="1" x14ac:dyDescent="0.25">
      <c r="A6" s="125" t="s">
        <v>350</v>
      </c>
      <c r="B6" s="125" t="s">
        <v>350</v>
      </c>
      <c r="C6" s="124" t="s">
        <v>350</v>
      </c>
      <c r="D6" s="125">
        <f>SUMIF($B7:$B$211,LEFT($C6,LEN($C6)-6),D7:D$211)</f>
        <v>411.97383724999997</v>
      </c>
      <c r="E6" s="125">
        <f>SUMIF($B7:$B$211,LEFT($C6,LEN($C6)-6),E7:E$211)</f>
        <v>402.69326224999998</v>
      </c>
      <c r="F6" s="125">
        <f>SUMIF($B7:$B$211,LEFT($C6,LEN($C6)-6),F7:F$211)</f>
        <v>382.9577185</v>
      </c>
      <c r="G6" s="125">
        <f>SUMIF($B7:$B$211,LEFT($C6,LEN($C6)-6),G7:G$211)</f>
        <v>392.15236225000001</v>
      </c>
      <c r="H6" s="125">
        <f>SUMIF($B7:$B$211,LEFT($C6,LEN($C6)-6),H7:H$211)</f>
        <v>229.30920624999999</v>
      </c>
      <c r="I6" s="125">
        <f>SUMIF($B7:$B$211,LEFT($C6,LEN($C6)-6),I7:I$211)</f>
        <v>229.30920624999999</v>
      </c>
      <c r="J6" s="125">
        <f>SUMIF($B7:$B$211,LEFT($C6,LEN($C6)-6),J7:J$211)</f>
        <v>229.30920624999999</v>
      </c>
      <c r="K6" s="125">
        <f>SUMIF($B7:$B$211,LEFT($C6,LEN($C6)-6),K7:K$211)</f>
        <v>236.87115625000001</v>
      </c>
      <c r="L6" s="125">
        <f>SUMIF($B7:$B$211,LEFT($C6,LEN($C6)-6),L7:L$211)</f>
        <v>320.05260625</v>
      </c>
      <c r="M6" s="125">
        <f>SUMIF($B7:$B$211,LEFT($C6,LEN($C6)-6),M7:M$211)</f>
        <v>320.05260625</v>
      </c>
      <c r="N6" s="125">
        <f>SUMIF($B7:$B$211,LEFT($C6,LEN($C6)-6),N7:N$211)</f>
        <v>209.51160625</v>
      </c>
      <c r="O6" s="125">
        <f>SUMIF($B7:$B$211,LEFT($C6,LEN($C6)-6),O7:O$211)</f>
        <v>183.06220625</v>
      </c>
      <c r="P6" s="125">
        <f>SUMIF($B7:$B$211,LEFT($C6,LEN($C6)-6),P7:P$211)</f>
        <v>183.06220625</v>
      </c>
      <c r="Q6" s="125">
        <f>SUMIF($B7:$B$211,LEFT($C6,LEN($C6)-6),Q7:Q$211)</f>
        <v>183.06220625</v>
      </c>
      <c r="R6" s="125">
        <f>SUMIF($B7:$B$211,LEFT($C6,LEN($C6)-6),R7:R$211)</f>
        <v>183.06220625</v>
      </c>
      <c r="S6" s="125">
        <f>SUMIF($B7:$B$211,LEFT($C6,LEN($C6)-6),S7:S$211)</f>
        <v>183.06220625</v>
      </c>
      <c r="T6" s="125">
        <f>SUMIF($B7:$B$211,LEFT($C6,LEN($C6)-6),T7:T$211)</f>
        <v>183.06220625</v>
      </c>
      <c r="U6" s="125">
        <f>SUMIF($B7:$B$211,LEFT($C6,LEN($C6)-6),U7:U$211)</f>
        <v>183.06220625</v>
      </c>
      <c r="V6" s="125">
        <f>SUMIF($B7:$B$211,LEFT($C6,LEN($C6)-6),V7:V$211)</f>
        <v>183.06220625</v>
      </c>
      <c r="W6" s="125">
        <f>SUMIF($B7:$B$211,LEFT($C6,LEN($C6)-6),W7:W$211)</f>
        <v>183.06220625</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162.84315599999999</v>
      </c>
      <c r="E8" s="127">
        <v>162.84315599999999</v>
      </c>
      <c r="F8" s="127">
        <v>162.84315599999999</v>
      </c>
      <c r="G8" s="127">
        <v>162.84315599999999</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31" s="85" customFormat="1" ht="14.25" customHeight="1" x14ac:dyDescent="0.25">
      <c r="A12" s="130" t="s">
        <v>144</v>
      </c>
      <c r="B12" s="130" t="s">
        <v>351</v>
      </c>
      <c r="C12" s="126" t="s">
        <v>356</v>
      </c>
      <c r="D12" s="127">
        <v>24.748200000000001</v>
      </c>
      <c r="E12" s="127">
        <v>24.748200000000001</v>
      </c>
      <c r="F12" s="127">
        <v>24.748200000000001</v>
      </c>
      <c r="G12" s="127">
        <v>24.748200000000001</v>
      </c>
      <c r="H12" s="127">
        <v>24.748200000000001</v>
      </c>
      <c r="I12" s="127">
        <v>24.748200000000001</v>
      </c>
      <c r="J12" s="127">
        <v>24.748200000000001</v>
      </c>
      <c r="K12" s="127">
        <v>32.31015</v>
      </c>
      <c r="L12" s="127">
        <v>115.49159999999999</v>
      </c>
      <c r="M12" s="127">
        <v>115.49159999999999</v>
      </c>
      <c r="N12" s="127">
        <v>42.9482</v>
      </c>
      <c r="O12" s="127">
        <v>24.748200000000001</v>
      </c>
      <c r="P12" s="127">
        <v>24.748200000000001</v>
      </c>
      <c r="Q12" s="127">
        <v>24.748200000000001</v>
      </c>
      <c r="R12" s="127">
        <v>24.748200000000001</v>
      </c>
      <c r="S12" s="127">
        <v>24.748200000000001</v>
      </c>
      <c r="T12" s="127">
        <v>24.748200000000001</v>
      </c>
      <c r="U12" s="127">
        <v>24.748200000000001</v>
      </c>
      <c r="V12" s="127">
        <v>24.748200000000001</v>
      </c>
      <c r="W12" s="127">
        <v>24.748200000000001</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104.57833125000001</v>
      </c>
      <c r="E17" s="127">
        <v>104.57833125000001</v>
      </c>
      <c r="F17" s="127">
        <v>79.830131250000008</v>
      </c>
      <c r="G17" s="127">
        <v>73.986806250000001</v>
      </c>
      <c r="H17" s="127">
        <v>73.986806250000001</v>
      </c>
      <c r="I17" s="127">
        <v>73.986806250000001</v>
      </c>
      <c r="J17" s="127">
        <v>73.986806250000001</v>
      </c>
      <c r="K17" s="127">
        <v>73.986806250000001</v>
      </c>
      <c r="L17" s="127">
        <v>73.986806250000001</v>
      </c>
      <c r="M17" s="127">
        <v>73.986806250000001</v>
      </c>
      <c r="N17" s="127">
        <v>73.986806250000001</v>
      </c>
      <c r="O17" s="127">
        <v>73.986806250000001</v>
      </c>
      <c r="P17" s="127">
        <v>73.986806250000001</v>
      </c>
      <c r="Q17" s="127">
        <v>73.986806250000001</v>
      </c>
      <c r="R17" s="127">
        <v>73.986806250000001</v>
      </c>
      <c r="S17" s="127">
        <v>73.986806250000001</v>
      </c>
      <c r="T17" s="127">
        <v>73.986806250000001</v>
      </c>
      <c r="U17" s="127">
        <v>73.986806250000001</v>
      </c>
      <c r="V17" s="127">
        <v>73.986806250000001</v>
      </c>
      <c r="W17" s="127">
        <v>73.986806250000001</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41.247</v>
      </c>
      <c r="E19" s="127">
        <v>41.247</v>
      </c>
      <c r="F19" s="127">
        <v>41.247</v>
      </c>
      <c r="G19" s="127">
        <v>41.247</v>
      </c>
      <c r="H19" s="127">
        <v>41.247</v>
      </c>
      <c r="I19" s="127">
        <v>41.247</v>
      </c>
      <c r="J19" s="127">
        <v>41.247</v>
      </c>
      <c r="K19" s="127">
        <v>41.247</v>
      </c>
      <c r="L19" s="127">
        <v>41.247</v>
      </c>
      <c r="M19" s="127">
        <v>41.247</v>
      </c>
      <c r="N19" s="127">
        <v>8.2493999999999996</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73.557150000000007</v>
      </c>
      <c r="E22" s="127">
        <v>64.276575000000008</v>
      </c>
      <c r="F22" s="127">
        <v>69.28923125</v>
      </c>
      <c r="G22" s="127">
        <v>84.327200000000005</v>
      </c>
      <c r="H22" s="127">
        <v>84.327200000000005</v>
      </c>
      <c r="I22" s="127">
        <v>84.327200000000005</v>
      </c>
      <c r="J22" s="127">
        <v>84.327200000000005</v>
      </c>
      <c r="K22" s="127">
        <v>84.327200000000005</v>
      </c>
      <c r="L22" s="127">
        <v>84.327200000000005</v>
      </c>
      <c r="M22" s="127">
        <v>84.327200000000005</v>
      </c>
      <c r="N22" s="127">
        <v>84.327200000000005</v>
      </c>
      <c r="O22" s="127">
        <v>84.327200000000005</v>
      </c>
      <c r="P22" s="127">
        <v>84.327200000000005</v>
      </c>
      <c r="Q22" s="127">
        <v>84.327200000000005</v>
      </c>
      <c r="R22" s="127">
        <v>84.327200000000005</v>
      </c>
      <c r="S22" s="127">
        <v>84.327200000000005</v>
      </c>
      <c r="T22" s="127">
        <v>84.327200000000005</v>
      </c>
      <c r="U22" s="127">
        <v>84.327200000000005</v>
      </c>
      <c r="V22" s="127">
        <v>84.327200000000005</v>
      </c>
      <c r="W22" s="127">
        <v>84.327200000000005</v>
      </c>
    </row>
    <row r="23" spans="1:23" s="85" customFormat="1" ht="14.25" customHeight="1" x14ac:dyDescent="0.25">
      <c r="A23" s="130" t="s">
        <v>144</v>
      </c>
      <c r="B23" s="130" t="s">
        <v>351</v>
      </c>
      <c r="C23" s="126" t="s">
        <v>364</v>
      </c>
      <c r="D23" s="127">
        <v>5</v>
      </c>
      <c r="E23" s="127">
        <v>5</v>
      </c>
      <c r="F23" s="127">
        <v>5</v>
      </c>
      <c r="G23" s="127">
        <v>5</v>
      </c>
      <c r="H23" s="127">
        <v>5</v>
      </c>
      <c r="I23" s="127">
        <v>5</v>
      </c>
      <c r="J23" s="127">
        <v>5</v>
      </c>
      <c r="K23" s="127">
        <v>5</v>
      </c>
      <c r="L23" s="127">
        <v>5</v>
      </c>
      <c r="M23" s="127">
        <v>5</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61.8705</v>
      </c>
      <c r="E26" s="125">
        <f>SUMIF($B27:$B$211,LEFT($C26,LEN($C26)-6),E27:E$211)</f>
        <v>47.434049999999992</v>
      </c>
      <c r="F26" s="125">
        <f>SUMIF($B27:$B$211,LEFT($C26,LEN($C26)-6),F27:F$211)</f>
        <v>35.059949999999994</v>
      </c>
      <c r="G26" s="125">
        <f>SUMIF($B27:$B$211,LEFT($C26,LEN($C26)-6),G27:G$211)</f>
        <v>35.059949999999994</v>
      </c>
      <c r="H26" s="125">
        <f>SUMIF($B27:$B$211,LEFT($C26,LEN($C26)-6),H27:H$211)</f>
        <v>23.717025</v>
      </c>
      <c r="I26" s="125">
        <f>SUMIF($B27:$B$211,LEFT($C26,LEN($C26)-6),I27:I$211)</f>
        <v>12.374099999999999</v>
      </c>
      <c r="J26" s="125">
        <f>SUMIF($B27:$B$211,LEFT($C26,LEN($C26)-6),J27:J$211)</f>
        <v>12.374099999999999</v>
      </c>
      <c r="K26" s="125">
        <f>SUMIF($B27:$B$211,LEFT($C26,LEN($C26)-6),K27:K$211)</f>
        <v>19.592324999999999</v>
      </c>
      <c r="L26" s="125">
        <f>SUMIF($B27:$B$211,LEFT($C26,LEN($C26)-6),L27:L$211)</f>
        <v>26.810550000000003</v>
      </c>
      <c r="M26" s="125">
        <f>SUMIF($B27:$B$211,LEFT($C26,LEN($C26)-6),M27:M$211)</f>
        <v>26.810550000000003</v>
      </c>
      <c r="N26" s="125">
        <f>SUMIF($B27:$B$211,LEFT($C26,LEN($C26)-6),N27:N$211)</f>
        <v>26.810550000000003</v>
      </c>
      <c r="O26" s="125">
        <f>SUMIF($B27:$B$211,LEFT($C26,LEN($C26)-6),O27:O$211)</f>
        <v>26.810550000000003</v>
      </c>
      <c r="P26" s="125">
        <f>SUMIF($B27:$B$211,LEFT($C26,LEN($C26)-6),P27:P$211)</f>
        <v>26.810550000000003</v>
      </c>
      <c r="Q26" s="125">
        <f>SUMIF($B27:$B$211,LEFT($C26,LEN($C26)-6),Q27:Q$211)</f>
        <v>26.810550000000003</v>
      </c>
      <c r="R26" s="125">
        <f>SUMIF($B27:$B$211,LEFT($C26,LEN($C26)-6),R27:R$211)</f>
        <v>26.810550000000003</v>
      </c>
      <c r="S26" s="125">
        <f>SUMIF($B27:$B$211,LEFT($C26,LEN($C26)-6),S27:S$211)</f>
        <v>26.810550000000003</v>
      </c>
      <c r="T26" s="125">
        <f>SUMIF($B27:$B$211,LEFT($C26,LEN($C26)-6),T27:T$211)</f>
        <v>26.810550000000003</v>
      </c>
      <c r="U26" s="125">
        <f>SUMIF($B27:$B$211,LEFT($C26,LEN($C26)-6),U27:U$211)</f>
        <v>26.810550000000003</v>
      </c>
      <c r="V26" s="125">
        <f>SUMIF($B27:$B$211,LEFT($C26,LEN($C26)-6),V27:V$211)</f>
        <v>26.810550000000003</v>
      </c>
      <c r="W26" s="125">
        <f>SUMIF($B27:$B$211,LEFT($C26,LEN($C26)-6),W27:W$211)</f>
        <v>26.810550000000003</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8.2493999999999996</v>
      </c>
      <c r="E29" s="127">
        <v>8.2493999999999996</v>
      </c>
      <c r="F29" s="127">
        <v>8.2493999999999996</v>
      </c>
      <c r="G29" s="127">
        <v>8.2493999999999996</v>
      </c>
      <c r="H29" s="127">
        <v>8.2493999999999996</v>
      </c>
      <c r="I29" s="127">
        <v>8.2493999999999996</v>
      </c>
      <c r="J29" s="127">
        <v>8.2493999999999996</v>
      </c>
      <c r="K29" s="127">
        <v>8.2493999999999996</v>
      </c>
      <c r="L29" s="127">
        <v>8.2493999999999996</v>
      </c>
      <c r="M29" s="127">
        <v>8.2493999999999996</v>
      </c>
      <c r="N29" s="127">
        <v>8.2493999999999996</v>
      </c>
      <c r="O29" s="127">
        <v>8.2493999999999996</v>
      </c>
      <c r="P29" s="127">
        <v>8.2493999999999996</v>
      </c>
      <c r="Q29" s="127">
        <v>8.2493999999999996</v>
      </c>
      <c r="R29" s="127">
        <v>8.2493999999999996</v>
      </c>
      <c r="S29" s="127">
        <v>8.2493999999999996</v>
      </c>
      <c r="T29" s="127">
        <v>8.2493999999999996</v>
      </c>
      <c r="U29" s="127">
        <v>8.2493999999999996</v>
      </c>
      <c r="V29" s="127">
        <v>8.2493999999999996</v>
      </c>
      <c r="W29" s="127">
        <v>8.2493999999999996</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12.374099999999999</v>
      </c>
      <c r="E36" s="127">
        <v>12.374099999999999</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14.436450000000001</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22.685849999999999</v>
      </c>
      <c r="E42" s="127">
        <v>22.685849999999999</v>
      </c>
      <c r="F42" s="127">
        <v>22.685849999999999</v>
      </c>
      <c r="G42" s="127">
        <v>22.685849999999999</v>
      </c>
      <c r="H42" s="127">
        <v>11.342924999999999</v>
      </c>
      <c r="I42" s="127">
        <v>0</v>
      </c>
      <c r="J42" s="127">
        <v>0</v>
      </c>
      <c r="K42" s="127">
        <v>7.2182250000000003</v>
      </c>
      <c r="L42" s="127">
        <v>14.436450000000001</v>
      </c>
      <c r="M42" s="127">
        <v>14.436450000000001</v>
      </c>
      <c r="N42" s="127">
        <v>14.436450000000001</v>
      </c>
      <c r="O42" s="127">
        <v>14.436450000000001</v>
      </c>
      <c r="P42" s="127">
        <v>14.436450000000001</v>
      </c>
      <c r="Q42" s="127">
        <v>14.436450000000001</v>
      </c>
      <c r="R42" s="127">
        <v>14.436450000000001</v>
      </c>
      <c r="S42" s="127">
        <v>14.436450000000001</v>
      </c>
      <c r="T42" s="127">
        <v>14.436450000000001</v>
      </c>
      <c r="U42" s="127">
        <v>14.436450000000001</v>
      </c>
      <c r="V42" s="127">
        <v>14.436450000000001</v>
      </c>
      <c r="W42" s="127">
        <v>14.436450000000001</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4.1246999999999998</v>
      </c>
      <c r="E44" s="127">
        <v>4.1246999999999998</v>
      </c>
      <c r="F44" s="127">
        <v>4.1246999999999998</v>
      </c>
      <c r="G44" s="127">
        <v>4.1246999999999998</v>
      </c>
      <c r="H44" s="127">
        <v>4.1246999999999998</v>
      </c>
      <c r="I44" s="127">
        <v>4.1246999999999998</v>
      </c>
      <c r="J44" s="127">
        <v>4.1246999999999998</v>
      </c>
      <c r="K44" s="127">
        <v>4.1246999999999998</v>
      </c>
      <c r="L44" s="127">
        <v>4.1246999999999998</v>
      </c>
      <c r="M44" s="127">
        <v>4.1246999999999998</v>
      </c>
      <c r="N44" s="127">
        <v>4.1246999999999998</v>
      </c>
      <c r="O44" s="127">
        <v>4.1246999999999998</v>
      </c>
      <c r="P44" s="127">
        <v>4.1246999999999998</v>
      </c>
      <c r="Q44" s="127">
        <v>4.1246999999999998</v>
      </c>
      <c r="R44" s="127">
        <v>4.1246999999999998</v>
      </c>
      <c r="S44" s="127">
        <v>4.1246999999999998</v>
      </c>
      <c r="T44" s="127">
        <v>4.1246999999999998</v>
      </c>
      <c r="U44" s="127">
        <v>4.1246999999999998</v>
      </c>
      <c r="V44" s="127">
        <v>4.1246999999999998</v>
      </c>
      <c r="W44" s="127">
        <v>4.1246999999999998</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0</v>
      </c>
      <c r="E46" s="125">
        <f>SUMIF($B47:$B$211,LEFT($C46,LEN($C46)-6),E47:E$211)</f>
        <v>0</v>
      </c>
      <c r="F46" s="125">
        <f>SUMIF($B47:$B$211,LEFT($C46,LEN($C46)-6),F47:F$211)</f>
        <v>0</v>
      </c>
      <c r="G46" s="125">
        <f>SUMIF($B47:$B$211,LEFT($C46,LEN($C46)-6),G47:G$211)</f>
        <v>0</v>
      </c>
      <c r="H46" s="125">
        <f>SUMIF($B47:$B$211,LEFT($C46,LEN($C46)-6),H47:H$211)</f>
        <v>0</v>
      </c>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70.960347999999996</v>
      </c>
      <c r="E56" s="123">
        <f>SUMIF($A58:$A$211,LEFT($C56,LEN($C56)-6),E58:E$211)</f>
        <v>70.960347999999996</v>
      </c>
      <c r="F56" s="123">
        <f>SUMIF($A58:$A$211,LEFT($C56,LEN($C56)-6),F58:F$211)</f>
        <v>70.960347999999996</v>
      </c>
      <c r="G56" s="123">
        <f>SUMIF($A58:$A$211,LEFT($C56,LEN($C56)-6),G58:G$211)</f>
        <v>81.272098</v>
      </c>
      <c r="H56" s="123">
        <f>SUMIF($A58:$A$211,LEFT($C56,LEN($C56)-6),H58:H$211)</f>
        <v>132.830848</v>
      </c>
      <c r="I56" s="123">
        <f>SUMIF($A58:$A$211,LEFT($C56,LEN($C56)-6),I58:I$211)</f>
        <v>132.830848</v>
      </c>
      <c r="J56" s="123">
        <f>SUMIF($A58:$A$211,LEFT($C56,LEN($C56)-6),J58:J$211)</f>
        <v>132.830848</v>
      </c>
      <c r="K56" s="123">
        <f>SUMIF($A58:$A$211,LEFT($C56,LEN($C56)-6),K58:K$211)</f>
        <v>132.830848</v>
      </c>
      <c r="L56" s="123">
        <f>SUMIF($A58:$A$211,LEFT($C56,LEN($C56)-6),L58:L$211)</f>
        <v>132.830848</v>
      </c>
      <c r="M56" s="123">
        <f>SUMIF($A58:$A$211,LEFT($C56,LEN($C56)-6),M58:M$211)</f>
        <v>132.830848</v>
      </c>
      <c r="N56" s="123">
        <f>SUMIF($A58:$A$211,LEFT($C56,LEN($C56)-6),N58:N$211)</f>
        <v>132.830848</v>
      </c>
      <c r="O56" s="123">
        <f>SUMIF($A58:$A$211,LEFT($C56,LEN($C56)-6),O58:O$211)</f>
        <v>132.830848</v>
      </c>
      <c r="P56" s="123">
        <f>SUMIF($A58:$A$211,LEFT($C56,LEN($C56)-6),P58:P$211)</f>
        <v>132.830848</v>
      </c>
      <c r="Q56" s="123">
        <f>SUMIF($A58:$A$211,LEFT($C56,LEN($C56)-6),Q58:Q$211)</f>
        <v>177.830848</v>
      </c>
      <c r="R56" s="123">
        <f>SUMIF($A58:$A$211,LEFT($C56,LEN($C56)-6),R58:R$211)</f>
        <v>177.830848</v>
      </c>
      <c r="S56" s="123">
        <f>SUMIF($A58:$A$211,LEFT($C56,LEN($C56)-6),S58:S$211)</f>
        <v>177.830848</v>
      </c>
      <c r="T56" s="123">
        <f>SUMIF($A58:$A$211,LEFT($C56,LEN($C56)-6),T58:T$211)</f>
        <v>177.830848</v>
      </c>
      <c r="U56" s="123">
        <f>SUMIF($A58:$A$211,LEFT($C56,LEN($C56)-6),U58:U$211)</f>
        <v>177.830848</v>
      </c>
      <c r="V56" s="123">
        <f>SUMIF($A58:$A$211,LEFT($C56,LEN($C56)-6),V58:V$211)</f>
        <v>177.830848</v>
      </c>
      <c r="W56" s="123">
        <f>SUMIF($A58:$A$211,LEFT($C56,LEN($C56)-6),W58:W$211)</f>
        <v>177.830848</v>
      </c>
    </row>
    <row r="57" spans="1:23" s="87" customFormat="1" ht="14.25" customHeight="1" x14ac:dyDescent="0.25">
      <c r="A57" s="125" t="s">
        <v>391</v>
      </c>
      <c r="B57" s="125" t="s">
        <v>391</v>
      </c>
      <c r="C57" s="124" t="s">
        <v>391</v>
      </c>
      <c r="D57" s="125">
        <f>SUMIF($B58:$B$211,LEFT($C57,LEN($C57)-6),D58:D$211)</f>
        <v>63.370899999999999</v>
      </c>
      <c r="E57" s="125">
        <f>SUMIF($B58:$B$211,LEFT($C57,LEN($C57)-6),E58:E$211)</f>
        <v>63.370899999999999</v>
      </c>
      <c r="F57" s="125">
        <f>SUMIF($B58:$B$211,LEFT($C57,LEN($C57)-6),F58:F$211)</f>
        <v>63.370899999999999</v>
      </c>
      <c r="G57" s="125">
        <f>SUMIF($B58:$B$211,LEFT($C57,LEN($C57)-6),G58:G$211)</f>
        <v>73.682649999999995</v>
      </c>
      <c r="H57" s="125">
        <f>SUMIF($B58:$B$211,LEFT($C57,LEN($C57)-6),H58:H$211)</f>
        <v>125.2414</v>
      </c>
      <c r="I57" s="125">
        <f>SUMIF($B58:$B$211,LEFT($C57,LEN($C57)-6),I58:I$211)</f>
        <v>125.2414</v>
      </c>
      <c r="J57" s="125">
        <f>SUMIF($B58:$B$211,LEFT($C57,LEN($C57)-6),J58:J$211)</f>
        <v>125.2414</v>
      </c>
      <c r="K57" s="125">
        <f>SUMIF($B58:$B$211,LEFT($C57,LEN($C57)-6),K58:K$211)</f>
        <v>125.2414</v>
      </c>
      <c r="L57" s="125">
        <f>SUMIF($B58:$B$211,LEFT($C57,LEN($C57)-6),L58:L$211)</f>
        <v>125.2414</v>
      </c>
      <c r="M57" s="125">
        <f>SUMIF($B58:$B$211,LEFT($C57,LEN($C57)-6),M58:M$211)</f>
        <v>125.2414</v>
      </c>
      <c r="N57" s="125">
        <f>SUMIF($B58:$B$211,LEFT($C57,LEN($C57)-6),N58:N$211)</f>
        <v>125.2414</v>
      </c>
      <c r="O57" s="125">
        <f>SUMIF($B58:$B$211,LEFT($C57,LEN($C57)-6),O58:O$211)</f>
        <v>125.2414</v>
      </c>
      <c r="P57" s="125">
        <f>SUMIF($B58:$B$211,LEFT($C57,LEN($C57)-6),P58:P$211)</f>
        <v>125.2414</v>
      </c>
      <c r="Q57" s="125">
        <f>SUMIF($B58:$B$211,LEFT($C57,LEN($C57)-6),Q58:Q$211)</f>
        <v>170.2414</v>
      </c>
      <c r="R57" s="125">
        <f>SUMIF($B58:$B$211,LEFT($C57,LEN($C57)-6),R58:R$211)</f>
        <v>170.2414</v>
      </c>
      <c r="S57" s="125">
        <f>SUMIF($B58:$B$211,LEFT($C57,LEN($C57)-6),S58:S$211)</f>
        <v>170.2414</v>
      </c>
      <c r="T57" s="125">
        <f>SUMIF($B58:$B$211,LEFT($C57,LEN($C57)-6),T58:T$211)</f>
        <v>170.2414</v>
      </c>
      <c r="U57" s="125">
        <f>SUMIF($B58:$B$211,LEFT($C57,LEN($C57)-6),U58:U$211)</f>
        <v>170.2414</v>
      </c>
      <c r="V57" s="125">
        <f>SUMIF($B58:$B$211,LEFT($C57,LEN($C57)-6),V58:V$211)</f>
        <v>170.2414</v>
      </c>
      <c r="W57" s="125">
        <f>SUMIF($B58:$B$211,LEFT($C57,LEN($C57)-6),W58:W$211)</f>
        <v>170.2414</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8.2493999999999996</v>
      </c>
      <c r="E59" s="127">
        <v>8.2493999999999996</v>
      </c>
      <c r="F59" s="127">
        <v>8.2493999999999996</v>
      </c>
      <c r="G59" s="127">
        <v>8.2493999999999996</v>
      </c>
      <c r="H59" s="127">
        <v>8.2493999999999996</v>
      </c>
      <c r="I59" s="127">
        <v>8.2493999999999996</v>
      </c>
      <c r="J59" s="127">
        <v>8.2493999999999996</v>
      </c>
      <c r="K59" s="127">
        <v>8.2493999999999996</v>
      </c>
      <c r="L59" s="127">
        <v>8.2493999999999996</v>
      </c>
      <c r="M59" s="127">
        <v>8.2493999999999996</v>
      </c>
      <c r="N59" s="127">
        <v>8.2493999999999996</v>
      </c>
      <c r="O59" s="127">
        <v>8.2493999999999996</v>
      </c>
      <c r="P59" s="127">
        <v>8.2493999999999996</v>
      </c>
      <c r="Q59" s="127">
        <v>53.249400000000001</v>
      </c>
      <c r="R59" s="127">
        <v>53.249400000000001</v>
      </c>
      <c r="S59" s="127">
        <v>53.249400000000001</v>
      </c>
      <c r="T59" s="127">
        <v>53.249400000000001</v>
      </c>
      <c r="U59" s="127">
        <v>53.249400000000001</v>
      </c>
      <c r="V59" s="127">
        <v>53.249400000000001</v>
      </c>
      <c r="W59" s="127">
        <v>53.249400000000001</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10.31175</v>
      </c>
      <c r="H61" s="127">
        <v>61.8705</v>
      </c>
      <c r="I61" s="127">
        <v>61.8705</v>
      </c>
      <c r="J61" s="127">
        <v>61.8705</v>
      </c>
      <c r="K61" s="127">
        <v>61.8705</v>
      </c>
      <c r="L61" s="127">
        <v>61.8705</v>
      </c>
      <c r="M61" s="127">
        <v>61.8705</v>
      </c>
      <c r="N61" s="127">
        <v>61.8705</v>
      </c>
      <c r="O61" s="127">
        <v>61.8705</v>
      </c>
      <c r="P61" s="127">
        <v>61.8705</v>
      </c>
      <c r="Q61" s="127">
        <v>61.8705</v>
      </c>
      <c r="R61" s="127">
        <v>61.8705</v>
      </c>
      <c r="S61" s="127">
        <v>61.8705</v>
      </c>
      <c r="T61" s="127">
        <v>61.8705</v>
      </c>
      <c r="U61" s="127">
        <v>61.8705</v>
      </c>
      <c r="V61" s="127">
        <v>61.8705</v>
      </c>
      <c r="W61" s="127">
        <v>61.8705</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55.121499999999997</v>
      </c>
      <c r="E63" s="127">
        <v>55.121499999999997</v>
      </c>
      <c r="F63" s="127">
        <v>55.121499999999997</v>
      </c>
      <c r="G63" s="127">
        <v>55.121499999999997</v>
      </c>
      <c r="H63" s="127">
        <v>55.121499999999997</v>
      </c>
      <c r="I63" s="127">
        <v>55.121499999999997</v>
      </c>
      <c r="J63" s="127">
        <v>55.121499999999997</v>
      </c>
      <c r="K63" s="127">
        <v>55.121499999999997</v>
      </c>
      <c r="L63" s="127">
        <v>55.121499999999997</v>
      </c>
      <c r="M63" s="127">
        <v>55.121499999999997</v>
      </c>
      <c r="N63" s="127">
        <v>55.121499999999997</v>
      </c>
      <c r="O63" s="127">
        <v>55.121499999999997</v>
      </c>
      <c r="P63" s="127">
        <v>55.121499999999997</v>
      </c>
      <c r="Q63" s="127">
        <v>55.121499999999997</v>
      </c>
      <c r="R63" s="127">
        <v>55.121499999999997</v>
      </c>
      <c r="S63" s="127">
        <v>55.121499999999997</v>
      </c>
      <c r="T63" s="127">
        <v>55.121499999999997</v>
      </c>
      <c r="U63" s="127">
        <v>55.121499999999997</v>
      </c>
      <c r="V63" s="127">
        <v>55.121499999999997</v>
      </c>
      <c r="W63" s="127">
        <v>55.121499999999997</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7.589448</v>
      </c>
      <c r="E110" s="125">
        <f>SUMIF($B111:$B$211,LEFT($C110,LEN($C110)-6),E111:E$211)</f>
        <v>7.589448</v>
      </c>
      <c r="F110" s="125">
        <f>SUMIF($B111:$B$211,LEFT($C110,LEN($C110)-6),F111:F$211)</f>
        <v>7.589448</v>
      </c>
      <c r="G110" s="125">
        <f>SUMIF($B111:$B$211,LEFT($C110,LEN($C110)-6),G111:G$211)</f>
        <v>7.589448</v>
      </c>
      <c r="H110" s="125">
        <f>SUMIF($B111:$B$211,LEFT($C110,LEN($C110)-6),H111:H$211)</f>
        <v>7.589448</v>
      </c>
      <c r="I110" s="125">
        <f>SUMIF($B111:$B$211,LEFT($C110,LEN($C110)-6),I111:I$211)</f>
        <v>7.589448</v>
      </c>
      <c r="J110" s="125">
        <f>SUMIF($B111:$B$211,LEFT($C110,LEN($C110)-6),J111:J$211)</f>
        <v>7.589448</v>
      </c>
      <c r="K110" s="125">
        <f>SUMIF($B111:$B$211,LEFT($C110,LEN($C110)-6),K111:K$211)</f>
        <v>7.589448</v>
      </c>
      <c r="L110" s="125">
        <f>SUMIF($B111:$B$211,LEFT($C110,LEN($C110)-6),L111:L$211)</f>
        <v>7.589448</v>
      </c>
      <c r="M110" s="125">
        <f>SUMIF($B111:$B$211,LEFT($C110,LEN($C110)-6),M111:M$211)</f>
        <v>7.589448</v>
      </c>
      <c r="N110" s="125">
        <f>SUMIF($B111:$B$211,LEFT($C110,LEN($C110)-6),N111:N$211)</f>
        <v>7.589448</v>
      </c>
      <c r="O110" s="125">
        <f>SUMIF($B111:$B$211,LEFT($C110,LEN($C110)-6),O111:O$211)</f>
        <v>7.589448</v>
      </c>
      <c r="P110" s="125">
        <f>SUMIF($B111:$B$211,LEFT($C110,LEN($C110)-6),P111:P$211)</f>
        <v>7.589448</v>
      </c>
      <c r="Q110" s="125">
        <f>SUMIF($B111:$B$211,LEFT($C110,LEN($C110)-6),Q111:Q$211)</f>
        <v>7.589448</v>
      </c>
      <c r="R110" s="125">
        <f>SUMIF($B111:$B$211,LEFT($C110,LEN($C110)-6),R111:R$211)</f>
        <v>7.589448</v>
      </c>
      <c r="S110" s="125">
        <f>SUMIF($B111:$B$211,LEFT($C110,LEN($C110)-6),S111:S$211)</f>
        <v>7.589448</v>
      </c>
      <c r="T110" s="125">
        <f>SUMIF($B111:$B$211,LEFT($C110,LEN($C110)-6),T111:T$211)</f>
        <v>7.589448</v>
      </c>
      <c r="U110" s="125">
        <f>SUMIF($B111:$B$211,LEFT($C110,LEN($C110)-6),U111:U$211)</f>
        <v>7.589448</v>
      </c>
      <c r="V110" s="125">
        <f>SUMIF($B111:$B$211,LEFT($C110,LEN($C110)-6),V111:V$211)</f>
        <v>7.589448</v>
      </c>
      <c r="W110" s="125">
        <f>SUMIF($B111:$B$211,LEFT($C110,LEN($C110)-6),W111:W$211)</f>
        <v>7.589448</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7.589448</v>
      </c>
      <c r="E114" s="127">
        <v>7.589448</v>
      </c>
      <c r="F114" s="127">
        <v>7.589448</v>
      </c>
      <c r="G114" s="127">
        <v>7.589448</v>
      </c>
      <c r="H114" s="127">
        <v>7.589448</v>
      </c>
      <c r="I114" s="127">
        <v>7.589448</v>
      </c>
      <c r="J114" s="127">
        <v>7.589448</v>
      </c>
      <c r="K114" s="127">
        <v>7.589448</v>
      </c>
      <c r="L114" s="127">
        <v>7.589448</v>
      </c>
      <c r="M114" s="127">
        <v>7.589448</v>
      </c>
      <c r="N114" s="127">
        <v>7.589448</v>
      </c>
      <c r="O114" s="127">
        <v>7.589448</v>
      </c>
      <c r="P114" s="127">
        <v>7.589448</v>
      </c>
      <c r="Q114" s="127">
        <v>7.589448</v>
      </c>
      <c r="R114" s="127">
        <v>7.589448</v>
      </c>
      <c r="S114" s="127">
        <v>7.589448</v>
      </c>
      <c r="T114" s="127">
        <v>7.589448</v>
      </c>
      <c r="U114" s="127">
        <v>7.589448</v>
      </c>
      <c r="V114" s="127">
        <v>7.589448</v>
      </c>
      <c r="W114" s="127">
        <v>7.589448</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102.6706575</v>
      </c>
      <c r="E116" s="123">
        <f>SUMIF($A118:$A$211,LEFT($C116,LEN($C116)-6),E118:E$211)</f>
        <v>57.298957499999986</v>
      </c>
      <c r="F116" s="123">
        <f>SUMIF($A118:$A$211,LEFT($C116,LEN($C116)-6),F118:F$211)</f>
        <v>45.749797499999985</v>
      </c>
      <c r="G116" s="123">
        <f>SUMIF($A118:$A$211,LEFT($C116,LEN($C116)-6),G118:G$211)</f>
        <v>45.749797499999985</v>
      </c>
      <c r="H116" s="123">
        <f>SUMIF($A118:$A$211,LEFT($C116,LEN($C116)-6),H118:H$211)</f>
        <v>45.749797499999985</v>
      </c>
      <c r="I116" s="123">
        <f>SUMIF($A118:$A$211,LEFT($C116,LEN($C116)-6),I118:I$211)</f>
        <v>45.749797499999985</v>
      </c>
      <c r="J116" s="123">
        <f>SUMIF($A118:$A$211,LEFT($C116,LEN($C116)-6),J118:J$211)</f>
        <v>45.749797499999985</v>
      </c>
      <c r="K116" s="123">
        <f>SUMIF($A118:$A$211,LEFT($C116,LEN($C116)-6),K118:K$211)</f>
        <v>45.749797499999985</v>
      </c>
      <c r="L116" s="123">
        <f>SUMIF($A118:$A$211,LEFT($C116,LEN($C116)-6),L118:L$211)</f>
        <v>45.749797499999985</v>
      </c>
      <c r="M116" s="123">
        <f>SUMIF($A118:$A$211,LEFT($C116,LEN($C116)-6),M118:M$211)</f>
        <v>45.749797499999985</v>
      </c>
      <c r="N116" s="123">
        <f>SUMIF($A118:$A$211,LEFT($C116,LEN($C116)-6),N118:N$211)</f>
        <v>45.749797499999985</v>
      </c>
      <c r="O116" s="123">
        <f>SUMIF($A118:$A$211,LEFT($C116,LEN($C116)-6),O118:O$211)</f>
        <v>45.749797499999985</v>
      </c>
      <c r="P116" s="123">
        <f>SUMIF($A118:$A$211,LEFT($C116,LEN($C116)-6),P118:P$211)</f>
        <v>45.749797499999985</v>
      </c>
      <c r="Q116" s="123">
        <f>SUMIF($A118:$A$211,LEFT($C116,LEN($C116)-6),Q118:Q$211)</f>
        <v>40.662667499999984</v>
      </c>
      <c r="R116" s="123">
        <f>SUMIF($A118:$A$211,LEFT($C116,LEN($C116)-6),R118:R$211)</f>
        <v>40.662667499999984</v>
      </c>
      <c r="S116" s="123">
        <f>SUMIF($A118:$A$211,LEFT($C116,LEN($C116)-6),S118:S$211)</f>
        <v>40.662667499999984</v>
      </c>
      <c r="T116" s="123">
        <f>SUMIF($A118:$A$211,LEFT($C116,LEN($C116)-6),T118:T$211)</f>
        <v>40.662667499999984</v>
      </c>
      <c r="U116" s="123">
        <f>SUMIF($A118:$A$211,LEFT($C116,LEN($C116)-6),U118:U$211)</f>
        <v>40.662667499999984</v>
      </c>
      <c r="V116" s="123">
        <f>SUMIF($A118:$A$211,LEFT($C116,LEN($C116)-6),V118:V$211)</f>
        <v>40.662667499999984</v>
      </c>
      <c r="W116" s="123">
        <f>SUMIF($A118:$A$211,LEFT($C116,LEN($C116)-6),W118:W$211)</f>
        <v>40.662667499999984</v>
      </c>
    </row>
    <row r="117" spans="1:23" s="87" customFormat="1" ht="14.25" customHeight="1" x14ac:dyDescent="0.25">
      <c r="A117" s="125" t="s">
        <v>452</v>
      </c>
      <c r="B117" s="125" t="s">
        <v>452</v>
      </c>
      <c r="C117" s="124" t="s">
        <v>452</v>
      </c>
      <c r="D117" s="125">
        <f>SUMIF($B118:$B$211,LEFT($C117,LEN($C117)-6),D118:D$211)</f>
        <v>102.6706575</v>
      </c>
      <c r="E117" s="125">
        <f>SUMIF($B118:$B$211,LEFT($C117,LEN($C117)-6),E118:E$211)</f>
        <v>57.298957499999986</v>
      </c>
      <c r="F117" s="125">
        <f>SUMIF($B118:$B$211,LEFT($C117,LEN($C117)-6),F118:F$211)</f>
        <v>45.749797499999985</v>
      </c>
      <c r="G117" s="125">
        <f>SUMIF($B118:$B$211,LEFT($C117,LEN($C117)-6),G118:G$211)</f>
        <v>45.749797499999985</v>
      </c>
      <c r="H117" s="125">
        <f>SUMIF($B118:$B$211,LEFT($C117,LEN($C117)-6),H118:H$211)</f>
        <v>45.749797499999985</v>
      </c>
      <c r="I117" s="125">
        <f>SUMIF($B118:$B$211,LEFT($C117,LEN($C117)-6),I118:I$211)</f>
        <v>45.749797499999985</v>
      </c>
      <c r="J117" s="125">
        <f>SUMIF($B118:$B$211,LEFT($C117,LEN($C117)-6),J118:J$211)</f>
        <v>45.749797499999985</v>
      </c>
      <c r="K117" s="125">
        <f>SUMIF($B118:$B$211,LEFT($C117,LEN($C117)-6),K118:K$211)</f>
        <v>45.749797499999985</v>
      </c>
      <c r="L117" s="125">
        <f>SUMIF($B118:$B$211,LEFT($C117,LEN($C117)-6),L118:L$211)</f>
        <v>45.749797499999985</v>
      </c>
      <c r="M117" s="125">
        <f>SUMIF($B118:$B$211,LEFT($C117,LEN($C117)-6),M118:M$211)</f>
        <v>45.749797499999985</v>
      </c>
      <c r="N117" s="125">
        <f>SUMIF($B118:$B$211,LEFT($C117,LEN($C117)-6),N118:N$211)</f>
        <v>45.749797499999985</v>
      </c>
      <c r="O117" s="125">
        <f>SUMIF($B118:$B$211,LEFT($C117,LEN($C117)-6),O118:O$211)</f>
        <v>45.749797499999985</v>
      </c>
      <c r="P117" s="125">
        <f>SUMIF($B118:$B$211,LEFT($C117,LEN($C117)-6),P118:P$211)</f>
        <v>45.749797499999985</v>
      </c>
      <c r="Q117" s="125">
        <f>SUMIF($B118:$B$211,LEFT($C117,LEN($C117)-6),Q118:Q$211)</f>
        <v>40.662667499999984</v>
      </c>
      <c r="R117" s="125">
        <f>SUMIF($B118:$B$211,LEFT($C117,LEN($C117)-6),R118:R$211)</f>
        <v>40.662667499999984</v>
      </c>
      <c r="S117" s="125">
        <f>SUMIF($B118:$B$211,LEFT($C117,LEN($C117)-6),S118:S$211)</f>
        <v>40.662667499999984</v>
      </c>
      <c r="T117" s="125">
        <f>SUMIF($B118:$B$211,LEFT($C117,LEN($C117)-6),T118:T$211)</f>
        <v>40.662667499999984</v>
      </c>
      <c r="U117" s="125">
        <f>SUMIF($B118:$B$211,LEFT($C117,LEN($C117)-6),U118:U$211)</f>
        <v>40.662667499999984</v>
      </c>
      <c r="V117" s="125">
        <f>SUMIF($B118:$B$211,LEFT($C117,LEN($C117)-6),V118:V$211)</f>
        <v>40.662667499999984</v>
      </c>
      <c r="W117" s="125">
        <f>SUMIF($B118:$B$211,LEFT($C117,LEN($C117)-6),W118:W$211)</f>
        <v>40.662667499999984</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102.6706575</v>
      </c>
      <c r="E119" s="127">
        <v>57.298957499999986</v>
      </c>
      <c r="F119" s="127">
        <v>45.749797499999985</v>
      </c>
      <c r="G119" s="127">
        <v>45.749797499999985</v>
      </c>
      <c r="H119" s="127">
        <v>45.749797499999985</v>
      </c>
      <c r="I119" s="127">
        <v>45.749797499999985</v>
      </c>
      <c r="J119" s="127">
        <v>45.749797499999985</v>
      </c>
      <c r="K119" s="127">
        <v>45.749797499999985</v>
      </c>
      <c r="L119" s="127">
        <v>45.749797499999985</v>
      </c>
      <c r="M119" s="127">
        <v>45.749797499999985</v>
      </c>
      <c r="N119" s="127">
        <v>45.749797499999985</v>
      </c>
      <c r="O119" s="127">
        <v>45.749797499999985</v>
      </c>
      <c r="P119" s="127">
        <v>45.749797499999985</v>
      </c>
      <c r="Q119" s="127">
        <v>40.662667499999984</v>
      </c>
      <c r="R119" s="127">
        <v>40.662667499999984</v>
      </c>
      <c r="S119" s="127">
        <v>40.662667499999984</v>
      </c>
      <c r="T119" s="127">
        <v>40.662667499999984</v>
      </c>
      <c r="U119" s="127">
        <v>40.662667499999984</v>
      </c>
      <c r="V119" s="127">
        <v>40.662667499999984</v>
      </c>
      <c r="W119" s="127">
        <v>40.662667499999984</v>
      </c>
    </row>
    <row r="120" spans="1:23" s="87" customFormat="1" ht="14.25" customHeight="1" x14ac:dyDescent="0.25">
      <c r="A120" s="123" t="s">
        <v>453</v>
      </c>
      <c r="B120" s="123" t="s">
        <v>453</v>
      </c>
      <c r="C120" s="122" t="s">
        <v>453</v>
      </c>
      <c r="D120" s="123">
        <f>SUMIF($A122:$A$211,LEFT($C120,LEN($C120)-6),D122:D$211)</f>
        <v>608.06289749999996</v>
      </c>
      <c r="E120" s="123">
        <f>SUMIF($A122:$A$211,LEFT($C120,LEN($C120)-6),E122:E$211)</f>
        <v>625.78383083333335</v>
      </c>
      <c r="F120" s="123">
        <f>SUMIF($A122:$A$211,LEFT($C120,LEN($C120)-6),F122:F$211)</f>
        <v>625.78383083333335</v>
      </c>
      <c r="G120" s="123">
        <f>SUMIF($A122:$A$211,LEFT($C120,LEN($C120)-6),G122:G$211)</f>
        <v>608.82673083333339</v>
      </c>
      <c r="H120" s="123">
        <f>SUMIF($A122:$A$211,LEFT($C120,LEN($C120)-6),H122:H$211)</f>
        <v>623.26700000000005</v>
      </c>
      <c r="I120" s="123">
        <f>SUMIF($A122:$A$211,LEFT($C120,LEN($C120)-6),I122:I$211)</f>
        <v>676.0478833333334</v>
      </c>
      <c r="J120" s="123">
        <f>SUMIF($A122:$A$211,LEFT($C120,LEN($C120)-6),J122:J$211)</f>
        <v>676.0478833333334</v>
      </c>
      <c r="K120" s="123">
        <f>SUMIF($A122:$A$211,LEFT($C120,LEN($C120)-6),K122:K$211)</f>
        <v>676.0478833333334</v>
      </c>
      <c r="L120" s="123">
        <f>SUMIF($A122:$A$211,LEFT($C120,LEN($C120)-6),L122:L$211)</f>
        <v>676.0478833333334</v>
      </c>
      <c r="M120" s="123">
        <f>SUMIF($A122:$A$211,LEFT($C120,LEN($C120)-6),M122:M$211)</f>
        <v>676.0478833333334</v>
      </c>
      <c r="N120" s="123">
        <f>SUMIF($A122:$A$211,LEFT($C120,LEN($C120)-6),N122:N$211)</f>
        <v>676.0478833333334</v>
      </c>
      <c r="O120" s="123">
        <f>SUMIF($A122:$A$211,LEFT($C120,LEN($C120)-6),O122:O$211)</f>
        <v>676.0478833333334</v>
      </c>
      <c r="P120" s="123">
        <f>SUMIF($A122:$A$211,LEFT($C120,LEN($C120)-6),P122:P$211)</f>
        <v>676.0478833333334</v>
      </c>
      <c r="Q120" s="123">
        <f>SUMIF($A122:$A$211,LEFT($C120,LEN($C120)-6),Q122:Q$211)</f>
        <v>676.0478833333334</v>
      </c>
      <c r="R120" s="123">
        <f>SUMIF($A122:$A$211,LEFT($C120,LEN($C120)-6),R122:R$211)</f>
        <v>676.0478833333334</v>
      </c>
      <c r="S120" s="123">
        <f>SUMIF($A122:$A$211,LEFT($C120,LEN($C120)-6),S122:S$211)</f>
        <v>676.0478833333334</v>
      </c>
      <c r="T120" s="123">
        <f>SUMIF($A122:$A$211,LEFT($C120,LEN($C120)-6),T122:T$211)</f>
        <v>676.0478833333334</v>
      </c>
      <c r="U120" s="123">
        <f>SUMIF($A122:$A$211,LEFT($C120,LEN($C120)-6),U122:U$211)</f>
        <v>676.0478833333334</v>
      </c>
      <c r="V120" s="123">
        <f>SUMIF($A122:$A$211,LEFT($C120,LEN($C120)-6),V122:V$211)</f>
        <v>676.0478833333334</v>
      </c>
      <c r="W120" s="123">
        <f>SUMIF($A122:$A$211,LEFT($C120,LEN($C120)-6),W122:W$211)</f>
        <v>676.0478833333334</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24.748200000000001</v>
      </c>
      <c r="E130" s="125">
        <f>SUMIF($B131:$B$211,LEFT($C130,LEN($C130)-6),E131:E$211)</f>
        <v>24.748200000000001</v>
      </c>
      <c r="F130" s="125">
        <f>SUMIF($B131:$B$211,LEFT($C130,LEN($C130)-6),F131:F$211)</f>
        <v>24.748200000000001</v>
      </c>
      <c r="G130" s="125">
        <f>SUMIF($B131:$B$211,LEFT($C130,LEN($C130)-6),G131:G$211)</f>
        <v>24.748200000000001</v>
      </c>
      <c r="H130" s="125">
        <f>SUMIF($B131:$B$211,LEFT($C130,LEN($C130)-6),H131:H$211)</f>
        <v>24.748200000000001</v>
      </c>
      <c r="I130" s="125">
        <f>SUMIF($B131:$B$211,LEFT($C130,LEN($C130)-6),I131:I$211)</f>
        <v>24.748200000000001</v>
      </c>
      <c r="J130" s="125">
        <f>SUMIF($B131:$B$211,LEFT($C130,LEN($C130)-6),J131:J$211)</f>
        <v>24.748200000000001</v>
      </c>
      <c r="K130" s="125">
        <f>SUMIF($B131:$B$211,LEFT($C130,LEN($C130)-6),K131:K$211)</f>
        <v>24.748200000000001</v>
      </c>
      <c r="L130" s="125">
        <f>SUMIF($B131:$B$211,LEFT($C130,LEN($C130)-6),L131:L$211)</f>
        <v>24.748200000000001</v>
      </c>
      <c r="M130" s="125">
        <f>SUMIF($B131:$B$211,LEFT($C130,LEN($C130)-6),M131:M$211)</f>
        <v>24.748200000000001</v>
      </c>
      <c r="N130" s="125">
        <f>SUMIF($B131:$B$211,LEFT($C130,LEN($C130)-6),N131:N$211)</f>
        <v>24.748200000000001</v>
      </c>
      <c r="O130" s="125">
        <f>SUMIF($B131:$B$211,LEFT($C130,LEN($C130)-6),O131:O$211)</f>
        <v>24.748200000000001</v>
      </c>
      <c r="P130" s="125">
        <f>SUMIF($B131:$B$211,LEFT($C130,LEN($C130)-6),P131:P$211)</f>
        <v>24.748200000000001</v>
      </c>
      <c r="Q130" s="125">
        <f>SUMIF($B131:$B$211,LEFT($C130,LEN($C130)-6),Q131:Q$211)</f>
        <v>24.748200000000001</v>
      </c>
      <c r="R130" s="125">
        <f>SUMIF($B131:$B$211,LEFT($C130,LEN($C130)-6),R131:R$211)</f>
        <v>24.748200000000001</v>
      </c>
      <c r="S130" s="125">
        <f>SUMIF($B131:$B$211,LEFT($C130,LEN($C130)-6),S131:S$211)</f>
        <v>24.748200000000001</v>
      </c>
      <c r="T130" s="125">
        <f>SUMIF($B131:$B$211,LEFT($C130,LEN($C130)-6),T131:T$211)</f>
        <v>24.748200000000001</v>
      </c>
      <c r="U130" s="125">
        <f>SUMIF($B131:$B$211,LEFT($C130,LEN($C130)-6),U131:U$211)</f>
        <v>24.748200000000001</v>
      </c>
      <c r="V130" s="125">
        <f>SUMIF($B131:$B$211,LEFT($C130,LEN($C130)-6),V131:V$211)</f>
        <v>24.748200000000001</v>
      </c>
      <c r="W130" s="125">
        <f>SUMIF($B131:$B$211,LEFT($C130,LEN($C130)-6),W131:W$211)</f>
        <v>24.748200000000001</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24.748200000000001</v>
      </c>
      <c r="E136" s="127">
        <v>24.748200000000001</v>
      </c>
      <c r="F136" s="127">
        <v>24.748200000000001</v>
      </c>
      <c r="G136" s="127">
        <v>24.748200000000001</v>
      </c>
      <c r="H136" s="127">
        <v>24.748200000000001</v>
      </c>
      <c r="I136" s="127">
        <v>24.748200000000001</v>
      </c>
      <c r="J136" s="127">
        <v>24.748200000000001</v>
      </c>
      <c r="K136" s="127">
        <v>24.748200000000001</v>
      </c>
      <c r="L136" s="127">
        <v>24.748200000000001</v>
      </c>
      <c r="M136" s="127">
        <v>24.748200000000001</v>
      </c>
      <c r="N136" s="127">
        <v>24.748200000000001</v>
      </c>
      <c r="O136" s="127">
        <v>24.748200000000001</v>
      </c>
      <c r="P136" s="127">
        <v>24.748200000000001</v>
      </c>
      <c r="Q136" s="127">
        <v>24.748200000000001</v>
      </c>
      <c r="R136" s="127">
        <v>24.748200000000001</v>
      </c>
      <c r="S136" s="127">
        <v>24.748200000000001</v>
      </c>
      <c r="T136" s="127">
        <v>24.748200000000001</v>
      </c>
      <c r="U136" s="127">
        <v>24.748200000000001</v>
      </c>
      <c r="V136" s="127">
        <v>24.748200000000001</v>
      </c>
      <c r="W136" s="127">
        <v>24.748200000000001</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583.31469749999997</v>
      </c>
      <c r="E139" s="125">
        <f>SUMIF($B140:$B$211,LEFT($C139,LEN($C139)-6),E140:E$211)</f>
        <v>601.03563083333336</v>
      </c>
      <c r="F139" s="125">
        <f>SUMIF($B140:$B$211,LEFT($C139,LEN($C139)-6),F140:F$211)</f>
        <v>601.03563083333336</v>
      </c>
      <c r="G139" s="125">
        <f>SUMIF($B140:$B$211,LEFT($C139,LEN($C139)-6),G140:G$211)</f>
        <v>584.07853083333339</v>
      </c>
      <c r="H139" s="125">
        <f>SUMIF($B140:$B$211,LEFT($C139,LEN($C139)-6),H140:H$211)</f>
        <v>598.51880000000006</v>
      </c>
      <c r="I139" s="125">
        <f>SUMIF($B140:$B$211,LEFT($C139,LEN($C139)-6),I140:I$211)</f>
        <v>651.29968333333341</v>
      </c>
      <c r="J139" s="125">
        <f>SUMIF($B140:$B$211,LEFT($C139,LEN($C139)-6),J140:J$211)</f>
        <v>651.29968333333341</v>
      </c>
      <c r="K139" s="125">
        <f>SUMIF($B140:$B$211,LEFT($C139,LEN($C139)-6),K140:K$211)</f>
        <v>651.29968333333341</v>
      </c>
      <c r="L139" s="125">
        <f>SUMIF($B140:$B$211,LEFT($C139,LEN($C139)-6),L140:L$211)</f>
        <v>651.29968333333341</v>
      </c>
      <c r="M139" s="125">
        <f>SUMIF($B140:$B$211,LEFT($C139,LEN($C139)-6),M140:M$211)</f>
        <v>651.29968333333341</v>
      </c>
      <c r="N139" s="125">
        <f>SUMIF($B140:$B$211,LEFT($C139,LEN($C139)-6),N140:N$211)</f>
        <v>651.29968333333341</v>
      </c>
      <c r="O139" s="125">
        <f>SUMIF($B140:$B$211,LEFT($C139,LEN($C139)-6),O140:O$211)</f>
        <v>651.29968333333341</v>
      </c>
      <c r="P139" s="125">
        <f>SUMIF($B140:$B$211,LEFT($C139,LEN($C139)-6),P140:P$211)</f>
        <v>651.29968333333341</v>
      </c>
      <c r="Q139" s="125">
        <f>SUMIF($B140:$B$211,LEFT($C139,LEN($C139)-6),Q140:Q$211)</f>
        <v>651.29968333333341</v>
      </c>
      <c r="R139" s="125">
        <f>SUMIF($B140:$B$211,LEFT($C139,LEN($C139)-6),R140:R$211)</f>
        <v>651.29968333333341</v>
      </c>
      <c r="S139" s="125">
        <f>SUMIF($B140:$B$211,LEFT($C139,LEN($C139)-6),S140:S$211)</f>
        <v>651.29968333333341</v>
      </c>
      <c r="T139" s="125">
        <f>SUMIF($B140:$B$211,LEFT($C139,LEN($C139)-6),T140:T$211)</f>
        <v>651.29968333333341</v>
      </c>
      <c r="U139" s="125">
        <f>SUMIF($B140:$B$211,LEFT($C139,LEN($C139)-6),U140:U$211)</f>
        <v>651.29968333333341</v>
      </c>
      <c r="V139" s="125">
        <f>SUMIF($B140:$B$211,LEFT($C139,LEN($C139)-6),V140:V$211)</f>
        <v>651.29968333333341</v>
      </c>
      <c r="W139" s="125">
        <f>SUMIF($B140:$B$211,LEFT($C139,LEN($C139)-6),W140:W$211)</f>
        <v>651.29968333333341</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541.19692750000002</v>
      </c>
      <c r="E142" s="127">
        <v>517.67086083333334</v>
      </c>
      <c r="F142" s="127">
        <v>517.67086083333334</v>
      </c>
      <c r="G142" s="127">
        <v>500.71376083333337</v>
      </c>
      <c r="H142" s="127">
        <v>483.90942750000005</v>
      </c>
      <c r="I142" s="127">
        <v>518.12916083333334</v>
      </c>
      <c r="J142" s="127">
        <v>518.12916083333334</v>
      </c>
      <c r="K142" s="127">
        <v>518.12916083333334</v>
      </c>
      <c r="L142" s="127">
        <v>518.12916083333334</v>
      </c>
      <c r="M142" s="127">
        <v>518.12916083333334</v>
      </c>
      <c r="N142" s="127">
        <v>518.12916083333334</v>
      </c>
      <c r="O142" s="127">
        <v>518.12916083333334</v>
      </c>
      <c r="P142" s="127">
        <v>518.12916083333334</v>
      </c>
      <c r="Q142" s="127">
        <v>518.12916083333334</v>
      </c>
      <c r="R142" s="127">
        <v>518.12916083333334</v>
      </c>
      <c r="S142" s="127">
        <v>518.12916083333334</v>
      </c>
      <c r="T142" s="127">
        <v>518.12916083333334</v>
      </c>
      <c r="U142" s="127">
        <v>518.12916083333334</v>
      </c>
      <c r="V142" s="127">
        <v>518.12916083333334</v>
      </c>
      <c r="W142" s="127">
        <v>518.12916083333334</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0.30935250000000003</v>
      </c>
      <c r="I144" s="127">
        <v>0.30935250000000003</v>
      </c>
      <c r="J144" s="127">
        <v>0.30935250000000003</v>
      </c>
      <c r="K144" s="127">
        <v>0.30935250000000003</v>
      </c>
      <c r="L144" s="127">
        <v>0.30935250000000003</v>
      </c>
      <c r="M144" s="127">
        <v>0.30935250000000003</v>
      </c>
      <c r="N144" s="127">
        <v>0.30935250000000003</v>
      </c>
      <c r="O144" s="127">
        <v>0.30935250000000003</v>
      </c>
      <c r="P144" s="127">
        <v>0.30935250000000003</v>
      </c>
      <c r="Q144" s="127">
        <v>0.30935250000000003</v>
      </c>
      <c r="R144" s="127">
        <v>0.30935250000000003</v>
      </c>
      <c r="S144" s="127">
        <v>0.30935250000000003</v>
      </c>
      <c r="T144" s="127">
        <v>0.30935250000000003</v>
      </c>
      <c r="U144" s="127">
        <v>0.30935250000000003</v>
      </c>
      <c r="V144" s="127">
        <v>0.30935250000000003</v>
      </c>
      <c r="W144" s="127">
        <v>0.30935250000000003</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41.247</v>
      </c>
      <c r="E149" s="127">
        <v>82.494</v>
      </c>
      <c r="F149" s="127">
        <v>82.494</v>
      </c>
      <c r="G149" s="127">
        <v>82.494</v>
      </c>
      <c r="H149" s="127">
        <v>113.42925</v>
      </c>
      <c r="I149" s="127">
        <v>131.99039999999999</v>
      </c>
      <c r="J149" s="127">
        <v>131.99039999999999</v>
      </c>
      <c r="K149" s="127">
        <v>131.99039999999999</v>
      </c>
      <c r="L149" s="127">
        <v>131.99039999999999</v>
      </c>
      <c r="M149" s="127">
        <v>131.99039999999999</v>
      </c>
      <c r="N149" s="127">
        <v>131.99039999999999</v>
      </c>
      <c r="O149" s="127">
        <v>131.99039999999999</v>
      </c>
      <c r="P149" s="127">
        <v>131.99039999999999</v>
      </c>
      <c r="Q149" s="127">
        <v>131.99039999999999</v>
      </c>
      <c r="R149" s="127">
        <v>131.99039999999999</v>
      </c>
      <c r="S149" s="127">
        <v>131.99039999999999</v>
      </c>
      <c r="T149" s="127">
        <v>131.99039999999999</v>
      </c>
      <c r="U149" s="127">
        <v>131.99039999999999</v>
      </c>
      <c r="V149" s="127">
        <v>131.99039999999999</v>
      </c>
      <c r="W149" s="127">
        <v>131.99039999999999</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0.87077000000000004</v>
      </c>
      <c r="E152" s="127">
        <v>0.87077000000000004</v>
      </c>
      <c r="F152" s="127">
        <v>0.87077000000000004</v>
      </c>
      <c r="G152" s="127">
        <v>0.87077000000000004</v>
      </c>
      <c r="H152" s="127">
        <v>0.87077000000000004</v>
      </c>
      <c r="I152" s="127">
        <v>0.87077000000000004</v>
      </c>
      <c r="J152" s="127">
        <v>0.87077000000000004</v>
      </c>
      <c r="K152" s="127">
        <v>0.87077000000000004</v>
      </c>
      <c r="L152" s="127">
        <v>0.87077000000000004</v>
      </c>
      <c r="M152" s="127">
        <v>0.87077000000000004</v>
      </c>
      <c r="N152" s="127">
        <v>0.87077000000000004</v>
      </c>
      <c r="O152" s="127">
        <v>0.87077000000000004</v>
      </c>
      <c r="P152" s="127">
        <v>0.87077000000000004</v>
      </c>
      <c r="Q152" s="127">
        <v>0.87077000000000004</v>
      </c>
      <c r="R152" s="127">
        <v>0.87077000000000004</v>
      </c>
      <c r="S152" s="127">
        <v>0.87077000000000004</v>
      </c>
      <c r="T152" s="127">
        <v>0.87077000000000004</v>
      </c>
      <c r="U152" s="127">
        <v>0.87077000000000004</v>
      </c>
      <c r="V152" s="127">
        <v>0.87077000000000004</v>
      </c>
      <c r="W152" s="127">
        <v>0.87077000000000004</v>
      </c>
    </row>
    <row r="153" spans="1:23" s="87" customFormat="1" ht="14.25" customHeight="1" x14ac:dyDescent="0.25">
      <c r="A153" s="123" t="s">
        <v>484</v>
      </c>
      <c r="B153" s="123" t="s">
        <v>484</v>
      </c>
      <c r="C153" s="122" t="s">
        <v>484</v>
      </c>
      <c r="D153" s="123">
        <f>SUMIF($A155:$A$211,LEFT($C153,LEN($C153)-6),D155:D$211)</f>
        <v>1650.6267715000008</v>
      </c>
      <c r="E153" s="123">
        <f>SUMIF($A155:$A$211,LEFT($C153,LEN($C153)-6),E155:E$211)</f>
        <v>1864.8651330000007</v>
      </c>
      <c r="F153" s="123">
        <f>SUMIF($A155:$A$211,LEFT($C153,LEN($C153)-6),F155:F$211)</f>
        <v>1849.7377957500007</v>
      </c>
      <c r="G153" s="123">
        <f>SUMIF($A155:$A$211,LEFT($C153,LEN($C153)-6),G155:G$211)</f>
        <v>1807.0148577500006</v>
      </c>
      <c r="H153" s="123">
        <f>SUMIF($A155:$A$211,LEFT($C153,LEN($C153)-6),H155:H$211)</f>
        <v>1711.5974325166669</v>
      </c>
      <c r="I153" s="123">
        <f>SUMIF($A155:$A$211,LEFT($C153,LEN($C153)-6),I155:I$211)</f>
        <v>1642.7020381000004</v>
      </c>
      <c r="J153" s="123">
        <f>SUMIF($A155:$A$211,LEFT($C153,LEN($C153)-6),J155:J$211)</f>
        <v>1691.2538631000004</v>
      </c>
      <c r="K153" s="123">
        <f>SUMIF($A155:$A$211,LEFT($C153,LEN($C153)-6),K155:K$211)</f>
        <v>1709.5454186000004</v>
      </c>
      <c r="L153" s="123">
        <f>SUMIF($A155:$A$211,LEFT($C153,LEN($C153)-6),L155:L$211)</f>
        <v>1709.5454186000004</v>
      </c>
      <c r="M153" s="123">
        <f>SUMIF($A155:$A$211,LEFT($C153,LEN($C153)-6),M155:M$211)</f>
        <v>1729.5454186000004</v>
      </c>
      <c r="N153" s="123">
        <f>SUMIF($A155:$A$211,LEFT($C153,LEN($C153)-6),N155:N$211)</f>
        <v>1685.5981836000003</v>
      </c>
      <c r="O153" s="123">
        <f>SUMIF($A155:$A$211,LEFT($C153,LEN($C153)-6),O155:O$211)</f>
        <v>1685.5981836000003</v>
      </c>
      <c r="P153" s="123">
        <f>SUMIF($A155:$A$211,LEFT($C153,LEN($C153)-6),P155:P$211)</f>
        <v>1689.0718856000003</v>
      </c>
      <c r="Q153" s="123">
        <f>SUMIF($A155:$A$211,LEFT($C153,LEN($C153)-6),Q155:Q$211)</f>
        <v>1699.3836356000002</v>
      </c>
      <c r="R153" s="123">
        <f>SUMIF($A155:$A$211,LEFT($C153,LEN($C153)-6),R155:R$211)</f>
        <v>1699.3836356000002</v>
      </c>
      <c r="S153" s="123">
        <f>SUMIF($A155:$A$211,LEFT($C153,LEN($C153)-6),S155:S$211)</f>
        <v>1699.3836356000002</v>
      </c>
      <c r="T153" s="123">
        <f>SUMIF($A155:$A$211,LEFT($C153,LEN($C153)-6),T155:T$211)</f>
        <v>1699.3836356000002</v>
      </c>
      <c r="U153" s="123">
        <f>SUMIF($A155:$A$211,LEFT($C153,LEN($C153)-6),U155:U$211)</f>
        <v>1699.3836356000002</v>
      </c>
      <c r="V153" s="123">
        <f>SUMIF($A155:$A$211,LEFT($C153,LEN($C153)-6),V155:V$211)</f>
        <v>1699.3836356000002</v>
      </c>
      <c r="W153" s="123">
        <f>SUMIF($A155:$A$211,LEFT($C153,LEN($C153)-6),W155:W$211)</f>
        <v>1699.3836356000002</v>
      </c>
    </row>
    <row r="154" spans="1:23" s="87" customFormat="1" ht="14.25" customHeight="1" x14ac:dyDescent="0.25">
      <c r="A154" s="125" t="s">
        <v>485</v>
      </c>
      <c r="B154" s="125" t="s">
        <v>485</v>
      </c>
      <c r="C154" s="124" t="s">
        <v>485</v>
      </c>
      <c r="D154" s="125">
        <f>SUMIF($B155:$B$211,LEFT($C154,LEN($C154)-6),D155:D$211)</f>
        <v>106.637244</v>
      </c>
      <c r="E154" s="125">
        <f>SUMIF($B155:$B$211,LEFT($C154,LEN($C154)-6),E155:E$211)</f>
        <v>129.323094</v>
      </c>
      <c r="F154" s="125">
        <f>SUMIF($B155:$B$211,LEFT($C154,LEN($C154)-6),F155:F$211)</f>
        <v>116.26154399999999</v>
      </c>
      <c r="G154" s="125">
        <f>SUMIF($B155:$B$211,LEFT($C154,LEN($C154)-6),G155:G$211)</f>
        <v>103.11750000000001</v>
      </c>
      <c r="H154" s="125">
        <f>SUMIF($B155:$B$211,LEFT($C154,LEN($C154)-6),H155:H$211)</f>
        <v>113.01678000000001</v>
      </c>
      <c r="I154" s="125">
        <f>SUMIF($B155:$B$211,LEFT($C154,LEN($C154)-6),I155:I$211)</f>
        <v>94.455629999999999</v>
      </c>
      <c r="J154" s="125">
        <f>SUMIF($B155:$B$211,LEFT($C154,LEN($C154)-6),J155:J$211)</f>
        <v>88.26858</v>
      </c>
      <c r="K154" s="125">
        <f>SUMIF($B155:$B$211,LEFT($C154,LEN($C154)-6),K155:K$211)</f>
        <v>88.26858</v>
      </c>
      <c r="L154" s="125">
        <f>SUMIF($B155:$B$211,LEFT($C154,LEN($C154)-6),L155:L$211)</f>
        <v>88.26858</v>
      </c>
      <c r="M154" s="125">
        <f>SUMIF($B155:$B$211,LEFT($C154,LEN($C154)-6),M155:M$211)</f>
        <v>88.26858</v>
      </c>
      <c r="N154" s="125">
        <f>SUMIF($B155:$B$211,LEFT($C154,LEN($C154)-6),N155:N$211)</f>
        <v>88.26858</v>
      </c>
      <c r="O154" s="125">
        <f>SUMIF($B155:$B$211,LEFT($C154,LEN($C154)-6),O155:O$211)</f>
        <v>88.26858</v>
      </c>
      <c r="P154" s="125">
        <f>SUMIF($B155:$B$211,LEFT($C154,LEN($C154)-6),P155:P$211)</f>
        <v>88.26858</v>
      </c>
      <c r="Q154" s="125">
        <f>SUMIF($B155:$B$211,LEFT($C154,LEN($C154)-6),Q155:Q$211)</f>
        <v>88.26858</v>
      </c>
      <c r="R154" s="125">
        <f>SUMIF($B155:$B$211,LEFT($C154,LEN($C154)-6),R155:R$211)</f>
        <v>88.26858</v>
      </c>
      <c r="S154" s="125">
        <f>SUMIF($B155:$B$211,LEFT($C154,LEN($C154)-6),S155:S$211)</f>
        <v>88.26858</v>
      </c>
      <c r="T154" s="125">
        <f>SUMIF($B155:$B$211,LEFT($C154,LEN($C154)-6),T155:T$211)</f>
        <v>88.26858</v>
      </c>
      <c r="U154" s="125">
        <f>SUMIF($B155:$B$211,LEFT($C154,LEN($C154)-6),U155:U$211)</f>
        <v>88.26858</v>
      </c>
      <c r="V154" s="125">
        <f>SUMIF($B155:$B$211,LEFT($C154,LEN($C154)-6),V155:V$211)</f>
        <v>88.26858</v>
      </c>
      <c r="W154" s="125">
        <f>SUMIF($B155:$B$211,LEFT($C154,LEN($C154)-6),W155:W$211)</f>
        <v>88.26858</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17.323740000000001</v>
      </c>
      <c r="E156" s="127">
        <v>17.323740000000001</v>
      </c>
      <c r="F156" s="127">
        <v>17.323740000000001</v>
      </c>
      <c r="G156" s="127">
        <v>17.323740000000001</v>
      </c>
      <c r="H156" s="127">
        <v>17.323740000000001</v>
      </c>
      <c r="I156" s="127">
        <v>17.323740000000001</v>
      </c>
      <c r="J156" s="127">
        <v>17.323740000000001</v>
      </c>
      <c r="K156" s="127">
        <v>17.323740000000001</v>
      </c>
      <c r="L156" s="127">
        <v>17.323740000000001</v>
      </c>
      <c r="M156" s="127">
        <v>17.323740000000001</v>
      </c>
      <c r="N156" s="127">
        <v>17.323740000000001</v>
      </c>
      <c r="O156" s="127">
        <v>17.323740000000001</v>
      </c>
      <c r="P156" s="127">
        <v>17.323740000000001</v>
      </c>
      <c r="Q156" s="127">
        <v>17.323740000000001</v>
      </c>
      <c r="R156" s="127">
        <v>17.323740000000001</v>
      </c>
      <c r="S156" s="127">
        <v>17.323740000000001</v>
      </c>
      <c r="T156" s="127">
        <v>17.323740000000001</v>
      </c>
      <c r="U156" s="127">
        <v>17.323740000000001</v>
      </c>
      <c r="V156" s="127">
        <v>17.323740000000001</v>
      </c>
      <c r="W156" s="127">
        <v>17.323740000000001</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32.31015</v>
      </c>
      <c r="E159" s="127">
        <v>32.31015</v>
      </c>
      <c r="F159" s="127">
        <v>19.2486</v>
      </c>
      <c r="G159" s="127">
        <v>8.2493999999999996</v>
      </c>
      <c r="H159" s="127">
        <v>8.2493999999999996</v>
      </c>
      <c r="I159" s="127">
        <v>8.2493999999999996</v>
      </c>
      <c r="J159" s="127">
        <v>8.2493999999999996</v>
      </c>
      <c r="K159" s="127">
        <v>8.2493999999999996</v>
      </c>
      <c r="L159" s="127">
        <v>8.2493999999999996</v>
      </c>
      <c r="M159" s="127">
        <v>8.2493999999999996</v>
      </c>
      <c r="N159" s="127">
        <v>8.2493999999999996</v>
      </c>
      <c r="O159" s="127">
        <v>8.2493999999999996</v>
      </c>
      <c r="P159" s="127">
        <v>8.2493999999999996</v>
      </c>
      <c r="Q159" s="127">
        <v>8.2493999999999996</v>
      </c>
      <c r="R159" s="127">
        <v>8.2493999999999996</v>
      </c>
      <c r="S159" s="127">
        <v>8.2493999999999996</v>
      </c>
      <c r="T159" s="127">
        <v>8.2493999999999996</v>
      </c>
      <c r="U159" s="127">
        <v>8.2493999999999996</v>
      </c>
      <c r="V159" s="127">
        <v>8.2493999999999996</v>
      </c>
      <c r="W159" s="127">
        <v>8.2493999999999996</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12.3741</v>
      </c>
      <c r="E164" s="127">
        <v>12.3741</v>
      </c>
      <c r="F164" s="127">
        <v>12.3741</v>
      </c>
      <c r="G164" s="127">
        <v>12.3741</v>
      </c>
      <c r="H164" s="127">
        <v>12.3741</v>
      </c>
      <c r="I164" s="127">
        <v>12.3741</v>
      </c>
      <c r="J164" s="127">
        <v>12.3741</v>
      </c>
      <c r="K164" s="127">
        <v>12.3741</v>
      </c>
      <c r="L164" s="127">
        <v>12.3741</v>
      </c>
      <c r="M164" s="127">
        <v>12.3741</v>
      </c>
      <c r="N164" s="127">
        <v>12.3741</v>
      </c>
      <c r="O164" s="127">
        <v>12.3741</v>
      </c>
      <c r="P164" s="127">
        <v>12.3741</v>
      </c>
      <c r="Q164" s="127">
        <v>12.3741</v>
      </c>
      <c r="R164" s="127">
        <v>12.3741</v>
      </c>
      <c r="S164" s="127">
        <v>12.3741</v>
      </c>
      <c r="T164" s="127">
        <v>12.3741</v>
      </c>
      <c r="U164" s="127">
        <v>12.3741</v>
      </c>
      <c r="V164" s="127">
        <v>12.3741</v>
      </c>
      <c r="W164" s="127">
        <v>12.3741</v>
      </c>
    </row>
    <row r="165" spans="1:23" s="85" customFormat="1" ht="14.25" customHeight="1" x14ac:dyDescent="0.25">
      <c r="A165" s="130" t="s">
        <v>240</v>
      </c>
      <c r="B165" s="130" t="s">
        <v>486</v>
      </c>
      <c r="C165" s="126" t="s">
        <v>496</v>
      </c>
      <c r="D165" s="127">
        <v>2.0623499999999999</v>
      </c>
      <c r="E165" s="127">
        <v>24.748200000000001</v>
      </c>
      <c r="F165" s="127">
        <v>24.748200000000001</v>
      </c>
      <c r="G165" s="127">
        <v>24.748200000000001</v>
      </c>
      <c r="H165" s="127">
        <v>24.748200000000001</v>
      </c>
      <c r="I165" s="127">
        <v>6.1870499999999993</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42.566903999999994</v>
      </c>
      <c r="E166" s="127">
        <v>42.566903999999994</v>
      </c>
      <c r="F166" s="127">
        <v>42.566903999999994</v>
      </c>
      <c r="G166" s="127">
        <v>40.422060000000002</v>
      </c>
      <c r="H166" s="127">
        <v>50.321339999999999</v>
      </c>
      <c r="I166" s="127">
        <v>50.321339999999999</v>
      </c>
      <c r="J166" s="127">
        <v>50.321339999999999</v>
      </c>
      <c r="K166" s="127">
        <v>50.321339999999999</v>
      </c>
      <c r="L166" s="127">
        <v>50.321339999999999</v>
      </c>
      <c r="M166" s="127">
        <v>50.321339999999999</v>
      </c>
      <c r="N166" s="127">
        <v>50.321339999999999</v>
      </c>
      <c r="O166" s="127">
        <v>50.321339999999999</v>
      </c>
      <c r="P166" s="127">
        <v>50.321339999999999</v>
      </c>
      <c r="Q166" s="127">
        <v>50.321339999999999</v>
      </c>
      <c r="R166" s="127">
        <v>50.321339999999999</v>
      </c>
      <c r="S166" s="127">
        <v>50.321339999999999</v>
      </c>
      <c r="T166" s="127">
        <v>50.321339999999999</v>
      </c>
      <c r="U166" s="127">
        <v>50.321339999999999</v>
      </c>
      <c r="V166" s="127">
        <v>50.321339999999999</v>
      </c>
      <c r="W166" s="127">
        <v>50.321339999999999</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30.039710600000006</v>
      </c>
      <c r="E169" s="125">
        <f>SUMIF($B170:$B$211,LEFT($C169,LEN($C169)-6),E170:E$211)</f>
        <v>30.039710600000006</v>
      </c>
      <c r="F169" s="125">
        <f>SUMIF($B170:$B$211,LEFT($C169,LEN($C169)-6),F170:F$211)</f>
        <v>30.039710600000006</v>
      </c>
      <c r="G169" s="125">
        <f>SUMIF($B170:$B$211,LEFT($C169,LEN($C169)-6),G170:G$211)</f>
        <v>30.039710600000006</v>
      </c>
      <c r="H169" s="125">
        <f>SUMIF($B170:$B$211,LEFT($C169,LEN($C169)-6),H170:H$211)</f>
        <v>30.039710600000006</v>
      </c>
      <c r="I169" s="125">
        <f>SUMIF($B170:$B$211,LEFT($C169,LEN($C169)-6),I170:I$211)</f>
        <v>30.039710600000006</v>
      </c>
      <c r="J169" s="125">
        <f>SUMIF($B170:$B$211,LEFT($C169,LEN($C169)-6),J170:J$211)</f>
        <v>30.039710600000006</v>
      </c>
      <c r="K169" s="125">
        <f>SUMIF($B170:$B$211,LEFT($C169,LEN($C169)-6),K170:K$211)</f>
        <v>30.039710600000006</v>
      </c>
      <c r="L169" s="125">
        <f>SUMIF($B170:$B$211,LEFT($C169,LEN($C169)-6),L170:L$211)</f>
        <v>30.039710600000006</v>
      </c>
      <c r="M169" s="125">
        <f>SUMIF($B170:$B$211,LEFT($C169,LEN($C169)-6),M170:M$211)</f>
        <v>30.039710600000006</v>
      </c>
      <c r="N169" s="125">
        <f>SUMIF($B170:$B$211,LEFT($C169,LEN($C169)-6),N170:N$211)</f>
        <v>30.039710600000006</v>
      </c>
      <c r="O169" s="125">
        <f>SUMIF($B170:$B$211,LEFT($C169,LEN($C169)-6),O170:O$211)</f>
        <v>30.039710600000006</v>
      </c>
      <c r="P169" s="125">
        <f>SUMIF($B170:$B$211,LEFT($C169,LEN($C169)-6),P170:P$211)</f>
        <v>30.039710600000006</v>
      </c>
      <c r="Q169" s="125">
        <f>SUMIF($B170:$B$211,LEFT($C169,LEN($C169)-6),Q170:Q$211)</f>
        <v>30.039710600000006</v>
      </c>
      <c r="R169" s="125">
        <f>SUMIF($B170:$B$211,LEFT($C169,LEN($C169)-6),R170:R$211)</f>
        <v>30.039710600000006</v>
      </c>
      <c r="S169" s="125">
        <f>SUMIF($B170:$B$211,LEFT($C169,LEN($C169)-6),S170:S$211)</f>
        <v>30.039710600000006</v>
      </c>
      <c r="T169" s="125">
        <f>SUMIF($B170:$B$211,LEFT($C169,LEN($C169)-6),T170:T$211)</f>
        <v>30.039710600000006</v>
      </c>
      <c r="U169" s="125">
        <f>SUMIF($B170:$B$211,LEFT($C169,LEN($C169)-6),U170:U$211)</f>
        <v>30.039710600000006</v>
      </c>
      <c r="V169" s="125">
        <f>SUMIF($B170:$B$211,LEFT($C169,LEN($C169)-6),V170:V$211)</f>
        <v>30.039710600000006</v>
      </c>
      <c r="W169" s="125">
        <f>SUMIF($B170:$B$211,LEFT($C169,LEN($C169)-6),W170:W$211)</f>
        <v>30.039710600000006</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28.039710600000006</v>
      </c>
      <c r="E173" s="127">
        <v>28.039710600000006</v>
      </c>
      <c r="F173" s="127">
        <v>28.039710600000006</v>
      </c>
      <c r="G173" s="127">
        <v>28.039710600000006</v>
      </c>
      <c r="H173" s="127">
        <v>28.039710600000006</v>
      </c>
      <c r="I173" s="127">
        <v>28.039710600000006</v>
      </c>
      <c r="J173" s="127">
        <v>28.039710600000006</v>
      </c>
      <c r="K173" s="127">
        <v>28.039710600000006</v>
      </c>
      <c r="L173" s="127">
        <v>28.039710600000006</v>
      </c>
      <c r="M173" s="127">
        <v>28.039710600000006</v>
      </c>
      <c r="N173" s="127">
        <v>28.039710600000006</v>
      </c>
      <c r="O173" s="127">
        <v>28.039710600000006</v>
      </c>
      <c r="P173" s="127">
        <v>28.039710600000006</v>
      </c>
      <c r="Q173" s="127">
        <v>28.039710600000006</v>
      </c>
      <c r="R173" s="127">
        <v>28.039710600000006</v>
      </c>
      <c r="S173" s="127">
        <v>28.039710600000006</v>
      </c>
      <c r="T173" s="127">
        <v>28.039710600000006</v>
      </c>
      <c r="U173" s="127">
        <v>28.039710600000006</v>
      </c>
      <c r="V173" s="127">
        <v>28.039710600000006</v>
      </c>
      <c r="W173" s="127">
        <v>28.039710600000006</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2</v>
      </c>
      <c r="E176" s="127">
        <v>2</v>
      </c>
      <c r="F176" s="127">
        <v>2</v>
      </c>
      <c r="G176" s="127">
        <v>2</v>
      </c>
      <c r="H176" s="127">
        <v>2</v>
      </c>
      <c r="I176" s="127">
        <v>2</v>
      </c>
      <c r="J176" s="127">
        <v>2</v>
      </c>
      <c r="K176" s="127">
        <v>2</v>
      </c>
      <c r="L176" s="127">
        <v>2</v>
      </c>
      <c r="M176" s="127">
        <v>2</v>
      </c>
      <c r="N176" s="127">
        <v>2</v>
      </c>
      <c r="O176" s="127">
        <v>2</v>
      </c>
      <c r="P176" s="127">
        <v>2</v>
      </c>
      <c r="Q176" s="127">
        <v>2</v>
      </c>
      <c r="R176" s="127">
        <v>2</v>
      </c>
      <c r="S176" s="127">
        <v>2</v>
      </c>
      <c r="T176" s="127">
        <v>2</v>
      </c>
      <c r="U176" s="127">
        <v>2</v>
      </c>
      <c r="V176" s="127">
        <v>2</v>
      </c>
      <c r="W176" s="127">
        <v>2</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1.856115</v>
      </c>
      <c r="E178" s="125">
        <f>SUMIF($B179:$B$211,LEFT($C178,LEN($C178)-6),E179:E$211)</f>
        <v>1.856115</v>
      </c>
      <c r="F178" s="125">
        <f>SUMIF($B179:$B$211,LEFT($C178,LEN($C178)-6),F179:F$211)</f>
        <v>1.856115</v>
      </c>
      <c r="G178" s="125">
        <f>SUMIF($B179:$B$211,LEFT($C178,LEN($C178)-6),G179:G$211)</f>
        <v>1.856115</v>
      </c>
      <c r="H178" s="125">
        <f>SUMIF($B179:$B$211,LEFT($C178,LEN($C178)-6),H179:H$211)</f>
        <v>5.102406666666667</v>
      </c>
      <c r="I178" s="125">
        <f>SUMIF($B179:$B$211,LEFT($C178,LEN($C178)-6),I179:I$211)</f>
        <v>21.333864999999999</v>
      </c>
      <c r="J178" s="125">
        <f>SUMIF($B179:$B$211,LEFT($C178,LEN($C178)-6),J179:J$211)</f>
        <v>31.07274</v>
      </c>
      <c r="K178" s="125">
        <f>SUMIF($B179:$B$211,LEFT($C178,LEN($C178)-6),K179:K$211)</f>
        <v>40.811615000000003</v>
      </c>
      <c r="L178" s="125">
        <f>SUMIF($B179:$B$211,LEFT($C178,LEN($C178)-6),L179:L$211)</f>
        <v>40.811615000000003</v>
      </c>
      <c r="M178" s="125">
        <f>SUMIF($B179:$B$211,LEFT($C178,LEN($C178)-6),M179:M$211)</f>
        <v>40.811615000000003</v>
      </c>
      <c r="N178" s="125">
        <f>SUMIF($B179:$B$211,LEFT($C178,LEN($C178)-6),N179:N$211)</f>
        <v>40.811615000000003</v>
      </c>
      <c r="O178" s="125">
        <f>SUMIF($B179:$B$211,LEFT($C178,LEN($C178)-6),O179:O$211)</f>
        <v>40.811615000000003</v>
      </c>
      <c r="P178" s="125">
        <f>SUMIF($B179:$B$211,LEFT($C178,LEN($C178)-6),P179:P$211)</f>
        <v>40.811615000000003</v>
      </c>
      <c r="Q178" s="125">
        <f>SUMIF($B179:$B$211,LEFT($C178,LEN($C178)-6),Q179:Q$211)</f>
        <v>51.123365</v>
      </c>
      <c r="R178" s="125">
        <f>SUMIF($B179:$B$211,LEFT($C178,LEN($C178)-6),R179:R$211)</f>
        <v>51.123365</v>
      </c>
      <c r="S178" s="125">
        <f>SUMIF($B179:$B$211,LEFT($C178,LEN($C178)-6),S179:S$211)</f>
        <v>51.123365</v>
      </c>
      <c r="T178" s="125">
        <f>SUMIF($B179:$B$211,LEFT($C178,LEN($C178)-6),T179:T$211)</f>
        <v>51.123365</v>
      </c>
      <c r="U178" s="125">
        <f>SUMIF($B179:$B$211,LEFT($C178,LEN($C178)-6),U179:U$211)</f>
        <v>51.123365</v>
      </c>
      <c r="V178" s="125">
        <f>SUMIF($B179:$B$211,LEFT($C178,LEN($C178)-6),V179:V$211)</f>
        <v>51.123365</v>
      </c>
      <c r="W178" s="125">
        <f>SUMIF($B179:$B$211,LEFT($C178,LEN($C178)-6),W179:W$211)</f>
        <v>51.123365</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1.856115</v>
      </c>
      <c r="E184" s="127">
        <v>1.856115</v>
      </c>
      <c r="F184" s="127">
        <v>1.856115</v>
      </c>
      <c r="G184" s="127">
        <v>1.856115</v>
      </c>
      <c r="H184" s="127">
        <v>1.856115</v>
      </c>
      <c r="I184" s="127">
        <v>1.856115</v>
      </c>
      <c r="J184" s="127">
        <v>1.856115</v>
      </c>
      <c r="K184" s="127">
        <v>1.856115</v>
      </c>
      <c r="L184" s="127">
        <v>1.856115</v>
      </c>
      <c r="M184" s="127">
        <v>1.856115</v>
      </c>
      <c r="N184" s="127">
        <v>1.856115</v>
      </c>
      <c r="O184" s="127">
        <v>1.856115</v>
      </c>
      <c r="P184" s="127">
        <v>1.856115</v>
      </c>
      <c r="Q184" s="127">
        <v>12.167864999999999</v>
      </c>
      <c r="R184" s="127">
        <v>12.167864999999999</v>
      </c>
      <c r="S184" s="127">
        <v>12.167864999999999</v>
      </c>
      <c r="T184" s="127">
        <v>12.167864999999999</v>
      </c>
      <c r="U184" s="127">
        <v>12.167864999999999</v>
      </c>
      <c r="V184" s="127">
        <v>12.167864999999999</v>
      </c>
      <c r="W184" s="127">
        <v>12.167864999999999</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3.2462916666666666</v>
      </c>
      <c r="I189" s="127">
        <v>19.47775</v>
      </c>
      <c r="J189" s="127">
        <v>29.216625000000001</v>
      </c>
      <c r="K189" s="127">
        <v>38.955500000000001</v>
      </c>
      <c r="L189" s="127">
        <v>38.955500000000001</v>
      </c>
      <c r="M189" s="127">
        <v>38.955500000000001</v>
      </c>
      <c r="N189" s="127">
        <v>38.955500000000001</v>
      </c>
      <c r="O189" s="127">
        <v>38.955500000000001</v>
      </c>
      <c r="P189" s="127">
        <v>38.955500000000001</v>
      </c>
      <c r="Q189" s="127">
        <v>38.955500000000001</v>
      </c>
      <c r="R189" s="127">
        <v>38.955500000000001</v>
      </c>
      <c r="S189" s="127">
        <v>38.955500000000001</v>
      </c>
      <c r="T189" s="127">
        <v>38.955500000000001</v>
      </c>
      <c r="U189" s="127">
        <v>38.955500000000001</v>
      </c>
      <c r="V189" s="127">
        <v>38.955500000000001</v>
      </c>
      <c r="W189" s="127">
        <v>38.955500000000001</v>
      </c>
    </row>
    <row r="190" spans="1:23" s="87" customFormat="1" ht="14.25" customHeight="1" x14ac:dyDescent="0.25">
      <c r="A190" s="125" t="s">
        <v>517</v>
      </c>
      <c r="B190" s="125" t="s">
        <v>517</v>
      </c>
      <c r="C190" s="124" t="s">
        <v>517</v>
      </c>
      <c r="D190" s="125">
        <f>SUMIF($B191:$B$211,LEFT($C190,LEN($C190)-6),D191:D$211)</f>
        <v>1512.0937019000007</v>
      </c>
      <c r="E190" s="125">
        <f>SUMIF($B191:$B$211,LEFT($C190,LEN($C190)-6),E191:E$211)</f>
        <v>1703.6462134000008</v>
      </c>
      <c r="F190" s="125">
        <f>SUMIF($B191:$B$211,LEFT($C190,LEN($C190)-6),F191:F$211)</f>
        <v>1701.5804261500007</v>
      </c>
      <c r="G190" s="125">
        <f>SUMIF($B191:$B$211,LEFT($C190,LEN($C190)-6),G191:G$211)</f>
        <v>1672.0015321500007</v>
      </c>
      <c r="H190" s="125">
        <f>SUMIF($B191:$B$211,LEFT($C190,LEN($C190)-6),H191:H$211)</f>
        <v>1563.4385352500003</v>
      </c>
      <c r="I190" s="125">
        <f>SUMIF($B191:$B$211,LEFT($C190,LEN($C190)-6),I191:I$211)</f>
        <v>1496.8728325000004</v>
      </c>
      <c r="J190" s="125">
        <f>SUMIF($B191:$B$211,LEFT($C190,LEN($C190)-6),J191:J$211)</f>
        <v>1541.8728325000004</v>
      </c>
      <c r="K190" s="125">
        <f>SUMIF($B191:$B$211,LEFT($C190,LEN($C190)-6),K191:K$211)</f>
        <v>1550.4255130000004</v>
      </c>
      <c r="L190" s="125">
        <f>SUMIF($B191:$B$211,LEFT($C190,LEN($C190)-6),L191:L$211)</f>
        <v>1550.4255130000004</v>
      </c>
      <c r="M190" s="125">
        <f>SUMIF($B191:$B$211,LEFT($C190,LEN($C190)-6),M191:M$211)</f>
        <v>1570.4255130000004</v>
      </c>
      <c r="N190" s="125">
        <f>SUMIF($B191:$B$211,LEFT($C190,LEN($C190)-6),N191:N$211)</f>
        <v>1526.4782780000003</v>
      </c>
      <c r="O190" s="125">
        <f>SUMIF($B191:$B$211,LEFT($C190,LEN($C190)-6),O191:O$211)</f>
        <v>1526.4782780000003</v>
      </c>
      <c r="P190" s="125">
        <f>SUMIF($B191:$B$211,LEFT($C190,LEN($C190)-6),P191:P$211)</f>
        <v>1529.9519800000003</v>
      </c>
      <c r="Q190" s="125">
        <f>SUMIF($B191:$B$211,LEFT($C190,LEN($C190)-6),Q191:Q$211)</f>
        <v>1529.9519800000003</v>
      </c>
      <c r="R190" s="125">
        <f>SUMIF($B191:$B$211,LEFT($C190,LEN($C190)-6),R191:R$211)</f>
        <v>1529.9519800000003</v>
      </c>
      <c r="S190" s="125">
        <f>SUMIF($B191:$B$211,LEFT($C190,LEN($C190)-6),S191:S$211)</f>
        <v>1529.9519800000003</v>
      </c>
      <c r="T190" s="125">
        <f>SUMIF($B191:$B$211,LEFT($C190,LEN($C190)-6),T191:T$211)</f>
        <v>1529.9519800000003</v>
      </c>
      <c r="U190" s="125">
        <f>SUMIF($B191:$B$211,LEFT($C190,LEN($C190)-6),U191:U$211)</f>
        <v>1529.9519800000003</v>
      </c>
      <c r="V190" s="125">
        <f>SUMIF($B191:$B$211,LEFT($C190,LEN($C190)-6),V191:V$211)</f>
        <v>1529.9519800000003</v>
      </c>
      <c r="W190" s="125">
        <f>SUMIF($B191:$B$211,LEFT($C190,LEN($C190)-6),W191:W$211)</f>
        <v>1529.9519800000003</v>
      </c>
    </row>
    <row r="191" spans="1:23" s="85" customFormat="1" ht="14.25" customHeight="1" x14ac:dyDescent="0.25">
      <c r="A191" s="130" t="s">
        <v>240</v>
      </c>
      <c r="B191" s="130" t="s">
        <v>518</v>
      </c>
      <c r="C191" s="126" t="s">
        <v>291</v>
      </c>
      <c r="D191" s="127">
        <v>1499.7196019000007</v>
      </c>
      <c r="E191" s="127">
        <v>1691.2721134000008</v>
      </c>
      <c r="F191" s="127">
        <v>1689.2063261500007</v>
      </c>
      <c r="G191" s="127">
        <v>1659.6274321500007</v>
      </c>
      <c r="H191" s="127">
        <v>1551.0644352500003</v>
      </c>
      <c r="I191" s="127">
        <v>1484.4987325000004</v>
      </c>
      <c r="J191" s="127">
        <v>1529.4987325000004</v>
      </c>
      <c r="K191" s="127">
        <v>1538.0514130000004</v>
      </c>
      <c r="L191" s="127">
        <v>1538.0514130000004</v>
      </c>
      <c r="M191" s="127">
        <v>1558.0514130000004</v>
      </c>
      <c r="N191" s="127">
        <v>1514.1041780000003</v>
      </c>
      <c r="O191" s="127">
        <v>1514.1041780000003</v>
      </c>
      <c r="P191" s="127">
        <v>1517.5778800000003</v>
      </c>
      <c r="Q191" s="127">
        <v>1517.5778800000003</v>
      </c>
      <c r="R191" s="127">
        <v>1517.5778800000003</v>
      </c>
      <c r="S191" s="127">
        <v>1517.5778800000003</v>
      </c>
      <c r="T191" s="127">
        <v>1517.5778800000003</v>
      </c>
      <c r="U191" s="127">
        <v>1517.5778800000003</v>
      </c>
      <c r="V191" s="127">
        <v>1517.5778800000003</v>
      </c>
      <c r="W191" s="127">
        <v>1517.5778800000003</v>
      </c>
    </row>
    <row r="192" spans="1:23" s="85" customFormat="1" ht="14.25" customHeight="1" x14ac:dyDescent="0.25">
      <c r="A192" s="130" t="s">
        <v>240</v>
      </c>
      <c r="B192" s="130" t="s">
        <v>518</v>
      </c>
      <c r="C192" s="126" t="s">
        <v>276</v>
      </c>
      <c r="D192" s="127">
        <v>8.2493999999999996</v>
      </c>
      <c r="E192" s="127">
        <v>8.2493999999999996</v>
      </c>
      <c r="F192" s="127">
        <v>8.2493999999999996</v>
      </c>
      <c r="G192" s="127">
        <v>8.2493999999999996</v>
      </c>
      <c r="H192" s="127">
        <v>8.2493999999999996</v>
      </c>
      <c r="I192" s="127">
        <v>8.2493999999999996</v>
      </c>
      <c r="J192" s="127">
        <v>8.2493999999999996</v>
      </c>
      <c r="K192" s="127">
        <v>8.2493999999999996</v>
      </c>
      <c r="L192" s="127">
        <v>8.2493999999999996</v>
      </c>
      <c r="M192" s="127">
        <v>8.2493999999999996</v>
      </c>
      <c r="N192" s="127">
        <v>8.2493999999999996</v>
      </c>
      <c r="O192" s="127">
        <v>8.2493999999999996</v>
      </c>
      <c r="P192" s="127">
        <v>8.2493999999999996</v>
      </c>
      <c r="Q192" s="127">
        <v>8.2493999999999996</v>
      </c>
      <c r="R192" s="127">
        <v>8.2493999999999996</v>
      </c>
      <c r="S192" s="127">
        <v>8.2493999999999996</v>
      </c>
      <c r="T192" s="127">
        <v>8.2493999999999996</v>
      </c>
      <c r="U192" s="127">
        <v>8.2493999999999996</v>
      </c>
      <c r="V192" s="127">
        <v>8.2493999999999996</v>
      </c>
      <c r="W192" s="127">
        <v>8.2493999999999996</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4.1246999999999998</v>
      </c>
      <c r="E195" s="127">
        <v>4.1246999999999998</v>
      </c>
      <c r="F195" s="127">
        <v>4.1246999999999998</v>
      </c>
      <c r="G195" s="127">
        <v>4.1246999999999998</v>
      </c>
      <c r="H195" s="127">
        <v>4.1246999999999998</v>
      </c>
      <c r="I195" s="127">
        <v>4.1246999999999998</v>
      </c>
      <c r="J195" s="127">
        <v>4.1246999999999998</v>
      </c>
      <c r="K195" s="127">
        <v>4.1246999999999998</v>
      </c>
      <c r="L195" s="127">
        <v>4.1246999999999998</v>
      </c>
      <c r="M195" s="127">
        <v>4.1246999999999998</v>
      </c>
      <c r="N195" s="127">
        <v>4.1246999999999998</v>
      </c>
      <c r="O195" s="127">
        <v>4.1246999999999998</v>
      </c>
      <c r="P195" s="127">
        <v>4.1246999999999998</v>
      </c>
      <c r="Q195" s="127">
        <v>4.1246999999999998</v>
      </c>
      <c r="R195" s="127">
        <v>4.1246999999999998</v>
      </c>
      <c r="S195" s="127">
        <v>4.1246999999999998</v>
      </c>
      <c r="T195" s="127">
        <v>4.1246999999999998</v>
      </c>
      <c r="U195" s="127">
        <v>4.1246999999999998</v>
      </c>
      <c r="V195" s="127">
        <v>4.1246999999999998</v>
      </c>
      <c r="W195" s="127">
        <v>4.1246999999999998</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25D8A-48B6-4E2C-896B-5EC116EC74C3}">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54</v>
      </c>
      <c r="B1" s="93"/>
      <c r="C1" s="93"/>
      <c r="D1" s="146"/>
      <c r="E1" s="146"/>
      <c r="F1" s="146"/>
      <c r="G1" s="146"/>
      <c r="H1" s="146"/>
      <c r="I1" s="146"/>
      <c r="J1" s="146"/>
      <c r="K1" s="146"/>
      <c r="L1" s="146"/>
      <c r="M1" s="146"/>
      <c r="N1" s="146"/>
      <c r="O1" s="146"/>
      <c r="P1" s="146"/>
      <c r="Q1" s="146"/>
      <c r="R1" s="146"/>
      <c r="S1" s="146"/>
      <c r="T1" s="146"/>
      <c r="U1" s="146"/>
      <c r="V1" s="146"/>
      <c r="W1" s="146"/>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1561.8622886791161</v>
      </c>
      <c r="E4" s="5">
        <f t="shared" si="0"/>
        <v>1684.880316884196</v>
      </c>
      <c r="F4" s="5">
        <f t="shared" si="0"/>
        <v>1822.4811025919485</v>
      </c>
      <c r="G4" s="5">
        <f t="shared" si="0"/>
        <v>1697.7807859925504</v>
      </c>
      <c r="H4" s="5">
        <f t="shared" si="0"/>
        <v>1735.5861066269367</v>
      </c>
      <c r="I4" s="5">
        <f t="shared" si="0"/>
        <v>1644.3713646783381</v>
      </c>
      <c r="J4" s="5">
        <f t="shared" si="0"/>
        <v>1713.8082353939631</v>
      </c>
      <c r="K4" s="5">
        <f t="shared" si="0"/>
        <v>1788.6879841902924</v>
      </c>
      <c r="L4" s="5">
        <f t="shared" si="0"/>
        <v>1814.539392234929</v>
      </c>
      <c r="M4" s="5">
        <f t="shared" si="0"/>
        <v>1802.1881508177216</v>
      </c>
      <c r="N4" s="5">
        <f t="shared" si="0"/>
        <v>1758.664295503037</v>
      </c>
      <c r="O4" s="5">
        <f t="shared" si="0"/>
        <v>1821.1330597811234</v>
      </c>
      <c r="P4" s="5">
        <f t="shared" si="0"/>
        <v>1763.6757997649538</v>
      </c>
      <c r="Q4" s="5">
        <f t="shared" si="0"/>
        <v>1804.509882881752</v>
      </c>
      <c r="R4" s="5">
        <f t="shared" si="0"/>
        <v>1799.3795922215991</v>
      </c>
      <c r="S4" s="5">
        <f t="shared" si="0"/>
        <v>1819.4350212912605</v>
      </c>
      <c r="T4" s="5">
        <f>T5+T56+T116+T120+T153+T197+T209</f>
        <v>1848.4248581252455</v>
      </c>
      <c r="U4" s="5">
        <f t="shared" ref="U4:V4" si="1">U5+U56+U116+U120+U153+U197+U209</f>
        <v>1846.2367399962168</v>
      </c>
      <c r="V4" s="5">
        <f t="shared" si="1"/>
        <v>1877.8559395787711</v>
      </c>
      <c r="W4" s="5">
        <f t="shared" ref="W4" si="2">W5+W56+W116+W120+W153+W197+W209</f>
        <v>1928.1695801494886</v>
      </c>
    </row>
    <row r="5" spans="1:31" s="87" customFormat="1" ht="14.25" customHeight="1" x14ac:dyDescent="0.25">
      <c r="A5" s="123" t="s">
        <v>349</v>
      </c>
      <c r="B5" s="123" t="s">
        <v>349</v>
      </c>
      <c r="C5" s="122" t="s">
        <v>349</v>
      </c>
      <c r="D5" s="123">
        <f>SUMIF($A7:$A$211,LEFT($C5,LEN($C5)-6),D7:D$211)</f>
        <v>159.76868424819713</v>
      </c>
      <c r="E5" s="123">
        <f>SUMIF($A7:$A$211,LEFT($C5,LEN($C5)-6),E7:E$211)</f>
        <v>167.91760944963937</v>
      </c>
      <c r="F5" s="123">
        <f>SUMIF($A7:$A$211,LEFT($C5,LEN($C5)-6),F7:F$211)</f>
        <v>171.07240285750001</v>
      </c>
      <c r="G5" s="123">
        <f>SUMIF($A7:$A$211,LEFT($C5,LEN($C5)-6),G7:G$211)</f>
        <v>157.64180064283653</v>
      </c>
      <c r="H5" s="123">
        <f>SUMIF($A7:$A$211,LEFT($C5,LEN($C5)-6),H7:H$211)</f>
        <v>135.13317100880582</v>
      </c>
      <c r="I5" s="123">
        <f>SUMIF($A7:$A$211,LEFT($C5,LEN($C5)-6),I7:I$211)</f>
        <v>143.52499308846154</v>
      </c>
      <c r="J5" s="123">
        <f>SUMIF($A7:$A$211,LEFT($C5,LEN($C5)-6),J7:J$211)</f>
        <v>140.65760206350001</v>
      </c>
      <c r="K5" s="123">
        <f>SUMIF($A7:$A$211,LEFT($C5,LEN($C5)-6),K7:K$211)</f>
        <v>142.70983804515882</v>
      </c>
      <c r="L5" s="123">
        <f>SUMIF($A7:$A$211,LEFT($C5,LEN($C5)-6),L7:L$211)</f>
        <v>144.11601055808208</v>
      </c>
      <c r="M5" s="123">
        <f>SUMIF($A7:$A$211,LEFT($C5,LEN($C5)-6),M7:M$211)</f>
        <v>146.18301055808209</v>
      </c>
      <c r="N5" s="123">
        <f>SUMIF($A7:$A$211,LEFT($C5,LEN($C5)-6),N7:N$211)</f>
        <v>107.44752175368001</v>
      </c>
      <c r="O5" s="123">
        <f>SUMIF($A7:$A$211,LEFT($C5,LEN($C5)-6),O7:O$211)</f>
        <v>107.21854509102583</v>
      </c>
      <c r="P5" s="123">
        <f>SUMIF($A7:$A$211,LEFT($C5,LEN($C5)-6),P7:P$211)</f>
        <v>105.09272949354083</v>
      </c>
      <c r="Q5" s="123">
        <f>SUMIF($A7:$A$211,LEFT($C5,LEN($C5)-6),Q7:Q$211)</f>
        <v>99.798593744149173</v>
      </c>
      <c r="R5" s="123">
        <f>SUMIF($A7:$A$211,LEFT($C5,LEN($C5)-6),R7:R$211)</f>
        <v>106.34391161959924</v>
      </c>
      <c r="S5" s="123">
        <f>SUMIF($A7:$A$211,LEFT($C5,LEN($C5)-6),S7:S$211)</f>
        <v>107.84138567645385</v>
      </c>
      <c r="T5" s="123">
        <f>SUMIF($A7:$A$211,LEFT($C5,LEN($C5)-6),T7:T$211)</f>
        <v>109.25011031289577</v>
      </c>
      <c r="U5" s="123">
        <f>SUMIF($A7:$A$211,LEFT($C5,LEN($C5)-6),U7:U$211)</f>
        <v>110.38044454812342</v>
      </c>
      <c r="V5" s="123">
        <f>SUMIF($A7:$A$211,LEFT($C5,LEN($C5)-6),V7:V$211)</f>
        <v>111.9955009677759</v>
      </c>
      <c r="W5" s="123">
        <f>SUMIF($A7:$A$211,LEFT($C5,LEN($C5)-6),W7:W$211)</f>
        <v>113.32069360012024</v>
      </c>
    </row>
    <row r="6" spans="1:31" s="87" customFormat="1" ht="14.25" customHeight="1" x14ac:dyDescent="0.25">
      <c r="A6" s="125" t="s">
        <v>350</v>
      </c>
      <c r="B6" s="125" t="s">
        <v>350</v>
      </c>
      <c r="C6" s="124" t="s">
        <v>350</v>
      </c>
      <c r="D6" s="125">
        <f>SUMIF($B7:$B$211,LEFT($C6,LEN($C6)-6),D7:D$211)</f>
        <v>145.50576924819714</v>
      </c>
      <c r="E6" s="125">
        <f>SUMIF($B7:$B$211,LEFT($C6,LEN($C6)-6),E7:E$211)</f>
        <v>146.66149444963935</v>
      </c>
      <c r="F6" s="125">
        <f>SUMIF($B7:$B$211,LEFT($C6,LEN($C6)-6),F7:F$211)</f>
        <v>157.63563633749999</v>
      </c>
      <c r="G6" s="125">
        <f>SUMIF($B7:$B$211,LEFT($C6,LEN($C6)-6),G7:G$211)</f>
        <v>143.43527272283652</v>
      </c>
      <c r="H6" s="125">
        <f>SUMIF($B7:$B$211,LEFT($C6,LEN($C6)-6),H7:H$211)</f>
        <v>124.85920100880583</v>
      </c>
      <c r="I6" s="125">
        <f>SUMIF($B7:$B$211,LEFT($C6,LEN($C6)-6),I7:I$211)</f>
        <v>132.01139308846155</v>
      </c>
      <c r="J6" s="125">
        <f>SUMIF($B7:$B$211,LEFT($C6,LEN($C6)-6),J7:J$211)</f>
        <v>133.75374406349999</v>
      </c>
      <c r="K6" s="125">
        <f>SUMIF($B7:$B$211,LEFT($C6,LEN($C6)-6),K7:K$211)</f>
        <v>133.28989804515882</v>
      </c>
      <c r="L6" s="125">
        <f>SUMIF($B7:$B$211,LEFT($C6,LEN($C6)-6),L7:L$211)</f>
        <v>139.17472555808209</v>
      </c>
      <c r="M6" s="125">
        <f>SUMIF($B7:$B$211,LEFT($C6,LEN($C6)-6),M7:M$211)</f>
        <v>140.17472555808209</v>
      </c>
      <c r="N6" s="125">
        <f>SUMIF($B7:$B$211,LEFT($C6,LEN($C6)-6),N7:N$211)</f>
        <v>101.48962073338001</v>
      </c>
      <c r="O6" s="125">
        <f>SUMIF($B7:$B$211,LEFT($C6,LEN($C6)-6),O7:O$211)</f>
        <v>101.33489745862833</v>
      </c>
      <c r="P6" s="125">
        <f>SUMIF($B7:$B$211,LEFT($C6,LEN($C6)-6),P7:P$211)</f>
        <v>99.151311725413336</v>
      </c>
      <c r="Q6" s="125">
        <f>SUMIF($B7:$B$211,LEFT($C6,LEN($C6)-6),Q7:Q$211)</f>
        <v>93.864599084036669</v>
      </c>
      <c r="R6" s="125">
        <f>SUMIF($B7:$B$211,LEFT($C6,LEN($C6)-6),R7:R$211)</f>
        <v>99.952516271261175</v>
      </c>
      <c r="S6" s="125">
        <f>SUMIF($B7:$B$211,LEFT($C6,LEN($C6)-6),S7:S$211)</f>
        <v>101.27960920471942</v>
      </c>
      <c r="T6" s="125">
        <f>SUMIF($B7:$B$211,LEFT($C6,LEN($C6)-6),T7:T$211)</f>
        <v>102.5224331607471</v>
      </c>
      <c r="U6" s="125">
        <f>SUMIF($B7:$B$211,LEFT($C6,LEN($C6)-6),U7:U$211)</f>
        <v>103.49307085685678</v>
      </c>
      <c r="V6" s="125">
        <f>SUMIF($B7:$B$211,LEFT($C6,LEN($C6)-6),V7:V$211)</f>
        <v>104.93455912737076</v>
      </c>
      <c r="W6" s="125">
        <f>SUMIF($B7:$B$211,LEFT($C6,LEN($C6)-6),W7:W$211)</f>
        <v>106.09357482549616</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61.207382775000013</v>
      </c>
      <c r="E8" s="127">
        <v>72.149843699999991</v>
      </c>
      <c r="F8" s="127">
        <v>63.516927375000002</v>
      </c>
      <c r="G8" s="127">
        <v>55.500964199999991</v>
      </c>
      <c r="H8" s="127">
        <v>8.5028817625735168E-3</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31" s="85" customFormat="1" ht="14.25" customHeight="1" x14ac:dyDescent="0.25">
      <c r="A12" s="130" t="s">
        <v>144</v>
      </c>
      <c r="B12" s="130" t="s">
        <v>351</v>
      </c>
      <c r="C12" s="126" t="s">
        <v>356</v>
      </c>
      <c r="D12" s="127">
        <v>16.364392687500011</v>
      </c>
      <c r="E12" s="127">
        <v>14.321682374999995</v>
      </c>
      <c r="F12" s="127">
        <v>13.710487725000011</v>
      </c>
      <c r="G12" s="127">
        <v>10.957889662500001</v>
      </c>
      <c r="H12" s="127">
        <v>16.558057312499994</v>
      </c>
      <c r="I12" s="127">
        <v>14.822947012499998</v>
      </c>
      <c r="J12" s="127">
        <v>18</v>
      </c>
      <c r="K12" s="127">
        <v>20</v>
      </c>
      <c r="L12" s="127">
        <v>37.738</v>
      </c>
      <c r="M12" s="127">
        <v>37.738</v>
      </c>
      <c r="N12" s="127">
        <v>25.730136357500005</v>
      </c>
      <c r="O12" s="127">
        <v>21.731572753333332</v>
      </c>
      <c r="P12" s="127">
        <v>18.560459278333333</v>
      </c>
      <c r="Q12" s="127">
        <v>17.418060597083333</v>
      </c>
      <c r="R12" s="127">
        <v>20.387660586011254</v>
      </c>
      <c r="S12" s="127">
        <v>20.52302848305791</v>
      </c>
      <c r="T12" s="127">
        <v>20.6381022301969</v>
      </c>
      <c r="U12" s="127">
        <v>20.720938665992811</v>
      </c>
      <c r="V12" s="127">
        <v>20.870507072678659</v>
      </c>
      <c r="W12" s="127">
        <v>20.983645348800071</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22.100803725000009</v>
      </c>
      <c r="E17" s="127">
        <v>20.519796666346107</v>
      </c>
      <c r="F17" s="127">
        <v>34.489290000000004</v>
      </c>
      <c r="G17" s="127">
        <v>29.290856100000006</v>
      </c>
      <c r="H17" s="127">
        <v>30.533636100000003</v>
      </c>
      <c r="I17" s="127">
        <v>30.976661100000001</v>
      </c>
      <c r="J17" s="127">
        <v>30.322610825000002</v>
      </c>
      <c r="K17" s="127">
        <v>29.5</v>
      </c>
      <c r="L17" s="127">
        <v>29.499999999999996</v>
      </c>
      <c r="M17" s="127">
        <v>29.5</v>
      </c>
      <c r="N17" s="127">
        <v>29.185107661033332</v>
      </c>
      <c r="O17" s="127">
        <v>30.743261020200002</v>
      </c>
      <c r="P17" s="127">
        <v>30.445923219333334</v>
      </c>
      <c r="Q17" s="127">
        <v>30.110538486953335</v>
      </c>
      <c r="R17" s="127">
        <v>28.464500762882508</v>
      </c>
      <c r="S17" s="127">
        <v>28.481137007622479</v>
      </c>
      <c r="T17" s="127">
        <v>28.462557551378236</v>
      </c>
      <c r="U17" s="127">
        <v>28.38288323413213</v>
      </c>
      <c r="V17" s="127">
        <v>28.380037619880078</v>
      </c>
      <c r="W17" s="127">
        <v>28.315288107778333</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8.8433300999999993</v>
      </c>
      <c r="E19" s="127">
        <v>7.5314361374999974</v>
      </c>
      <c r="F19" s="127">
        <v>8.0033497499999999</v>
      </c>
      <c r="G19" s="127">
        <v>7.7209976249999981</v>
      </c>
      <c r="H19" s="127">
        <v>35</v>
      </c>
      <c r="I19" s="127">
        <v>41</v>
      </c>
      <c r="J19" s="127">
        <v>39</v>
      </c>
      <c r="K19" s="127">
        <v>35</v>
      </c>
      <c r="L19" s="127">
        <v>21.08</v>
      </c>
      <c r="M19" s="127">
        <v>22.08</v>
      </c>
      <c r="N19" s="127">
        <v>0</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36.768359960697111</v>
      </c>
      <c r="E22" s="127">
        <v>31.066935570793262</v>
      </c>
      <c r="F22" s="127">
        <v>36.693831487499992</v>
      </c>
      <c r="G22" s="127">
        <v>38.451665135336533</v>
      </c>
      <c r="H22" s="127">
        <v>41.502754714543265</v>
      </c>
      <c r="I22" s="127">
        <v>44.612584975961539</v>
      </c>
      <c r="J22" s="127">
        <v>44.8</v>
      </c>
      <c r="K22" s="127">
        <v>47.5</v>
      </c>
      <c r="L22" s="127">
        <v>49.6</v>
      </c>
      <c r="M22" s="127">
        <v>49.6</v>
      </c>
      <c r="N22" s="127">
        <v>46.574376714846665</v>
      </c>
      <c r="O22" s="127">
        <v>48.860063685095</v>
      </c>
      <c r="P22" s="127">
        <v>50.144929227746665</v>
      </c>
      <c r="Q22" s="127">
        <v>46.335999999999999</v>
      </c>
      <c r="R22" s="127">
        <v>51.100354922367409</v>
      </c>
      <c r="S22" s="127">
        <v>52.275443714039028</v>
      </c>
      <c r="T22" s="127">
        <v>53.421773379171967</v>
      </c>
      <c r="U22" s="127">
        <v>54.389248956731841</v>
      </c>
      <c r="V22" s="127">
        <v>55.684014434812035</v>
      </c>
      <c r="W22" s="127">
        <v>56.794641368917759</v>
      </c>
    </row>
    <row r="23" spans="1:23" s="85" customFormat="1" ht="14.25" customHeight="1" x14ac:dyDescent="0.25">
      <c r="A23" s="130" t="s">
        <v>144</v>
      </c>
      <c r="B23" s="130" t="s">
        <v>351</v>
      </c>
      <c r="C23" s="126" t="s">
        <v>364</v>
      </c>
      <c r="D23" s="127">
        <v>0.2215</v>
      </c>
      <c r="E23" s="127">
        <v>1.0718000000000001</v>
      </c>
      <c r="F23" s="127">
        <v>1.2217499999999999</v>
      </c>
      <c r="G23" s="127">
        <v>1.5128999999999999</v>
      </c>
      <c r="H23" s="127">
        <v>1.2562499999999999</v>
      </c>
      <c r="I23" s="127">
        <v>0.59919999999999995</v>
      </c>
      <c r="J23" s="127">
        <v>1.6311332385000006</v>
      </c>
      <c r="K23" s="127">
        <v>1.2898980451588091</v>
      </c>
      <c r="L23" s="127">
        <v>1.2567255580820689</v>
      </c>
      <c r="M23" s="127">
        <v>1.2567255580820689</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14.262914999999996</v>
      </c>
      <c r="E26" s="125">
        <f>SUMIF($B27:$B$211,LEFT($C26,LEN($C26)-6),E27:E$211)</f>
        <v>21.256115000000001</v>
      </c>
      <c r="F26" s="125">
        <f>SUMIF($B27:$B$211,LEFT($C26,LEN($C26)-6),F27:F$211)</f>
        <v>11.739039999999999</v>
      </c>
      <c r="G26" s="125">
        <f>SUMIF($B27:$B$211,LEFT($C26,LEN($C26)-6),G27:G$211)</f>
        <v>12.665540000000004</v>
      </c>
      <c r="H26" s="125">
        <f>SUMIF($B27:$B$211,LEFT($C26,LEN($C26)-6),H27:H$211)</f>
        <v>10.27397</v>
      </c>
      <c r="I26" s="125">
        <f>SUMIF($B27:$B$211,LEFT($C26,LEN($C26)-6),I27:I$211)</f>
        <v>11.513600000000004</v>
      </c>
      <c r="J26" s="125">
        <f>SUMIF($B27:$B$211,LEFT($C26,LEN($C26)-6),J27:J$211)</f>
        <v>6.9038579999999996</v>
      </c>
      <c r="K26" s="125">
        <f>SUMIF($B27:$B$211,LEFT($C26,LEN($C26)-6),K27:K$211)</f>
        <v>9.4199400000000004</v>
      </c>
      <c r="L26" s="125">
        <f>SUMIF($B27:$B$211,LEFT($C26,LEN($C26)-6),L27:L$211)</f>
        <v>4.9412849999999997</v>
      </c>
      <c r="M26" s="125">
        <f>SUMIF($B27:$B$211,LEFT($C26,LEN($C26)-6),M27:M$211)</f>
        <v>6.0082849999999999</v>
      </c>
      <c r="N26" s="125">
        <f>SUMIF($B27:$B$211,LEFT($C26,LEN($C26)-6),N27:N$211)</f>
        <v>5.9579010202999996</v>
      </c>
      <c r="O26" s="125">
        <f>SUMIF($B27:$B$211,LEFT($C26,LEN($C26)-6),O27:O$211)</f>
        <v>5.8836476323974995</v>
      </c>
      <c r="P26" s="125">
        <f>SUMIF($B27:$B$211,LEFT($C26,LEN($C26)-6),P27:P$211)</f>
        <v>5.9414177681274998</v>
      </c>
      <c r="Q26" s="125">
        <f>SUMIF($B27:$B$211,LEFT($C26,LEN($C26)-6),Q27:Q$211)</f>
        <v>5.9339946601125</v>
      </c>
      <c r="R26" s="125">
        <f>SUMIF($B27:$B$211,LEFT($C26,LEN($C26)-6),R27:R$211)</f>
        <v>6.3913953483380563</v>
      </c>
      <c r="S26" s="125">
        <f>SUMIF($B27:$B$211,LEFT($C26,LEN($C26)-6),S27:S$211)</f>
        <v>6.5617764717344338</v>
      </c>
      <c r="T26" s="125">
        <f>SUMIF($B27:$B$211,LEFT($C26,LEN($C26)-6),T27:T$211)</f>
        <v>6.7276771521486651</v>
      </c>
      <c r="U26" s="125">
        <f>SUMIF($B27:$B$211,LEFT($C26,LEN($C26)-6),U27:U$211)</f>
        <v>6.8873736912666503</v>
      </c>
      <c r="V26" s="125">
        <f>SUMIF($B27:$B$211,LEFT($C26,LEN($C26)-6),V27:V$211)</f>
        <v>7.0609418404051363</v>
      </c>
      <c r="W26" s="125">
        <f>SUMIF($B27:$B$211,LEFT($C26,LEN($C26)-6),W27:W$211)</f>
        <v>7.2271187746240759</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1.5295999999999967</v>
      </c>
      <c r="E29" s="127">
        <v>2.2456000000000018</v>
      </c>
      <c r="F29" s="127">
        <v>1.6646999999999994</v>
      </c>
      <c r="G29" s="127">
        <v>1.1912000000000036</v>
      </c>
      <c r="H29" s="127">
        <v>1.9568000000000012</v>
      </c>
      <c r="I29" s="127">
        <v>4.373600000000005</v>
      </c>
      <c r="J29" s="127">
        <v>3.2658580000000001</v>
      </c>
      <c r="K29" s="127">
        <v>6.2639399999999998</v>
      </c>
      <c r="L29" s="127">
        <v>2.0082849999999999</v>
      </c>
      <c r="M29" s="127">
        <v>3.0082849999999999</v>
      </c>
      <c r="N29" s="127">
        <v>2.9579010203</v>
      </c>
      <c r="O29" s="127">
        <v>2.8836476323975</v>
      </c>
      <c r="P29" s="127">
        <v>2.9414177681274998</v>
      </c>
      <c r="Q29" s="127">
        <v>2.9339946601125</v>
      </c>
      <c r="R29" s="127">
        <v>3.2964970227560833</v>
      </c>
      <c r="S29" s="127">
        <v>3.4110061569992194</v>
      </c>
      <c r="T29" s="127">
        <v>3.5255025305145939</v>
      </c>
      <c r="U29" s="127">
        <v>3.6387746679032484</v>
      </c>
      <c r="V29" s="127">
        <v>3.7575733697092479</v>
      </c>
      <c r="W29" s="127">
        <v>3.8751426685242292</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2.6589749999999999</v>
      </c>
      <c r="E36" s="127">
        <v>7.8861749999999997</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9.0743399999999994</v>
      </c>
      <c r="E42" s="127">
        <v>9.0743399999999994</v>
      </c>
      <c r="F42" s="127">
        <v>9.0743399999999994</v>
      </c>
      <c r="G42" s="127">
        <v>9.0743399999999994</v>
      </c>
      <c r="H42" s="127">
        <v>4.5371699999999997</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1</v>
      </c>
      <c r="E44" s="127">
        <v>2.0499999999999998</v>
      </c>
      <c r="F44" s="127">
        <v>1</v>
      </c>
      <c r="G44" s="127">
        <v>2.4</v>
      </c>
      <c r="H44" s="127">
        <v>3.78</v>
      </c>
      <c r="I44" s="127">
        <v>7.14</v>
      </c>
      <c r="J44" s="127">
        <v>3.6379999999999999</v>
      </c>
      <c r="K44" s="127">
        <v>3.1560000000000001</v>
      </c>
      <c r="L44" s="127">
        <v>2.9329999999999998</v>
      </c>
      <c r="M44" s="127">
        <v>3</v>
      </c>
      <c r="N44" s="127">
        <v>3</v>
      </c>
      <c r="O44" s="127">
        <v>3</v>
      </c>
      <c r="P44" s="127">
        <v>3</v>
      </c>
      <c r="Q44" s="127">
        <v>3</v>
      </c>
      <c r="R44" s="127">
        <v>3.0948983255819735</v>
      </c>
      <c r="S44" s="127">
        <v>3.1507703147352144</v>
      </c>
      <c r="T44" s="127">
        <v>3.2021746216340707</v>
      </c>
      <c r="U44" s="127">
        <v>3.2485990233634019</v>
      </c>
      <c r="V44" s="127">
        <v>3.3033684706958883</v>
      </c>
      <c r="W44" s="127">
        <v>3.3519761060998463</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0</v>
      </c>
      <c r="E46" s="125">
        <f>SUMIF($B47:$B$211,LEFT($C46,LEN($C46)-6),E47:E$211)</f>
        <v>0</v>
      </c>
      <c r="F46" s="125">
        <f>SUMIF($B47:$B$211,LEFT($C46,LEN($C46)-6),F47:F$211)</f>
        <v>1.6977265199999998</v>
      </c>
      <c r="G46" s="125">
        <f>SUMIF($B47:$B$211,LEFT($C46,LEN($C46)-6),G47:G$211)</f>
        <v>1.5409879199999998</v>
      </c>
      <c r="H46" s="125">
        <f>SUMIF($B47:$B$211,LEFT($C46,LEN($C46)-6),H47:H$211)</f>
        <v>0</v>
      </c>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v>
      </c>
      <c r="E52" s="127">
        <v>0</v>
      </c>
      <c r="F52" s="127">
        <v>1.6977265199999998</v>
      </c>
      <c r="G52" s="127">
        <v>1.5409879199999998</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38.543797082499999</v>
      </c>
      <c r="E56" s="123">
        <f>SUMIF($A58:$A$211,LEFT($C56,LEN($C56)-6),E58:E$211)</f>
        <v>32.481452366666673</v>
      </c>
      <c r="F56" s="123">
        <f>SUMIF($A58:$A$211,LEFT($C56,LEN($C56)-6),F58:F$211)</f>
        <v>29.559771740944797</v>
      </c>
      <c r="G56" s="123">
        <f>SUMIF($A58:$A$211,LEFT($C56,LEN($C56)-6),G58:G$211)</f>
        <v>33.795278001666667</v>
      </c>
      <c r="H56" s="123">
        <f>SUMIF($A58:$A$211,LEFT($C56,LEN($C56)-6),H58:H$211)</f>
        <v>51.258028370833337</v>
      </c>
      <c r="I56" s="123">
        <f>SUMIF($A58:$A$211,LEFT($C56,LEN($C56)-6),I58:I$211)</f>
        <v>51.394633729166664</v>
      </c>
      <c r="J56" s="123">
        <f>SUMIF($A58:$A$211,LEFT($C56,LEN($C56)-6),J58:J$211)</f>
        <v>45.412679999999995</v>
      </c>
      <c r="K56" s="123">
        <f>SUMIF($A58:$A$211,LEFT($C56,LEN($C56)-6),K58:K$211)</f>
        <v>42.679200000000002</v>
      </c>
      <c r="L56" s="123">
        <f>SUMIF($A58:$A$211,LEFT($C56,LEN($C56)-6),L58:L$211)</f>
        <v>53.344562092472344</v>
      </c>
      <c r="M56" s="123">
        <f>SUMIF($A58:$A$211,LEFT($C56,LEN($C56)-6),M58:M$211)</f>
        <v>43.742524993842501</v>
      </c>
      <c r="N56" s="123">
        <f>SUMIF($A58:$A$211,LEFT($C56,LEN($C56)-6),N58:N$211)</f>
        <v>53.577417818530826</v>
      </c>
      <c r="O56" s="123">
        <f>SUMIF($A58:$A$211,LEFT($C56,LEN($C56)-6),O58:O$211)</f>
        <v>62.887193828015839</v>
      </c>
      <c r="P56" s="123">
        <f>SUMIF($A58:$A$211,LEFT($C56,LEN($C56)-6),P58:P$211)</f>
        <v>48.761508011846665</v>
      </c>
      <c r="Q56" s="123">
        <f>SUMIF($A58:$A$211,LEFT($C56,LEN($C56)-6),Q58:Q$211)</f>
        <v>49.984610525052503</v>
      </c>
      <c r="R56" s="123">
        <f>SUMIF($A58:$A$211,LEFT($C56,LEN($C56)-6),R58:R$211)</f>
        <v>61.503206801065673</v>
      </c>
      <c r="S56" s="123">
        <f>SUMIF($A58:$A$211,LEFT($C56,LEN($C56)-6),S58:S$211)</f>
        <v>63.463817874755797</v>
      </c>
      <c r="T56" s="123">
        <f>SUMIF($A58:$A$211,LEFT($C56,LEN($C56)-6),T58:T$211)</f>
        <v>65.313261262195439</v>
      </c>
      <c r="U56" s="123">
        <f>SUMIF($A58:$A$211,LEFT($C56,LEN($C56)-6),U58:U$211)</f>
        <v>67.089062536687521</v>
      </c>
      <c r="V56" s="123">
        <f>SUMIF($A58:$A$211,LEFT($C56,LEN($C56)-6),V58:V$211)</f>
        <v>69.030098359736996</v>
      </c>
      <c r="W56" s="123">
        <f>SUMIF($A58:$A$211,LEFT($C56,LEN($C56)-6),W58:W$211)</f>
        <v>70.881950498460952</v>
      </c>
    </row>
    <row r="57" spans="1:23" s="87" customFormat="1" ht="14.25" customHeight="1" x14ac:dyDescent="0.25">
      <c r="A57" s="125" t="s">
        <v>391</v>
      </c>
      <c r="B57" s="125" t="s">
        <v>391</v>
      </c>
      <c r="C57" s="124" t="s">
        <v>391</v>
      </c>
      <c r="D57" s="125">
        <f>SUMIF($B58:$B$211,LEFT($C57,LEN($C57)-6),D58:D$211)</f>
        <v>37.296670569999996</v>
      </c>
      <c r="E57" s="125">
        <f>SUMIF($B58:$B$211,LEFT($C57,LEN($C57)-6),E58:E$211)</f>
        <v>31.079158616666671</v>
      </c>
      <c r="F57" s="125">
        <f>SUMIF($B58:$B$211,LEFT($C57,LEN($C57)-6),F58:F$211)</f>
        <v>27.946690490944796</v>
      </c>
      <c r="G57" s="125">
        <f>SUMIF($B58:$B$211,LEFT($C57,LEN($C57)-6),G58:G$211)</f>
        <v>31.395353001666667</v>
      </c>
      <c r="H57" s="125">
        <f>SUMIF($B58:$B$211,LEFT($C57,LEN($C57)-6),H58:H$211)</f>
        <v>48.276065870833335</v>
      </c>
      <c r="I57" s="125">
        <f>SUMIF($B58:$B$211,LEFT($C57,LEN($C57)-6),I58:I$211)</f>
        <v>47.899304666666666</v>
      </c>
      <c r="J57" s="125">
        <f>SUMIF($B58:$B$211,LEFT($C57,LEN($C57)-6),J58:J$211)</f>
        <v>40.603679999999997</v>
      </c>
      <c r="K57" s="125">
        <f>SUMIF($B58:$B$211,LEFT($C57,LEN($C57)-6),K58:K$211)</f>
        <v>34.069200000000002</v>
      </c>
      <c r="L57" s="125">
        <f>SUMIF($B58:$B$211,LEFT($C57,LEN($C57)-6),L58:L$211)</f>
        <v>44.616248092472347</v>
      </c>
      <c r="M57" s="125">
        <f>SUMIF($B58:$B$211,LEFT($C57,LEN($C57)-6),M58:M$211)</f>
        <v>33.742524993842501</v>
      </c>
      <c r="N57" s="125">
        <f>SUMIF($B58:$B$211,LEFT($C57,LEN($C57)-6),N58:N$211)</f>
        <v>45.275359995826662</v>
      </c>
      <c r="O57" s="125">
        <f>SUMIF($B58:$B$211,LEFT($C57,LEN($C57)-6),O58:O$211)</f>
        <v>57.554136819882501</v>
      </c>
      <c r="P57" s="125">
        <f>SUMIF($B58:$B$211,LEFT($C57,LEN($C57)-6),P58:P$211)</f>
        <v>41.120736421546667</v>
      </c>
      <c r="Q57" s="125">
        <f>SUMIF($B58:$B$211,LEFT($C57,LEN($C57)-6),Q58:Q$211)</f>
        <v>41.640529755247499</v>
      </c>
      <c r="R57" s="125">
        <f>SUMIF($B58:$B$211,LEFT($C57,LEN($C57)-6),R58:R$211)</f>
        <v>54.005564252582545</v>
      </c>
      <c r="S57" s="125">
        <f>SUMIF($B58:$B$211,LEFT($C57,LEN($C57)-6),S58:S$211)</f>
        <v>55.744596552258642</v>
      </c>
      <c r="T57" s="125">
        <f>SUMIF($B58:$B$211,LEFT($C57,LEN($C57)-6),T58:T$211)</f>
        <v>57.381036315889688</v>
      </c>
      <c r="U57" s="125">
        <f>SUMIF($B58:$B$211,LEFT($C57,LEN($C57)-6),U58:U$211)</f>
        <v>58.955502350407869</v>
      </c>
      <c r="V57" s="125">
        <f>SUMIF($B58:$B$211,LEFT($C57,LEN($C57)-6),V58:V$211)</f>
        <v>60.665842764427467</v>
      </c>
      <c r="W57" s="125">
        <f>SUMIF($B58:$B$211,LEFT($C57,LEN($C57)-6),W58:W$211)</f>
        <v>62.300472526797471</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2.8457330700000001</v>
      </c>
      <c r="E59" s="127">
        <v>3.2997600000000005</v>
      </c>
      <c r="F59" s="127">
        <v>0.82494000000000012</v>
      </c>
      <c r="G59" s="127">
        <v>1.64988</v>
      </c>
      <c r="H59" s="127">
        <v>2.8872899999999997</v>
      </c>
      <c r="I59" s="127">
        <v>3.0522779999999998</v>
      </c>
      <c r="J59" s="127">
        <v>1</v>
      </c>
      <c r="K59" s="127">
        <v>3.0000000000000004</v>
      </c>
      <c r="L59" s="127">
        <v>3.7203480924723493</v>
      </c>
      <c r="M59" s="127">
        <v>5.5839863538425005</v>
      </c>
      <c r="N59" s="127">
        <v>6.6846599958266673</v>
      </c>
      <c r="O59" s="127">
        <v>5.3784368198825003</v>
      </c>
      <c r="P59" s="127">
        <v>6.7867364215466672</v>
      </c>
      <c r="Q59" s="127">
        <v>11.059409755247501</v>
      </c>
      <c r="R59" s="127">
        <v>8.9076249965120837</v>
      </c>
      <c r="S59" s="127">
        <v>9.393146294806014</v>
      </c>
      <c r="T59" s="127">
        <v>9.877045869561309</v>
      </c>
      <c r="U59" s="127">
        <v>10.349783024837631</v>
      </c>
      <c r="V59" s="127">
        <v>10.845749608297305</v>
      </c>
      <c r="W59" s="127">
        <v>11.329955057105934</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5.3621100000000004</v>
      </c>
      <c r="H61" s="127">
        <v>10.31175</v>
      </c>
      <c r="I61" s="127">
        <v>13.611510000000001</v>
      </c>
      <c r="J61" s="127">
        <v>10.503679999999999</v>
      </c>
      <c r="K61" s="127">
        <v>13.36</v>
      </c>
      <c r="L61" s="127">
        <v>18.48</v>
      </c>
      <c r="M61" s="127">
        <v>13.84283864</v>
      </c>
      <c r="N61" s="127">
        <v>23.071999999999999</v>
      </c>
      <c r="O61" s="127">
        <v>36.256</v>
      </c>
      <c r="P61" s="127">
        <v>21.341599999999996</v>
      </c>
      <c r="Q61" s="127">
        <v>22.561119999999999</v>
      </c>
      <c r="R61" s="127">
        <v>27.77873999848012</v>
      </c>
      <c r="S61" s="127">
        <v>28.499123193772785</v>
      </c>
      <c r="T61" s="127">
        <v>29.157144406550806</v>
      </c>
      <c r="U61" s="127">
        <v>29.779592529850014</v>
      </c>
      <c r="V61" s="127">
        <v>30.476639696998557</v>
      </c>
      <c r="W61" s="127">
        <v>31.12924866436833</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34.450937499999995</v>
      </c>
      <c r="E63" s="127">
        <v>27.779398616666672</v>
      </c>
      <c r="F63" s="127">
        <v>27.121750490944795</v>
      </c>
      <c r="G63" s="127">
        <v>24.383363001666666</v>
      </c>
      <c r="H63" s="127">
        <v>35.077025870833339</v>
      </c>
      <c r="I63" s="127">
        <v>31.235516666666665</v>
      </c>
      <c r="J63" s="127">
        <v>29.1</v>
      </c>
      <c r="K63" s="127">
        <v>17.709200000000003</v>
      </c>
      <c r="L63" s="127">
        <v>22.415899999999997</v>
      </c>
      <c r="M63" s="127">
        <v>14.3157</v>
      </c>
      <c r="N63" s="127">
        <v>15.518699999999999</v>
      </c>
      <c r="O63" s="127">
        <v>15.919699999999999</v>
      </c>
      <c r="P63" s="127">
        <v>12.9924</v>
      </c>
      <c r="Q63" s="127">
        <v>8.02</v>
      </c>
      <c r="R63" s="127">
        <v>17.319199257590345</v>
      </c>
      <c r="S63" s="127">
        <v>17.852327063679844</v>
      </c>
      <c r="T63" s="127">
        <v>18.346846039777574</v>
      </c>
      <c r="U63" s="127">
        <v>18.826126795720224</v>
      </c>
      <c r="V63" s="127">
        <v>19.343453459131602</v>
      </c>
      <c r="W63" s="127">
        <v>19.841268805323203</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1.2471265125000002</v>
      </c>
      <c r="E110" s="125">
        <f>SUMIF($B111:$B$211,LEFT($C110,LEN($C110)-6),E111:E$211)</f>
        <v>1.4022937499999995</v>
      </c>
      <c r="F110" s="125">
        <f>SUMIF($B111:$B$211,LEFT($C110,LEN($C110)-6),F111:F$211)</f>
        <v>1.6130812499999998</v>
      </c>
      <c r="G110" s="125">
        <f>SUMIF($B111:$B$211,LEFT($C110,LEN($C110)-6),G111:G$211)</f>
        <v>2.3999250000000001</v>
      </c>
      <c r="H110" s="125">
        <f>SUMIF($B111:$B$211,LEFT($C110,LEN($C110)-6),H111:H$211)</f>
        <v>2.981962499999999</v>
      </c>
      <c r="I110" s="125">
        <f>SUMIF($B111:$B$211,LEFT($C110,LEN($C110)-6),I111:I$211)</f>
        <v>3.4953290625000002</v>
      </c>
      <c r="J110" s="125">
        <f>SUMIF($B111:$B$211,LEFT($C110,LEN($C110)-6),J111:J$211)</f>
        <v>4.8090000000000002</v>
      </c>
      <c r="K110" s="125">
        <f>SUMIF($B111:$B$211,LEFT($C110,LEN($C110)-6),K111:K$211)</f>
        <v>8.61</v>
      </c>
      <c r="L110" s="125">
        <f>SUMIF($B111:$B$211,LEFT($C110,LEN($C110)-6),L111:L$211)</f>
        <v>8.7283139999999992</v>
      </c>
      <c r="M110" s="125">
        <f>SUMIF($B111:$B$211,LEFT($C110,LEN($C110)-6),M111:M$211)</f>
        <v>10</v>
      </c>
      <c r="N110" s="125">
        <f>SUMIF($B111:$B$211,LEFT($C110,LEN($C110)-6),N111:N$211)</f>
        <v>8.3020578227041657</v>
      </c>
      <c r="O110" s="125">
        <f>SUMIF($B111:$B$211,LEFT($C110,LEN($C110)-6),O111:O$211)</f>
        <v>5.3330570081333342</v>
      </c>
      <c r="P110" s="125">
        <f>SUMIF($B111:$B$211,LEFT($C110,LEN($C110)-6),P111:P$211)</f>
        <v>7.6407715903</v>
      </c>
      <c r="Q110" s="125">
        <f>SUMIF($B111:$B$211,LEFT($C110,LEN($C110)-6),Q111:Q$211)</f>
        <v>8.3440807698050001</v>
      </c>
      <c r="R110" s="125">
        <f>SUMIF($B111:$B$211,LEFT($C110,LEN($C110)-6),R111:R$211)</f>
        <v>7.4976425484831291</v>
      </c>
      <c r="S110" s="125">
        <f>SUMIF($B111:$B$211,LEFT($C110,LEN($C110)-6),S111:S$211)</f>
        <v>7.7192213224971553</v>
      </c>
      <c r="T110" s="125">
        <f>SUMIF($B111:$B$211,LEFT($C110,LEN($C110)-6),T111:T$211)</f>
        <v>7.9322249463057579</v>
      </c>
      <c r="U110" s="125">
        <f>SUMIF($B111:$B$211,LEFT($C110,LEN($C110)-6),U111:U$211)</f>
        <v>8.1335601862796505</v>
      </c>
      <c r="V110" s="125">
        <f>SUMIF($B111:$B$211,LEFT($C110,LEN($C110)-6),V111:V$211)</f>
        <v>8.3642555953095226</v>
      </c>
      <c r="W110" s="125">
        <f>SUMIF($B111:$B$211,LEFT($C110,LEN($C110)-6),W111:W$211)</f>
        <v>8.5814779716634746</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1.2471265125000002</v>
      </c>
      <c r="E114" s="127">
        <v>1.4022937499999995</v>
      </c>
      <c r="F114" s="127">
        <v>1.6130812499999998</v>
      </c>
      <c r="G114" s="127">
        <v>2.3999250000000001</v>
      </c>
      <c r="H114" s="127">
        <v>2.981962499999999</v>
      </c>
      <c r="I114" s="127">
        <v>3.4953290625000002</v>
      </c>
      <c r="J114" s="127">
        <v>4.8090000000000002</v>
      </c>
      <c r="K114" s="127">
        <v>8.61</v>
      </c>
      <c r="L114" s="127">
        <v>8.7283139999999992</v>
      </c>
      <c r="M114" s="127">
        <v>10</v>
      </c>
      <c r="N114" s="127">
        <v>8.3020578227041657</v>
      </c>
      <c r="O114" s="127">
        <v>5.3330570081333342</v>
      </c>
      <c r="P114" s="127">
        <v>7.6407715903</v>
      </c>
      <c r="Q114" s="127">
        <v>8.3440807698050001</v>
      </c>
      <c r="R114" s="127">
        <v>7.4976425484831291</v>
      </c>
      <c r="S114" s="127">
        <v>7.7192213224971553</v>
      </c>
      <c r="T114" s="127">
        <v>7.9322249463057579</v>
      </c>
      <c r="U114" s="127">
        <v>8.1335601862796505</v>
      </c>
      <c r="V114" s="127">
        <v>8.3642555953095226</v>
      </c>
      <c r="W114" s="127">
        <v>8.5814779716634746</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85.10902279504279</v>
      </c>
      <c r="E116" s="123">
        <f>SUMIF($A118:$A$211,LEFT($C116,LEN($C116)-6),E118:E$211)</f>
        <v>72.727299776414995</v>
      </c>
      <c r="F116" s="123">
        <f>SUMIF($A118:$A$211,LEFT($C116,LEN($C116)-6),F118:F$211)</f>
        <v>69.94353163836989</v>
      </c>
      <c r="G116" s="123">
        <f>SUMIF($A118:$A$211,LEFT($C116,LEN($C116)-6),G118:G$211)</f>
        <v>60.850275402677056</v>
      </c>
      <c r="H116" s="123">
        <f>SUMIF($A118:$A$211,LEFT($C116,LEN($C116)-6),H118:H$211)</f>
        <v>67.199939934842973</v>
      </c>
      <c r="I116" s="123">
        <f>SUMIF($A118:$A$211,LEFT($C116,LEN($C116)-6),I118:I$211)</f>
        <v>64.788509264920265</v>
      </c>
      <c r="J116" s="123">
        <f>SUMIF($A118:$A$211,LEFT($C116,LEN($C116)-6),J118:J$211)</f>
        <v>57.619415423388247</v>
      </c>
      <c r="K116" s="123">
        <f>SUMIF($A118:$A$211,LEFT($C116,LEN($C116)-6),K118:K$211)</f>
        <v>38.160224177639236</v>
      </c>
      <c r="L116" s="123">
        <f>SUMIF($A118:$A$211,LEFT($C116,LEN($C116)-6),L118:L$211)</f>
        <v>24.492761357055972</v>
      </c>
      <c r="M116" s="123">
        <f>SUMIF($A118:$A$211,LEFT($C116,LEN($C116)-6),M118:M$211)</f>
        <v>27.261955936617543</v>
      </c>
      <c r="N116" s="123">
        <f>SUMIF($A118:$A$211,LEFT($C116,LEN($C116)-6),N118:N$211)</f>
        <v>28.903925807164963</v>
      </c>
      <c r="O116" s="123">
        <f>SUMIF($A118:$A$211,LEFT($C116,LEN($C116)-6),O118:O$211)</f>
        <v>23.338496770132288</v>
      </c>
      <c r="P116" s="123">
        <f>SUMIF($A118:$A$211,LEFT($C116,LEN($C116)-6),P118:P$211)</f>
        <v>23.782215219298504</v>
      </c>
      <c r="Q116" s="123">
        <f>SUMIF($A118:$A$211,LEFT($C116,LEN($C116)-6),Q118:Q$211)</f>
        <v>23.99739273874663</v>
      </c>
      <c r="R116" s="123">
        <f>SUMIF($A118:$A$211,LEFT($C116,LEN($C116)-6),R118:R$211)</f>
        <v>22.305126571729666</v>
      </c>
      <c r="S116" s="123">
        <f>SUMIF($A118:$A$211,LEFT($C116,LEN($C116)-6),S118:S$211)</f>
        <v>22.62013864778956</v>
      </c>
      <c r="T116" s="123">
        <f>SUMIF($A118:$A$211,LEFT($C116,LEN($C116)-6),T118:T$211)</f>
        <v>22.923682639823831</v>
      </c>
      <c r="U116" s="123">
        <f>SUMIF($A118:$A$211,LEFT($C116,LEN($C116)-6),U118:U$211)</f>
        <v>23.172014724599105</v>
      </c>
      <c r="V116" s="123">
        <f>SUMIF($A118:$A$211,LEFT($C116,LEN($C116)-6),V118:V$211)</f>
        <v>23.551245572992269</v>
      </c>
      <c r="W116" s="123">
        <f>SUMIF($A118:$A$211,LEFT($C116,LEN($C116)-6),W118:W$211)</f>
        <v>23.872255517225383</v>
      </c>
    </row>
    <row r="117" spans="1:23" s="87" customFormat="1" ht="14.25" customHeight="1" x14ac:dyDescent="0.25">
      <c r="A117" s="125" t="s">
        <v>452</v>
      </c>
      <c r="B117" s="125" t="s">
        <v>452</v>
      </c>
      <c r="C117" s="124" t="s">
        <v>452</v>
      </c>
      <c r="D117" s="125">
        <f>SUMIF($B118:$B$211,LEFT($C117,LEN($C117)-6),D118:D$211)</f>
        <v>85.10902279504279</v>
      </c>
      <c r="E117" s="125">
        <f>SUMIF($B118:$B$211,LEFT($C117,LEN($C117)-6),E118:E$211)</f>
        <v>72.727299776414995</v>
      </c>
      <c r="F117" s="125">
        <f>SUMIF($B118:$B$211,LEFT($C117,LEN($C117)-6),F118:F$211)</f>
        <v>69.94353163836989</v>
      </c>
      <c r="G117" s="125">
        <f>SUMIF($B118:$B$211,LEFT($C117,LEN($C117)-6),G118:G$211)</f>
        <v>60.850275402677056</v>
      </c>
      <c r="H117" s="125">
        <f>SUMIF($B118:$B$211,LEFT($C117,LEN($C117)-6),H118:H$211)</f>
        <v>67.199939934842973</v>
      </c>
      <c r="I117" s="125">
        <f>SUMIF($B118:$B$211,LEFT($C117,LEN($C117)-6),I118:I$211)</f>
        <v>64.788509264920265</v>
      </c>
      <c r="J117" s="125">
        <f>SUMIF($B118:$B$211,LEFT($C117,LEN($C117)-6),J118:J$211)</f>
        <v>57.619415423388247</v>
      </c>
      <c r="K117" s="125">
        <f>SUMIF($B118:$B$211,LEFT($C117,LEN($C117)-6),K118:K$211)</f>
        <v>38.160224177639236</v>
      </c>
      <c r="L117" s="125">
        <f>SUMIF($B118:$B$211,LEFT($C117,LEN($C117)-6),L118:L$211)</f>
        <v>24.492761357055972</v>
      </c>
      <c r="M117" s="125">
        <f>SUMIF($B118:$B$211,LEFT($C117,LEN($C117)-6),M118:M$211)</f>
        <v>27.261955936617543</v>
      </c>
      <c r="N117" s="125">
        <f>SUMIF($B118:$B$211,LEFT($C117,LEN($C117)-6),N118:N$211)</f>
        <v>28.903925807164963</v>
      </c>
      <c r="O117" s="125">
        <f>SUMIF($B118:$B$211,LEFT($C117,LEN($C117)-6),O118:O$211)</f>
        <v>23.338496770132288</v>
      </c>
      <c r="P117" s="125">
        <f>SUMIF($B118:$B$211,LEFT($C117,LEN($C117)-6),P118:P$211)</f>
        <v>23.782215219298504</v>
      </c>
      <c r="Q117" s="125">
        <f>SUMIF($B118:$B$211,LEFT($C117,LEN($C117)-6),Q118:Q$211)</f>
        <v>23.99739273874663</v>
      </c>
      <c r="R117" s="125">
        <f>SUMIF($B118:$B$211,LEFT($C117,LEN($C117)-6),R118:R$211)</f>
        <v>22.305126571729666</v>
      </c>
      <c r="S117" s="125">
        <f>SUMIF($B118:$B$211,LEFT($C117,LEN($C117)-6),S118:S$211)</f>
        <v>22.62013864778956</v>
      </c>
      <c r="T117" s="125">
        <f>SUMIF($B118:$B$211,LEFT($C117,LEN($C117)-6),T118:T$211)</f>
        <v>22.923682639823831</v>
      </c>
      <c r="U117" s="125">
        <f>SUMIF($B118:$B$211,LEFT($C117,LEN($C117)-6),U118:U$211)</f>
        <v>23.172014724599105</v>
      </c>
      <c r="V117" s="125">
        <f>SUMIF($B118:$B$211,LEFT($C117,LEN($C117)-6),V118:V$211)</f>
        <v>23.551245572992269</v>
      </c>
      <c r="W117" s="125">
        <f>SUMIF($B118:$B$211,LEFT($C117,LEN($C117)-6),W118:W$211)</f>
        <v>23.872255517225383</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85.10902279504279</v>
      </c>
      <c r="E119" s="127">
        <v>72.727299776414995</v>
      </c>
      <c r="F119" s="127">
        <v>69.94353163836989</v>
      </c>
      <c r="G119" s="127">
        <v>60.850275402677056</v>
      </c>
      <c r="H119" s="127">
        <v>67.199939934842973</v>
      </c>
      <c r="I119" s="127">
        <v>64.788509264920265</v>
      </c>
      <c r="J119" s="127">
        <v>57.619415423388247</v>
      </c>
      <c r="K119" s="127">
        <v>38.160224177639236</v>
      </c>
      <c r="L119" s="127">
        <v>24.492761357055972</v>
      </c>
      <c r="M119" s="127">
        <v>27.261955936617543</v>
      </c>
      <c r="N119" s="127">
        <v>28.903925807164963</v>
      </c>
      <c r="O119" s="127">
        <v>23.338496770132288</v>
      </c>
      <c r="P119" s="127">
        <v>23.782215219298504</v>
      </c>
      <c r="Q119" s="127">
        <v>23.99739273874663</v>
      </c>
      <c r="R119" s="127">
        <v>22.305126571729666</v>
      </c>
      <c r="S119" s="127">
        <v>22.62013864778956</v>
      </c>
      <c r="T119" s="127">
        <v>22.923682639823831</v>
      </c>
      <c r="U119" s="127">
        <v>23.172014724599105</v>
      </c>
      <c r="V119" s="127">
        <v>23.551245572992269</v>
      </c>
      <c r="W119" s="127">
        <v>23.872255517225383</v>
      </c>
    </row>
    <row r="120" spans="1:23" s="87" customFormat="1" ht="14.25" customHeight="1" x14ac:dyDescent="0.25">
      <c r="A120" s="123" t="s">
        <v>453</v>
      </c>
      <c r="B120" s="123" t="s">
        <v>453</v>
      </c>
      <c r="C120" s="122" t="s">
        <v>453</v>
      </c>
      <c r="D120" s="123">
        <f>SUMIF($A122:$A$211,LEFT($C120,LEN($C120)-6),D122:D$211)</f>
        <v>404.82557056587615</v>
      </c>
      <c r="E120" s="123">
        <f>SUMIF($A122:$A$211,LEFT($C120,LEN($C120)-6),E122:E$211)</f>
        <v>498.22551861647503</v>
      </c>
      <c r="F120" s="123">
        <f>SUMIF($A122:$A$211,LEFT($C120,LEN($C120)-6),F122:F$211)</f>
        <v>429.6256106801336</v>
      </c>
      <c r="G120" s="123">
        <f>SUMIF($A122:$A$211,LEFT($C120,LEN($C120)-6),G122:G$211)</f>
        <v>382.26108607862705</v>
      </c>
      <c r="H120" s="123">
        <f>SUMIF($A122:$A$211,LEFT($C120,LEN($C120)-6),H122:H$211)</f>
        <v>437.72339771535241</v>
      </c>
      <c r="I120" s="123">
        <f>SUMIF($A122:$A$211,LEFT($C120,LEN($C120)-6),I122:I$211)</f>
        <v>477.0486880794648</v>
      </c>
      <c r="J120" s="123">
        <f>SUMIF($A122:$A$211,LEFT($C120,LEN($C120)-6),J122:J$211)</f>
        <v>502.5272787515263</v>
      </c>
      <c r="K120" s="123">
        <f>SUMIF($A122:$A$211,LEFT($C120,LEN($C120)-6),K122:K$211)</f>
        <v>545.21887135217332</v>
      </c>
      <c r="L120" s="123">
        <f>SUMIF($A122:$A$211,LEFT($C120,LEN($C120)-6),L122:L$211)</f>
        <v>529.00043326008733</v>
      </c>
      <c r="M120" s="123">
        <f>SUMIF($A122:$A$211,LEFT($C120,LEN($C120)-6),M122:M$211)</f>
        <v>539.02525576930248</v>
      </c>
      <c r="N120" s="123">
        <f>SUMIF($A122:$A$211,LEFT($C120,LEN($C120)-6),N122:N$211)</f>
        <v>557.73717377236301</v>
      </c>
      <c r="O120" s="123">
        <f>SUMIF($A122:$A$211,LEFT($C120,LEN($C120)-6),O122:O$211)</f>
        <v>601.22953099605525</v>
      </c>
      <c r="P120" s="123">
        <f>SUMIF($A122:$A$211,LEFT($C120,LEN($C120)-6),P122:P$211)</f>
        <v>581.58436162056557</v>
      </c>
      <c r="Q120" s="123">
        <f>SUMIF($A122:$A$211,LEFT($C120,LEN($C120)-6),Q122:Q$211)</f>
        <v>572.37911087928535</v>
      </c>
      <c r="R120" s="123">
        <f>SUMIF($A122:$A$211,LEFT($C120,LEN($C120)-6),R122:R$211)</f>
        <v>600.6329475951452</v>
      </c>
      <c r="S120" s="123">
        <f>SUMIF($A122:$A$211,LEFT($C120,LEN($C120)-6),S122:S$211)</f>
        <v>613.81521122354729</v>
      </c>
      <c r="T120" s="123">
        <f>SUMIF($A122:$A$211,LEFT($C120,LEN($C120)-6),T122:T$211)</f>
        <v>626.57976534365571</v>
      </c>
      <c r="U120" s="123">
        <f>SUMIF($A122:$A$211,LEFT($C120,LEN($C120)-6),U122:U$211)</f>
        <v>638.77545371093311</v>
      </c>
      <c r="V120" s="123">
        <f>SUMIF($A122:$A$211,LEFT($C120,LEN($C120)-6),V122:V$211)</f>
        <v>652.01318789131733</v>
      </c>
      <c r="W120" s="123">
        <f>SUMIF($A122:$A$211,LEFT($C120,LEN($C120)-6),W122:W$211)</f>
        <v>664.66507531584853</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6.6907909500000002</v>
      </c>
      <c r="E130" s="125">
        <f>SUMIF($B131:$B$211,LEFT($C130,LEN($C130)-6),E131:E$211)</f>
        <v>7.8715802500000001</v>
      </c>
      <c r="F130" s="125">
        <f>SUMIF($B131:$B$211,LEFT($C130,LEN($C130)-6),F131:F$211)</f>
        <v>10.341033007500002</v>
      </c>
      <c r="G130" s="125">
        <f>SUMIF($B131:$B$211,LEFT($C130,LEN($C130)-6),G131:G$211)</f>
        <v>8.8645545300000013</v>
      </c>
      <c r="H130" s="125">
        <f>SUMIF($B131:$B$211,LEFT($C130,LEN($C130)-6),H131:H$211)</f>
        <v>7.3323463150000006</v>
      </c>
      <c r="I130" s="125">
        <f>SUMIF($B131:$B$211,LEFT($C130,LEN($C130)-6),I131:I$211)</f>
        <v>13.9115754</v>
      </c>
      <c r="J130" s="125">
        <f>SUMIF($B131:$B$211,LEFT($C130,LEN($C130)-6),J131:J$211)</f>
        <v>5.9200847750000003</v>
      </c>
      <c r="K130" s="125">
        <f>SUMIF($B131:$B$211,LEFT($C130,LEN($C130)-6),K131:K$211)</f>
        <v>4.9833332468794671</v>
      </c>
      <c r="L130" s="125">
        <f>SUMIF($B131:$B$211,LEFT($C130,LEN($C130)-6),L131:L$211)</f>
        <v>6.3097799999999999</v>
      </c>
      <c r="M130" s="125">
        <f>SUMIF($B131:$B$211,LEFT($C130,LEN($C130)-6),M131:M$211)</f>
        <v>1.8775856979797978</v>
      </c>
      <c r="N130" s="125">
        <f>SUMIF($B131:$B$211,LEFT($C130,LEN($C130)-6),N131:N$211)</f>
        <v>1.4802417781032549</v>
      </c>
      <c r="O130" s="125">
        <f>SUMIF($B131:$B$211,LEFT($C130,LEN($C130)-6),O131:O$211)</f>
        <v>0.98097000000000012</v>
      </c>
      <c r="P130" s="125">
        <f>SUMIF($B131:$B$211,LEFT($C130,LEN($C130)-6),P131:P$211)</f>
        <v>10.371079999999999</v>
      </c>
      <c r="Q130" s="125">
        <f>SUMIF($B131:$B$211,LEFT($C130,LEN($C130)-6),Q131:Q$211)</f>
        <v>2.971953772865497</v>
      </c>
      <c r="R130" s="125">
        <f>SUMIF($B131:$B$211,LEFT($C130,LEN($C130)-6),R131:R$211)</f>
        <v>5.3600123638565735</v>
      </c>
      <c r="S130" s="125">
        <f>SUMIF($B131:$B$211,LEFT($C130,LEN($C130)-6),S131:S$211)</f>
        <v>5.5022382369414577</v>
      </c>
      <c r="T130" s="125">
        <f>SUMIF($B131:$B$211,LEFT($C130,LEN($C130)-6),T131:T$211)</f>
        <v>5.6392056844846596</v>
      </c>
      <c r="U130" s="125">
        <f>SUMIF($B131:$B$211,LEFT($C130,LEN($C130)-6),U131:U$211)</f>
        <v>5.7661268876192242</v>
      </c>
      <c r="V130" s="125">
        <f>SUMIF($B131:$B$211,LEFT($C130,LEN($C130)-6),V131:V$211)</f>
        <v>5.9140927248870288</v>
      </c>
      <c r="W130" s="125">
        <f>SUMIF($B131:$B$211,LEFT($C130,LEN($C130)-6),W131:W$211)</f>
        <v>6.0506870917743774</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6.6907909500000002</v>
      </c>
      <c r="E136" s="127">
        <v>7.8715802500000001</v>
      </c>
      <c r="F136" s="127">
        <v>10.341033007500002</v>
      </c>
      <c r="G136" s="127">
        <v>8.8645545300000013</v>
      </c>
      <c r="H136" s="127">
        <v>7.3323463150000006</v>
      </c>
      <c r="I136" s="127">
        <v>13.9115754</v>
      </c>
      <c r="J136" s="127">
        <v>5.9200847750000003</v>
      </c>
      <c r="K136" s="127">
        <v>4.9833332468794671</v>
      </c>
      <c r="L136" s="127">
        <v>6.3097799999999999</v>
      </c>
      <c r="M136" s="127">
        <v>1.8775856979797978</v>
      </c>
      <c r="N136" s="127">
        <v>1.4802417781032549</v>
      </c>
      <c r="O136" s="127">
        <v>0.98097000000000012</v>
      </c>
      <c r="P136" s="127">
        <v>10.371079999999999</v>
      </c>
      <c r="Q136" s="127">
        <v>2.971953772865497</v>
      </c>
      <c r="R136" s="127">
        <v>5.3600123638565735</v>
      </c>
      <c r="S136" s="127">
        <v>5.5022382369414577</v>
      </c>
      <c r="T136" s="127">
        <v>5.6392056844846596</v>
      </c>
      <c r="U136" s="127">
        <v>5.7661268876192242</v>
      </c>
      <c r="V136" s="127">
        <v>5.9140927248870288</v>
      </c>
      <c r="W136" s="127">
        <v>6.0506870917743774</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398.13477961587614</v>
      </c>
      <c r="E139" s="125">
        <f>SUMIF($B140:$B$211,LEFT($C139,LEN($C139)-6),E140:E$211)</f>
        <v>490.35393836647501</v>
      </c>
      <c r="F139" s="125">
        <f>SUMIF($B140:$B$211,LEFT($C139,LEN($C139)-6),F140:F$211)</f>
        <v>419.28457767263359</v>
      </c>
      <c r="G139" s="125">
        <f>SUMIF($B140:$B$211,LEFT($C139,LEN($C139)-6),G140:G$211)</f>
        <v>373.39653154862702</v>
      </c>
      <c r="H139" s="125">
        <f>SUMIF($B140:$B$211,LEFT($C139,LEN($C139)-6),H140:H$211)</f>
        <v>430.39105140035241</v>
      </c>
      <c r="I139" s="125">
        <f>SUMIF($B140:$B$211,LEFT($C139,LEN($C139)-6),I140:I$211)</f>
        <v>463.13711267946479</v>
      </c>
      <c r="J139" s="125">
        <f>SUMIF($B140:$B$211,LEFT($C139,LEN($C139)-6),J140:J$211)</f>
        <v>496.60719397652628</v>
      </c>
      <c r="K139" s="125">
        <f>SUMIF($B140:$B$211,LEFT($C139,LEN($C139)-6),K140:K$211)</f>
        <v>540.23553810529381</v>
      </c>
      <c r="L139" s="125">
        <f>SUMIF($B140:$B$211,LEFT($C139,LEN($C139)-6),L140:L$211)</f>
        <v>522.6906532600874</v>
      </c>
      <c r="M139" s="125">
        <f>SUMIF($B140:$B$211,LEFT($C139,LEN($C139)-6),M140:M$211)</f>
        <v>537.14767007132264</v>
      </c>
      <c r="N139" s="125">
        <f>SUMIF($B140:$B$211,LEFT($C139,LEN($C139)-6),N140:N$211)</f>
        <v>556.25693199425973</v>
      </c>
      <c r="O139" s="125">
        <f>SUMIF($B140:$B$211,LEFT($C139,LEN($C139)-6),O140:O$211)</f>
        <v>600.24856099605529</v>
      </c>
      <c r="P139" s="125">
        <f>SUMIF($B140:$B$211,LEFT($C139,LEN($C139)-6),P140:P$211)</f>
        <v>571.21328162056557</v>
      </c>
      <c r="Q139" s="125">
        <f>SUMIF($B140:$B$211,LEFT($C139,LEN($C139)-6),Q140:Q$211)</f>
        <v>569.40715710641985</v>
      </c>
      <c r="R139" s="125">
        <f>SUMIF($B140:$B$211,LEFT($C139,LEN($C139)-6),R140:R$211)</f>
        <v>595.27293523128867</v>
      </c>
      <c r="S139" s="125">
        <f>SUMIF($B140:$B$211,LEFT($C139,LEN($C139)-6),S140:S$211)</f>
        <v>608.31297298660581</v>
      </c>
      <c r="T139" s="125">
        <f>SUMIF($B140:$B$211,LEFT($C139,LEN($C139)-6),T140:T$211)</f>
        <v>620.94055965917107</v>
      </c>
      <c r="U139" s="125">
        <f>SUMIF($B140:$B$211,LEFT($C139,LEN($C139)-6),U140:U$211)</f>
        <v>633.00932682331393</v>
      </c>
      <c r="V139" s="125">
        <f>SUMIF($B140:$B$211,LEFT($C139,LEN($C139)-6),V140:V$211)</f>
        <v>646.09909516643029</v>
      </c>
      <c r="W139" s="125">
        <f>SUMIF($B140:$B$211,LEFT($C139,LEN($C139)-6),W140:W$211)</f>
        <v>658.6143882240741</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351.24766171194602</v>
      </c>
      <c r="E142" s="127">
        <v>462.52337068088548</v>
      </c>
      <c r="F142" s="127">
        <v>378.7085951398825</v>
      </c>
      <c r="G142" s="127">
        <v>337.40766691980605</v>
      </c>
      <c r="H142" s="127">
        <v>394.80240511214282</v>
      </c>
      <c r="I142" s="127">
        <v>397.7168070026089</v>
      </c>
      <c r="J142" s="127">
        <v>443.30719397652626</v>
      </c>
      <c r="K142" s="127">
        <v>480.63553810529385</v>
      </c>
      <c r="L142" s="127">
        <v>461.09065326008738</v>
      </c>
      <c r="M142" s="127">
        <v>486.04251958741264</v>
      </c>
      <c r="N142" s="127">
        <v>503.1383835416097</v>
      </c>
      <c r="O142" s="127">
        <v>547.28835628186778</v>
      </c>
      <c r="P142" s="127">
        <v>518.0675629326181</v>
      </c>
      <c r="Q142" s="127">
        <v>516.22343430344233</v>
      </c>
      <c r="R142" s="127">
        <v>534.50110939423314</v>
      </c>
      <c r="S142" s="127">
        <v>545.26236718641212</v>
      </c>
      <c r="T142" s="127">
        <v>555.66316442105312</v>
      </c>
      <c r="U142" s="127">
        <v>565.52584191694598</v>
      </c>
      <c r="V142" s="127">
        <v>576.26657937079767</v>
      </c>
      <c r="W142" s="127">
        <v>586.46787376469388</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46.887117903930132</v>
      </c>
      <c r="E149" s="127">
        <v>27.830567685589525</v>
      </c>
      <c r="F149" s="127">
        <v>40.575982532751098</v>
      </c>
      <c r="G149" s="127">
        <v>35.988864628820963</v>
      </c>
      <c r="H149" s="127">
        <v>35.588646288209603</v>
      </c>
      <c r="I149" s="127">
        <v>65.420305676855889</v>
      </c>
      <c r="J149" s="127">
        <v>53.3</v>
      </c>
      <c r="K149" s="127">
        <v>59.6</v>
      </c>
      <c r="L149" s="127">
        <v>61.600000000000009</v>
      </c>
      <c r="M149" s="127">
        <v>51.105150483910009</v>
      </c>
      <c r="N149" s="127">
        <v>53.118548452649996</v>
      </c>
      <c r="O149" s="127">
        <v>52.960204714187505</v>
      </c>
      <c r="P149" s="127">
        <v>53.145718687947507</v>
      </c>
      <c r="Q149" s="127">
        <v>53.183722802977499</v>
      </c>
      <c r="R149" s="127">
        <v>60.771825837055566</v>
      </c>
      <c r="S149" s="127">
        <v>63.050605800193736</v>
      </c>
      <c r="T149" s="127">
        <v>65.277395238117919</v>
      </c>
      <c r="U149" s="127">
        <v>67.483484906367991</v>
      </c>
      <c r="V149" s="127">
        <v>69.832515795632645</v>
      </c>
      <c r="W149" s="127">
        <v>72.146514459380271</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873.61521398750006</v>
      </c>
      <c r="E153" s="123">
        <f>SUMIF($A155:$A$211,LEFT($C153,LEN($C153)-6),E155:E$211)</f>
        <v>913.52843667499997</v>
      </c>
      <c r="F153" s="123">
        <f>SUMIF($A155:$A$211,LEFT($C153,LEN($C153)-6),F155:F$211)</f>
        <v>1122.2797856750001</v>
      </c>
      <c r="G153" s="123">
        <f>SUMIF($A155:$A$211,LEFT($C153,LEN($C153)-6),G155:G$211)</f>
        <v>1063.2323458667431</v>
      </c>
      <c r="H153" s="123">
        <f>SUMIF($A155:$A$211,LEFT($C153,LEN($C153)-6),H155:H$211)</f>
        <v>1044.2715695971021</v>
      </c>
      <c r="I153" s="123">
        <f>SUMIF($A155:$A$211,LEFT($C153,LEN($C153)-6),I155:I$211)</f>
        <v>907.61454051632495</v>
      </c>
      <c r="J153" s="123">
        <f>SUMIF($A155:$A$211,LEFT($C153,LEN($C153)-6),J155:J$211)</f>
        <v>967.59125915554841</v>
      </c>
      <c r="K153" s="123">
        <f>SUMIF($A155:$A$211,LEFT($C153,LEN($C153)-6),K155:K$211)</f>
        <v>1019.9198506153208</v>
      </c>
      <c r="L153" s="123">
        <f>SUMIF($A155:$A$211,LEFT($C153,LEN($C153)-6),L155:L$211)</f>
        <v>1063.5856249672313</v>
      </c>
      <c r="M153" s="123">
        <f>SUMIF($A155:$A$211,LEFT($C153,LEN($C153)-6),M155:M$211)</f>
        <v>1045.9754035598771</v>
      </c>
      <c r="N153" s="123">
        <f>SUMIF($A155:$A$211,LEFT($C153,LEN($C153)-6),N155:N$211)</f>
        <v>1010.9982563512982</v>
      </c>
      <c r="O153" s="123">
        <f>SUMIF($A155:$A$211,LEFT($C153,LEN($C153)-6),O155:O$211)</f>
        <v>1026.4592930958941</v>
      </c>
      <c r="P153" s="123">
        <f>SUMIF($A155:$A$211,LEFT($C153,LEN($C153)-6),P155:P$211)</f>
        <v>1004.4549854197022</v>
      </c>
      <c r="Q153" s="123">
        <f>SUMIF($A155:$A$211,LEFT($C153,LEN($C153)-6),Q155:Q$211)</f>
        <v>1058.3501749945183</v>
      </c>
      <c r="R153" s="123">
        <f>SUMIF($A155:$A$211,LEFT($C153,LEN($C153)-6),R155:R$211)</f>
        <v>1008.5943996340593</v>
      </c>
      <c r="S153" s="123">
        <f>SUMIF($A155:$A$211,LEFT($C153,LEN($C153)-6),S155:S$211)</f>
        <v>1011.694467868714</v>
      </c>
      <c r="T153" s="123">
        <f>SUMIF($A155:$A$211,LEFT($C153,LEN($C153)-6),T155:T$211)</f>
        <v>1024.3580385666748</v>
      </c>
      <c r="U153" s="123">
        <f>SUMIF($A155:$A$211,LEFT($C153,LEN($C153)-6),U155:U$211)</f>
        <v>1006.8197644758735</v>
      </c>
      <c r="V153" s="123">
        <f>SUMIF($A155:$A$211,LEFT($C153,LEN($C153)-6),V155:V$211)</f>
        <v>1021.2659067869484</v>
      </c>
      <c r="W153" s="123">
        <f>SUMIF($A155:$A$211,LEFT($C153,LEN($C153)-6),W155:W$211)</f>
        <v>1055.4296052178336</v>
      </c>
    </row>
    <row r="154" spans="1:23" s="87" customFormat="1" ht="14.25" customHeight="1" x14ac:dyDescent="0.25">
      <c r="A154" s="125" t="s">
        <v>485</v>
      </c>
      <c r="B154" s="125" t="s">
        <v>485</v>
      </c>
      <c r="C154" s="124" t="s">
        <v>485</v>
      </c>
      <c r="D154" s="125">
        <f>SUMIF($B155:$B$211,LEFT($C154,LEN($C154)-6),D155:D$211)</f>
        <v>38.132745</v>
      </c>
      <c r="E154" s="125">
        <f>SUMIF($B155:$B$211,LEFT($C154,LEN($C154)-6),E155:E$211)</f>
        <v>40.377765000000004</v>
      </c>
      <c r="F154" s="125">
        <f>SUMIF($B155:$B$211,LEFT($C154,LEN($C154)-6),F155:F$211)</f>
        <v>49.630804999999995</v>
      </c>
      <c r="G154" s="125">
        <f>SUMIF($B155:$B$211,LEFT($C154,LEN($C154)-6),G155:G$211)</f>
        <v>39.696285000000003</v>
      </c>
      <c r="H154" s="125">
        <f>SUMIF($B155:$B$211,LEFT($C154,LEN($C154)-6),H155:H$211)</f>
        <v>48.643805</v>
      </c>
      <c r="I154" s="125">
        <f>SUMIF($B155:$B$211,LEFT($C154,LEN($C154)-6),I155:I$211)</f>
        <v>46.802804999999999</v>
      </c>
      <c r="J154" s="125">
        <f>SUMIF($B155:$B$211,LEFT($C154,LEN($C154)-6),J155:J$211)</f>
        <v>37.3596</v>
      </c>
      <c r="K154" s="125">
        <f>SUMIF($B155:$B$211,LEFT($C154,LEN($C154)-6),K155:K$211)</f>
        <v>36.666759999999996</v>
      </c>
      <c r="L154" s="125">
        <f>SUMIF($B155:$B$211,LEFT($C154,LEN($C154)-6),L155:L$211)</f>
        <v>43.679618840000003</v>
      </c>
      <c r="M154" s="125">
        <f>SUMIF($B155:$B$211,LEFT($C154,LEN($C154)-6),M155:M$211)</f>
        <v>44.508896</v>
      </c>
      <c r="N154" s="125">
        <f>SUMIF($B155:$B$211,LEFT($C154,LEN($C154)-6),N155:N$211)</f>
        <v>44.060494860000006</v>
      </c>
      <c r="O154" s="125">
        <f>SUMIF($B155:$B$211,LEFT($C154,LEN($C154)-6),O155:O$211)</f>
        <v>43.790207388766667</v>
      </c>
      <c r="P154" s="125">
        <f>SUMIF($B155:$B$211,LEFT($C154,LEN($C154)-6),P155:P$211)</f>
        <v>36.790704382504167</v>
      </c>
      <c r="Q154" s="125">
        <f>SUMIF($B155:$B$211,LEFT($C154,LEN($C154)-6),Q155:Q$211)</f>
        <v>29.698811639999999</v>
      </c>
      <c r="R154" s="125">
        <f>SUMIF($B155:$B$211,LEFT($C154,LEN($C154)-6),R155:R$211)</f>
        <v>46.005124602037696</v>
      </c>
      <c r="S154" s="125">
        <f>SUMIF($B155:$B$211,LEFT($C154,LEN($C154)-6),S155:S$211)</f>
        <v>47.474571727920974</v>
      </c>
      <c r="T154" s="125">
        <f>SUMIF($B155:$B$211,LEFT($C154,LEN($C154)-6),T155:T$211)</f>
        <v>48.885727292094629</v>
      </c>
      <c r="U154" s="125">
        <f>SUMIF($B155:$B$211,LEFT($C154,LEN($C154)-6),U155:U$211)</f>
        <v>50.242567775545041</v>
      </c>
      <c r="V154" s="125">
        <f>SUMIF($B155:$B$211,LEFT($C154,LEN($C154)-6),V155:V$211)</f>
        <v>51.733232161197641</v>
      </c>
      <c r="W154" s="125">
        <f>SUMIF($B155:$B$211,LEFT($C154,LEN($C154)-6),W155:W$211)</f>
        <v>53.16731741030388</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12.992805000000001</v>
      </c>
      <c r="E156" s="127">
        <v>12.992805000000001</v>
      </c>
      <c r="F156" s="127">
        <v>12.992805000000001</v>
      </c>
      <c r="G156" s="127">
        <v>12.992805000000001</v>
      </c>
      <c r="H156" s="127">
        <v>12.992805000000001</v>
      </c>
      <c r="I156" s="127">
        <v>12.992805000000001</v>
      </c>
      <c r="J156" s="127">
        <v>13</v>
      </c>
      <c r="K156" s="127">
        <v>13</v>
      </c>
      <c r="L156" s="127">
        <v>13</v>
      </c>
      <c r="M156" s="127">
        <v>13</v>
      </c>
      <c r="N156" s="127">
        <v>13</v>
      </c>
      <c r="O156" s="127">
        <v>13</v>
      </c>
      <c r="P156" s="127">
        <v>13</v>
      </c>
      <c r="Q156" s="127">
        <v>13</v>
      </c>
      <c r="R156" s="127">
        <v>13.489958501140501</v>
      </c>
      <c r="S156" s="127">
        <v>13.547955187894111</v>
      </c>
      <c r="T156" s="127">
        <v>13.581144748729921</v>
      </c>
      <c r="U156" s="127">
        <v>13.611153952437194</v>
      </c>
      <c r="V156" s="127">
        <v>13.641174364046551</v>
      </c>
      <c r="W156" s="127">
        <v>13.668014418527425</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0.30347999999999992</v>
      </c>
      <c r="H159" s="127">
        <v>0.29699999999999993</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9.5200000000000014</v>
      </c>
      <c r="G164" s="127">
        <v>3.3600000000000003</v>
      </c>
      <c r="H164" s="127">
        <v>10.080000000000002</v>
      </c>
      <c r="I164" s="127">
        <v>7.8400000000000007</v>
      </c>
      <c r="J164" s="127">
        <v>10.64</v>
      </c>
      <c r="K164" s="127">
        <v>5.66676</v>
      </c>
      <c r="L164" s="127">
        <v>9.8938800000000011</v>
      </c>
      <c r="M164" s="127">
        <v>6.8180399999999999</v>
      </c>
      <c r="N164" s="127">
        <v>6.8304600000000004</v>
      </c>
      <c r="O164" s="127">
        <v>6.6339000000000006</v>
      </c>
      <c r="P164" s="127">
        <v>6.6706200000000004</v>
      </c>
      <c r="Q164" s="127">
        <v>6.6706200000000004</v>
      </c>
      <c r="R164" s="127">
        <v>10.805768224795695</v>
      </c>
      <c r="S164" s="127">
        <v>11.371381838874701</v>
      </c>
      <c r="T164" s="127">
        <v>11.915378247972679</v>
      </c>
      <c r="U164" s="127">
        <v>12.457382594320503</v>
      </c>
      <c r="V164" s="127">
        <v>12.999719038349404</v>
      </c>
      <c r="W164" s="127">
        <v>13.540053970878059</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25.139939999999996</v>
      </c>
      <c r="E166" s="127">
        <v>27.384960000000003</v>
      </c>
      <c r="F166" s="127">
        <v>27.117999999999995</v>
      </c>
      <c r="G166" s="127">
        <v>23.04</v>
      </c>
      <c r="H166" s="127">
        <v>25.273999999999997</v>
      </c>
      <c r="I166" s="127">
        <v>25.97</v>
      </c>
      <c r="J166" s="127">
        <v>13.719600000000002</v>
      </c>
      <c r="K166" s="127">
        <v>18</v>
      </c>
      <c r="L166" s="127">
        <v>20.785738839999997</v>
      </c>
      <c r="M166" s="127">
        <v>24.690856</v>
      </c>
      <c r="N166" s="127">
        <v>24.23003486</v>
      </c>
      <c r="O166" s="127">
        <v>24.156307388766667</v>
      </c>
      <c r="P166" s="127">
        <v>17.120084382504167</v>
      </c>
      <c r="Q166" s="127">
        <v>10.028191639999999</v>
      </c>
      <c r="R166" s="127">
        <v>21.709397876101495</v>
      </c>
      <c r="S166" s="127">
        <v>22.555234701152159</v>
      </c>
      <c r="T166" s="127">
        <v>23.389204295392027</v>
      </c>
      <c r="U166" s="127">
        <v>24.174031228787346</v>
      </c>
      <c r="V166" s="127">
        <v>25.092338758801688</v>
      </c>
      <c r="W166" s="127">
        <v>25.959249020898397</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15.019855300000003</v>
      </c>
      <c r="E169" s="125">
        <f>SUMIF($B170:$B$211,LEFT($C169,LEN($C169)-6),E170:E$211)</f>
        <v>15.019855300000003</v>
      </c>
      <c r="F169" s="125">
        <f>SUMIF($B170:$B$211,LEFT($C169,LEN($C169)-6),F170:F$211)</f>
        <v>15.019855300000003</v>
      </c>
      <c r="G169" s="125">
        <f>SUMIF($B170:$B$211,LEFT($C169,LEN($C169)-6),G170:G$211)</f>
        <v>15.019855300000003</v>
      </c>
      <c r="H169" s="125">
        <f>SUMIF($B170:$B$211,LEFT($C169,LEN($C169)-6),H170:H$211)</f>
        <v>15.019855300000003</v>
      </c>
      <c r="I169" s="125">
        <f>SUMIF($B170:$B$211,LEFT($C169,LEN($C169)-6),I170:I$211)</f>
        <v>15.019855300000003</v>
      </c>
      <c r="J169" s="125">
        <f>SUMIF($B170:$B$211,LEFT($C169,LEN($C169)-6),J170:J$211)</f>
        <v>13</v>
      </c>
      <c r="K169" s="125">
        <f>SUMIF($B170:$B$211,LEFT($C169,LEN($C169)-6),K170:K$211)</f>
        <v>12</v>
      </c>
      <c r="L169" s="125">
        <f>SUMIF($B170:$B$211,LEFT($C169,LEN($C169)-6),L170:L$211)</f>
        <v>14</v>
      </c>
      <c r="M169" s="125">
        <f>SUMIF($B170:$B$211,LEFT($C169,LEN($C169)-6),M170:M$211)</f>
        <v>8.1355794664708334</v>
      </c>
      <c r="N169" s="125">
        <f>SUMIF($B170:$B$211,LEFT($C169,LEN($C169)-6),N170:N$211)</f>
        <v>7.589864099761666</v>
      </c>
      <c r="O169" s="125">
        <f>SUMIF($B170:$B$211,LEFT($C169,LEN($C169)-6),O170:O$211)</f>
        <v>15.874753075849165</v>
      </c>
      <c r="P169" s="125">
        <f>SUMIF($B170:$B$211,LEFT($C169,LEN($C169)-6),P170:P$211)</f>
        <v>16.916117145788576</v>
      </c>
      <c r="Q169" s="125">
        <f>SUMIF($B170:$B$211,LEFT($C169,LEN($C169)-6),Q170:Q$211)</f>
        <v>16.005829896405054</v>
      </c>
      <c r="R169" s="125">
        <f>SUMIF($B170:$B$211,LEFT($C169,LEN($C169)-6),R170:R$211)</f>
        <v>14.57180298211458</v>
      </c>
      <c r="S169" s="125">
        <f>SUMIF($B170:$B$211,LEFT($C169,LEN($C169)-6),S170:S$211)</f>
        <v>15.093970973418973</v>
      </c>
      <c r="T169" s="125">
        <f>SUMIF($B170:$B$211,LEFT($C169,LEN($C169)-6),T170:T$211)</f>
        <v>15.568827438071423</v>
      </c>
      <c r="U169" s="125">
        <f>SUMIF($B170:$B$211,LEFT($C169,LEN($C169)-6),U170:U$211)</f>
        <v>16.026008064440408</v>
      </c>
      <c r="V169" s="125">
        <f>SUMIF($B170:$B$211,LEFT($C169,LEN($C169)-6),V170:V$211)</f>
        <v>16.509968145008862</v>
      </c>
      <c r="W169" s="125">
        <f>SUMIF($B170:$B$211,LEFT($C169,LEN($C169)-6),W170:W$211)</f>
        <v>16.975270800532854</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14.019855300000003</v>
      </c>
      <c r="E173" s="127">
        <v>14.019855300000003</v>
      </c>
      <c r="F173" s="127">
        <v>14.019855300000003</v>
      </c>
      <c r="G173" s="127">
        <v>14.019855300000003</v>
      </c>
      <c r="H173" s="127">
        <v>14.019855300000003</v>
      </c>
      <c r="I173" s="127">
        <v>14.019855300000003</v>
      </c>
      <c r="J173" s="127">
        <v>13</v>
      </c>
      <c r="K173" s="127">
        <v>12</v>
      </c>
      <c r="L173" s="127">
        <v>14</v>
      </c>
      <c r="M173" s="127">
        <v>8.1355794664708334</v>
      </c>
      <c r="N173" s="127">
        <v>7.589864099761666</v>
      </c>
      <c r="O173" s="127">
        <v>15.874753075849165</v>
      </c>
      <c r="P173" s="127">
        <v>15.740764526040833</v>
      </c>
      <c r="Q173" s="127">
        <v>14.840134348542501</v>
      </c>
      <c r="R173" s="127">
        <v>13.887167860165249</v>
      </c>
      <c r="S173" s="127">
        <v>14.393353315733762</v>
      </c>
      <c r="T173" s="127">
        <v>14.854487221333802</v>
      </c>
      <c r="U173" s="127">
        <v>15.30043815220332</v>
      </c>
      <c r="V173" s="127">
        <v>15.771320824037453</v>
      </c>
      <c r="W173" s="127">
        <v>16.226038934380053</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1</v>
      </c>
      <c r="E176" s="127">
        <v>1</v>
      </c>
      <c r="F176" s="127">
        <v>1</v>
      </c>
      <c r="G176" s="127">
        <v>1</v>
      </c>
      <c r="H176" s="127">
        <v>1</v>
      </c>
      <c r="I176" s="127">
        <v>1</v>
      </c>
      <c r="J176" s="127">
        <v>0</v>
      </c>
      <c r="K176" s="127">
        <v>0</v>
      </c>
      <c r="L176" s="127">
        <v>0</v>
      </c>
      <c r="M176" s="127">
        <v>0</v>
      </c>
      <c r="N176" s="127">
        <v>0</v>
      </c>
      <c r="O176" s="127">
        <v>0</v>
      </c>
      <c r="P176" s="127">
        <v>1.1753526197477413</v>
      </c>
      <c r="Q176" s="127">
        <v>1.1656955478625513</v>
      </c>
      <c r="R176" s="127">
        <v>0.68463512194933074</v>
      </c>
      <c r="S176" s="127">
        <v>0.70061765768521056</v>
      </c>
      <c r="T176" s="127">
        <v>0.71434021673762071</v>
      </c>
      <c r="U176" s="127">
        <v>0.72556991223708778</v>
      </c>
      <c r="V176" s="127">
        <v>0.73864732097140973</v>
      </c>
      <c r="W176" s="127">
        <v>0.74923186615279924</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1.1097000000000019</v>
      </c>
      <c r="E178" s="125">
        <f>SUMIF($B179:$B$211,LEFT($C178,LEN($C178)-6),E179:E$211)</f>
        <v>1.1340000000000003</v>
      </c>
      <c r="F178" s="125">
        <f>SUMIF($B179:$B$211,LEFT($C178,LEN($C178)-6),F179:F$211)</f>
        <v>1.1663999999999977</v>
      </c>
      <c r="G178" s="125">
        <f>SUMIF($B179:$B$211,LEFT($C178,LEN($C178)-6),G179:G$211)</f>
        <v>1.3526999999999987</v>
      </c>
      <c r="H178" s="125">
        <f>SUMIF($B179:$B$211,LEFT($C178,LEN($C178)-6),H179:H$211)</f>
        <v>1.3050000000000015</v>
      </c>
      <c r="I178" s="125">
        <f>SUMIF($B179:$B$211,LEFT($C178,LEN($C178)-6),I179:I$211)</f>
        <v>16.176985714285713</v>
      </c>
      <c r="J178" s="125">
        <f>SUMIF($B179:$B$211,LEFT($C178,LEN($C178)-6),J179:J$211)</f>
        <v>14.192969870875167</v>
      </c>
      <c r="K178" s="125">
        <f>SUMIF($B179:$B$211,LEFT($C178,LEN($C178)-6),K179:K$211)</f>
        <v>12.21506456241033</v>
      </c>
      <c r="L178" s="125">
        <f>SUMIF($B179:$B$211,LEFT($C178,LEN($C178)-6),L179:L$211)</f>
        <v>10.511692969870868</v>
      </c>
      <c r="M178" s="125">
        <f>SUMIF($B179:$B$211,LEFT($C178,LEN($C178)-6),M179:M$211)</f>
        <v>18.310502814445869</v>
      </c>
      <c r="N178" s="125">
        <f>SUMIF($B179:$B$211,LEFT($C178,LEN($C178)-6),N179:N$211)</f>
        <v>23.927943652801691</v>
      </c>
      <c r="O178" s="125">
        <f>SUMIF($B179:$B$211,LEFT($C178,LEN($C178)-6),O179:O$211)</f>
        <v>22.310478888572508</v>
      </c>
      <c r="P178" s="125">
        <f>SUMIF($B179:$B$211,LEFT($C178,LEN($C178)-6),P179:P$211)</f>
        <v>28.896262273935843</v>
      </c>
      <c r="Q178" s="125">
        <f>SUMIF($B179:$B$211,LEFT($C178,LEN($C178)-6),Q179:Q$211)</f>
        <v>24.289184795985847</v>
      </c>
      <c r="R178" s="125">
        <f>SUMIF($B179:$B$211,LEFT($C178,LEN($C178)-6),R179:R$211)</f>
        <v>25.241623115356788</v>
      </c>
      <c r="S178" s="125">
        <f>SUMIF($B179:$B$211,LEFT($C178,LEN($C178)-6),S179:S$211)</f>
        <v>25.985551032051749</v>
      </c>
      <c r="T178" s="125">
        <f>SUMIF($B179:$B$211,LEFT($C178,LEN($C178)-6),T179:T$211)</f>
        <v>26.706027240712636</v>
      </c>
      <c r="U178" s="125">
        <f>SUMIF($B179:$B$211,LEFT($C178,LEN($C178)-6),U179:U$211)</f>
        <v>27.409264458885851</v>
      </c>
      <c r="V178" s="125">
        <f>SUMIF($B179:$B$211,LEFT($C178,LEN($C178)-6),V179:V$211)</f>
        <v>28.17320091351721</v>
      </c>
      <c r="W178" s="125">
        <f>SUMIF($B179:$B$211,LEFT($C178,LEN($C178)-6),W179:W$211)</f>
        <v>28.913230590728165</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1.1097000000000019</v>
      </c>
      <c r="E184" s="127">
        <v>1.1340000000000003</v>
      </c>
      <c r="F184" s="127">
        <v>1.1663999999999977</v>
      </c>
      <c r="G184" s="127">
        <v>1.3526999999999987</v>
      </c>
      <c r="H184" s="127">
        <v>1.3050000000000015</v>
      </c>
      <c r="I184" s="127">
        <v>1.1501999999999999</v>
      </c>
      <c r="J184" s="127">
        <v>1.192969870875169</v>
      </c>
      <c r="K184" s="127">
        <v>1.2150645624103298</v>
      </c>
      <c r="L184" s="127">
        <v>1.5116929698708699</v>
      </c>
      <c r="M184" s="127">
        <v>2.5116929698708699</v>
      </c>
      <c r="N184" s="127">
        <v>3.5116929698708681</v>
      </c>
      <c r="O184" s="127">
        <v>3.8457409609450046</v>
      </c>
      <c r="P184" s="127">
        <v>3.1633416480683429</v>
      </c>
      <c r="Q184" s="127">
        <v>3.0065373202100059</v>
      </c>
      <c r="R184" s="127">
        <v>3.1966242693071418</v>
      </c>
      <c r="S184" s="127">
        <v>3.234837928869144</v>
      </c>
      <c r="T184" s="127">
        <v>3.2678826006801955</v>
      </c>
      <c r="U184" s="127">
        <v>3.3001812382749023</v>
      </c>
      <c r="V184" s="127">
        <v>3.3344991898144514</v>
      </c>
      <c r="W184" s="127">
        <v>3.367826220551958</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v>
      </c>
      <c r="I189" s="127">
        <v>15.026785714285715</v>
      </c>
      <c r="J189" s="127">
        <v>12.999999999999998</v>
      </c>
      <c r="K189" s="127">
        <v>11</v>
      </c>
      <c r="L189" s="127">
        <v>8.9999999999999982</v>
      </c>
      <c r="M189" s="127">
        <v>15.798809844575</v>
      </c>
      <c r="N189" s="127">
        <v>20.416250682930823</v>
      </c>
      <c r="O189" s="127">
        <v>18.464737927627503</v>
      </c>
      <c r="P189" s="127">
        <v>25.7329206258675</v>
      </c>
      <c r="Q189" s="127">
        <v>21.282647475775839</v>
      </c>
      <c r="R189" s="127">
        <v>22.044998846049644</v>
      </c>
      <c r="S189" s="127">
        <v>22.750713103182605</v>
      </c>
      <c r="T189" s="127">
        <v>23.438144640032441</v>
      </c>
      <c r="U189" s="127">
        <v>24.109083220610948</v>
      </c>
      <c r="V189" s="127">
        <v>24.838701723702759</v>
      </c>
      <c r="W189" s="127">
        <v>25.545404370176207</v>
      </c>
    </row>
    <row r="190" spans="1:23" s="87" customFormat="1" ht="14.25" customHeight="1" x14ac:dyDescent="0.25">
      <c r="A190" s="125" t="s">
        <v>517</v>
      </c>
      <c r="B190" s="125" t="s">
        <v>517</v>
      </c>
      <c r="C190" s="124" t="s">
        <v>517</v>
      </c>
      <c r="D190" s="125">
        <f>SUMIF($B191:$B$211,LEFT($C190,LEN($C190)-6),D191:D$211)</f>
        <v>819.35291368750006</v>
      </c>
      <c r="E190" s="125">
        <f>SUMIF($B191:$B$211,LEFT($C190,LEN($C190)-6),E191:E$211)</f>
        <v>856.99681637499998</v>
      </c>
      <c r="F190" s="125">
        <f>SUMIF($B191:$B$211,LEFT($C190,LEN($C190)-6),F191:F$211)</f>
        <v>1056.462725375</v>
      </c>
      <c r="G190" s="125">
        <f>SUMIF($B191:$B$211,LEFT($C190,LEN($C190)-6),G191:G$211)</f>
        <v>1007.1635055667433</v>
      </c>
      <c r="H190" s="125">
        <f>SUMIF($B191:$B$211,LEFT($C190,LEN($C190)-6),H191:H$211)</f>
        <v>979.30290929710236</v>
      </c>
      <c r="I190" s="125">
        <f>SUMIF($B191:$B$211,LEFT($C190,LEN($C190)-6),I191:I$211)</f>
        <v>829.61489450203919</v>
      </c>
      <c r="J190" s="125">
        <f>SUMIF($B191:$B$211,LEFT($C190,LEN($C190)-6),J191:J$211)</f>
        <v>903.0386892846733</v>
      </c>
      <c r="K190" s="125">
        <f>SUMIF($B191:$B$211,LEFT($C190,LEN($C190)-6),K191:K$211)</f>
        <v>959.03802605291048</v>
      </c>
      <c r="L190" s="125">
        <f>SUMIF($B191:$B$211,LEFT($C190,LEN($C190)-6),L191:L$211)</f>
        <v>995.39431315736033</v>
      </c>
      <c r="M190" s="125">
        <f>SUMIF($B191:$B$211,LEFT($C190,LEN($C190)-6),M191:M$211)</f>
        <v>975.02042527896049</v>
      </c>
      <c r="N190" s="125">
        <f>SUMIF($B191:$B$211,LEFT($C190,LEN($C190)-6),N191:N$211)</f>
        <v>935.41995373873488</v>
      </c>
      <c r="O190" s="125">
        <f>SUMIF($B191:$B$211,LEFT($C190,LEN($C190)-6),O191:O$211)</f>
        <v>944.48385374270583</v>
      </c>
      <c r="P190" s="125">
        <f>SUMIF($B191:$B$211,LEFT($C190,LEN($C190)-6),P191:P$211)</f>
        <v>921.85190161747357</v>
      </c>
      <c r="Q190" s="125">
        <f>SUMIF($B191:$B$211,LEFT($C190,LEN($C190)-6),Q191:Q$211)</f>
        <v>988.3563486621274</v>
      </c>
      <c r="R190" s="125">
        <f>SUMIF($B191:$B$211,LEFT($C190,LEN($C190)-6),R191:R$211)</f>
        <v>922.77584893455025</v>
      </c>
      <c r="S190" s="125">
        <f>SUMIF($B191:$B$211,LEFT($C190,LEN($C190)-6),S191:S$211)</f>
        <v>923.1403741353223</v>
      </c>
      <c r="T190" s="125">
        <f>SUMIF($B191:$B$211,LEFT($C190,LEN($C190)-6),T191:T$211)</f>
        <v>933.19745659579633</v>
      </c>
      <c r="U190" s="125">
        <f>SUMIF($B191:$B$211,LEFT($C190,LEN($C190)-6),U191:U$211)</f>
        <v>913.14192417700224</v>
      </c>
      <c r="V190" s="125">
        <f>SUMIF($B191:$B$211,LEFT($C190,LEN($C190)-6),V191:V$211)</f>
        <v>924.8495055672247</v>
      </c>
      <c r="W190" s="125">
        <f>SUMIF($B191:$B$211,LEFT($C190,LEN($C190)-6),W191:W$211)</f>
        <v>956.37378641626867</v>
      </c>
    </row>
    <row r="191" spans="1:23" s="85" customFormat="1" ht="14.25" customHeight="1" x14ac:dyDescent="0.25">
      <c r="A191" s="130" t="s">
        <v>240</v>
      </c>
      <c r="B191" s="130" t="s">
        <v>518</v>
      </c>
      <c r="C191" s="126" t="s">
        <v>291</v>
      </c>
      <c r="D191" s="127">
        <v>811.10306368750003</v>
      </c>
      <c r="E191" s="127">
        <v>848.74696637499994</v>
      </c>
      <c r="F191" s="127">
        <v>1048.2128753750001</v>
      </c>
      <c r="G191" s="127">
        <v>1001.8647099375</v>
      </c>
      <c r="H191" s="127">
        <v>970.03720712500001</v>
      </c>
      <c r="I191" s="127">
        <v>818.64811387499992</v>
      </c>
      <c r="J191" s="127">
        <v>889.05185166824992</v>
      </c>
      <c r="K191" s="127">
        <v>951.28548128502746</v>
      </c>
      <c r="L191" s="127">
        <v>989.33690053642863</v>
      </c>
      <c r="M191" s="127">
        <v>969.55016252569999</v>
      </c>
      <c r="N191" s="127">
        <v>930.76815602467195</v>
      </c>
      <c r="O191" s="127">
        <v>940.07583758491865</v>
      </c>
      <c r="P191" s="127">
        <v>914.49007433092311</v>
      </c>
      <c r="Q191" s="127">
        <v>976.70704975532044</v>
      </c>
      <c r="R191" s="127">
        <v>916.19197939555409</v>
      </c>
      <c r="S191" s="127">
        <v>916.52562176539482</v>
      </c>
      <c r="T191" s="127">
        <v>926.56877877833176</v>
      </c>
      <c r="U191" s="127">
        <v>906.50599903096702</v>
      </c>
      <c r="V191" s="127">
        <v>918.19875764201333</v>
      </c>
      <c r="W191" s="127">
        <v>949.71541697778696</v>
      </c>
    </row>
    <row r="192" spans="1:23" s="85" customFormat="1" ht="14.25" customHeight="1" x14ac:dyDescent="0.25">
      <c r="A192" s="130" t="s">
        <v>240</v>
      </c>
      <c r="B192" s="130" t="s">
        <v>518</v>
      </c>
      <c r="C192" s="126" t="s">
        <v>276</v>
      </c>
      <c r="D192" s="127">
        <v>6.1875000000000018</v>
      </c>
      <c r="E192" s="127">
        <v>6.1875</v>
      </c>
      <c r="F192" s="127">
        <v>6.1875</v>
      </c>
      <c r="G192" s="127">
        <v>3.2364456292432129</v>
      </c>
      <c r="H192" s="127">
        <v>7.2033521721023615</v>
      </c>
      <c r="I192" s="127">
        <v>8.90443062703919</v>
      </c>
      <c r="J192" s="127">
        <v>11.92448761642332</v>
      </c>
      <c r="K192" s="127">
        <v>5.6901947678829545</v>
      </c>
      <c r="L192" s="127">
        <v>3.9950626209316846</v>
      </c>
      <c r="M192" s="127">
        <v>3.4079127532604332</v>
      </c>
      <c r="N192" s="127">
        <v>2.5894477140629331</v>
      </c>
      <c r="O192" s="127">
        <v>2.3456661577871039</v>
      </c>
      <c r="P192" s="127">
        <v>5.3618272865504686</v>
      </c>
      <c r="Q192" s="127">
        <v>9.6492989068070045</v>
      </c>
      <c r="R192" s="127">
        <v>4.5437702898610786</v>
      </c>
      <c r="S192" s="127">
        <v>4.5518112800493471</v>
      </c>
      <c r="T192" s="127">
        <v>4.5473508619140439</v>
      </c>
      <c r="U192" s="127">
        <v>4.5388820918915149</v>
      </c>
      <c r="V192" s="127">
        <v>4.5358782547796421</v>
      </c>
      <c r="W192" s="127">
        <v>4.5283429188409654</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2.0623499999999986</v>
      </c>
      <c r="E195" s="127">
        <v>2.0623499999999986</v>
      </c>
      <c r="F195" s="127">
        <v>2.0623500000000003</v>
      </c>
      <c r="G195" s="127">
        <v>2.0623500000000003</v>
      </c>
      <c r="H195" s="127">
        <v>2.0623500000000003</v>
      </c>
      <c r="I195" s="127">
        <v>2.0623500000000003</v>
      </c>
      <c r="J195" s="127">
        <v>2.0623500000000003</v>
      </c>
      <c r="K195" s="127">
        <v>2.0623500000000003</v>
      </c>
      <c r="L195" s="127">
        <v>2.0623500000000003</v>
      </c>
      <c r="M195" s="127">
        <v>2.0623500000000003</v>
      </c>
      <c r="N195" s="127">
        <v>2.0623500000000003</v>
      </c>
      <c r="O195" s="127">
        <v>2.0623499999999995</v>
      </c>
      <c r="P195" s="127">
        <v>2</v>
      </c>
      <c r="Q195" s="127">
        <v>2</v>
      </c>
      <c r="R195" s="127">
        <v>2.0400992491350776</v>
      </c>
      <c r="S195" s="127">
        <v>2.0629410898781382</v>
      </c>
      <c r="T195" s="127">
        <v>2.0813269555504652</v>
      </c>
      <c r="U195" s="127">
        <v>2.0970430541437368</v>
      </c>
      <c r="V195" s="127">
        <v>2.114869670431748</v>
      </c>
      <c r="W195" s="127">
        <v>2.130026519640702</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3DC0E-2C60-478E-A987-FBA5606D93B1}">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1283</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1561.8622886791161</v>
      </c>
      <c r="E4" s="5">
        <f t="shared" si="0"/>
        <v>1684.8803168841962</v>
      </c>
      <c r="F4" s="5">
        <f t="shared" si="0"/>
        <v>1822.481102591948</v>
      </c>
      <c r="G4" s="5">
        <f t="shared" si="0"/>
        <v>1697.7807859925506</v>
      </c>
      <c r="H4" s="5">
        <f t="shared" si="0"/>
        <v>1735.586106626937</v>
      </c>
      <c r="I4" s="5">
        <f t="shared" si="0"/>
        <v>1644.3713646783381</v>
      </c>
      <c r="J4" s="5">
        <f t="shared" si="0"/>
        <v>1713.8082353939628</v>
      </c>
      <c r="K4" s="5">
        <f t="shared" si="0"/>
        <v>1788.6879841902919</v>
      </c>
      <c r="L4" s="5">
        <f t="shared" si="0"/>
        <v>1814.5393922349292</v>
      </c>
      <c r="M4" s="5">
        <f t="shared" si="0"/>
        <v>1802.1881508177219</v>
      </c>
      <c r="N4" s="5">
        <f t="shared" si="0"/>
        <v>1758.6642955030368</v>
      </c>
      <c r="O4" s="5">
        <f t="shared" si="0"/>
        <v>1821.1330597811232</v>
      </c>
      <c r="P4" s="5">
        <f t="shared" si="0"/>
        <v>1763.675799764954</v>
      </c>
      <c r="Q4" s="5">
        <f t="shared" si="0"/>
        <v>1804.5098828817518</v>
      </c>
      <c r="R4" s="5">
        <f t="shared" si="0"/>
        <v>1799.3795922215993</v>
      </c>
      <c r="S4" s="5">
        <f t="shared" si="0"/>
        <v>1819.4350212912605</v>
      </c>
      <c r="T4" s="5">
        <f>T5+T56+T116+T120+T153+T197+T209</f>
        <v>1848.4248581252457</v>
      </c>
      <c r="U4" s="5">
        <f t="shared" ref="U4:V4" si="1">U5+U56+U116+U120+U153+U197+U209</f>
        <v>1846.2367399962168</v>
      </c>
      <c r="V4" s="5">
        <f t="shared" si="1"/>
        <v>1877.8559395787709</v>
      </c>
      <c r="W4" s="5">
        <f t="shared" ref="W4" si="2">W5+W56+W116+W120+W153+W197+W209</f>
        <v>1928.1695801494886</v>
      </c>
    </row>
    <row r="5" spans="1:31" s="87" customFormat="1" ht="14.25" customHeight="1" x14ac:dyDescent="0.25">
      <c r="A5" s="123" t="s">
        <v>349</v>
      </c>
      <c r="B5" s="123" t="s">
        <v>349</v>
      </c>
      <c r="C5" s="122" t="s">
        <v>349</v>
      </c>
      <c r="D5" s="123">
        <f>SUMIF($A7:$A$211,LEFT($C5,LEN($C5)-6),D7:D$211)</f>
        <v>157.59828786473781</v>
      </c>
      <c r="E5" s="123">
        <f>SUMIF($A7:$A$211,LEFT($C5,LEN($C5)-6),E7:E$211)</f>
        <v>162.83410979109192</v>
      </c>
      <c r="F5" s="123">
        <f>SUMIF($A7:$A$211,LEFT($C5,LEN($C5)-6),F7:F$211)</f>
        <v>162.52787501316817</v>
      </c>
      <c r="G5" s="123">
        <f>SUMIF($A7:$A$211,LEFT($C5,LEN($C5)-6),G7:G$211)</f>
        <v>155.72908191062518</v>
      </c>
      <c r="H5" s="123">
        <f>SUMIF($A7:$A$211,LEFT($C5,LEN($C5)-6),H7:H$211)</f>
        <v>144.00995437015851</v>
      </c>
      <c r="I5" s="123">
        <f>SUMIF($A7:$A$211,LEFT($C5,LEN($C5)-6),I7:I$211)</f>
        <v>145.55395315711829</v>
      </c>
      <c r="J5" s="123">
        <f>SUMIF($A7:$A$211,LEFT($C5,LEN($C5)-6),J7:J$211)</f>
        <v>143.53265974032365</v>
      </c>
      <c r="K5" s="123">
        <f>SUMIF($A7:$A$211,LEFT($C5,LEN($C5)-6),K7:K$211)</f>
        <v>140.7095359881414</v>
      </c>
      <c r="L5" s="123">
        <f>SUMIF($A7:$A$211,LEFT($C5,LEN($C5)-6),L7:L$211)</f>
        <v>150.7041596754386</v>
      </c>
      <c r="M5" s="123">
        <f>SUMIF($A7:$A$211,LEFT($C5,LEN($C5)-6),M7:M$211)</f>
        <v>153.46031858702457</v>
      </c>
      <c r="N5" s="123">
        <f>SUMIF($A7:$A$211,LEFT($C5,LEN($C5)-6),N7:N$211)</f>
        <v>117.74396660268253</v>
      </c>
      <c r="O5" s="123">
        <f>SUMIF($A7:$A$211,LEFT($C5,LEN($C5)-6),O7:O$211)</f>
        <v>112.01994822934084</v>
      </c>
      <c r="P5" s="123">
        <f>SUMIF($A7:$A$211,LEFT($C5,LEN($C5)-6),P7:P$211)</f>
        <v>114.12704665867084</v>
      </c>
      <c r="Q5" s="123">
        <f>SUMIF($A7:$A$211,LEFT($C5,LEN($C5)-6),Q7:Q$211)</f>
        <v>110.90302285376082</v>
      </c>
      <c r="R5" s="123">
        <f>SUMIF($A7:$A$211,LEFT($C5,LEN($C5)-6),R7:R$211)</f>
        <v>113.91246562973984</v>
      </c>
      <c r="S5" s="123">
        <f>SUMIF($A7:$A$211,LEFT($C5,LEN($C5)-6),S7:S$211)</f>
        <v>115.05515400799202</v>
      </c>
      <c r="T5" s="123">
        <f>SUMIF($A7:$A$211,LEFT($C5,LEN($C5)-6),T7:T$211)</f>
        <v>116.11528997862088</v>
      </c>
      <c r="U5" s="123">
        <f>SUMIF($A7:$A$211,LEFT($C5,LEN($C5)-6),U7:U$211)</f>
        <v>116.85845396716847</v>
      </c>
      <c r="V5" s="123">
        <f>SUMIF($A7:$A$211,LEFT($C5,LEN($C5)-6),V7:V$211)</f>
        <v>118.19769569166456</v>
      </c>
      <c r="W5" s="123">
        <f>SUMIF($A7:$A$211,LEFT($C5,LEN($C5)-6),W7:W$211)</f>
        <v>119.08643876479029</v>
      </c>
    </row>
    <row r="6" spans="1:31" s="87" customFormat="1" ht="14.25" customHeight="1" x14ac:dyDescent="0.25">
      <c r="A6" s="125" t="s">
        <v>350</v>
      </c>
      <c r="B6" s="125" t="s">
        <v>350</v>
      </c>
      <c r="C6" s="124" t="s">
        <v>350</v>
      </c>
      <c r="D6" s="125">
        <f>SUMIF($B7:$B$211,LEFT($C6,LEN($C6)-6),D7:D$211)</f>
        <v>142.34723722906205</v>
      </c>
      <c r="E6" s="125">
        <f>SUMIF($B7:$B$211,LEFT($C6,LEN($C6)-6),E7:E$211)</f>
        <v>146.70502489287813</v>
      </c>
      <c r="F6" s="125">
        <f>SUMIF($B7:$B$211,LEFT($C6,LEN($C6)-6),F7:F$211)</f>
        <v>146.61863551850473</v>
      </c>
      <c r="G6" s="125">
        <f>SUMIF($B7:$B$211,LEFT($C6,LEN($C6)-6),G7:G$211)</f>
        <v>140.3850165433052</v>
      </c>
      <c r="H6" s="125">
        <f>SUMIF($B7:$B$211,LEFT($C6,LEN($C6)-6),H7:H$211)</f>
        <v>131.98962762169083</v>
      </c>
      <c r="I6" s="125">
        <f>SUMIF($B7:$B$211,LEFT($C6,LEN($C6)-6),I7:I$211)</f>
        <v>135.33387866944335</v>
      </c>
      <c r="J6" s="125">
        <f>SUMIF($B7:$B$211,LEFT($C6,LEN($C6)-6),J7:J$211)</f>
        <v>137.64329456131753</v>
      </c>
      <c r="K6" s="125">
        <f>SUMIF($B7:$B$211,LEFT($C6,LEN($C6)-6),K7:K$211)</f>
        <v>133.93124167586214</v>
      </c>
      <c r="L6" s="125">
        <f>SUMIF($B7:$B$211,LEFT($C6,LEN($C6)-6),L7:L$211)</f>
        <v>146.61208176233396</v>
      </c>
      <c r="M6" s="125">
        <f>SUMIF($B7:$B$211,LEFT($C6,LEN($C6)-6),M7:M$211)</f>
        <v>145.49111382120208</v>
      </c>
      <c r="N6" s="125">
        <f>SUMIF($B7:$B$211,LEFT($C6,LEN($C6)-6),N7:N$211)</f>
        <v>110.65298430053755</v>
      </c>
      <c r="O6" s="125">
        <f>SUMIF($B7:$B$211,LEFT($C6,LEN($C6)-6),O7:O$211)</f>
        <v>104.2385189736442</v>
      </c>
      <c r="P6" s="125">
        <f>SUMIF($B7:$B$211,LEFT($C6,LEN($C6)-6),P7:P$211)</f>
        <v>106.15743958719834</v>
      </c>
      <c r="Q6" s="125">
        <f>SUMIF($B7:$B$211,LEFT($C6,LEN($C6)-6),Q7:Q$211)</f>
        <v>106.0855278645025</v>
      </c>
      <c r="R6" s="125">
        <f>SUMIF($B7:$B$211,LEFT($C6,LEN($C6)-6),R7:R$211)</f>
        <v>106.55840199410413</v>
      </c>
      <c r="S6" s="125">
        <f>SUMIF($B7:$B$211,LEFT($C6,LEN($C6)-6),S7:S$211)</f>
        <v>107.54013703705132</v>
      </c>
      <c r="T6" s="125">
        <f>SUMIF($B7:$B$211,LEFT($C6,LEN($C6)-6),T7:T$211)</f>
        <v>108.44805038800678</v>
      </c>
      <c r="U6" s="125">
        <f>SUMIF($B7:$B$211,LEFT($C6,LEN($C6)-6),U7:U$211)</f>
        <v>109.04851429201193</v>
      </c>
      <c r="V6" s="125">
        <f>SUMIF($B7:$B$211,LEFT($C6,LEN($C6)-6),V7:V$211)</f>
        <v>110.23698713645295</v>
      </c>
      <c r="W6" s="125">
        <f>SUMIF($B7:$B$211,LEFT($C6,LEN($C6)-6),W7:W$211)</f>
        <v>110.98448391723926</v>
      </c>
    </row>
    <row r="7" spans="1:31" s="85" customFormat="1" ht="14.25" customHeight="1" x14ac:dyDescent="0.25">
      <c r="A7" s="130" t="s">
        <v>144</v>
      </c>
      <c r="B7" s="130" t="s">
        <v>351</v>
      </c>
      <c r="C7" s="126" t="s">
        <v>352</v>
      </c>
      <c r="D7" s="127">
        <v>1.9537443575</v>
      </c>
      <c r="E7" s="127">
        <v>1.0363881625</v>
      </c>
      <c r="F7" s="127">
        <v>0.105431915</v>
      </c>
      <c r="G7" s="127">
        <v>0.18254073723333331</v>
      </c>
      <c r="H7" s="127">
        <v>9.8992799999999978E-2</v>
      </c>
      <c r="I7" s="127">
        <v>0.10105514999999998</v>
      </c>
      <c r="J7" s="127">
        <v>0.13762749000000002</v>
      </c>
      <c r="K7" s="127">
        <v>0.13232833896250001</v>
      </c>
      <c r="L7" s="127">
        <v>0.1269041866</v>
      </c>
      <c r="M7" s="127">
        <v>8.7569672500000001E-2</v>
      </c>
      <c r="N7" s="127">
        <v>5.0470287500000002E-2</v>
      </c>
      <c r="O7" s="127">
        <v>4.9725550000000007E-2</v>
      </c>
      <c r="P7" s="127">
        <v>0.14115639999999999</v>
      </c>
      <c r="Q7" s="127">
        <v>1.0025312500000001E-2</v>
      </c>
      <c r="R7" s="127">
        <v>6.4773196527175947E-2</v>
      </c>
      <c r="S7" s="127">
        <v>6.6336379349902871E-2</v>
      </c>
      <c r="T7" s="127">
        <v>6.7863720549106693E-2</v>
      </c>
      <c r="U7" s="127">
        <v>6.926429375061309E-2</v>
      </c>
      <c r="V7" s="127">
        <v>0.13772936306807043</v>
      </c>
      <c r="W7" s="127">
        <v>7.2541047683753079E-2</v>
      </c>
    </row>
    <row r="8" spans="1:31" s="85" customFormat="1" ht="14.25" customHeight="1" x14ac:dyDescent="0.25">
      <c r="A8" s="130" t="s">
        <v>144</v>
      </c>
      <c r="B8" s="130" t="s">
        <v>351</v>
      </c>
      <c r="C8" s="126" t="s">
        <v>145</v>
      </c>
      <c r="D8" s="127">
        <v>4.6459620417833349</v>
      </c>
      <c r="E8" s="127">
        <v>4.1128552913083212</v>
      </c>
      <c r="F8" s="127">
        <v>6.1619477413000041</v>
      </c>
      <c r="G8" s="127">
        <v>3.0991685161783309</v>
      </c>
      <c r="H8" s="127">
        <v>1.12891997498424</v>
      </c>
      <c r="I8" s="127">
        <v>0.78500969437233326</v>
      </c>
      <c r="J8" s="127">
        <v>1.9255474500000003</v>
      </c>
      <c r="K8" s="127">
        <v>1.7898625264169568</v>
      </c>
      <c r="L8" s="127">
        <v>1.186596743695</v>
      </c>
      <c r="M8" s="127">
        <v>2.0721326426500002</v>
      </c>
      <c r="N8" s="127">
        <v>1.7759786670625</v>
      </c>
      <c r="O8" s="127">
        <v>1.8291096725000002</v>
      </c>
      <c r="P8" s="127">
        <v>1.7630932684866667</v>
      </c>
      <c r="Q8" s="127">
        <v>0.96885481985916666</v>
      </c>
      <c r="R8" s="127">
        <v>1.5420575216621097</v>
      </c>
      <c r="S8" s="127">
        <v>1.5385805876546379</v>
      </c>
      <c r="T8" s="127">
        <v>1.5340930600913212</v>
      </c>
      <c r="U8" s="127">
        <v>1.5269203696981664</v>
      </c>
      <c r="V8" s="127">
        <v>1.5245525732085019</v>
      </c>
      <c r="W8" s="127">
        <v>1.5194996138890018</v>
      </c>
    </row>
    <row r="9" spans="1:31" s="85" customFormat="1" ht="14.25" customHeight="1" x14ac:dyDescent="0.25">
      <c r="A9" s="130" t="s">
        <v>144</v>
      </c>
      <c r="B9" s="130" t="s">
        <v>351</v>
      </c>
      <c r="C9" s="126" t="s">
        <v>353</v>
      </c>
      <c r="D9" s="127">
        <v>7.9364888005000009E-2</v>
      </c>
      <c r="E9" s="127">
        <v>6.7881058669999994E-2</v>
      </c>
      <c r="F9" s="127">
        <v>2.7612575E-2</v>
      </c>
      <c r="G9" s="127">
        <v>2.0050624999999999E-3</v>
      </c>
      <c r="H9" s="127">
        <v>2.024347764E-2</v>
      </c>
      <c r="I9" s="127">
        <v>4.1247000000000001E-4</v>
      </c>
      <c r="J9" s="127">
        <v>1.172404728E-2</v>
      </c>
      <c r="K9" s="127">
        <v>4.330935205708375E-3</v>
      </c>
      <c r="L9" s="127">
        <v>2.2307753102431657E-3</v>
      </c>
      <c r="M9" s="127">
        <v>0</v>
      </c>
      <c r="N9" s="127">
        <v>9.8992799999999999E-3</v>
      </c>
      <c r="O9" s="127">
        <v>1.3943777500000001E-2</v>
      </c>
      <c r="P9" s="127">
        <v>0</v>
      </c>
      <c r="Q9" s="127">
        <v>0</v>
      </c>
      <c r="R9" s="127">
        <v>6.6089684205603441E-3</v>
      </c>
      <c r="S9" s="127">
        <v>6.7885281161666018E-3</v>
      </c>
      <c r="T9" s="127">
        <v>6.9441390798168105E-3</v>
      </c>
      <c r="U9" s="127">
        <v>7.0820851596583162E-3</v>
      </c>
      <c r="V9" s="127">
        <v>7.2507150544498314E-3</v>
      </c>
      <c r="W9" s="127">
        <v>7.4016800654326366E-3</v>
      </c>
    </row>
    <row r="10" spans="1:31" s="85" customFormat="1" ht="14.25" customHeight="1" x14ac:dyDescent="0.25">
      <c r="A10" s="130" t="s">
        <v>144</v>
      </c>
      <c r="B10" s="130" t="s">
        <v>351</v>
      </c>
      <c r="C10" s="126" t="s">
        <v>354</v>
      </c>
      <c r="D10" s="127">
        <v>4.8231721150000004E-2</v>
      </c>
      <c r="E10" s="127">
        <v>5.6476309000000023E-2</v>
      </c>
      <c r="F10" s="127">
        <v>3.1317243049999992E-2</v>
      </c>
      <c r="G10" s="127">
        <v>7.2562638999999984E-2</v>
      </c>
      <c r="H10" s="127">
        <v>2.9697840000000003E-2</v>
      </c>
      <c r="I10" s="127">
        <v>3.341007E-2</v>
      </c>
      <c r="J10" s="127">
        <v>0.11260431</v>
      </c>
      <c r="K10" s="127">
        <v>5.7457071000000005E-2</v>
      </c>
      <c r="L10" s="127">
        <v>3.645203625E-2</v>
      </c>
      <c r="M10" s="127">
        <v>-6.0638990612499985E-2</v>
      </c>
      <c r="N10" s="127">
        <v>-0.10023020999999999</v>
      </c>
      <c r="O10" s="127">
        <v>2.7054164177150004</v>
      </c>
      <c r="P10" s="127">
        <v>0.46776666771500003</v>
      </c>
      <c r="Q10" s="127">
        <v>5.0170100999999412E-4</v>
      </c>
      <c r="R10" s="127">
        <v>0.62577556727777017</v>
      </c>
      <c r="S10" s="127">
        <v>0.63019259694798879</v>
      </c>
      <c r="T10" s="127">
        <v>0.6343331454326997</v>
      </c>
      <c r="U10" s="127">
        <v>0.63769651887291812</v>
      </c>
      <c r="V10" s="127">
        <v>0.64262117454354739</v>
      </c>
      <c r="W10" s="127">
        <v>0.64676865516968418</v>
      </c>
    </row>
    <row r="11" spans="1:31" s="85" customFormat="1" ht="14.25" customHeight="1" x14ac:dyDescent="0.25">
      <c r="A11" s="130" t="s">
        <v>144</v>
      </c>
      <c r="B11" s="130" t="s">
        <v>351</v>
      </c>
      <c r="C11" s="126" t="s">
        <v>355</v>
      </c>
      <c r="D11" s="127">
        <v>0</v>
      </c>
      <c r="E11" s="127">
        <v>0</v>
      </c>
      <c r="F11" s="127">
        <v>0</v>
      </c>
      <c r="G11" s="127">
        <v>0</v>
      </c>
      <c r="H11" s="127">
        <v>9.8992799999999999E-3</v>
      </c>
      <c r="I11" s="127">
        <v>9.8992799999999999E-3</v>
      </c>
      <c r="J11" s="127">
        <v>0</v>
      </c>
      <c r="K11" s="127">
        <v>0</v>
      </c>
      <c r="L11" s="127">
        <v>0</v>
      </c>
      <c r="M11" s="127">
        <v>-9.8992799999999999E-3</v>
      </c>
      <c r="N11" s="127">
        <v>0</v>
      </c>
      <c r="O11" s="127">
        <v>-0.12910310999999999</v>
      </c>
      <c r="P11" s="127">
        <v>-0.12332853000000002</v>
      </c>
      <c r="Q11" s="127">
        <v>-0.30027816000000002</v>
      </c>
      <c r="R11" s="127">
        <v>-0.13464388913066261</v>
      </c>
      <c r="S11" s="127">
        <v>-0.13602484611544055</v>
      </c>
      <c r="T11" s="127">
        <v>-0.13732449200540806</v>
      </c>
      <c r="U11" s="127">
        <v>-0.13822526842374011</v>
      </c>
      <c r="V11" s="127">
        <v>-0.13997303500477595</v>
      </c>
      <c r="W11" s="127">
        <v>-0.14132193211417651</v>
      </c>
    </row>
    <row r="12" spans="1:31" s="85" customFormat="1" ht="14.25" customHeight="1" x14ac:dyDescent="0.25">
      <c r="A12" s="130" t="s">
        <v>144</v>
      </c>
      <c r="B12" s="130" t="s">
        <v>351</v>
      </c>
      <c r="C12" s="126" t="s">
        <v>356</v>
      </c>
      <c r="D12" s="127">
        <v>45.591921271129777</v>
      </c>
      <c r="E12" s="127">
        <v>39.392707520099997</v>
      </c>
      <c r="F12" s="127">
        <v>37.588753358666679</v>
      </c>
      <c r="G12" s="127">
        <v>30.460834361275005</v>
      </c>
      <c r="H12" s="127">
        <v>29.794323302874997</v>
      </c>
      <c r="I12" s="127">
        <v>30.338584528760002</v>
      </c>
      <c r="J12" s="127">
        <v>27.862985848100003</v>
      </c>
      <c r="K12" s="127">
        <v>24.983537950333524</v>
      </c>
      <c r="L12" s="127">
        <v>33.742293375066524</v>
      </c>
      <c r="M12" s="127">
        <v>31.655029930000005</v>
      </c>
      <c r="N12" s="127">
        <v>20</v>
      </c>
      <c r="O12" s="127">
        <v>12.000000000000002</v>
      </c>
      <c r="P12" s="127">
        <v>14</v>
      </c>
      <c r="Q12" s="127">
        <v>14</v>
      </c>
      <c r="R12" s="127">
        <v>14.159736877783796</v>
      </c>
      <c r="S12" s="127">
        <v>14.063846346870895</v>
      </c>
      <c r="T12" s="127">
        <v>13.959003288490669</v>
      </c>
      <c r="U12" s="127">
        <v>13.830040173959231</v>
      </c>
      <c r="V12" s="127">
        <v>13.750299811121156</v>
      </c>
      <c r="W12" s="127">
        <v>13.646439392131891</v>
      </c>
    </row>
    <row r="13" spans="1:31" s="85" customFormat="1" ht="14.25" customHeight="1" x14ac:dyDescent="0.25">
      <c r="A13" s="130" t="s">
        <v>144</v>
      </c>
      <c r="B13" s="130" t="s">
        <v>351</v>
      </c>
      <c r="C13" s="126" t="s">
        <v>151</v>
      </c>
      <c r="D13" s="127">
        <v>5.9920783182900008</v>
      </c>
      <c r="E13" s="127">
        <v>9.7779416377500006</v>
      </c>
      <c r="F13" s="127">
        <v>2.0945226600000004</v>
      </c>
      <c r="G13" s="127">
        <v>1.5915386391499999</v>
      </c>
      <c r="H13" s="127">
        <v>1.78112373764</v>
      </c>
      <c r="I13" s="127">
        <v>1.3300003852820832</v>
      </c>
      <c r="J13" s="127">
        <v>1.56444715125</v>
      </c>
      <c r="K13" s="127">
        <v>1.1435372817700002</v>
      </c>
      <c r="L13" s="127">
        <v>1.2302365681198772</v>
      </c>
      <c r="M13" s="127">
        <v>2.6616818837091674</v>
      </c>
      <c r="N13" s="127">
        <v>2.4079742563066668</v>
      </c>
      <c r="O13" s="127">
        <v>2.5706167456516664</v>
      </c>
      <c r="P13" s="127">
        <v>3.8068601239058331</v>
      </c>
      <c r="Q13" s="127">
        <v>2.6010128171591664</v>
      </c>
      <c r="R13" s="127">
        <v>2.6816352466661395</v>
      </c>
      <c r="S13" s="127">
        <v>2.6467984500068433</v>
      </c>
      <c r="T13" s="127">
        <v>2.6104472842639797</v>
      </c>
      <c r="U13" s="127">
        <v>2.569258980369225</v>
      </c>
      <c r="V13" s="127">
        <v>2.5355018034470032</v>
      </c>
      <c r="W13" s="127">
        <v>2.4969074883728815</v>
      </c>
    </row>
    <row r="14" spans="1:31" s="85" customFormat="1" ht="14.25" customHeight="1" x14ac:dyDescent="0.25">
      <c r="A14" s="130" t="s">
        <v>144</v>
      </c>
      <c r="B14" s="130" t="s">
        <v>351</v>
      </c>
      <c r="C14" s="126" t="s">
        <v>357</v>
      </c>
      <c r="D14" s="127">
        <v>0.44657025834250008</v>
      </c>
      <c r="E14" s="127">
        <v>0.36518489750000005</v>
      </c>
      <c r="F14" s="127">
        <v>0.21063467999999999</v>
      </c>
      <c r="G14" s="127">
        <v>0.11824718030874999</v>
      </c>
      <c r="H14" s="127">
        <v>8.0844119999999992E-2</v>
      </c>
      <c r="I14" s="127">
        <v>8.7088457499999994E-2</v>
      </c>
      <c r="J14" s="127">
        <v>0.68291283000000014</v>
      </c>
      <c r="K14" s="127">
        <v>0.53771651691057165</v>
      </c>
      <c r="L14" s="127">
        <v>0.73747780026057164</v>
      </c>
      <c r="M14" s="127">
        <v>0.50073858000000016</v>
      </c>
      <c r="N14" s="127">
        <v>0.37122300000000008</v>
      </c>
      <c r="O14" s="127">
        <v>0.45495440999999998</v>
      </c>
      <c r="P14" s="127">
        <v>0.89939550966000015</v>
      </c>
      <c r="Q14" s="127">
        <v>0.60963065999999999</v>
      </c>
      <c r="R14" s="127">
        <v>0.72819187754647363</v>
      </c>
      <c r="S14" s="127">
        <v>0.72582962529139661</v>
      </c>
      <c r="T14" s="127">
        <v>0.72193692263716835</v>
      </c>
      <c r="U14" s="127">
        <v>0.7177167633697179</v>
      </c>
      <c r="V14" s="127">
        <v>0.71378183992357824</v>
      </c>
      <c r="W14" s="127">
        <v>0.70951945986422138</v>
      </c>
    </row>
    <row r="15" spans="1:31" s="85" customFormat="1" ht="14.25" customHeight="1" x14ac:dyDescent="0.25">
      <c r="A15" s="130" t="s">
        <v>144</v>
      </c>
      <c r="B15" s="130" t="s">
        <v>351</v>
      </c>
      <c r="C15" s="126" t="s">
        <v>358</v>
      </c>
      <c r="D15" s="127">
        <v>3.07413891E-3</v>
      </c>
      <c r="E15" s="127">
        <v>7.8150690899999996E-3</v>
      </c>
      <c r="F15" s="127">
        <v>1.52985123E-3</v>
      </c>
      <c r="G15" s="127">
        <v>6.1519900500000002E-3</v>
      </c>
      <c r="H15" s="127">
        <v>2.0217217049999996E-2</v>
      </c>
      <c r="I15" s="127">
        <v>4.6196640000000004E-2</v>
      </c>
      <c r="J15" s="127">
        <v>3.5637408000000002E-2</v>
      </c>
      <c r="K15" s="127">
        <v>2.6719807869122675E-2</v>
      </c>
      <c r="L15" s="127">
        <v>1.3498493861144005E-2</v>
      </c>
      <c r="M15" s="127">
        <v>0</v>
      </c>
      <c r="N15" s="127">
        <v>0</v>
      </c>
      <c r="O15" s="127">
        <v>0</v>
      </c>
      <c r="P15" s="127">
        <v>1.072422E-2</v>
      </c>
      <c r="Q15" s="127">
        <v>1.0311750000000001E-2</v>
      </c>
      <c r="R15" s="127">
        <v>4.823209593388336E-3</v>
      </c>
      <c r="S15" s="127">
        <v>4.8023528338332492E-3</v>
      </c>
      <c r="T15" s="127">
        <v>4.7657473399755476E-3</v>
      </c>
      <c r="U15" s="127">
        <v>4.7235652455552123E-3</v>
      </c>
      <c r="V15" s="127">
        <v>4.6885903751930948E-3</v>
      </c>
      <c r="W15" s="127">
        <v>4.6480389042683557E-3</v>
      </c>
    </row>
    <row r="16" spans="1:31" s="85" customFormat="1" ht="14.25" customHeight="1" x14ac:dyDescent="0.25">
      <c r="A16" s="130" t="s">
        <v>144</v>
      </c>
      <c r="B16" s="130" t="s">
        <v>351</v>
      </c>
      <c r="C16" s="126" t="s">
        <v>359</v>
      </c>
      <c r="D16" s="127">
        <v>6.1870499999999995E-2</v>
      </c>
      <c r="E16" s="127">
        <v>0.13446522</v>
      </c>
      <c r="F16" s="127">
        <v>0.18394428098333335</v>
      </c>
      <c r="G16" s="127">
        <v>0.11442059109166665</v>
      </c>
      <c r="H16" s="127">
        <v>0.83813903999999995</v>
      </c>
      <c r="I16" s="127">
        <v>3.0935250000000004E-2</v>
      </c>
      <c r="J16" s="127">
        <v>0.61279865875000006</v>
      </c>
      <c r="K16" s="127">
        <v>0.166665378</v>
      </c>
      <c r="L16" s="127">
        <v>0.24486968999999997</v>
      </c>
      <c r="M16" s="127">
        <v>0.34606233000000008</v>
      </c>
      <c r="N16" s="127">
        <v>0.44908817000000001</v>
      </c>
      <c r="O16" s="127">
        <v>0.75467688124999999</v>
      </c>
      <c r="P16" s="127">
        <v>0.58857241662000015</v>
      </c>
      <c r="Q16" s="127">
        <v>0.16003836000000002</v>
      </c>
      <c r="R16" s="127">
        <v>0.4876973938510718</v>
      </c>
      <c r="S16" s="127">
        <v>0.4973487515939618</v>
      </c>
      <c r="T16" s="127">
        <v>0.50669427546260215</v>
      </c>
      <c r="U16" s="127">
        <v>0.51307359214310144</v>
      </c>
      <c r="V16" s="127">
        <v>0.52467372880258178</v>
      </c>
      <c r="W16" s="127">
        <v>0.53330765827392046</v>
      </c>
    </row>
    <row r="17" spans="1:23" s="85" customFormat="1" ht="14.25" customHeight="1" x14ac:dyDescent="0.25">
      <c r="A17" s="130" t="s">
        <v>144</v>
      </c>
      <c r="B17" s="130" t="s">
        <v>351</v>
      </c>
      <c r="C17" s="126" t="s">
        <v>360</v>
      </c>
      <c r="D17" s="127">
        <v>24.844217467266677</v>
      </c>
      <c r="E17" s="127">
        <v>33.475747289442708</v>
      </c>
      <c r="F17" s="127">
        <v>40.673401151250005</v>
      </c>
      <c r="G17" s="127">
        <v>39.715273426250008</v>
      </c>
      <c r="H17" s="127">
        <v>39.544306772500001</v>
      </c>
      <c r="I17" s="127">
        <v>39.662620493749998</v>
      </c>
      <c r="J17" s="127">
        <v>41.115128982500003</v>
      </c>
      <c r="K17" s="127">
        <v>38.488240815043333</v>
      </c>
      <c r="L17" s="127">
        <v>40.933730713200113</v>
      </c>
      <c r="M17" s="127">
        <v>39.211619364316668</v>
      </c>
      <c r="N17" s="127">
        <v>37</v>
      </c>
      <c r="O17" s="127">
        <v>35</v>
      </c>
      <c r="P17" s="127">
        <v>34</v>
      </c>
      <c r="Q17" s="127">
        <v>35.000000000000007</v>
      </c>
      <c r="R17" s="127">
        <v>33.060338221263969</v>
      </c>
      <c r="S17" s="127">
        <v>33.029897170008056</v>
      </c>
      <c r="T17" s="127">
        <v>32.959052905980791</v>
      </c>
      <c r="U17" s="127">
        <v>32.81572878996959</v>
      </c>
      <c r="V17" s="127">
        <v>32.760998309522208</v>
      </c>
      <c r="W17" s="127">
        <v>32.633787977090904</v>
      </c>
    </row>
    <row r="18" spans="1:23" s="85" customFormat="1" ht="14.25" customHeight="1" x14ac:dyDescent="0.25">
      <c r="A18" s="130" t="s">
        <v>144</v>
      </c>
      <c r="B18" s="130" t="s">
        <v>351</v>
      </c>
      <c r="C18" s="126" t="s">
        <v>361</v>
      </c>
      <c r="D18" s="127">
        <v>0</v>
      </c>
      <c r="E18" s="127">
        <v>9.0743400000000002E-3</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13.144103804125001</v>
      </c>
      <c r="E19" s="127">
        <v>13.188315753011665</v>
      </c>
      <c r="F19" s="127">
        <v>9.4831477664290347</v>
      </c>
      <c r="G19" s="127">
        <v>11.529789410841666</v>
      </c>
      <c r="H19" s="127">
        <v>5.890575265549991</v>
      </c>
      <c r="I19" s="127">
        <v>5.516490744049996</v>
      </c>
      <c r="J19" s="127">
        <v>9.1104508185000093</v>
      </c>
      <c r="K19" s="127">
        <v>14.552192795657991</v>
      </c>
      <c r="L19" s="127">
        <v>5.7182193073310827</v>
      </c>
      <c r="M19" s="127">
        <v>5.6165473766641689</v>
      </c>
      <c r="N19" s="127">
        <v>0.18677370297000007</v>
      </c>
      <c r="O19" s="127">
        <v>1.5593105897758333</v>
      </c>
      <c r="P19" s="127">
        <v>-1.5956676930000135E-2</v>
      </c>
      <c r="Q19" s="127">
        <v>0.17341483848333333</v>
      </c>
      <c r="R19" s="127">
        <v>0.44248928994241893</v>
      </c>
      <c r="S19" s="127">
        <v>0.4434138139419298</v>
      </c>
      <c r="T19" s="127">
        <v>0.44416047076850967</v>
      </c>
      <c r="U19" s="127">
        <v>0.44388311588130402</v>
      </c>
      <c r="V19" s="127">
        <v>0.44579058769124597</v>
      </c>
      <c r="W19" s="127">
        <v>0.44667404778740194</v>
      </c>
    </row>
    <row r="20" spans="1:23" s="85" customFormat="1" ht="14.25" customHeight="1" x14ac:dyDescent="0.25">
      <c r="A20" s="130" t="s">
        <v>144</v>
      </c>
      <c r="B20" s="130" t="s">
        <v>351</v>
      </c>
      <c r="C20" s="126" t="s">
        <v>362</v>
      </c>
      <c r="D20" s="127">
        <v>0.19256780655</v>
      </c>
      <c r="E20" s="127">
        <v>0.24986071449000002</v>
      </c>
      <c r="F20" s="127">
        <v>8.6598488969999998E-2</v>
      </c>
      <c r="G20" s="127">
        <v>3.0935249999999997E-3</v>
      </c>
      <c r="H20" s="127">
        <v>1.4766426000000001E-2</v>
      </c>
      <c r="I20" s="127">
        <v>1.9551078000000003E-2</v>
      </c>
      <c r="J20" s="127">
        <v>9.7136685000000014E-3</v>
      </c>
      <c r="K20" s="127">
        <v>1.4429026225341937E-2</v>
      </c>
      <c r="L20" s="127">
        <v>9.5177457020686421E-3</v>
      </c>
      <c r="M20" s="127">
        <v>1.1136689999999999E-2</v>
      </c>
      <c r="N20" s="127">
        <v>0</v>
      </c>
      <c r="O20" s="127">
        <v>0</v>
      </c>
      <c r="P20" s="127">
        <v>9.0743400000000002E-3</v>
      </c>
      <c r="Q20" s="127">
        <v>0</v>
      </c>
      <c r="R20" s="127">
        <v>2.2590585209061697E-3</v>
      </c>
      <c r="S20" s="127">
        <v>2.3167099143075048E-3</v>
      </c>
      <c r="T20" s="127">
        <v>2.3634905129938772E-3</v>
      </c>
      <c r="U20" s="127">
        <v>2.4054929366785155E-3</v>
      </c>
      <c r="V20" s="127">
        <v>2.4586853075789098E-3</v>
      </c>
      <c r="W20" s="127">
        <v>2.50709950347757E-3</v>
      </c>
    </row>
    <row r="21" spans="1:23" s="85" customFormat="1" ht="14.25" customHeight="1" x14ac:dyDescent="0.25">
      <c r="A21" s="130" t="s">
        <v>144</v>
      </c>
      <c r="B21" s="130" t="s">
        <v>351</v>
      </c>
      <c r="C21" s="126" t="s">
        <v>363</v>
      </c>
      <c r="D21" s="127">
        <v>2.9225715359876507</v>
      </c>
      <c r="E21" s="127">
        <v>3.6504339737500016</v>
      </c>
      <c r="F21" s="127">
        <v>4.3913904987499999</v>
      </c>
      <c r="G21" s="127">
        <v>5.2448768599999998</v>
      </c>
      <c r="H21" s="127">
        <v>4.5178182825000004</v>
      </c>
      <c r="I21" s="127">
        <v>5.0450605119050005</v>
      </c>
      <c r="J21" s="127">
        <v>4.7050177461699993</v>
      </c>
      <c r="K21" s="127">
        <v>3.8171904923928781</v>
      </c>
      <c r="L21" s="127">
        <v>4.291793867874083</v>
      </c>
      <c r="M21" s="127">
        <v>2.0814089783750003</v>
      </c>
      <c r="N21" s="127">
        <v>2.9115698746875003</v>
      </c>
      <c r="O21" s="127">
        <v>2.8955909587500002</v>
      </c>
      <c r="P21" s="127">
        <v>2.4458078913749999</v>
      </c>
      <c r="Q21" s="127">
        <v>2.2240869343750007</v>
      </c>
      <c r="R21" s="127">
        <v>2.4104961006016539</v>
      </c>
      <c r="S21" s="127">
        <v>2.4352575003237744</v>
      </c>
      <c r="T21" s="127">
        <v>2.4590218828135946</v>
      </c>
      <c r="U21" s="127">
        <v>2.4774245317656338</v>
      </c>
      <c r="V21" s="127">
        <v>2.5069440582048852</v>
      </c>
      <c r="W21" s="127">
        <v>2.5311018511063517</v>
      </c>
    </row>
    <row r="22" spans="1:23" s="85" customFormat="1" ht="14.25" customHeight="1" x14ac:dyDescent="0.25">
      <c r="A22" s="130" t="s">
        <v>144</v>
      </c>
      <c r="B22" s="130" t="s">
        <v>351</v>
      </c>
      <c r="C22" s="126" t="s">
        <v>159</v>
      </c>
      <c r="D22" s="127">
        <v>30.891302018347108</v>
      </c>
      <c r="E22" s="127">
        <v>30.599078083294927</v>
      </c>
      <c r="F22" s="127">
        <v>31.095788074624988</v>
      </c>
      <c r="G22" s="127">
        <v>32.996171554967781</v>
      </c>
      <c r="H22" s="127">
        <v>34.6894208838266</v>
      </c>
      <c r="I22" s="127">
        <v>36.613461001911539</v>
      </c>
      <c r="J22" s="127">
        <v>34.248701173000001</v>
      </c>
      <c r="K22" s="127">
        <v>34.994177062123576</v>
      </c>
      <c r="L22" s="127">
        <v>43.719503398028252</v>
      </c>
      <c r="M22" s="127">
        <v>45.748493237247501</v>
      </c>
      <c r="N22" s="127">
        <v>40</v>
      </c>
      <c r="O22" s="127">
        <v>37</v>
      </c>
      <c r="P22" s="127">
        <v>40</v>
      </c>
      <c r="Q22" s="127">
        <v>43.770522072949994</v>
      </c>
      <c r="R22" s="127">
        <v>43.405296083473083</v>
      </c>
      <c r="S22" s="127">
        <v>44.387026729463642</v>
      </c>
      <c r="T22" s="127">
        <v>45.355280757001459</v>
      </c>
      <c r="U22" s="127">
        <v>46.14664622979312</v>
      </c>
      <c r="V22" s="127">
        <v>47.256822674007694</v>
      </c>
      <c r="W22" s="127">
        <v>48.190110563475805</v>
      </c>
    </row>
    <row r="23" spans="1:23" s="85" customFormat="1" ht="14.25" customHeight="1" x14ac:dyDescent="0.25">
      <c r="A23" s="130" t="s">
        <v>144</v>
      </c>
      <c r="B23" s="130" t="s">
        <v>351</v>
      </c>
      <c r="C23" s="126" t="s">
        <v>364</v>
      </c>
      <c r="D23" s="127">
        <v>5.672153475999997E-2</v>
      </c>
      <c r="E23" s="127">
        <v>9.4452334999999721E-2</v>
      </c>
      <c r="F23" s="127">
        <v>6.6421529999999951E-2</v>
      </c>
      <c r="G23" s="127">
        <v>0.10675965969000001</v>
      </c>
      <c r="H23" s="127">
        <v>3.8673389999996921E-3</v>
      </c>
      <c r="I23" s="127">
        <v>-7.4940967999999941E-2</v>
      </c>
      <c r="J23" s="127">
        <v>3.2997599999999849E-3</v>
      </c>
      <c r="K23" s="127">
        <v>8.3456429999999582E-3</v>
      </c>
      <c r="L23" s="127">
        <v>3.5084698200000819E-3</v>
      </c>
      <c r="M23" s="127">
        <v>0.54627207944790235</v>
      </c>
      <c r="N23" s="127">
        <v>-4.2155350600000002E-2</v>
      </c>
      <c r="O23" s="127">
        <v>4.1465609099999995E-2</v>
      </c>
      <c r="P23" s="127">
        <v>7.0172222583333346E-2</v>
      </c>
      <c r="Q23" s="127">
        <v>-6.4070340000000003E-2</v>
      </c>
      <c r="R23" s="127">
        <v>1.3677673132551959E-3</v>
      </c>
      <c r="S23" s="127">
        <v>1.3810872575622003E-3</v>
      </c>
      <c r="T23" s="127">
        <v>1.3939076553130801E-3</v>
      </c>
      <c r="U23" s="127">
        <v>1.4027877815128741E-3</v>
      </c>
      <c r="V23" s="127">
        <v>1.4193686069113426E-3</v>
      </c>
      <c r="W23" s="127">
        <v>1.4320091607587179E-3</v>
      </c>
    </row>
    <row r="24" spans="1:23" s="85" customFormat="1" ht="14.25" customHeight="1" x14ac:dyDescent="0.25">
      <c r="A24" s="130" t="s">
        <v>144</v>
      </c>
      <c r="B24" s="130" t="s">
        <v>351</v>
      </c>
      <c r="C24" s="126" t="s">
        <v>365</v>
      </c>
      <c r="D24" s="127">
        <v>1.2303958559900003</v>
      </c>
      <c r="E24" s="127">
        <v>1.090561514</v>
      </c>
      <c r="F24" s="127">
        <v>1.1341611970500001</v>
      </c>
      <c r="G24" s="127">
        <v>1.2900118866299999</v>
      </c>
      <c r="H24" s="127">
        <v>1.1225591034000002</v>
      </c>
      <c r="I24" s="127">
        <v>1.1538272166900001</v>
      </c>
      <c r="J24" s="127">
        <v>1.2222455404500001</v>
      </c>
      <c r="K24" s="127">
        <v>1.0846880414693838</v>
      </c>
      <c r="L24" s="127">
        <v>0.70700629822699212</v>
      </c>
      <c r="M24" s="127">
        <v>0.50752142</v>
      </c>
      <c r="N24" s="127">
        <v>0.52495973500000004</v>
      </c>
      <c r="O24" s="127">
        <v>0.51941430500000019</v>
      </c>
      <c r="P24" s="127">
        <v>0.5740742183333335</v>
      </c>
      <c r="Q24" s="127">
        <v>0.64461804583333315</v>
      </c>
      <c r="R24" s="127">
        <v>0.59373878860891949</v>
      </c>
      <c r="S24" s="127">
        <v>0.59908653877614393</v>
      </c>
      <c r="T24" s="127">
        <v>0.60376505571376105</v>
      </c>
      <c r="U24" s="127">
        <v>0.60747199626935211</v>
      </c>
      <c r="V24" s="127">
        <v>0.61306955892568249</v>
      </c>
      <c r="W24" s="127">
        <v>0.61769554519998826</v>
      </c>
    </row>
    <row r="25" spans="1:23" s="85" customFormat="1" ht="14.25" customHeight="1" x14ac:dyDescent="0.25">
      <c r="A25" s="130" t="s">
        <v>144</v>
      </c>
      <c r="B25" s="130" t="s">
        <v>351</v>
      </c>
      <c r="C25" s="126" t="s">
        <v>162</v>
      </c>
      <c r="D25" s="127">
        <v>10.242539710925</v>
      </c>
      <c r="E25" s="127">
        <v>9.3957857239704996</v>
      </c>
      <c r="F25" s="127">
        <v>13.282032506200702</v>
      </c>
      <c r="G25" s="127">
        <v>13.851570503138648</v>
      </c>
      <c r="H25" s="127">
        <v>12.403912758725001</v>
      </c>
      <c r="I25" s="127">
        <v>14.635216665222375</v>
      </c>
      <c r="J25" s="127">
        <v>14.282451678817502</v>
      </c>
      <c r="K25" s="127">
        <v>12.129821993481251</v>
      </c>
      <c r="L25" s="127">
        <v>13.90824229298804</v>
      </c>
      <c r="M25" s="127">
        <v>14.515437906904166</v>
      </c>
      <c r="N25" s="127">
        <v>5.1074328876108819</v>
      </c>
      <c r="O25" s="127">
        <v>6.9733971664017158</v>
      </c>
      <c r="P25" s="127">
        <v>7.5200275154491676</v>
      </c>
      <c r="Q25" s="127">
        <v>6.2768590523325001</v>
      </c>
      <c r="R25" s="127">
        <v>6.4757607141820985</v>
      </c>
      <c r="S25" s="127">
        <v>6.597258714815716</v>
      </c>
      <c r="T25" s="127">
        <v>6.714254826218423</v>
      </c>
      <c r="U25" s="127">
        <v>6.8160002734702765</v>
      </c>
      <c r="V25" s="127">
        <v>6.9483573296474237</v>
      </c>
      <c r="W25" s="127">
        <v>7.0654637216736829</v>
      </c>
    </row>
    <row r="26" spans="1:23" s="87" customFormat="1" ht="14.25" customHeight="1" x14ac:dyDescent="0.25">
      <c r="A26" s="125" t="s">
        <v>366</v>
      </c>
      <c r="B26" s="125" t="s">
        <v>366</v>
      </c>
      <c r="C26" s="124" t="s">
        <v>366</v>
      </c>
      <c r="D26" s="125">
        <f>SUMIF($B27:$B$211,LEFT($C26,LEN($C26)-6),D27:D$211)</f>
        <v>14.131563974329996</v>
      </c>
      <c r="E26" s="125">
        <f>SUMIF($B27:$B$211,LEFT($C26,LEN($C26)-6),E27:E$211)</f>
        <v>14.781191502652101</v>
      </c>
      <c r="F26" s="125">
        <f>SUMIF($B27:$B$211,LEFT($C26,LEN($C26)-6),F27:F$211)</f>
        <v>12.745360061929997</v>
      </c>
      <c r="G26" s="125">
        <f>SUMIF($B27:$B$211,LEFT($C26,LEN($C26)-6),G27:G$211)</f>
        <v>12.332145987142502</v>
      </c>
      <c r="H26" s="125">
        <f>SUMIF($B27:$B$211,LEFT($C26,LEN($C26)-6),H27:H$211)</f>
        <v>10.559498172648127</v>
      </c>
      <c r="I26" s="125">
        <f>SUMIF($B27:$B$211,LEFT($C26,LEN($C26)-6),I27:I$211)</f>
        <v>9.6123824366750057</v>
      </c>
      <c r="J26" s="125">
        <f>SUMIF($B27:$B$211,LEFT($C26,LEN($C26)-6),J27:J$211)</f>
        <v>5.2566013779449996</v>
      </c>
      <c r="K26" s="125">
        <f>SUMIF($B27:$B$211,LEFT($C26,LEN($C26)-6),K27:K$211)</f>
        <v>6.1997073503976763</v>
      </c>
      <c r="L26" s="125">
        <f>SUMIF($B27:$B$211,LEFT($C26,LEN($C26)-6),L27:L$211)</f>
        <v>3.48503356584779</v>
      </c>
      <c r="M26" s="125">
        <f>SUMIF($B27:$B$211,LEFT($C26,LEN($C26)-6),M27:M$211)</f>
        <v>6.5890338537033326</v>
      </c>
      <c r="N26" s="125">
        <f>SUMIF($B27:$B$211,LEFT($C26,LEN($C26)-6),N27:N$211)</f>
        <v>5.7538966351449989</v>
      </c>
      <c r="O26" s="125">
        <f>SUMIF($B27:$B$211,LEFT($C26,LEN($C26)-6),O27:O$211)</f>
        <v>6.554219539498332</v>
      </c>
      <c r="P26" s="125">
        <f>SUMIF($B27:$B$211,LEFT($C26,LEN($C26)-6),P27:P$211)</f>
        <v>7.0910298316741684</v>
      </c>
      <c r="Q26" s="125">
        <f>SUMIF($B27:$B$211,LEFT($C26,LEN($C26)-6),Q27:Q$211)</f>
        <v>4.1922055587858331</v>
      </c>
      <c r="R26" s="125">
        <f>SUMIF($B27:$B$211,LEFT($C26,LEN($C26)-6),R27:R$211)</f>
        <v>6.3379398351826151</v>
      </c>
      <c r="S26" s="125">
        <f>SUMIF($B27:$B$211,LEFT($C26,LEN($C26)-6),S27:S$211)</f>
        <v>6.481529980273443</v>
      </c>
      <c r="T26" s="125">
        <f>SUMIF($B27:$B$211,LEFT($C26,LEN($C26)-6),T27:T$211)</f>
        <v>6.619357094634668</v>
      </c>
      <c r="U26" s="125">
        <f>SUMIF($B27:$B$211,LEFT($C26,LEN($C26)-6),U27:U$211)</f>
        <v>6.7496184083147535</v>
      </c>
      <c r="V26" s="125">
        <f>SUMIF($B27:$B$211,LEFT($C26,LEN($C26)-6),V27:V$211)</f>
        <v>6.8859673983984777</v>
      </c>
      <c r="W26" s="125">
        <f>SUMIF($B27:$B$211,LEFT($C26,LEN($C26)-6),W27:W$211)</f>
        <v>7.0147505352164199</v>
      </c>
    </row>
    <row r="27" spans="1:23" s="85" customFormat="1" ht="14.25" customHeight="1" x14ac:dyDescent="0.25">
      <c r="A27" s="130" t="s">
        <v>144</v>
      </c>
      <c r="B27" s="130" t="s">
        <v>367</v>
      </c>
      <c r="C27" s="126" t="s">
        <v>368</v>
      </c>
      <c r="D27" s="127">
        <v>0.11468957499999999</v>
      </c>
      <c r="E27" s="127">
        <v>0.1559938625</v>
      </c>
      <c r="F27" s="127">
        <v>0.29931573</v>
      </c>
      <c r="G27" s="127">
        <v>0.12138075500000001</v>
      </c>
      <c r="H27" s="127">
        <v>0.21386387325750003</v>
      </c>
      <c r="I27" s="127">
        <v>0.23250131875000002</v>
      </c>
      <c r="J27" s="127">
        <v>0.17612479311749998</v>
      </c>
      <c r="K27" s="127">
        <v>0.19145102682252599</v>
      </c>
      <c r="L27" s="127">
        <v>0.23845292555085326</v>
      </c>
      <c r="M27" s="127">
        <v>0.25250488779750002</v>
      </c>
      <c r="N27" s="127">
        <v>0.1321255985</v>
      </c>
      <c r="O27" s="127">
        <v>9.1825274437499993E-2</v>
      </c>
      <c r="P27" s="127">
        <v>0.16106419580499998</v>
      </c>
      <c r="Q27" s="127">
        <v>2.1483591609999995E-2</v>
      </c>
      <c r="R27" s="127">
        <v>9.2017337568154431E-2</v>
      </c>
      <c r="S27" s="127">
        <v>9.0837910946555245E-2</v>
      </c>
      <c r="T27" s="127">
        <v>8.915829443291097E-2</v>
      </c>
      <c r="U27" s="127">
        <v>8.7348115453903821E-2</v>
      </c>
      <c r="V27" s="127">
        <v>8.5767269044572464E-2</v>
      </c>
      <c r="W27" s="127">
        <v>8.4055860169878094E-2</v>
      </c>
    </row>
    <row r="28" spans="1:23" s="85" customFormat="1" ht="14.25" customHeight="1" x14ac:dyDescent="0.25">
      <c r="A28" s="130" t="s">
        <v>144</v>
      </c>
      <c r="B28" s="130" t="s">
        <v>367</v>
      </c>
      <c r="C28" s="126" t="s">
        <v>369</v>
      </c>
      <c r="D28" s="127">
        <v>0.58801035749999997</v>
      </c>
      <c r="E28" s="127">
        <v>0.4199975775</v>
      </c>
      <c r="F28" s="127">
        <v>0.39005912999999998</v>
      </c>
      <c r="G28" s="127">
        <v>0.31320222000000003</v>
      </c>
      <c r="H28" s="127">
        <v>0.25780520750000002</v>
      </c>
      <c r="I28" s="127">
        <v>0.16798986500000002</v>
      </c>
      <c r="J28" s="127">
        <v>0.13831494000000003</v>
      </c>
      <c r="K28" s="127">
        <v>0.10847731850000002</v>
      </c>
      <c r="L28" s="127">
        <v>8.7374894999999994E-2</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1.5541534224999967</v>
      </c>
      <c r="E29" s="127">
        <v>2.1153568229200017</v>
      </c>
      <c r="F29" s="127">
        <v>1.1322012299999993</v>
      </c>
      <c r="G29" s="127">
        <v>1.2056364500000034</v>
      </c>
      <c r="H29" s="127">
        <v>1.9106446070000009</v>
      </c>
      <c r="I29" s="127">
        <v>3.7178720938125047</v>
      </c>
      <c r="J29" s="127">
        <v>2.4943010704374999</v>
      </c>
      <c r="K29" s="127">
        <v>4.1051822215707503</v>
      </c>
      <c r="L29" s="127">
        <v>1.5253002078237357</v>
      </c>
      <c r="M29" s="127">
        <v>3.0231596077149998</v>
      </c>
      <c r="N29" s="127">
        <v>3</v>
      </c>
      <c r="O29" s="127">
        <v>3</v>
      </c>
      <c r="P29" s="127">
        <v>3</v>
      </c>
      <c r="Q29" s="127">
        <v>3</v>
      </c>
      <c r="R29" s="127">
        <v>3.3777673758370934</v>
      </c>
      <c r="S29" s="127">
        <v>3.4952149872167246</v>
      </c>
      <c r="T29" s="127">
        <v>3.612665894363583</v>
      </c>
      <c r="U29" s="127">
        <v>3.7288740474600406</v>
      </c>
      <c r="V29" s="127">
        <v>3.8507302360531561</v>
      </c>
      <c r="W29" s="127">
        <v>3.9713436705958514</v>
      </c>
    </row>
    <row r="30" spans="1:23" s="85" customFormat="1" ht="14.25" customHeight="1" x14ac:dyDescent="0.25">
      <c r="A30" s="130" t="s">
        <v>144</v>
      </c>
      <c r="B30" s="130" t="s">
        <v>367</v>
      </c>
      <c r="C30" s="126" t="s">
        <v>371</v>
      </c>
      <c r="D30" s="127">
        <v>0.19068619861249997</v>
      </c>
      <c r="E30" s="127">
        <v>5.454801175E-2</v>
      </c>
      <c r="F30" s="127">
        <v>0</v>
      </c>
      <c r="G30" s="127">
        <v>2.8920219474999998E-2</v>
      </c>
      <c r="H30" s="127">
        <v>1.03286498125E-2</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5.5683450000000002E-2</v>
      </c>
      <c r="E31" s="127">
        <v>2.0623499999999999E-2</v>
      </c>
      <c r="F31" s="127">
        <v>6.1870500000000004E-3</v>
      </c>
      <c r="G31" s="127">
        <v>4.413429E-2</v>
      </c>
      <c r="H31" s="127">
        <v>0.10023021</v>
      </c>
      <c r="I31" s="127">
        <v>5.4996000000000003E-2</v>
      </c>
      <c r="J31" s="127">
        <v>0.16099322804999999</v>
      </c>
      <c r="K31" s="127">
        <v>0.20007971019000001</v>
      </c>
      <c r="L31" s="127">
        <v>0.32643082035000004</v>
      </c>
      <c r="M31" s="127">
        <v>0.42443163</v>
      </c>
      <c r="N31" s="127">
        <v>0.36792323999999998</v>
      </c>
      <c r="O31" s="127">
        <v>0.30729014999999998</v>
      </c>
      <c r="P31" s="127">
        <v>0.32449931499999995</v>
      </c>
      <c r="Q31" s="127">
        <v>8.9918459999999992E-2</v>
      </c>
      <c r="R31" s="127">
        <v>0.29289275675557358</v>
      </c>
      <c r="S31" s="127">
        <v>0.2970014218495125</v>
      </c>
      <c r="T31" s="127">
        <v>0.30108935139356008</v>
      </c>
      <c r="U31" s="127">
        <v>0.30495033787183989</v>
      </c>
      <c r="V31" s="127">
        <v>0.3094944939080197</v>
      </c>
      <c r="W31" s="127">
        <v>0.31381170687843052</v>
      </c>
    </row>
    <row r="32" spans="1:23" s="85" customFormat="1" ht="14.25" customHeight="1" x14ac:dyDescent="0.25">
      <c r="A32" s="130" t="s">
        <v>144</v>
      </c>
      <c r="B32" s="130" t="s">
        <v>367</v>
      </c>
      <c r="C32" s="126" t="s">
        <v>372</v>
      </c>
      <c r="D32" s="127">
        <v>0</v>
      </c>
      <c r="E32" s="127">
        <v>0</v>
      </c>
      <c r="F32" s="127">
        <v>0</v>
      </c>
      <c r="G32" s="127">
        <v>0</v>
      </c>
      <c r="H32" s="127">
        <v>0</v>
      </c>
      <c r="I32" s="127">
        <v>4.1247000000000001E-4</v>
      </c>
      <c r="J32" s="127">
        <v>9.8992799999999999E-3</v>
      </c>
      <c r="K32" s="127">
        <v>0</v>
      </c>
      <c r="L32" s="127">
        <v>4.3309350000000007E-4</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0.11692031587749997</v>
      </c>
      <c r="E33" s="127">
        <v>9.6263016252499986E-2</v>
      </c>
      <c r="F33" s="127">
        <v>0.52841169642999997</v>
      </c>
      <c r="G33" s="127">
        <v>0.30104183674749996</v>
      </c>
      <c r="H33" s="127">
        <v>0.69252245007812485</v>
      </c>
      <c r="I33" s="127">
        <v>0.20336277661249999</v>
      </c>
      <c r="J33" s="127">
        <v>0.16030064508999997</v>
      </c>
      <c r="K33" s="127">
        <v>0.21232460164949604</v>
      </c>
      <c r="L33" s="127">
        <v>0.38174150726174794</v>
      </c>
      <c r="M33" s="127">
        <v>0.32215855920750003</v>
      </c>
      <c r="N33" s="127">
        <v>0.30768966156749999</v>
      </c>
      <c r="O33" s="127">
        <v>5.7349553819999996E-2</v>
      </c>
      <c r="P33" s="127">
        <v>6.8954821197500002E-2</v>
      </c>
      <c r="Q33" s="127">
        <v>0.15562827659</v>
      </c>
      <c r="R33" s="127">
        <v>0.17447858438841854</v>
      </c>
      <c r="S33" s="127">
        <v>0.18085722780538782</v>
      </c>
      <c r="T33" s="127">
        <v>0.18667512293573041</v>
      </c>
      <c r="U33" s="127">
        <v>0.19239057057417544</v>
      </c>
      <c r="V33" s="127">
        <v>0.19844789105401972</v>
      </c>
      <c r="W33" s="127">
        <v>0.20440276404196658</v>
      </c>
    </row>
    <row r="34" spans="1:23" s="85" customFormat="1" ht="14.25" customHeight="1" x14ac:dyDescent="0.25">
      <c r="A34" s="130" t="s">
        <v>144</v>
      </c>
      <c r="B34" s="130" t="s">
        <v>367</v>
      </c>
      <c r="C34" s="126" t="s">
        <v>167</v>
      </c>
      <c r="D34" s="127">
        <v>1.0004345274999999</v>
      </c>
      <c r="E34" s="127">
        <v>0.71375641999999995</v>
      </c>
      <c r="F34" s="127">
        <v>0.28666665000000002</v>
      </c>
      <c r="G34" s="127">
        <v>0.77750595000000011</v>
      </c>
      <c r="H34" s="127">
        <v>0.83208947999999994</v>
      </c>
      <c r="I34" s="127">
        <v>0.25380654000000002</v>
      </c>
      <c r="J34" s="127">
        <v>0.25860723250000001</v>
      </c>
      <c r="K34" s="127">
        <v>6.7294480500000003E-2</v>
      </c>
      <c r="L34" s="127">
        <v>0.11297908482500001</v>
      </c>
      <c r="M34" s="127">
        <v>3.1424103333333335E-2</v>
      </c>
      <c r="N34" s="127">
        <v>6.3917573333333338E-2</v>
      </c>
      <c r="O34" s="127">
        <v>4.5333508333333342E-2</v>
      </c>
      <c r="P34" s="127">
        <v>3.8611775000000008E-2</v>
      </c>
      <c r="Q34" s="127">
        <v>5.2353136666666668E-2</v>
      </c>
      <c r="R34" s="127">
        <v>4.8147324635569533E-2</v>
      </c>
      <c r="S34" s="127">
        <v>4.7978656763424173E-2</v>
      </c>
      <c r="T34" s="127">
        <v>4.7734665626655078E-2</v>
      </c>
      <c r="U34" s="127">
        <v>4.7411077168712727E-2</v>
      </c>
      <c r="V34" s="127">
        <v>4.7066224210359518E-2</v>
      </c>
      <c r="W34" s="127">
        <v>4.6641773930833713E-2</v>
      </c>
    </row>
    <row r="35" spans="1:23" s="85" customFormat="1" ht="14.25" customHeight="1" x14ac:dyDescent="0.25">
      <c r="A35" s="130" t="s">
        <v>144</v>
      </c>
      <c r="B35" s="130" t="s">
        <v>367</v>
      </c>
      <c r="C35" s="126" t="s">
        <v>374</v>
      </c>
      <c r="D35" s="127">
        <v>8.2494000000000003E-4</v>
      </c>
      <c r="E35" s="127">
        <v>3.0935250000000004E-2</v>
      </c>
      <c r="F35" s="127">
        <v>0.15921341999999999</v>
      </c>
      <c r="G35" s="127">
        <v>0.18808632</v>
      </c>
      <c r="H35" s="127">
        <v>0.11549159999999999</v>
      </c>
      <c r="I35" s="127">
        <v>6.1870499999999995E-3</v>
      </c>
      <c r="J35" s="127">
        <v>0</v>
      </c>
      <c r="K35" s="127">
        <v>9.8992799999999999E-3</v>
      </c>
      <c r="L35" s="127">
        <v>4.9496399999999996E-2</v>
      </c>
      <c r="M35" s="127">
        <v>8.9093519999999982E-2</v>
      </c>
      <c r="N35" s="127">
        <v>9.8167859999999982E-2</v>
      </c>
      <c r="O35" s="127">
        <v>9.0743399999999988E-2</v>
      </c>
      <c r="P35" s="127">
        <v>5.9395679999999999E-2</v>
      </c>
      <c r="Q35" s="127">
        <v>0.66943880999999994</v>
      </c>
      <c r="R35" s="127">
        <v>0.2260442528144592</v>
      </c>
      <c r="S35" s="127">
        <v>0.22984946449354157</v>
      </c>
      <c r="T35" s="127">
        <v>0.23356217003543095</v>
      </c>
      <c r="U35" s="127">
        <v>0.23709973667772155</v>
      </c>
      <c r="V35" s="127">
        <v>0.24094435585595225</v>
      </c>
      <c r="W35" s="127">
        <v>0.24461383613458387</v>
      </c>
    </row>
    <row r="36" spans="1:23" s="85" customFormat="1" ht="14.25" customHeight="1" x14ac:dyDescent="0.25">
      <c r="A36" s="130" t="s">
        <v>144</v>
      </c>
      <c r="B36" s="130" t="s">
        <v>367</v>
      </c>
      <c r="C36" s="126" t="s">
        <v>375</v>
      </c>
      <c r="D36" s="127">
        <v>1.9337999999979871E-4</v>
      </c>
      <c r="E36" s="127">
        <v>-4.0673460000001604E-2</v>
      </c>
      <c r="F36" s="127">
        <v>-0.51146321247000004</v>
      </c>
      <c r="G36" s="127">
        <v>-0.65205897408000013</v>
      </c>
      <c r="H36" s="127">
        <v>-0.81462825000000005</v>
      </c>
      <c r="I36" s="127">
        <v>-0.10724220000000001</v>
      </c>
      <c r="J36" s="127">
        <v>-2.9697840000000003E-2</v>
      </c>
      <c r="K36" s="127">
        <v>-4.3335748079999993E-2</v>
      </c>
      <c r="L36" s="127">
        <v>-0.26704332680902404</v>
      </c>
      <c r="M36" s="127">
        <v>-3.8772180000000003E-2</v>
      </c>
      <c r="N36" s="127">
        <v>4.1247000000000002E-3</v>
      </c>
      <c r="O36" s="127">
        <v>-4.9496399999999999E-3</v>
      </c>
      <c r="P36" s="127">
        <v>-3.7122299999999997E-2</v>
      </c>
      <c r="Q36" s="127">
        <v>-0.60839324999999989</v>
      </c>
      <c r="R36" s="127">
        <v>-0.16947555394136385</v>
      </c>
      <c r="S36" s="127">
        <v>-0.17219562946652037</v>
      </c>
      <c r="T36" s="127">
        <v>-0.17456947098548226</v>
      </c>
      <c r="U36" s="127">
        <v>-0.17678736886803645</v>
      </c>
      <c r="V36" s="127">
        <v>-0.17970040652944097</v>
      </c>
      <c r="W36" s="127">
        <v>-0.1824575005544391</v>
      </c>
    </row>
    <row r="37" spans="1:23" s="85" customFormat="1" ht="14.25" customHeight="1" x14ac:dyDescent="0.25">
      <c r="A37" s="130" t="s">
        <v>144</v>
      </c>
      <c r="B37" s="130" t="s">
        <v>367</v>
      </c>
      <c r="C37" s="126" t="s">
        <v>376</v>
      </c>
      <c r="D37" s="127">
        <v>1.1136689999999999E-2</v>
      </c>
      <c r="E37" s="127">
        <v>1.6911270000000003E-2</v>
      </c>
      <c r="F37" s="127">
        <v>0</v>
      </c>
      <c r="G37" s="127">
        <v>0</v>
      </c>
      <c r="H37" s="127">
        <v>0</v>
      </c>
      <c r="I37" s="127">
        <v>0</v>
      </c>
      <c r="J37" s="127">
        <v>0</v>
      </c>
      <c r="K37" s="127">
        <v>0</v>
      </c>
      <c r="L37" s="127">
        <v>2.47482E-3</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6.3624482844999997E-2</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0.63272897999999989</v>
      </c>
      <c r="E40" s="127">
        <v>0.70862345999999998</v>
      </c>
      <c r="F40" s="127">
        <v>0.83772656999999995</v>
      </c>
      <c r="G40" s="127">
        <v>0.65830211999999999</v>
      </c>
      <c r="H40" s="127">
        <v>1.0127055100000002</v>
      </c>
      <c r="I40" s="127">
        <v>0.53483609999999993</v>
      </c>
      <c r="J40" s="127">
        <v>0.37547946124999998</v>
      </c>
      <c r="K40" s="127">
        <v>3.1456381519428284E-2</v>
      </c>
      <c r="L40" s="127">
        <v>5.1502333270000034E-2</v>
      </c>
      <c r="M40" s="127">
        <v>1.3005433456499997</v>
      </c>
      <c r="N40" s="127">
        <v>1.3065788167441668</v>
      </c>
      <c r="O40" s="127">
        <v>1.7937281677624997</v>
      </c>
      <c r="P40" s="127">
        <v>2.195867845155</v>
      </c>
      <c r="Q40" s="127">
        <v>0.6068690244024999</v>
      </c>
      <c r="R40" s="127">
        <v>1.554158273283814</v>
      </c>
      <c r="S40" s="127">
        <v>1.5730680188285444</v>
      </c>
      <c r="T40" s="127">
        <v>1.5880062811208548</v>
      </c>
      <c r="U40" s="127">
        <v>1.5987310809808088</v>
      </c>
      <c r="V40" s="127">
        <v>1.6081196362174897</v>
      </c>
      <c r="W40" s="127">
        <v>1.6132947290218111</v>
      </c>
    </row>
    <row r="41" spans="1:23" s="85" customFormat="1" ht="14.25" customHeight="1" x14ac:dyDescent="0.25">
      <c r="A41" s="130" t="s">
        <v>144</v>
      </c>
      <c r="B41" s="130" t="s">
        <v>367</v>
      </c>
      <c r="C41" s="126" t="s">
        <v>379</v>
      </c>
      <c r="D41" s="127">
        <v>8.6618700000000003E-3</v>
      </c>
      <c r="E41" s="127">
        <v>2.7938884600000004E-5</v>
      </c>
      <c r="F41" s="127">
        <v>4.0101250000000002E-4</v>
      </c>
      <c r="G41" s="127">
        <v>1.979856E-2</v>
      </c>
      <c r="H41" s="127">
        <v>4.9931784999999999E-2</v>
      </c>
      <c r="I41" s="127">
        <v>5.7642682499999993E-2</v>
      </c>
      <c r="J41" s="127">
        <v>5.624486749999999E-2</v>
      </c>
      <c r="K41" s="127">
        <v>0.13415586867547644</v>
      </c>
      <c r="L41" s="127">
        <v>0.10828483367547644</v>
      </c>
      <c r="M41" s="127">
        <v>0.20476843999999997</v>
      </c>
      <c r="N41" s="127">
        <v>8.8222749999999992E-3</v>
      </c>
      <c r="O41" s="127">
        <v>3.7156672500000001E-2</v>
      </c>
      <c r="P41" s="127">
        <v>0.12215986500000001</v>
      </c>
      <c r="Q41" s="127">
        <v>0.18967891249999999</v>
      </c>
      <c r="R41" s="127">
        <v>9.5475229340717713E-2</v>
      </c>
      <c r="S41" s="127">
        <v>9.6454240223494206E-2</v>
      </c>
      <c r="T41" s="127">
        <v>9.7363776561709095E-2</v>
      </c>
      <c r="U41" s="127">
        <v>9.8219255342503989E-2</v>
      </c>
      <c r="V41" s="127">
        <v>9.9042317158361731E-2</v>
      </c>
      <c r="W41" s="127">
        <v>9.9811268832188105E-2</v>
      </c>
    </row>
    <row r="42" spans="1:23" s="85" customFormat="1" ht="14.25" customHeight="1" x14ac:dyDescent="0.25">
      <c r="A42" s="130" t="s">
        <v>144</v>
      </c>
      <c r="B42" s="130" t="s">
        <v>367</v>
      </c>
      <c r="C42" s="126" t="s">
        <v>173</v>
      </c>
      <c r="D42" s="127">
        <v>9.1106968473399998</v>
      </c>
      <c r="E42" s="127">
        <v>9.0838268099999997</v>
      </c>
      <c r="F42" s="127">
        <v>9.2031320388749993</v>
      </c>
      <c r="G42" s="127">
        <v>9.0764023499999986</v>
      </c>
      <c r="H42" s="127">
        <v>4.54665681</v>
      </c>
      <c r="I42" s="127">
        <v>0</v>
      </c>
      <c r="J42" s="127">
        <v>0</v>
      </c>
      <c r="K42" s="127">
        <v>0</v>
      </c>
      <c r="L42" s="127">
        <v>0</v>
      </c>
      <c r="M42" s="127">
        <v>0</v>
      </c>
      <c r="N42" s="127">
        <v>0</v>
      </c>
      <c r="O42" s="127">
        <v>6.6293095000000005E-3</v>
      </c>
      <c r="P42" s="127">
        <v>7.1141145166666682E-3</v>
      </c>
      <c r="Q42" s="127">
        <v>1.7597727016666669E-2</v>
      </c>
      <c r="R42" s="127">
        <v>7.3997886783603107E-3</v>
      </c>
      <c r="S42" s="127">
        <v>7.6764456984667537E-3</v>
      </c>
      <c r="T42" s="127">
        <v>7.9564970177308687E-3</v>
      </c>
      <c r="U42" s="127">
        <v>8.2315341596516326E-3</v>
      </c>
      <c r="V42" s="127">
        <v>8.5308254585603448E-3</v>
      </c>
      <c r="W42" s="127">
        <v>8.8251025801257838E-3</v>
      </c>
    </row>
    <row r="43" spans="1:23" s="85" customFormat="1" ht="14.25" customHeight="1" x14ac:dyDescent="0.25">
      <c r="A43" s="130" t="s">
        <v>144</v>
      </c>
      <c r="B43" s="130" t="s">
        <v>367</v>
      </c>
      <c r="C43" s="126" t="s">
        <v>380</v>
      </c>
      <c r="D43" s="127">
        <v>0</v>
      </c>
      <c r="E43" s="127">
        <v>1.6498800000000001E-3</v>
      </c>
      <c r="F43" s="127">
        <v>1.2786570000000001E-2</v>
      </c>
      <c r="G43" s="127">
        <v>0</v>
      </c>
      <c r="H43" s="127">
        <v>9.8992799999999999E-3</v>
      </c>
      <c r="I43" s="127">
        <v>1.003677E-2</v>
      </c>
      <c r="J43" s="127">
        <v>0</v>
      </c>
      <c r="K43" s="127">
        <v>9.6243000000000006E-3</v>
      </c>
      <c r="L43" s="127">
        <v>2.0623500000000001E-3</v>
      </c>
      <c r="M43" s="127">
        <v>0</v>
      </c>
      <c r="N43" s="127">
        <v>9.8992799999999999E-3</v>
      </c>
      <c r="O43" s="127">
        <v>1.979856E-2</v>
      </c>
      <c r="P43" s="127">
        <v>2.0623500000000003E-2</v>
      </c>
      <c r="Q43" s="127">
        <v>0</v>
      </c>
      <c r="R43" s="127">
        <v>1.3125622409602794E-2</v>
      </c>
      <c r="S43" s="127">
        <v>1.3366847652126481E-2</v>
      </c>
      <c r="T43" s="127">
        <v>1.3606681754968434E-2</v>
      </c>
      <c r="U43" s="127">
        <v>1.383565503754731E-2</v>
      </c>
      <c r="V43" s="127">
        <v>1.4087615599745003E-2</v>
      </c>
      <c r="W43" s="127">
        <v>1.4328715341679711E-2</v>
      </c>
    </row>
    <row r="44" spans="1:23" s="85" customFormat="1" ht="14.25" customHeight="1" x14ac:dyDescent="0.25">
      <c r="A44" s="130" t="s">
        <v>144</v>
      </c>
      <c r="B44" s="130" t="s">
        <v>367</v>
      </c>
      <c r="C44" s="126" t="s">
        <v>177</v>
      </c>
      <c r="D44" s="127">
        <v>0.74674342000000005</v>
      </c>
      <c r="E44" s="127">
        <v>1.3397266599999997</v>
      </c>
      <c r="F44" s="127">
        <v>0.40068109000000007</v>
      </c>
      <c r="G44" s="127">
        <v>0.24979388999999985</v>
      </c>
      <c r="H44" s="127">
        <v>1.6219569599999999</v>
      </c>
      <c r="I44" s="127">
        <v>4.4799809699999997</v>
      </c>
      <c r="J44" s="127">
        <v>1.4560336999999999</v>
      </c>
      <c r="K44" s="127">
        <v>1.1730979090500002</v>
      </c>
      <c r="L44" s="127">
        <v>0.86554362140000007</v>
      </c>
      <c r="M44" s="127">
        <v>0.97972193999999968</v>
      </c>
      <c r="N44" s="127">
        <v>0.45464762999999975</v>
      </c>
      <c r="O44" s="127">
        <v>1.1093145831449998</v>
      </c>
      <c r="P44" s="127">
        <v>1.1298610200000003</v>
      </c>
      <c r="Q44" s="127">
        <v>-2.3691299999999416E-3</v>
      </c>
      <c r="R44" s="127">
        <v>0.62590884341221564</v>
      </c>
      <c r="S44" s="127">
        <v>0.62142038826218515</v>
      </c>
      <c r="T44" s="127">
        <v>0.61610783037701755</v>
      </c>
      <c r="U44" s="127">
        <v>0.60931436645588521</v>
      </c>
      <c r="V44" s="127">
        <v>0.60343694036768125</v>
      </c>
      <c r="W44" s="127">
        <v>0.59607860824351044</v>
      </c>
    </row>
    <row r="45" spans="1:23" s="85" customFormat="1" ht="14.25" customHeight="1" x14ac:dyDescent="0.25">
      <c r="A45" s="130" t="s">
        <v>144</v>
      </c>
      <c r="B45" s="130" t="s">
        <v>367</v>
      </c>
      <c r="C45" s="126" t="s">
        <v>180</v>
      </c>
      <c r="D45" s="127">
        <v>0</v>
      </c>
      <c r="E45" s="127">
        <v>0</v>
      </c>
      <c r="F45" s="127">
        <v>4.1086595000000007E-5</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1.1194866613457497</v>
      </c>
      <c r="E46" s="125">
        <f>SUMIF($B47:$B$211,LEFT($C46,LEN($C46)-6),E47:E$211)</f>
        <v>1.347893395561625</v>
      </c>
      <c r="F46" s="125">
        <f>SUMIF($B47:$B$211,LEFT($C46,LEN($C46)-6),F47:F$211)</f>
        <v>3.1638794327334994</v>
      </c>
      <c r="G46" s="125">
        <f>SUMIF($B47:$B$211,LEFT($C46,LEN($C46)-6),G47:G$211)</f>
        <v>3.0119193801774995</v>
      </c>
      <c r="H46" s="125">
        <f>SUMIF($B47:$B$211,LEFT($C46,LEN($C46)-6),H47:H$211)</f>
        <v>1.4608285758194999</v>
      </c>
      <c r="I46" s="125">
        <f>SUMIF($B47:$B$211,LEFT($C46,LEN($C46)-6),I47:I$211)</f>
        <v>0.60769205100000001</v>
      </c>
      <c r="J46" s="125">
        <f>SUMIF($B47:$B$211,LEFT($C46,LEN($C46)-6),J47:J$211)</f>
        <v>0.63276380106112495</v>
      </c>
      <c r="K46" s="125">
        <f>SUMIF($B47:$B$211,LEFT($C46,LEN($C46)-6),K47:K$211)</f>
        <v>0.57858696188152947</v>
      </c>
      <c r="L46" s="125">
        <f>SUMIF($B47:$B$211,LEFT($C46,LEN($C46)-6),L47:L$211)</f>
        <v>0.607044347256808</v>
      </c>
      <c r="M46" s="125">
        <f>SUMIF($B47:$B$211,LEFT($C46,LEN($C46)-6),M47:M$211)</f>
        <v>1.3801709121191665</v>
      </c>
      <c r="N46" s="125">
        <f>SUMIF($B47:$B$211,LEFT($C46,LEN($C46)-6),N47:N$211)</f>
        <v>1.3370856670000002</v>
      </c>
      <c r="O46" s="125">
        <f>SUMIF($B47:$B$211,LEFT($C46,LEN($C46)-6),O47:O$211)</f>
        <v>1.2272097161983333</v>
      </c>
      <c r="P46" s="125">
        <f>SUMIF($B47:$B$211,LEFT($C46,LEN($C46)-6),P47:P$211)</f>
        <v>0.87857723979833335</v>
      </c>
      <c r="Q46" s="125">
        <f>SUMIF($B47:$B$211,LEFT($C46,LEN($C46)-6),Q47:Q$211)</f>
        <v>0.62528943047249985</v>
      </c>
      <c r="R46" s="125">
        <f>SUMIF($B47:$B$211,LEFT($C46,LEN($C46)-6),R47:R$211)</f>
        <v>1.016123800453069</v>
      </c>
      <c r="S46" s="125">
        <f>SUMIF($B47:$B$211,LEFT($C46,LEN($C46)-6),S47:S$211)</f>
        <v>1.0334869906672626</v>
      </c>
      <c r="T46" s="125">
        <f>SUMIF($B47:$B$211,LEFT($C46,LEN($C46)-6),T47:T$211)</f>
        <v>1.047882495979469</v>
      </c>
      <c r="U46" s="125">
        <f>SUMIF($B47:$B$211,LEFT($C46,LEN($C46)-6),U47:U$211)</f>
        <v>1.060321266841779</v>
      </c>
      <c r="V46" s="125">
        <f>SUMIF($B47:$B$211,LEFT($C46,LEN($C46)-6),V47:V$211)</f>
        <v>1.0747411568131195</v>
      </c>
      <c r="W46" s="125">
        <f>SUMIF($B47:$B$211,LEFT($C46,LEN($C46)-6),W47:W$211)</f>
        <v>1.0872043123345694</v>
      </c>
    </row>
    <row r="47" spans="1:23" s="85" customFormat="1" ht="14.25" customHeight="1" x14ac:dyDescent="0.25">
      <c r="A47" s="130" t="s">
        <v>144</v>
      </c>
      <c r="B47" s="130" t="s">
        <v>382</v>
      </c>
      <c r="C47" s="126" t="s">
        <v>383</v>
      </c>
      <c r="D47" s="127">
        <v>0</v>
      </c>
      <c r="E47" s="127">
        <v>0</v>
      </c>
      <c r="F47" s="127">
        <v>0</v>
      </c>
      <c r="G47" s="127">
        <v>9.9155038199999993E-3</v>
      </c>
      <c r="H47" s="127">
        <v>0</v>
      </c>
      <c r="I47" s="127">
        <v>0</v>
      </c>
      <c r="J47" s="127">
        <v>0</v>
      </c>
      <c r="K47" s="127">
        <v>5.1643251515422532E-2</v>
      </c>
      <c r="L47" s="127">
        <v>0</v>
      </c>
      <c r="M47" s="127">
        <v>1.6498800000000001E-2</v>
      </c>
      <c r="N47" s="127">
        <v>3.0556579625E-2</v>
      </c>
      <c r="O47" s="127">
        <v>0</v>
      </c>
      <c r="P47" s="127">
        <v>0</v>
      </c>
      <c r="Q47" s="127">
        <v>0</v>
      </c>
      <c r="R47" s="127">
        <v>8.0710634743145562E-3</v>
      </c>
      <c r="S47" s="127">
        <v>8.192665409969515E-3</v>
      </c>
      <c r="T47" s="127">
        <v>8.2880411802271538E-3</v>
      </c>
      <c r="U47" s="127">
        <v>8.3435118393453082E-3</v>
      </c>
      <c r="V47" s="127">
        <v>8.4732469776439105E-3</v>
      </c>
      <c r="W47" s="127">
        <v>8.5630770048030266E-3</v>
      </c>
    </row>
    <row r="48" spans="1:23" s="85" customFormat="1" ht="14.25" customHeight="1" x14ac:dyDescent="0.25">
      <c r="A48" s="130" t="s">
        <v>144</v>
      </c>
      <c r="B48" s="130" t="s">
        <v>382</v>
      </c>
      <c r="C48" s="126" t="s">
        <v>384</v>
      </c>
      <c r="D48" s="127">
        <v>0.6168488849999999</v>
      </c>
      <c r="E48" s="127">
        <v>0.51311267999999999</v>
      </c>
      <c r="F48" s="127">
        <v>0.73617645600000003</v>
      </c>
      <c r="G48" s="127">
        <v>0.76817794095000003</v>
      </c>
      <c r="H48" s="127">
        <v>0.76224456000000018</v>
      </c>
      <c r="I48" s="127">
        <v>0.60769205100000001</v>
      </c>
      <c r="J48" s="127">
        <v>0.61486902899999996</v>
      </c>
      <c r="K48" s="127">
        <v>0.4229884175608708</v>
      </c>
      <c r="L48" s="127">
        <v>0.52713668503764799</v>
      </c>
      <c r="M48" s="127">
        <v>0.91701246999999975</v>
      </c>
      <c r="N48" s="127">
        <v>0.83937645000000005</v>
      </c>
      <c r="O48" s="127">
        <v>0.69748677000000003</v>
      </c>
      <c r="P48" s="127">
        <v>0.39019661999999999</v>
      </c>
      <c r="Q48" s="127">
        <v>0.23634531000000003</v>
      </c>
      <c r="R48" s="127">
        <v>0.48085384069858012</v>
      </c>
      <c r="S48" s="127">
        <v>0.48170002569863168</v>
      </c>
      <c r="T48" s="127">
        <v>0.48025160825507041</v>
      </c>
      <c r="U48" s="127">
        <v>0.47709991650289851</v>
      </c>
      <c r="V48" s="127">
        <v>0.47520032427770381</v>
      </c>
      <c r="W48" s="127">
        <v>0.47159745774390527</v>
      </c>
    </row>
    <row r="49" spans="1:23" s="85" customFormat="1" ht="14.25" customHeight="1" x14ac:dyDescent="0.25">
      <c r="A49" s="130" t="s">
        <v>144</v>
      </c>
      <c r="B49" s="130" t="s">
        <v>382</v>
      </c>
      <c r="C49" s="126" t="s">
        <v>385</v>
      </c>
      <c r="D49" s="127">
        <v>0</v>
      </c>
      <c r="E49" s="127">
        <v>0</v>
      </c>
      <c r="F49" s="127">
        <v>0</v>
      </c>
      <c r="G49" s="127">
        <v>0.25837120800000002</v>
      </c>
      <c r="H49" s="127">
        <v>0.27223020000000003</v>
      </c>
      <c r="I49" s="127">
        <v>0</v>
      </c>
      <c r="J49" s="127">
        <v>0</v>
      </c>
      <c r="K49" s="127">
        <v>0</v>
      </c>
      <c r="L49" s="127">
        <v>0</v>
      </c>
      <c r="M49" s="127">
        <v>6.1870500000000004E-3</v>
      </c>
      <c r="N49" s="127">
        <v>7.8353259500000012E-3</v>
      </c>
      <c r="O49" s="127">
        <v>1.361151E-2</v>
      </c>
      <c r="P49" s="127">
        <v>1.6575183333333333E-3</v>
      </c>
      <c r="Q49" s="127">
        <v>0</v>
      </c>
      <c r="R49" s="127">
        <v>7.8804576861532284E-3</v>
      </c>
      <c r="S49" s="127">
        <v>7.9085984970884652E-3</v>
      </c>
      <c r="T49" s="127">
        <v>7.9277757456818788E-3</v>
      </c>
      <c r="U49" s="127">
        <v>7.9340687159857072E-3</v>
      </c>
      <c r="V49" s="127">
        <v>7.9608754297727392E-3</v>
      </c>
      <c r="W49" s="127">
        <v>7.9747978652701633E-3</v>
      </c>
    </row>
    <row r="50" spans="1:23" s="85" customFormat="1" ht="14.25" customHeight="1" x14ac:dyDescent="0.25">
      <c r="A50" s="130" t="s">
        <v>144</v>
      </c>
      <c r="B50" s="130" t="s">
        <v>382</v>
      </c>
      <c r="C50" s="126" t="s">
        <v>184</v>
      </c>
      <c r="D50" s="127">
        <v>1.11985605E-3</v>
      </c>
      <c r="E50" s="127">
        <v>0</v>
      </c>
      <c r="F50" s="127">
        <v>4.9496399999999997E-4</v>
      </c>
      <c r="G50" s="127">
        <v>1.5962589000000001E-4</v>
      </c>
      <c r="H50" s="127">
        <v>5.4672898499999994E-3</v>
      </c>
      <c r="I50" s="127">
        <v>0</v>
      </c>
      <c r="J50" s="127">
        <v>0</v>
      </c>
      <c r="K50" s="127">
        <v>0</v>
      </c>
      <c r="L50" s="127">
        <v>6.5364124004629147E-3</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0.49449443842324986</v>
      </c>
      <c r="E52" s="127">
        <v>0.83391452856162496</v>
      </c>
      <c r="F52" s="127">
        <v>2.4222583727334994</v>
      </c>
      <c r="G52" s="127">
        <v>1.9752043581174998</v>
      </c>
      <c r="H52" s="127">
        <v>0.41372439688949986</v>
      </c>
      <c r="I52" s="127">
        <v>0</v>
      </c>
      <c r="J52" s="127">
        <v>1.6864009531124977E-2</v>
      </c>
      <c r="K52" s="127">
        <v>0.10314190192660221</v>
      </c>
      <c r="L52" s="127">
        <v>7.2507125127653477E-2</v>
      </c>
      <c r="M52" s="127">
        <v>0.41816270852416676</v>
      </c>
      <c r="N52" s="127">
        <v>0.45931731142499999</v>
      </c>
      <c r="O52" s="127">
        <v>0.51611143619833322</v>
      </c>
      <c r="P52" s="127">
        <v>0.48672310146500003</v>
      </c>
      <c r="Q52" s="127">
        <v>0.38894412047249988</v>
      </c>
      <c r="R52" s="127">
        <v>0.51931843859402105</v>
      </c>
      <c r="S52" s="127">
        <v>0.53568570106157298</v>
      </c>
      <c r="T52" s="127">
        <v>0.55141507079848961</v>
      </c>
      <c r="U52" s="127">
        <v>0.56694376978354954</v>
      </c>
      <c r="V52" s="127">
        <v>0.58310671012799908</v>
      </c>
      <c r="W52" s="127">
        <v>0.59906897972059092</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2.8872900000000003E-3</v>
      </c>
      <c r="G54" s="127">
        <v>0</v>
      </c>
      <c r="H54" s="127">
        <v>4.9496399999999999E-3</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7.0234818725E-3</v>
      </c>
      <c r="E55" s="127">
        <v>8.6618700000000014E-4</v>
      </c>
      <c r="F55" s="127">
        <v>2.0623500000000001E-3</v>
      </c>
      <c r="G55" s="127">
        <v>9.0743400000000009E-5</v>
      </c>
      <c r="H55" s="127">
        <v>2.2124890799999999E-3</v>
      </c>
      <c r="I55" s="127">
        <v>0</v>
      </c>
      <c r="J55" s="127">
        <v>1.0307625300000002E-3</v>
      </c>
      <c r="K55" s="127">
        <v>8.13390878633994E-4</v>
      </c>
      <c r="L55" s="127">
        <v>8.6412469104371701E-4</v>
      </c>
      <c r="M55" s="127">
        <v>2.2309883594999996E-2</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37.855408704790548</v>
      </c>
      <c r="E56" s="123">
        <f>SUMIF($A58:$A$211,LEFT($C56,LEN($C56)-6),E58:E$211)</f>
        <v>43.58799415189582</v>
      </c>
      <c r="F56" s="123">
        <f>SUMIF($A58:$A$211,LEFT($C56,LEN($C56)-6),F58:F$211)</f>
        <v>39.568232002830065</v>
      </c>
      <c r="G56" s="123">
        <f>SUMIF($A58:$A$211,LEFT($C56,LEN($C56)-6),G58:G$211)</f>
        <v>34.364146055970146</v>
      </c>
      <c r="H56" s="123">
        <f>SUMIF($A58:$A$211,LEFT($C56,LEN($C56)-6),H58:H$211)</f>
        <v>41.822132406162588</v>
      </c>
      <c r="I56" s="123">
        <f>SUMIF($A58:$A$211,LEFT($C56,LEN($C56)-6),I58:I$211)</f>
        <v>45.890956386910261</v>
      </c>
      <c r="J56" s="123">
        <f>SUMIF($A58:$A$211,LEFT($C56,LEN($C56)-6),J58:J$211)</f>
        <v>42.651868254896819</v>
      </c>
      <c r="K56" s="123">
        <f>SUMIF($A58:$A$211,LEFT($C56,LEN($C56)-6),K58:K$211)</f>
        <v>33.54407468483496</v>
      </c>
      <c r="L56" s="123">
        <f>SUMIF($A58:$A$211,LEFT($C56,LEN($C56)-6),L58:L$211)</f>
        <v>30.904223170481941</v>
      </c>
      <c r="M56" s="123">
        <f>SUMIF($A58:$A$211,LEFT($C56,LEN($C56)-6),M58:M$211)</f>
        <v>27.433683618290008</v>
      </c>
      <c r="N56" s="123">
        <f>SUMIF($A58:$A$211,LEFT($C56,LEN($C56)-6),N58:N$211)</f>
        <v>31.640621885825833</v>
      </c>
      <c r="O56" s="123">
        <f>SUMIF($A58:$A$211,LEFT($C56,LEN($C56)-6),O58:O$211)</f>
        <v>38.526377192561661</v>
      </c>
      <c r="P56" s="123">
        <f>SUMIF($A58:$A$211,LEFT($C56,LEN($C56)-6),P58:P$211)</f>
        <v>27.607615703221668</v>
      </c>
      <c r="Q56" s="123">
        <f>SUMIF($A58:$A$211,LEFT($C56,LEN($C56)-6),Q58:Q$211)</f>
        <v>39.098821733309151</v>
      </c>
      <c r="R56" s="123">
        <f>SUMIF($A58:$A$211,LEFT($C56,LEN($C56)-6),R58:R$211)</f>
        <v>42.052326461478494</v>
      </c>
      <c r="S56" s="123">
        <f>SUMIF($A58:$A$211,LEFT($C56,LEN($C56)-6),S58:S$211)</f>
        <v>43.96065351721461</v>
      </c>
      <c r="T56" s="123">
        <f>SUMIF($A58:$A$211,LEFT($C56,LEN($C56)-6),T58:T$211)</f>
        <v>45.785397452537183</v>
      </c>
      <c r="U56" s="123">
        <f>SUMIF($A58:$A$211,LEFT($C56,LEN($C56)-6),U58:U$211)</f>
        <v>47.576790061449898</v>
      </c>
      <c r="V56" s="123">
        <f>SUMIF($A58:$A$211,LEFT($C56,LEN($C56)-6),V58:V$211)</f>
        <v>49.479843610358422</v>
      </c>
      <c r="W56" s="123">
        <f>SUMIF($A58:$A$211,LEFT($C56,LEN($C56)-6),W58:W$211)</f>
        <v>51.349681795233053</v>
      </c>
    </row>
    <row r="57" spans="1:23" s="87" customFormat="1" ht="14.25" customHeight="1" x14ac:dyDescent="0.25">
      <c r="A57" s="125" t="s">
        <v>391</v>
      </c>
      <c r="B57" s="125" t="s">
        <v>391</v>
      </c>
      <c r="C57" s="124" t="s">
        <v>391</v>
      </c>
      <c r="D57" s="125">
        <f>SUMIF($B58:$B$211,LEFT($C57,LEN($C57)-6),D58:D$211)</f>
        <v>36.221104872607498</v>
      </c>
      <c r="E57" s="125">
        <f>SUMIF($B58:$B$211,LEFT($C57,LEN($C57)-6),E58:E$211)</f>
        <v>41.451029831396681</v>
      </c>
      <c r="F57" s="125">
        <f>SUMIF($B58:$B$211,LEFT($C57,LEN($C57)-6),F58:F$211)</f>
        <v>36.950230772021712</v>
      </c>
      <c r="G57" s="125">
        <f>SUMIF($B58:$B$211,LEFT($C57,LEN($C57)-6),G58:G$211)</f>
        <v>31.93721716272</v>
      </c>
      <c r="H57" s="125">
        <f>SUMIF($B58:$B$211,LEFT($C57,LEN($C57)-6),H58:H$211)</f>
        <v>38.264132774798341</v>
      </c>
      <c r="I57" s="125">
        <f>SUMIF($B58:$B$211,LEFT($C57,LEN($C57)-6),I58:I$211)</f>
        <v>42.737144975851663</v>
      </c>
      <c r="J57" s="125">
        <f>SUMIF($B58:$B$211,LEFT($C57,LEN($C57)-6),J58:J$211)</f>
        <v>36.78174759977</v>
      </c>
      <c r="K57" s="125">
        <f>SUMIF($B58:$B$211,LEFT($C57,LEN($C57)-6),K58:K$211)</f>
        <v>23.784508192783541</v>
      </c>
      <c r="L57" s="125">
        <f>SUMIF($B58:$B$211,LEFT($C57,LEN($C57)-6),L58:L$211)</f>
        <v>19.715737184885924</v>
      </c>
      <c r="M57" s="125">
        <f>SUMIF($B58:$B$211,LEFT($C57,LEN($C57)-6),M58:M$211)</f>
        <v>11.879537542857502</v>
      </c>
      <c r="N57" s="125">
        <f>SUMIF($B58:$B$211,LEFT($C57,LEN($C57)-6),N58:N$211)</f>
        <v>17.3442315695475</v>
      </c>
      <c r="O57" s="125">
        <f>SUMIF($B58:$B$211,LEFT($C57,LEN($C57)-6),O58:O$211)</f>
        <v>26.768333316922497</v>
      </c>
      <c r="P57" s="125">
        <f>SUMIF($B58:$B$211,LEFT($C57,LEN($C57)-6),P58:P$211)</f>
        <v>15.028409750337497</v>
      </c>
      <c r="Q57" s="125">
        <f>SUMIF($B58:$B$211,LEFT($C57,LEN($C57)-6),Q58:Q$211)</f>
        <v>22.806518327199996</v>
      </c>
      <c r="R57" s="125">
        <f>SUMIF($B58:$B$211,LEFT($C57,LEN($C57)-6),R58:R$211)</f>
        <v>27.754560246546042</v>
      </c>
      <c r="S57" s="125">
        <f>SUMIF($B58:$B$211,LEFT($C57,LEN($C57)-6),S58:S$211)</f>
        <v>28.954696222824353</v>
      </c>
      <c r="T57" s="125">
        <f>SUMIF($B58:$B$211,LEFT($C57,LEN($C57)-6),T58:T$211)</f>
        <v>30.095769377887507</v>
      </c>
      <c r="U57" s="125">
        <f>SUMIF($B58:$B$211,LEFT($C57,LEN($C57)-6),U58:U$211)</f>
        <v>31.213699966032024</v>
      </c>
      <c r="V57" s="125">
        <f>SUMIF($B58:$B$211,LEFT($C57,LEN($C57)-6),V58:V$211)</f>
        <v>32.38997646963243</v>
      </c>
      <c r="W57" s="125">
        <f>SUMIF($B58:$B$211,LEFT($C57,LEN($C57)-6),W58:W$211)</f>
        <v>33.543249430643456</v>
      </c>
    </row>
    <row r="58" spans="1:23" s="85" customFormat="1" ht="14.25" customHeight="1" x14ac:dyDescent="0.25">
      <c r="A58" s="130" t="s">
        <v>196</v>
      </c>
      <c r="B58" s="130" t="s">
        <v>392</v>
      </c>
      <c r="C58" s="126" t="s">
        <v>393</v>
      </c>
      <c r="D58" s="127">
        <v>17.253368035000001</v>
      </c>
      <c r="E58" s="127">
        <v>25.180193580000001</v>
      </c>
      <c r="F58" s="127">
        <v>25.490989724999999</v>
      </c>
      <c r="G58" s="127">
        <v>20.190332026249997</v>
      </c>
      <c r="H58" s="127">
        <v>24.848561971250007</v>
      </c>
      <c r="I58" s="127">
        <v>22.367503362499999</v>
      </c>
      <c r="J58" s="127">
        <v>28.093142651250002</v>
      </c>
      <c r="K58" s="127">
        <v>11.937491867712286</v>
      </c>
      <c r="L58" s="127">
        <v>6.0492139475093989</v>
      </c>
      <c r="M58" s="127">
        <v>0</v>
      </c>
      <c r="N58" s="127">
        <v>0</v>
      </c>
      <c r="O58" s="127">
        <v>0</v>
      </c>
      <c r="P58" s="127">
        <v>0</v>
      </c>
      <c r="Q58" s="127">
        <v>5.3708979024999987E-3</v>
      </c>
      <c r="R58" s="127">
        <v>1.888796919524718E-3</v>
      </c>
      <c r="S58" s="127">
        <v>1.9449415766592251E-3</v>
      </c>
      <c r="T58" s="127">
        <v>1.9924158304034274E-3</v>
      </c>
      <c r="U58" s="127">
        <v>2.0387908486237246E-3</v>
      </c>
      <c r="V58" s="127">
        <v>2.0884883937138938E-3</v>
      </c>
      <c r="W58" s="127">
        <v>2.1370867032801679E-3</v>
      </c>
    </row>
    <row r="59" spans="1:23" s="85" customFormat="1" ht="14.25" customHeight="1" x14ac:dyDescent="0.25">
      <c r="A59" s="130" t="s">
        <v>196</v>
      </c>
      <c r="B59" s="130" t="s">
        <v>392</v>
      </c>
      <c r="C59" s="126" t="s">
        <v>197</v>
      </c>
      <c r="D59" s="127">
        <v>3.17449352091</v>
      </c>
      <c r="E59" s="127">
        <v>8.9317123882550007</v>
      </c>
      <c r="F59" s="127">
        <v>3.7796581841781669</v>
      </c>
      <c r="G59" s="127">
        <v>2.5587472377708331</v>
      </c>
      <c r="H59" s="127">
        <v>7.4192033448299997</v>
      </c>
      <c r="I59" s="127">
        <v>6.8069353974799993</v>
      </c>
      <c r="J59" s="127">
        <v>5.8980278007624989</v>
      </c>
      <c r="K59" s="127">
        <v>8.1698987012846409</v>
      </c>
      <c r="L59" s="127">
        <v>6</v>
      </c>
      <c r="M59" s="127">
        <v>7</v>
      </c>
      <c r="N59" s="127">
        <v>8</v>
      </c>
      <c r="O59" s="127">
        <v>8</v>
      </c>
      <c r="P59" s="127">
        <v>8</v>
      </c>
      <c r="Q59" s="127">
        <v>8</v>
      </c>
      <c r="R59" s="127">
        <v>9.5710386643619128</v>
      </c>
      <c r="S59" s="127">
        <v>10.139993436509748</v>
      </c>
      <c r="T59" s="127">
        <v>10.709233862743623</v>
      </c>
      <c r="U59" s="127">
        <v>11.26674178905709</v>
      </c>
      <c r="V59" s="127">
        <v>11.848586656088749</v>
      </c>
      <c r="W59" s="127">
        <v>12.418699023199805</v>
      </c>
    </row>
    <row r="60" spans="1:23" s="85" customFormat="1" ht="14.25" customHeight="1" x14ac:dyDescent="0.25">
      <c r="A60" s="130" t="s">
        <v>196</v>
      </c>
      <c r="B60" s="130" t="s">
        <v>392</v>
      </c>
      <c r="C60" s="126" t="s">
        <v>394</v>
      </c>
      <c r="D60" s="127">
        <v>0</v>
      </c>
      <c r="E60" s="127">
        <v>1.6842525000000001E-2</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2.5671784721149993</v>
      </c>
      <c r="E61" s="127">
        <v>3.394589350735</v>
      </c>
      <c r="F61" s="127">
        <v>2.1246788000000003</v>
      </c>
      <c r="G61" s="127">
        <v>5.1892761102350002</v>
      </c>
      <c r="H61" s="127">
        <v>1.2319996310100017</v>
      </c>
      <c r="I61" s="127">
        <v>1.6679960948700021</v>
      </c>
      <c r="J61" s="127">
        <v>1.1670424900700009</v>
      </c>
      <c r="K61" s="127">
        <v>1.3842713046022155</v>
      </c>
      <c r="L61" s="127">
        <v>1.0300811071608962</v>
      </c>
      <c r="M61" s="127">
        <v>2</v>
      </c>
      <c r="N61" s="127">
        <v>5.0016892999999989</v>
      </c>
      <c r="O61" s="127">
        <v>15.625900479999999</v>
      </c>
      <c r="P61" s="127">
        <v>2.0252174299999979</v>
      </c>
      <c r="Q61" s="127">
        <v>8.7578114499999966</v>
      </c>
      <c r="R61" s="127">
        <v>9.2097959223712564</v>
      </c>
      <c r="S61" s="127">
        <v>9.4777917865358496</v>
      </c>
      <c r="T61" s="127">
        <v>9.7108206213316191</v>
      </c>
      <c r="U61" s="127">
        <v>9.9346391592239005</v>
      </c>
      <c r="V61" s="127">
        <v>10.177261163506852</v>
      </c>
      <c r="W61" s="127">
        <v>10.410672870886309</v>
      </c>
    </row>
    <row r="62" spans="1:23" s="85" customFormat="1" ht="14.25" customHeight="1" x14ac:dyDescent="0.25">
      <c r="A62" s="130" t="s">
        <v>196</v>
      </c>
      <c r="B62" s="130" t="s">
        <v>392</v>
      </c>
      <c r="C62" s="126" t="s">
        <v>395</v>
      </c>
      <c r="D62" s="127">
        <v>0.16233663138249999</v>
      </c>
      <c r="E62" s="127">
        <v>0.39992532073999992</v>
      </c>
      <c r="F62" s="127">
        <v>0.28921704939874998</v>
      </c>
      <c r="G62" s="127">
        <v>0.90236512179749984</v>
      </c>
      <c r="H62" s="127">
        <v>0.30985949437499993</v>
      </c>
      <c r="I62" s="127">
        <v>0.47883164522249994</v>
      </c>
      <c r="J62" s="127">
        <v>0.6300476385624999</v>
      </c>
      <c r="K62" s="127">
        <v>0.43545589677804392</v>
      </c>
      <c r="L62" s="127">
        <v>0.39208583715432671</v>
      </c>
      <c r="M62" s="127">
        <v>0.33836656785749991</v>
      </c>
      <c r="N62" s="127">
        <v>0.54824473204750002</v>
      </c>
      <c r="O62" s="127">
        <v>0.2796998369225</v>
      </c>
      <c r="P62" s="127">
        <v>1.2208464078374999</v>
      </c>
      <c r="Q62" s="127">
        <v>1.1154941797499998E-2</v>
      </c>
      <c r="R62" s="127">
        <v>0.60310722635060654</v>
      </c>
      <c r="S62" s="127">
        <v>0.6511651215086266</v>
      </c>
      <c r="T62" s="127">
        <v>0.70025435173898665</v>
      </c>
      <c r="U62" s="127">
        <v>0.7496759265310986</v>
      </c>
      <c r="V62" s="127">
        <v>0.80314796487902151</v>
      </c>
      <c r="W62" s="127">
        <v>0.85709137211810338</v>
      </c>
    </row>
    <row r="63" spans="1:23" s="85" customFormat="1" ht="14.25" customHeight="1" x14ac:dyDescent="0.25">
      <c r="A63" s="130" t="s">
        <v>196</v>
      </c>
      <c r="B63" s="130" t="s">
        <v>392</v>
      </c>
      <c r="C63" s="126" t="s">
        <v>206</v>
      </c>
      <c r="D63" s="127">
        <v>13.063728213199994</v>
      </c>
      <c r="E63" s="127">
        <v>3.5277666666666683</v>
      </c>
      <c r="F63" s="127">
        <v>5.2656870134447971</v>
      </c>
      <c r="G63" s="127">
        <v>3.0964966666666669</v>
      </c>
      <c r="H63" s="127">
        <v>4.4545083333333331</v>
      </c>
      <c r="I63" s="127">
        <v>11.415878475779166</v>
      </c>
      <c r="J63" s="127">
        <v>0.99348701912500204</v>
      </c>
      <c r="K63" s="127">
        <v>1.857390422406354</v>
      </c>
      <c r="L63" s="127">
        <v>6.2443562930613012</v>
      </c>
      <c r="M63" s="127">
        <v>2.5411709750000018</v>
      </c>
      <c r="N63" s="127">
        <v>3.7942975375000003</v>
      </c>
      <c r="O63" s="127">
        <v>2.8627329999999986</v>
      </c>
      <c r="P63" s="127">
        <v>3.7823459124999985</v>
      </c>
      <c r="Q63" s="127">
        <v>6.0321810374999991</v>
      </c>
      <c r="R63" s="127">
        <v>8.3687296365427404</v>
      </c>
      <c r="S63" s="127">
        <v>8.6838009366934727</v>
      </c>
      <c r="T63" s="127">
        <v>8.9734681262428744</v>
      </c>
      <c r="U63" s="127">
        <v>9.2606043003713108</v>
      </c>
      <c r="V63" s="127">
        <v>9.5588921967640932</v>
      </c>
      <c r="W63" s="127">
        <v>9.8546490777359583</v>
      </c>
    </row>
    <row r="64" spans="1:23" s="87" customFormat="1" ht="14.25" customHeight="1" x14ac:dyDescent="0.25">
      <c r="A64" s="125" t="s">
        <v>396</v>
      </c>
      <c r="B64" s="125" t="s">
        <v>396</v>
      </c>
      <c r="C64" s="124" t="s">
        <v>396</v>
      </c>
      <c r="D64" s="125">
        <f>SUMIF($B65:$B$211,LEFT($C64,LEN($C64)-6),D65:D$211)</f>
        <v>0.87247021709406247</v>
      </c>
      <c r="E64" s="125">
        <f>SUMIF($B65:$B$211,LEFT($C64,LEN($C64)-6),E65:E$211)</f>
        <v>0.72662443649806252</v>
      </c>
      <c r="F64" s="125">
        <f>SUMIF($B65:$B$211,LEFT($C64,LEN($C64)-6),F65:F$211)</f>
        <v>0.80752744644401242</v>
      </c>
      <c r="G64" s="125">
        <f>SUMIF($B65:$B$211,LEFT($C64,LEN($C64)-6),G65:G$211)</f>
        <v>0.94220694478087486</v>
      </c>
      <c r="H64" s="125">
        <f>SUMIF($B65:$B$211,LEFT($C64,LEN($C64)-6),H65:H$211)</f>
        <v>1.2193607035007499</v>
      </c>
      <c r="I64" s="125">
        <f>SUMIF($B65:$B$211,LEFT($C64,LEN($C64)-6),I65:I$211)</f>
        <v>1.4583647137725</v>
      </c>
      <c r="J64" s="125">
        <f>SUMIF($B65:$B$211,LEFT($C64,LEN($C64)-6),J65:J$211)</f>
        <v>1.1311887749606251</v>
      </c>
      <c r="K64" s="125">
        <f>SUMIF($B65:$B$211,LEFT($C64,LEN($C64)-6),K65:K$211)</f>
        <v>2.2158413385396707</v>
      </c>
      <c r="L64" s="125">
        <f>SUMIF($B65:$B$211,LEFT($C64,LEN($C64)-6),L65:L$211)</f>
        <v>2.8182862630528067</v>
      </c>
      <c r="M64" s="125">
        <f>SUMIF($B65:$B$211,LEFT($C64,LEN($C64)-6),M65:M$211)</f>
        <v>5.9628481734400003</v>
      </c>
      <c r="N64" s="125">
        <f>SUMIF($B65:$B$211,LEFT($C64,LEN($C64)-6),N65:N$211)</f>
        <v>5.1978621201275015</v>
      </c>
      <c r="O64" s="125">
        <f>SUMIF($B65:$B$211,LEFT($C64,LEN($C64)-6),O65:O$211)</f>
        <v>4.820745393584998</v>
      </c>
      <c r="P64" s="125">
        <f>SUMIF($B65:$B$211,LEFT($C64,LEN($C64)-6),P65:P$211)</f>
        <v>4.2594813553399993</v>
      </c>
      <c r="Q64" s="125">
        <f>SUMIF($B65:$B$211,LEFT($C64,LEN($C64)-6),Q65:Q$211)</f>
        <v>4.8333703211750008</v>
      </c>
      <c r="R64" s="125">
        <f>SUMIF($B65:$B$211,LEFT($C64,LEN($C64)-6),R65:R$211)</f>
        <v>4.6997779048690207</v>
      </c>
      <c r="S64" s="125">
        <f>SUMIF($B65:$B$211,LEFT($C64,LEN($C64)-6),S65:S$211)</f>
        <v>4.9450907267085924</v>
      </c>
      <c r="T64" s="125">
        <f>SUMIF($B65:$B$211,LEFT($C64,LEN($C64)-6),T65:T$211)</f>
        <v>5.1810931416058796</v>
      </c>
      <c r="U64" s="125">
        <f>SUMIF($B65:$B$211,LEFT($C64,LEN($C64)-6),U65:U$211)</f>
        <v>5.4128112470571939</v>
      </c>
      <c r="V64" s="125">
        <f>SUMIF($B65:$B$211,LEFT($C64,LEN($C64)-6),V65:V$211)</f>
        <v>5.6583925016910577</v>
      </c>
      <c r="W64" s="125">
        <f>SUMIF($B65:$B$211,LEFT($C64,LEN($C64)-6),W65:W$211)</f>
        <v>5.8996863849256131</v>
      </c>
    </row>
    <row r="65" spans="1:23" s="85" customFormat="1" ht="14.25" customHeight="1" x14ac:dyDescent="0.25">
      <c r="A65" s="130" t="s">
        <v>196</v>
      </c>
      <c r="B65" s="130" t="s">
        <v>397</v>
      </c>
      <c r="C65" s="126" t="s">
        <v>398</v>
      </c>
      <c r="D65" s="127">
        <v>0</v>
      </c>
      <c r="E65" s="127">
        <v>0</v>
      </c>
      <c r="F65" s="127">
        <v>0</v>
      </c>
      <c r="G65" s="127">
        <v>0</v>
      </c>
      <c r="H65" s="127">
        <v>2.4651957E-4</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2.4788759549999997E-2</v>
      </c>
      <c r="P67" s="127">
        <v>5.5361562994999995E-2</v>
      </c>
      <c r="Q67" s="127">
        <v>2.2309883594999996E-2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4.4985712865500014E-3</v>
      </c>
      <c r="G69" s="127">
        <v>0</v>
      </c>
      <c r="H69" s="127">
        <v>0</v>
      </c>
      <c r="I69" s="127">
        <v>0</v>
      </c>
      <c r="J69" s="127">
        <v>0</v>
      </c>
      <c r="K69" s="127">
        <v>0</v>
      </c>
      <c r="L69" s="127">
        <v>0</v>
      </c>
      <c r="M69" s="127">
        <v>4.5032913182499995E-2</v>
      </c>
      <c r="N69" s="127">
        <v>3.8422577302499997E-2</v>
      </c>
      <c r="O69" s="127">
        <v>4.9569407189999991E-2</v>
      </c>
      <c r="P69" s="127">
        <v>1.6877424545000002E-2</v>
      </c>
      <c r="Q69" s="127">
        <v>0.12110734467750001</v>
      </c>
      <c r="R69" s="127">
        <v>5.5347519756164705E-2</v>
      </c>
      <c r="S69" s="127">
        <v>5.6539611585156302E-2</v>
      </c>
      <c r="T69" s="127">
        <v>5.7594509502230572E-2</v>
      </c>
      <c r="U69" s="127">
        <v>5.8478967482957944E-2</v>
      </c>
      <c r="V69" s="127">
        <v>5.970523432855037E-2</v>
      </c>
      <c r="W69" s="127">
        <v>6.0761061237795906E-2</v>
      </c>
    </row>
    <row r="70" spans="1:23" s="85" customFormat="1" ht="14.25" customHeight="1" x14ac:dyDescent="0.25">
      <c r="A70" s="130" t="s">
        <v>196</v>
      </c>
      <c r="B70" s="130" t="s">
        <v>397</v>
      </c>
      <c r="C70" s="126" t="s">
        <v>403</v>
      </c>
      <c r="D70" s="127">
        <v>0.59753634699412506</v>
      </c>
      <c r="E70" s="127">
        <v>0.49673398410306252</v>
      </c>
      <c r="F70" s="127">
        <v>0.49040429309749989</v>
      </c>
      <c r="G70" s="127">
        <v>0.77289286546937486</v>
      </c>
      <c r="H70" s="127">
        <v>1.0179689250949999</v>
      </c>
      <c r="I70" s="127">
        <v>1.0655035146575</v>
      </c>
      <c r="J70" s="127">
        <v>0.85779436692812505</v>
      </c>
      <c r="K70" s="127">
        <v>1.7017355800780991</v>
      </c>
      <c r="L70" s="127">
        <v>2.1697186230857479</v>
      </c>
      <c r="M70" s="127">
        <v>4.4161956768974999</v>
      </c>
      <c r="N70" s="127">
        <v>3.8320272482975009</v>
      </c>
      <c r="O70" s="127">
        <v>3.792551623627499</v>
      </c>
      <c r="P70" s="127">
        <v>2.8486687267324999</v>
      </c>
      <c r="Q70" s="127">
        <v>3.7619348004675008</v>
      </c>
      <c r="R70" s="127">
        <v>3.5120215028364372</v>
      </c>
      <c r="S70" s="127">
        <v>3.7136580622640047</v>
      </c>
      <c r="T70" s="127">
        <v>3.9075445951763519</v>
      </c>
      <c r="U70" s="127">
        <v>4.0998418493757187</v>
      </c>
      <c r="V70" s="127">
        <v>4.2992696092492979</v>
      </c>
      <c r="W70" s="127">
        <v>4.4971080904099265</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2.2723029587499999E-2</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4.1086595000000006E-4</v>
      </c>
      <c r="G72" s="127">
        <v>0</v>
      </c>
      <c r="H72" s="127">
        <v>3.6977935500000003E-4</v>
      </c>
      <c r="I72" s="127">
        <v>0</v>
      </c>
      <c r="J72" s="127">
        <v>0</v>
      </c>
      <c r="K72" s="127">
        <v>0</v>
      </c>
      <c r="L72" s="127">
        <v>0</v>
      </c>
      <c r="M72" s="127">
        <v>0.10741795804999998</v>
      </c>
      <c r="N72" s="127">
        <v>7.230054868749998E-2</v>
      </c>
      <c r="O72" s="127">
        <v>2.0657299625E-2</v>
      </c>
      <c r="P72" s="127">
        <v>0</v>
      </c>
      <c r="Q72" s="127">
        <v>2.0657299625E-2</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1.8332838689000003E-3</v>
      </c>
      <c r="G73" s="127">
        <v>0</v>
      </c>
      <c r="H73" s="127">
        <v>0</v>
      </c>
      <c r="I73" s="127">
        <v>0</v>
      </c>
      <c r="J73" s="127">
        <v>0</v>
      </c>
      <c r="K73" s="127">
        <v>1.9523580000000002E-2</v>
      </c>
      <c r="L73" s="127">
        <v>8.8681054212123838E-3</v>
      </c>
      <c r="M73" s="127">
        <v>0</v>
      </c>
      <c r="N73" s="127">
        <v>0</v>
      </c>
      <c r="O73" s="127">
        <v>1.7736209999999999E-2</v>
      </c>
      <c r="P73" s="127">
        <v>0</v>
      </c>
      <c r="Q73" s="127">
        <v>0</v>
      </c>
      <c r="R73" s="127">
        <v>4.7109582851767723E-3</v>
      </c>
      <c r="S73" s="127">
        <v>4.8044223776930817E-3</v>
      </c>
      <c r="T73" s="127">
        <v>4.8926832401217464E-3</v>
      </c>
      <c r="U73" s="127">
        <v>4.9806621903045207E-3</v>
      </c>
      <c r="V73" s="127">
        <v>5.0715391515921476E-3</v>
      </c>
      <c r="W73" s="127">
        <v>5.1621342006338711E-3</v>
      </c>
    </row>
    <row r="74" spans="1:23" s="85" customFormat="1" ht="14.25" customHeight="1" x14ac:dyDescent="0.25">
      <c r="A74" s="130" t="s">
        <v>196</v>
      </c>
      <c r="B74" s="130" t="s">
        <v>397</v>
      </c>
      <c r="C74" s="126" t="s">
        <v>407</v>
      </c>
      <c r="D74" s="127">
        <v>0.14873255729999998</v>
      </c>
      <c r="E74" s="127">
        <v>0.1094836880125</v>
      </c>
      <c r="F74" s="127">
        <v>0.16856356493999999</v>
      </c>
      <c r="G74" s="127">
        <v>0.10328649812499999</v>
      </c>
      <c r="H74" s="127">
        <v>9.6676162244999989E-2</v>
      </c>
      <c r="I74" s="127">
        <v>0.25821624531249998</v>
      </c>
      <c r="J74" s="127">
        <v>0.10328649812499999</v>
      </c>
      <c r="K74" s="127">
        <v>0.22967132715880223</v>
      </c>
      <c r="L74" s="127">
        <v>0.21730398649638488</v>
      </c>
      <c r="M74" s="127">
        <v>0.26854489512500002</v>
      </c>
      <c r="N74" s="127">
        <v>0.22516456591249998</v>
      </c>
      <c r="O74" s="127">
        <v>0.3833812292424999</v>
      </c>
      <c r="P74" s="127">
        <v>0.43538624886749994</v>
      </c>
      <c r="Q74" s="127">
        <v>0.25032523591249994</v>
      </c>
      <c r="R74" s="127">
        <v>0.38996239998179055</v>
      </c>
      <c r="S74" s="127">
        <v>0.42433527789642672</v>
      </c>
      <c r="T74" s="127">
        <v>0.4599963955795216</v>
      </c>
      <c r="U74" s="127">
        <v>0.49700956802918839</v>
      </c>
      <c r="V74" s="127">
        <v>0.53558351602839549</v>
      </c>
      <c r="W74" s="127">
        <v>0.57550951879418621</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1.031175048978185E-2</v>
      </c>
      <c r="M76" s="127">
        <v>9.1484906485000017E-2</v>
      </c>
      <c r="N76" s="127">
        <v>0.18498684855750003</v>
      </c>
      <c r="O76" s="127">
        <v>0.15609606340000001</v>
      </c>
      <c r="P76" s="127">
        <v>0.12114266814999999</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0.11366122799743748</v>
      </c>
      <c r="E79" s="127">
        <v>0.11526773190749999</v>
      </c>
      <c r="F79" s="127">
        <v>0.13324991123106247</v>
      </c>
      <c r="G79" s="127">
        <v>6.5401010612749985E-2</v>
      </c>
      <c r="H79" s="127">
        <v>9.3750340672499988E-2</v>
      </c>
      <c r="I79" s="127">
        <v>0.102426406515</v>
      </c>
      <c r="J79" s="127">
        <v>0.15937295423</v>
      </c>
      <c r="K79" s="127">
        <v>0.24413029090574578</v>
      </c>
      <c r="L79" s="127">
        <v>0.24586319181462449</v>
      </c>
      <c r="M79" s="127">
        <v>0.7160560548249999</v>
      </c>
      <c r="N79" s="127">
        <v>0.60286364280750004</v>
      </c>
      <c r="O79" s="127">
        <v>0.26696185817999996</v>
      </c>
      <c r="P79" s="127">
        <v>0.71436449243999978</v>
      </c>
      <c r="Q79" s="127">
        <v>0.63187508689749983</v>
      </c>
      <c r="R79" s="127">
        <v>0.65669838061600116</v>
      </c>
      <c r="S79" s="127">
        <v>0.66363369101553249</v>
      </c>
      <c r="T79" s="127">
        <v>0.66793409439905871</v>
      </c>
      <c r="U79" s="127">
        <v>0.66914265843249709</v>
      </c>
      <c r="V79" s="127">
        <v>0.67358739594112738</v>
      </c>
      <c r="W79" s="127">
        <v>0.67494029409967682</v>
      </c>
    </row>
    <row r="80" spans="1:23" s="85" customFormat="1" ht="14.25" customHeight="1" x14ac:dyDescent="0.25">
      <c r="A80" s="130" t="s">
        <v>196</v>
      </c>
      <c r="B80" s="130" t="s">
        <v>397</v>
      </c>
      <c r="C80" s="126" t="s">
        <v>413</v>
      </c>
      <c r="D80" s="127">
        <v>3.3485574925000007E-3</v>
      </c>
      <c r="E80" s="127">
        <v>3.4923605750000006E-3</v>
      </c>
      <c r="F80" s="127">
        <v>8.2584055950000006E-3</v>
      </c>
      <c r="G80" s="127">
        <v>6.2657057375E-4</v>
      </c>
      <c r="H80" s="127">
        <v>1.9207983162500004E-3</v>
      </c>
      <c r="I80" s="127">
        <v>3.2218547287500003E-2</v>
      </c>
      <c r="J80" s="127">
        <v>1.0734955677499998E-2</v>
      </c>
      <c r="K80" s="127">
        <v>2.0780560397023619E-2</v>
      </c>
      <c r="L80" s="127">
        <v>0.16622060574505493</v>
      </c>
      <c r="M80" s="127">
        <v>0</v>
      </c>
      <c r="N80" s="127">
        <v>0</v>
      </c>
      <c r="O80" s="127">
        <v>0</v>
      </c>
      <c r="P80" s="127">
        <v>2.1483591609999995E-2</v>
      </c>
      <c r="Q80" s="127">
        <v>0</v>
      </c>
      <c r="R80" s="127">
        <v>4.2982413485171322E-3</v>
      </c>
      <c r="S80" s="127">
        <v>4.5305476651086767E-3</v>
      </c>
      <c r="T80" s="127">
        <v>4.7641982053449865E-3</v>
      </c>
      <c r="U80" s="127">
        <v>4.9966923342623162E-3</v>
      </c>
      <c r="V80" s="127">
        <v>5.2459521916864487E-3</v>
      </c>
      <c r="W80" s="127">
        <v>5.4940556377915924E-3</v>
      </c>
    </row>
    <row r="81" spans="1:23" s="85" customFormat="1" ht="14.25" customHeight="1" x14ac:dyDescent="0.25">
      <c r="A81" s="130" t="s">
        <v>196</v>
      </c>
      <c r="B81" s="130" t="s">
        <v>397</v>
      </c>
      <c r="C81" s="126" t="s">
        <v>414</v>
      </c>
      <c r="D81" s="127">
        <v>3.4101873850000005E-3</v>
      </c>
      <c r="E81" s="127">
        <v>8.2173190000000011E-4</v>
      </c>
      <c r="F81" s="127">
        <v>2.0543297500000003E-4</v>
      </c>
      <c r="G81" s="127">
        <v>0</v>
      </c>
      <c r="H81" s="127">
        <v>8.4281782469999983E-3</v>
      </c>
      <c r="I81" s="127">
        <v>0</v>
      </c>
      <c r="J81" s="127">
        <v>0</v>
      </c>
      <c r="K81" s="127">
        <v>0</v>
      </c>
      <c r="L81" s="127">
        <v>0</v>
      </c>
      <c r="M81" s="127">
        <v>0.19429026981250003</v>
      </c>
      <c r="N81" s="127">
        <v>0.22064824856250004</v>
      </c>
      <c r="O81" s="127">
        <v>0</v>
      </c>
      <c r="P81" s="127">
        <v>0</v>
      </c>
      <c r="Q81" s="127">
        <v>0</v>
      </c>
      <c r="R81" s="127">
        <v>3.8107771618594362E-2</v>
      </c>
      <c r="S81" s="127">
        <v>3.8371721201709945E-2</v>
      </c>
      <c r="T81" s="127">
        <v>3.8565445015361917E-2</v>
      </c>
      <c r="U81" s="127">
        <v>3.8527297360210849E-2</v>
      </c>
      <c r="V81" s="127">
        <v>3.8950754862971261E-2</v>
      </c>
      <c r="W81" s="127">
        <v>3.9142340896928737E-2</v>
      </c>
    </row>
    <row r="82" spans="1:23" s="85" customFormat="1" ht="14.25" customHeight="1" x14ac:dyDescent="0.25">
      <c r="A82" s="130" t="s">
        <v>196</v>
      </c>
      <c r="B82" s="130" t="s">
        <v>397</v>
      </c>
      <c r="C82" s="126" t="s">
        <v>415</v>
      </c>
      <c r="D82" s="127">
        <v>5.7813399249999993E-3</v>
      </c>
      <c r="E82" s="127">
        <v>8.2494000000000003E-4</v>
      </c>
      <c r="F82" s="127">
        <v>1.031175E-4</v>
      </c>
      <c r="G82" s="127">
        <v>0</v>
      </c>
      <c r="H82" s="127">
        <v>0</v>
      </c>
      <c r="I82" s="127">
        <v>0</v>
      </c>
      <c r="J82" s="127">
        <v>0</v>
      </c>
      <c r="K82" s="127">
        <v>0</v>
      </c>
      <c r="L82" s="127">
        <v>0</v>
      </c>
      <c r="M82" s="127">
        <v>0.12382549906249998</v>
      </c>
      <c r="N82" s="127">
        <v>2.1448439999999999E-2</v>
      </c>
      <c r="O82" s="127">
        <v>8.6279913182500001E-2</v>
      </c>
      <c r="P82" s="127">
        <v>4.6196639999999997E-2</v>
      </c>
      <c r="Q82" s="127">
        <v>2.516067E-2</v>
      </c>
      <c r="R82" s="127">
        <v>3.863113042633913E-2</v>
      </c>
      <c r="S82" s="127">
        <v>3.9217392702960999E-2</v>
      </c>
      <c r="T82" s="127">
        <v>3.9801220487887791E-2</v>
      </c>
      <c r="U82" s="127">
        <v>3.9833551852055525E-2</v>
      </c>
      <c r="V82" s="127">
        <v>4.0978499937436762E-2</v>
      </c>
      <c r="W82" s="127">
        <v>4.1568889648674022E-2</v>
      </c>
    </row>
    <row r="83" spans="1:23" s="87" customFormat="1" ht="14.25" customHeight="1" x14ac:dyDescent="0.25">
      <c r="A83" s="125" t="s">
        <v>416</v>
      </c>
      <c r="B83" s="125" t="s">
        <v>416</v>
      </c>
      <c r="C83" s="124" t="s">
        <v>416</v>
      </c>
      <c r="D83" s="125">
        <f>SUMIF($B84:$B$211,LEFT($C83,LEN($C83)-6),D84:D$211)</f>
        <v>0.57300790127125001</v>
      </c>
      <c r="E83" s="125">
        <f>SUMIF($B84:$B$211,LEFT($C83,LEN($C83)-6),E84:E$211)</f>
        <v>1.2917335360089872</v>
      </c>
      <c r="F83" s="125">
        <f>SUMIF($B84:$B$211,LEFT($C83,LEN($C83)-6),F84:F$211)</f>
        <v>1.8033717482143503</v>
      </c>
      <c r="G83" s="125">
        <f>SUMIF($B84:$B$211,LEFT($C83,LEN($C83)-6),G84:G$211)</f>
        <v>1.4088051502363375</v>
      </c>
      <c r="H83" s="125">
        <f>SUMIF($B84:$B$211,LEFT($C83,LEN($C83)-6),H84:H$211)</f>
        <v>2.2280028420610001</v>
      </c>
      <c r="I83" s="125">
        <f>SUMIF($B84:$B$211,LEFT($C83,LEN($C83)-6),I84:I$211)</f>
        <v>1.5449755080975001</v>
      </c>
      <c r="J83" s="125">
        <f>SUMIF($B84:$B$211,LEFT($C83,LEN($C83)-6),J84:J$211)</f>
        <v>1.6406447820916876</v>
      </c>
      <c r="K83" s="125">
        <f>SUMIF($B84:$B$211,LEFT($C83,LEN($C83)-6),K84:K$211)</f>
        <v>2.2912775160989773</v>
      </c>
      <c r="L83" s="125">
        <f>SUMIF($B84:$B$211,LEFT($C83,LEN($C83)-6),L84:L$211)</f>
        <v>2.6486279591171309</v>
      </c>
      <c r="M83" s="125">
        <f>SUMIF($B84:$B$211,LEFT($C83,LEN($C83)-6),M84:M$211)</f>
        <v>3.3362334044875008</v>
      </c>
      <c r="N83" s="125">
        <f>SUMIF($B84:$B$211,LEFT($C83,LEN($C83)-6),N84:N$211)</f>
        <v>5.7291883945033328</v>
      </c>
      <c r="O83" s="125">
        <f>SUMIF($B84:$B$211,LEFT($C83,LEN($C83)-6),O84:O$211)</f>
        <v>4.6293938961391659</v>
      </c>
      <c r="P83" s="125">
        <f>SUMIF($B84:$B$211,LEFT($C83,LEN($C83)-6),P84:P$211)</f>
        <v>4.0263931872591661</v>
      </c>
      <c r="Q83" s="125">
        <f>SUMIF($B84:$B$211,LEFT($C83,LEN($C83)-6),Q84:Q$211)</f>
        <v>5.0103806682866656</v>
      </c>
      <c r="R83" s="125">
        <f>SUMIF($B84:$B$211,LEFT($C83,LEN($C83)-6),R84:R$211)</f>
        <v>5.4032722608016783</v>
      </c>
      <c r="S83" s="125">
        <f>SUMIF($B84:$B$211,LEFT($C83,LEN($C83)-6),S84:S$211)</f>
        <v>5.7200816526947316</v>
      </c>
      <c r="T83" s="125">
        <f>SUMIF($B84:$B$211,LEFT($C83,LEN($C83)-6),T84:T$211)</f>
        <v>6.0250851680328879</v>
      </c>
      <c r="U83" s="125">
        <f>SUMIF($B84:$B$211,LEFT($C83,LEN($C83)-6),U84:U$211)</f>
        <v>6.3313921098266812</v>
      </c>
      <c r="V83" s="125">
        <f>SUMIF($B84:$B$211,LEFT($C83,LEN($C83)-6),V84:V$211)</f>
        <v>6.6566507470385288</v>
      </c>
      <c r="W83" s="125">
        <f>SUMIF($B84:$B$211,LEFT($C83,LEN($C83)-6),W84:W$211)</f>
        <v>6.9832128107060507</v>
      </c>
    </row>
    <row r="84" spans="1:23" s="85" customFormat="1" ht="14.25" customHeight="1" x14ac:dyDescent="0.25">
      <c r="A84" s="130" t="s">
        <v>196</v>
      </c>
      <c r="B84" s="130" t="s">
        <v>417</v>
      </c>
      <c r="C84" s="126" t="s">
        <v>418</v>
      </c>
      <c r="D84" s="127">
        <v>4.9303913999999999E-5</v>
      </c>
      <c r="E84" s="127">
        <v>0</v>
      </c>
      <c r="F84" s="127">
        <v>0</v>
      </c>
      <c r="G84" s="127">
        <v>0</v>
      </c>
      <c r="H84" s="127">
        <v>0</v>
      </c>
      <c r="I84" s="127">
        <v>0</v>
      </c>
      <c r="J84" s="127">
        <v>0</v>
      </c>
      <c r="K84" s="127">
        <v>0</v>
      </c>
      <c r="L84" s="127">
        <v>0</v>
      </c>
      <c r="M84" s="127">
        <v>0</v>
      </c>
      <c r="N84" s="127">
        <v>0</v>
      </c>
      <c r="O84" s="127">
        <v>0</v>
      </c>
      <c r="P84" s="127">
        <v>0</v>
      </c>
      <c r="Q84" s="127">
        <v>1.0168531250000001E-2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8.4212625000000003E-3</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4.1247000000000001E-4</v>
      </c>
      <c r="K86" s="127">
        <v>1.0930454999999999E-3</v>
      </c>
      <c r="L86" s="127">
        <v>2.3923260000000002E-3</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7.3955870999999999E-3</v>
      </c>
      <c r="E87" s="127">
        <v>0</v>
      </c>
      <c r="F87" s="127">
        <v>0</v>
      </c>
      <c r="G87" s="127">
        <v>0</v>
      </c>
      <c r="H87" s="127">
        <v>0</v>
      </c>
      <c r="I87" s="127">
        <v>0</v>
      </c>
      <c r="J87" s="127">
        <v>0</v>
      </c>
      <c r="K87" s="127">
        <v>0.43187329635717692</v>
      </c>
      <c r="L87" s="127">
        <v>0.4700054765459869</v>
      </c>
      <c r="M87" s="127">
        <v>0.37703991546250004</v>
      </c>
      <c r="N87" s="127">
        <v>0.19903367481250003</v>
      </c>
      <c r="O87" s="127">
        <v>0.35440416911</v>
      </c>
      <c r="P87" s="127">
        <v>0.27144994425000002</v>
      </c>
      <c r="Q87" s="127">
        <v>0.38122998049999995</v>
      </c>
      <c r="R87" s="127">
        <v>0.3566781541002893</v>
      </c>
      <c r="S87" s="127">
        <v>0.37928395236542856</v>
      </c>
      <c r="T87" s="127">
        <v>0.40134528601441788</v>
      </c>
      <c r="U87" s="127">
        <v>0.42388888817276971</v>
      </c>
      <c r="V87" s="127">
        <v>0.44727724441259953</v>
      </c>
      <c r="W87" s="127">
        <v>0.47114786916179008</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2.17050765425E-2</v>
      </c>
      <c r="E89" s="127">
        <v>7.9459956611249993E-2</v>
      </c>
      <c r="F89" s="127">
        <v>3.7862306010799998E-2</v>
      </c>
      <c r="G89" s="127">
        <v>5.1670307094499997E-2</v>
      </c>
      <c r="H89" s="127">
        <v>0.10226172786749999</v>
      </c>
      <c r="I89" s="127">
        <v>0.17332081060000004</v>
      </c>
      <c r="J89" s="127">
        <v>0.22327447942499992</v>
      </c>
      <c r="K89" s="127">
        <v>0.26086969783664543</v>
      </c>
      <c r="L89" s="127">
        <v>0.27980612889394224</v>
      </c>
      <c r="M89" s="127">
        <v>0.45297248019250003</v>
      </c>
      <c r="N89" s="127">
        <v>0.62133736062499989</v>
      </c>
      <c r="O89" s="127">
        <v>0.73232045728999995</v>
      </c>
      <c r="P89" s="127">
        <v>0.40137697453250004</v>
      </c>
      <c r="Q89" s="127">
        <v>0.77220527511499992</v>
      </c>
      <c r="R89" s="127">
        <v>0.69015882308705501</v>
      </c>
      <c r="S89" s="127">
        <v>0.73229660889584935</v>
      </c>
      <c r="T89" s="127">
        <v>0.77352859426027332</v>
      </c>
      <c r="U89" s="127">
        <v>0.81551301929243347</v>
      </c>
      <c r="V89" s="127">
        <v>0.85928555426710651</v>
      </c>
      <c r="W89" s="127">
        <v>0.90381052890952629</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9.1516781250000016E-3</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6.5738552E-6</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0.54385793371475</v>
      </c>
      <c r="E96" s="127">
        <v>1.1937636872737873</v>
      </c>
      <c r="F96" s="127">
        <v>1.7540444948285501</v>
      </c>
      <c r="G96" s="127">
        <v>1.3443476773518375</v>
      </c>
      <c r="H96" s="127">
        <v>2.0990451391935001</v>
      </c>
      <c r="I96" s="127">
        <v>1.2181077903574999</v>
      </c>
      <c r="J96" s="127">
        <v>1.2411081226666876</v>
      </c>
      <c r="K96" s="127">
        <v>1.4373182349046496</v>
      </c>
      <c r="L96" s="127">
        <v>1.7616448715326487</v>
      </c>
      <c r="M96" s="127">
        <v>2.2788308808325004</v>
      </c>
      <c r="N96" s="127">
        <v>4.827855616370833</v>
      </c>
      <c r="O96" s="127">
        <v>3.4563217573066662</v>
      </c>
      <c r="P96" s="127">
        <v>3.3234066110241662</v>
      </c>
      <c r="Q96" s="127">
        <v>3.7666617448591655</v>
      </c>
      <c r="R96" s="127">
        <v>4.3095562295038752</v>
      </c>
      <c r="S96" s="127">
        <v>4.5594900774457132</v>
      </c>
      <c r="T96" s="127">
        <v>4.7991801858372503</v>
      </c>
      <c r="U96" s="127">
        <v>5.0390378781176288</v>
      </c>
      <c r="V96" s="127">
        <v>5.2950646649588862</v>
      </c>
      <c r="W96" s="127">
        <v>5.5512590356890135</v>
      </c>
    </row>
    <row r="97" spans="1:23" s="85" customFormat="1" ht="14.25" customHeight="1" x14ac:dyDescent="0.25">
      <c r="A97" s="130" t="s">
        <v>196</v>
      </c>
      <c r="B97" s="130" t="s">
        <v>417</v>
      </c>
      <c r="C97" s="126" t="s">
        <v>431</v>
      </c>
      <c r="D97" s="127">
        <v>0</v>
      </c>
      <c r="E97" s="127">
        <v>1.8369786834999999E-2</v>
      </c>
      <c r="F97" s="127">
        <v>1.0025312500000001E-2</v>
      </c>
      <c r="G97" s="127">
        <v>1.155456794E-2</v>
      </c>
      <c r="H97" s="127">
        <v>2.6695975E-2</v>
      </c>
      <c r="I97" s="127">
        <v>0.15354690714000002</v>
      </c>
      <c r="J97" s="127">
        <v>0.17584971000000002</v>
      </c>
      <c r="K97" s="127">
        <v>0.1601232415005055</v>
      </c>
      <c r="L97" s="127">
        <v>0.12562747801955293</v>
      </c>
      <c r="M97" s="127">
        <v>0.22739012800000005</v>
      </c>
      <c r="N97" s="127">
        <v>8.0961742694999991E-2</v>
      </c>
      <c r="O97" s="127">
        <v>5.1643249062499993E-2</v>
      </c>
      <c r="P97" s="127">
        <v>3.0159657452499999E-2</v>
      </c>
      <c r="Q97" s="127">
        <v>7.1693874062499996E-2</v>
      </c>
      <c r="R97" s="127">
        <v>4.6879054110459305E-2</v>
      </c>
      <c r="S97" s="127">
        <v>4.9011013987739709E-2</v>
      </c>
      <c r="T97" s="127">
        <v>5.1031101920946287E-2</v>
      </c>
      <c r="U97" s="127">
        <v>5.2952324243849186E-2</v>
      </c>
      <c r="V97" s="127">
        <v>5.5023283399936999E-2</v>
      </c>
      <c r="W97" s="127">
        <v>5.6995376945720884E-2</v>
      </c>
    </row>
    <row r="98" spans="1:23" s="85" customFormat="1" ht="14.25" customHeight="1" x14ac:dyDescent="0.25">
      <c r="A98" s="130" t="s">
        <v>196</v>
      </c>
      <c r="B98" s="130" t="s">
        <v>417</v>
      </c>
      <c r="C98" s="126" t="s">
        <v>432</v>
      </c>
      <c r="D98" s="127">
        <v>0</v>
      </c>
      <c r="E98" s="127">
        <v>1.3353143374999999E-4</v>
      </c>
      <c r="F98" s="127">
        <v>0</v>
      </c>
      <c r="G98" s="127">
        <v>0</v>
      </c>
      <c r="H98" s="127">
        <v>0</v>
      </c>
      <c r="I98" s="127">
        <v>0</v>
      </c>
      <c r="J98" s="127">
        <v>0</v>
      </c>
      <c r="K98" s="127">
        <v>0</v>
      </c>
      <c r="L98" s="127">
        <v>0</v>
      </c>
      <c r="M98" s="127">
        <v>0</v>
      </c>
      <c r="N98" s="127">
        <v>0</v>
      </c>
      <c r="O98" s="127">
        <v>1.1568087789999999E-2</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1.4396348750000002E-3</v>
      </c>
      <c r="G99" s="127">
        <v>1.2325978500000001E-3</v>
      </c>
      <c r="H99" s="127">
        <v>0</v>
      </c>
      <c r="I99" s="127">
        <v>0</v>
      </c>
      <c r="J99" s="127">
        <v>0</v>
      </c>
      <c r="K99" s="127">
        <v>0</v>
      </c>
      <c r="L99" s="127">
        <v>0</v>
      </c>
      <c r="M99" s="127">
        <v>0</v>
      </c>
      <c r="N99" s="127">
        <v>0</v>
      </c>
      <c r="O99" s="127">
        <v>2.3136175579999998E-2</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2.47573316275E-2</v>
      </c>
      <c r="E100" s="125">
        <f>SUMIF($B101:$B$211,LEFT($C100,LEN($C100)-6),E101:E$211)</f>
        <v>2.4638139255E-2</v>
      </c>
      <c r="F100" s="125">
        <f>SUMIF($B101:$B$211,LEFT($C100,LEN($C100)-6),F101:F$211)</f>
        <v>1.6434638000000002E-3</v>
      </c>
      <c r="G100" s="125">
        <f>SUMIF($B101:$B$211,LEFT($C100,LEN($C100)-6),G101:G$211)</f>
        <v>6.1865260771687483E-2</v>
      </c>
      <c r="H100" s="125">
        <f>SUMIF($B101:$B$211,LEFT($C100,LEN($C100)-6),H101:H$211)</f>
        <v>6.2371616677499998E-2</v>
      </c>
      <c r="I100" s="125">
        <f>SUMIF($B101:$B$211,LEFT($C100,LEN($C100)-6),I101:I$211)</f>
        <v>8.7053430089852946E-2</v>
      </c>
      <c r="J100" s="125">
        <f>SUMIF($B101:$B$211,LEFT($C100,LEN($C100)-6),J101:J$211)</f>
        <v>2.05886760745E-2</v>
      </c>
      <c r="K100" s="125">
        <f>SUMIF($B101:$B$211,LEFT($C100,LEN($C100)-6),K101:K$211)</f>
        <v>4.2174028091104342E-2</v>
      </c>
      <c r="L100" s="125">
        <f>SUMIF($B101:$B$211,LEFT($C100,LEN($C100)-6),L101:L$211)</f>
        <v>0.15558290962846155</v>
      </c>
      <c r="M100" s="125">
        <f>SUMIF($B101:$B$211,LEFT($C100,LEN($C100)-6),M101:M$211)</f>
        <v>3.1812241422499998E-2</v>
      </c>
      <c r="N100" s="125">
        <f>SUMIF($B101:$B$211,LEFT($C100,LEN($C100)-6),N101:N$211)</f>
        <v>1.9417861647499996E-2</v>
      </c>
      <c r="O100" s="125">
        <f>SUMIF($B101:$B$211,LEFT($C100,LEN($C100)-6),O101:O$211)</f>
        <v>5.9493022919999992E-2</v>
      </c>
      <c r="P100" s="125">
        <f>SUMIF($B101:$B$211,LEFT($C100,LEN($C100)-6),P101:P$211)</f>
        <v>5.1331410285000004E-2</v>
      </c>
      <c r="Q100" s="125">
        <f>SUMIF($B101:$B$211,LEFT($C100,LEN($C100)-6),Q101:Q$211)</f>
        <v>8.8552416647500007E-2</v>
      </c>
      <c r="R100" s="125">
        <f>SUMIF($B101:$B$211,LEFT($C100,LEN($C100)-6),R101:R$211)</f>
        <v>1.1934473986978738E-2</v>
      </c>
      <c r="S100" s="125">
        <f>SUMIF($B101:$B$211,LEFT($C100,LEN($C100)-6),S101:S$211)</f>
        <v>1.2265276745311859E-2</v>
      </c>
      <c r="T100" s="125">
        <f>SUMIF($B101:$B$211,LEFT($C100,LEN($C100)-6),T101:T$211)</f>
        <v>1.2569432106659274E-2</v>
      </c>
      <c r="U100" s="125">
        <f>SUMIF($B101:$B$211,LEFT($C100,LEN($C100)-6),U101:U$211)</f>
        <v>1.2820141559579031E-2</v>
      </c>
      <c r="V100" s="125">
        <f>SUMIF($B101:$B$211,LEFT($C100,LEN($C100)-6),V101:V$211)</f>
        <v>1.3180325033107376E-2</v>
      </c>
      <c r="W100" s="125">
        <f>SUMIF($B101:$B$211,LEFT($C100,LEN($C100)-6),W101:W$211)</f>
        <v>1.3487062598208113E-2</v>
      </c>
    </row>
    <row r="101" spans="1:23" s="85" customFormat="1" ht="14.25" customHeight="1" x14ac:dyDescent="0.25">
      <c r="A101" s="130" t="s">
        <v>196</v>
      </c>
      <c r="B101" s="130" t="s">
        <v>435</v>
      </c>
      <c r="C101" s="126" t="s">
        <v>436</v>
      </c>
      <c r="D101" s="127">
        <v>1.361151E-2</v>
      </c>
      <c r="E101" s="127">
        <v>0</v>
      </c>
      <c r="F101" s="127">
        <v>0</v>
      </c>
      <c r="G101" s="127">
        <v>0</v>
      </c>
      <c r="H101" s="127">
        <v>9.5003298499999993E-3</v>
      </c>
      <c r="I101" s="127">
        <v>0</v>
      </c>
      <c r="J101" s="127">
        <v>0</v>
      </c>
      <c r="K101" s="127">
        <v>4.2174028091104342E-2</v>
      </c>
      <c r="L101" s="127">
        <v>0.14437690165588613</v>
      </c>
      <c r="M101" s="127">
        <v>0</v>
      </c>
      <c r="N101" s="127">
        <v>0</v>
      </c>
      <c r="O101" s="127">
        <v>1.1154941797499998E-2</v>
      </c>
      <c r="P101" s="127">
        <v>4.2242198450000004E-2</v>
      </c>
      <c r="Q101" s="127">
        <v>6.9134555000000014E-2</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9.5023578274999985E-3</v>
      </c>
      <c r="E102" s="127">
        <v>0</v>
      </c>
      <c r="F102" s="127">
        <v>0</v>
      </c>
      <c r="G102" s="127">
        <v>4.9897707244187489E-2</v>
      </c>
      <c r="H102" s="127">
        <v>3.0159657452499999E-2</v>
      </c>
      <c r="I102" s="127">
        <v>8.2216052507499998E-2</v>
      </c>
      <c r="J102" s="127">
        <v>0</v>
      </c>
      <c r="K102" s="127">
        <v>0</v>
      </c>
      <c r="L102" s="127">
        <v>0</v>
      </c>
      <c r="M102" s="127">
        <v>2.0657299625E-2</v>
      </c>
      <c r="N102" s="127">
        <v>0</v>
      </c>
      <c r="O102" s="127">
        <v>2.1896737602499997E-2</v>
      </c>
      <c r="P102" s="127">
        <v>0</v>
      </c>
      <c r="Q102" s="127">
        <v>1.1154941797499998E-2</v>
      </c>
      <c r="R102" s="127">
        <v>1.1934473986978738E-2</v>
      </c>
      <c r="S102" s="127">
        <v>1.2265276745311859E-2</v>
      </c>
      <c r="T102" s="127">
        <v>1.2569432106659274E-2</v>
      </c>
      <c r="U102" s="127">
        <v>1.2820141559579031E-2</v>
      </c>
      <c r="V102" s="127">
        <v>1.3180325033107376E-2</v>
      </c>
      <c r="W102" s="127">
        <v>1.3487062598208113E-2</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1.23741E-3</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1.6434638000000002E-3</v>
      </c>
      <c r="E105" s="127">
        <v>4.8071316150000007E-3</v>
      </c>
      <c r="F105" s="127">
        <v>1.6434638000000002E-3</v>
      </c>
      <c r="G105" s="127">
        <v>8.2173190000000011E-4</v>
      </c>
      <c r="H105" s="127">
        <v>0</v>
      </c>
      <c r="I105" s="127">
        <v>0</v>
      </c>
      <c r="J105" s="127">
        <v>0</v>
      </c>
      <c r="K105" s="127">
        <v>0</v>
      </c>
      <c r="L105" s="127">
        <v>1.1206007972575427E-2</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1.9831007639999999E-2</v>
      </c>
      <c r="F106" s="127">
        <v>0</v>
      </c>
      <c r="G106" s="127">
        <v>1.1145821627499998E-2</v>
      </c>
      <c r="H106" s="127">
        <v>2.2711629375E-2</v>
      </c>
      <c r="I106" s="127">
        <v>4.5195254500000007E-3</v>
      </c>
      <c r="J106" s="127">
        <v>9.0226162620000005E-3</v>
      </c>
      <c r="K106" s="127">
        <v>0</v>
      </c>
      <c r="L106" s="127">
        <v>0</v>
      </c>
      <c r="M106" s="127">
        <v>1.1154941797499998E-2</v>
      </c>
      <c r="N106" s="127">
        <v>1.9417861647499996E-2</v>
      </c>
      <c r="O106" s="127">
        <v>1.8178423669999996E-2</v>
      </c>
      <c r="P106" s="127">
        <v>9.0892118349999978E-3</v>
      </c>
      <c r="Q106" s="127">
        <v>8.2629198499999997E-3</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3.1785213235294114E-4</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1.03286498125E-2</v>
      </c>
      <c r="K108" s="127">
        <v>0</v>
      </c>
      <c r="L108" s="127">
        <v>0</v>
      </c>
      <c r="M108" s="127">
        <v>0</v>
      </c>
      <c r="N108" s="127">
        <v>0</v>
      </c>
      <c r="O108" s="127">
        <v>8.2629198499999997E-3</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0.16406838219023345</v>
      </c>
      <c r="E110" s="125">
        <f>SUMIF($B111:$B$211,LEFT($C110,LEN($C110)-6),E111:E$211)</f>
        <v>9.3968208737083003E-2</v>
      </c>
      <c r="F110" s="125">
        <f>SUMIF($B111:$B$211,LEFT($C110,LEN($C110)-6),F111:F$211)</f>
        <v>5.4585723499998018E-3</v>
      </c>
      <c r="G110" s="125">
        <f>SUMIF($B111:$B$211,LEFT($C110,LEN($C110)-6),G111:G$211)</f>
        <v>1.4051537461249541E-2</v>
      </c>
      <c r="H110" s="125">
        <f>SUMIF($B111:$B$211,LEFT($C110,LEN($C110)-6),H111:H$211)</f>
        <v>4.826446912499982E-2</v>
      </c>
      <c r="I110" s="125">
        <f>SUMIF($B111:$B$211,LEFT($C110,LEN($C110)-6),I111:I$211)</f>
        <v>6.3417759098749915E-2</v>
      </c>
      <c r="J110" s="125">
        <f>SUMIF($B111:$B$211,LEFT($C110,LEN($C110)-6),J111:J$211)</f>
        <v>3.0776984220000001</v>
      </c>
      <c r="K110" s="125">
        <f>SUMIF($B111:$B$211,LEFT($C110,LEN($C110)-6),K111:K$211)</f>
        <v>5.2102736093216668</v>
      </c>
      <c r="L110" s="125">
        <f>SUMIF($B111:$B$211,LEFT($C110,LEN($C110)-6),L111:L$211)</f>
        <v>5.5659888537976236</v>
      </c>
      <c r="M110" s="125">
        <f>SUMIF($B111:$B$211,LEFT($C110,LEN($C110)-6),M111:M$211)</f>
        <v>6.2232522560824997</v>
      </c>
      <c r="N110" s="125">
        <f>SUMIF($B111:$B$211,LEFT($C110,LEN($C110)-6),N111:N$211)</f>
        <v>3.3499219399999993</v>
      </c>
      <c r="O110" s="125">
        <f>SUMIF($B111:$B$211,LEFT($C110,LEN($C110)-6),O111:O$211)</f>
        <v>2.2484115629950003</v>
      </c>
      <c r="P110" s="125">
        <f>SUMIF($B111:$B$211,LEFT($C110,LEN($C110)-6),P111:P$211)</f>
        <v>4.2419999999999991</v>
      </c>
      <c r="Q110" s="125">
        <f>SUMIF($B111:$B$211,LEFT($C110,LEN($C110)-6),Q111:Q$211)</f>
        <v>6.3599999999999994</v>
      </c>
      <c r="R110" s="125">
        <f>SUMIF($B111:$B$211,LEFT($C110,LEN($C110)-6),R111:R$211)</f>
        <v>4.1827815752747846</v>
      </c>
      <c r="S110" s="125">
        <f>SUMIF($B111:$B$211,LEFT($C110,LEN($C110)-6),S111:S$211)</f>
        <v>4.3285196382416231</v>
      </c>
      <c r="T110" s="125">
        <f>SUMIF($B111:$B$211,LEFT($C110,LEN($C110)-6),T111:T$211)</f>
        <v>4.4708803329042448</v>
      </c>
      <c r="U110" s="125">
        <f>SUMIF($B111:$B$211,LEFT($C110,LEN($C110)-6),U111:U$211)</f>
        <v>4.6060665969744221</v>
      </c>
      <c r="V110" s="125">
        <f>SUMIF($B111:$B$211,LEFT($C110,LEN($C110)-6),V111:V$211)</f>
        <v>4.7616435669633015</v>
      </c>
      <c r="W110" s="125">
        <f>SUMIF($B111:$B$211,LEFT($C110,LEN($C110)-6),W111:W$211)</f>
        <v>4.9100461063597303</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8.6395970303588143E-2</v>
      </c>
      <c r="L111" s="127">
        <v>3.6709831743623376E-2</v>
      </c>
      <c r="M111" s="127">
        <v>3.4647480000000001E-2</v>
      </c>
      <c r="N111" s="127">
        <v>4.2071940000000002E-2</v>
      </c>
      <c r="O111" s="127">
        <v>9.0892118349999978E-3</v>
      </c>
      <c r="P111" s="127">
        <v>0</v>
      </c>
      <c r="Q111" s="127">
        <v>0</v>
      </c>
      <c r="R111" s="127">
        <v>1.5082348451496008E-2</v>
      </c>
      <c r="S111" s="127">
        <v>1.565596687168502E-2</v>
      </c>
      <c r="T111" s="127">
        <v>1.6213663387539236E-2</v>
      </c>
      <c r="U111" s="127">
        <v>1.6661660492999431E-2</v>
      </c>
      <c r="V111" s="127">
        <v>1.7318859534685864E-2</v>
      </c>
      <c r="W111" s="127">
        <v>1.7866359165978271E-2</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1.6525839699999999E-2</v>
      </c>
      <c r="E113" s="127">
        <v>0</v>
      </c>
      <c r="F113" s="127">
        <v>0</v>
      </c>
      <c r="G113" s="127">
        <v>0</v>
      </c>
      <c r="H113" s="127">
        <v>0</v>
      </c>
      <c r="I113" s="127">
        <v>0</v>
      </c>
      <c r="J113" s="127">
        <v>0</v>
      </c>
      <c r="K113" s="127">
        <v>0</v>
      </c>
      <c r="L113" s="127">
        <v>0</v>
      </c>
      <c r="M113" s="127">
        <v>0</v>
      </c>
      <c r="N113" s="127">
        <v>0</v>
      </c>
      <c r="O113" s="127">
        <v>4.6272351159999996E-2</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0.14754254249023346</v>
      </c>
      <c r="E114" s="127">
        <v>9.3968208737083003E-2</v>
      </c>
      <c r="F114" s="127">
        <v>5.4585723499998018E-3</v>
      </c>
      <c r="G114" s="127">
        <v>1.4051537461249541E-2</v>
      </c>
      <c r="H114" s="127">
        <v>4.826446912499982E-2</v>
      </c>
      <c r="I114" s="127">
        <v>6.3417759098749915E-2</v>
      </c>
      <c r="J114" s="127">
        <v>3.0776984220000001</v>
      </c>
      <c r="K114" s="127">
        <v>5.1238776390180787</v>
      </c>
      <c r="L114" s="127">
        <v>5.5292790220540002</v>
      </c>
      <c r="M114" s="127">
        <v>6.1886047760824994</v>
      </c>
      <c r="N114" s="127">
        <v>3.3078499999999993</v>
      </c>
      <c r="O114" s="127">
        <v>2.1930500000000004</v>
      </c>
      <c r="P114" s="127">
        <v>4.2419999999999991</v>
      </c>
      <c r="Q114" s="127">
        <v>6.3599999999999994</v>
      </c>
      <c r="R114" s="127">
        <v>4.1676992268232889</v>
      </c>
      <c r="S114" s="127">
        <v>4.3128636713699384</v>
      </c>
      <c r="T114" s="127">
        <v>4.4546666695167056</v>
      </c>
      <c r="U114" s="127">
        <v>4.5894049364814231</v>
      </c>
      <c r="V114" s="127">
        <v>4.7443247074286159</v>
      </c>
      <c r="W114" s="127">
        <v>4.8921797471937518</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50.327609929295519</v>
      </c>
      <c r="E116" s="123">
        <f>SUMIF($A118:$A$211,LEFT($C116,LEN($C116)-6),E118:E$211)</f>
        <v>41.255168161798458</v>
      </c>
      <c r="F116" s="123">
        <f>SUMIF($A118:$A$211,LEFT($C116,LEN($C116)-6),F118:F$211)</f>
        <v>40.081415708979172</v>
      </c>
      <c r="G116" s="123">
        <f>SUMIF($A118:$A$211,LEFT($C116,LEN($C116)-6),G118:G$211)</f>
        <v>35.26871941337685</v>
      </c>
      <c r="H116" s="123">
        <f>SUMIF($A118:$A$211,LEFT($C116,LEN($C116)-6),H118:H$211)</f>
        <v>38.684226378327146</v>
      </c>
      <c r="I116" s="123">
        <f>SUMIF($A118:$A$211,LEFT($C116,LEN($C116)-6),I118:I$211)</f>
        <v>36.554261390503598</v>
      </c>
      <c r="J116" s="123">
        <f>SUMIF($A118:$A$211,LEFT($C116,LEN($C116)-6),J118:J$211)</f>
        <v>30.91997002302158</v>
      </c>
      <c r="K116" s="123">
        <f>SUMIF($A118:$A$211,LEFT($C116,LEN($C116)-6),K118:K$211)</f>
        <v>35.306067146107388</v>
      </c>
      <c r="L116" s="123">
        <f>SUMIF($A118:$A$211,LEFT($C116,LEN($C116)-6),L118:L$211)</f>
        <v>25.453237410071939</v>
      </c>
      <c r="M116" s="123">
        <f>SUMIF($A118:$A$211,LEFT($C116,LEN($C116)-6),M118:M$211)</f>
        <v>21.284773342215043</v>
      </c>
      <c r="N116" s="123">
        <f>SUMIF($A118:$A$211,LEFT($C116,LEN($C116)-6),N118:N$211)</f>
        <v>22.386257442427461</v>
      </c>
      <c r="O116" s="123">
        <f>SUMIF($A118:$A$211,LEFT($C116,LEN($C116)-6),O118:O$211)</f>
        <v>21.535028218798953</v>
      </c>
      <c r="P116" s="123">
        <f>SUMIF($A118:$A$211,LEFT($C116,LEN($C116)-6),P118:P$211)</f>
        <v>22.866333299015171</v>
      </c>
      <c r="Q116" s="123">
        <f>SUMIF($A118:$A$211,LEFT($C116,LEN($C116)-6),Q118:Q$211)</f>
        <v>24.521203649317464</v>
      </c>
      <c r="R116" s="123">
        <f>SUMIF($A118:$A$211,LEFT($C116,LEN($C116)-6),R118:R$211)</f>
        <v>19.761538988692713</v>
      </c>
      <c r="S116" s="123">
        <f>SUMIF($A118:$A$211,LEFT($C116,LEN($C116)-6),S118:S$211)</f>
        <v>19.968205075587246</v>
      </c>
      <c r="T116" s="123">
        <f>SUMIF($A118:$A$211,LEFT($C116,LEN($C116)-6),T118:T$211)</f>
        <v>20.169449909995272</v>
      </c>
      <c r="U116" s="123">
        <f>SUMIF($A118:$A$211,LEFT($C116,LEN($C116)-6),U118:U$211)</f>
        <v>20.314878436952618</v>
      </c>
      <c r="V116" s="123">
        <f>SUMIF($A118:$A$211,LEFT($C116,LEN($C116)-6),V118:V$211)</f>
        <v>20.591629206406228</v>
      </c>
      <c r="W116" s="123">
        <f>SUMIF($A118:$A$211,LEFT($C116,LEN($C116)-6),W118:W$211)</f>
        <v>20.81209002403941</v>
      </c>
    </row>
    <row r="117" spans="1:23" s="87" customFormat="1" ht="14.25" customHeight="1" x14ac:dyDescent="0.25">
      <c r="A117" s="125" t="s">
        <v>452</v>
      </c>
      <c r="B117" s="125" t="s">
        <v>452</v>
      </c>
      <c r="C117" s="124" t="s">
        <v>452</v>
      </c>
      <c r="D117" s="125">
        <f>SUMIF($B118:$B$211,LEFT($C117,LEN($C117)-6),D118:D$211)</f>
        <v>50.327609929295519</v>
      </c>
      <c r="E117" s="125">
        <f>SUMIF($B118:$B$211,LEFT($C117,LEN($C117)-6),E118:E$211)</f>
        <v>41.255168161798458</v>
      </c>
      <c r="F117" s="125">
        <f>SUMIF($B118:$B$211,LEFT($C117,LEN($C117)-6),F118:F$211)</f>
        <v>40.081415708979172</v>
      </c>
      <c r="G117" s="125">
        <f>SUMIF($B118:$B$211,LEFT($C117,LEN($C117)-6),G118:G$211)</f>
        <v>35.26871941337685</v>
      </c>
      <c r="H117" s="125">
        <f>SUMIF($B118:$B$211,LEFT($C117,LEN($C117)-6),H118:H$211)</f>
        <v>38.684226378327146</v>
      </c>
      <c r="I117" s="125">
        <f>SUMIF($B118:$B$211,LEFT($C117,LEN($C117)-6),I118:I$211)</f>
        <v>36.554261390503598</v>
      </c>
      <c r="J117" s="125">
        <f>SUMIF($B118:$B$211,LEFT($C117,LEN($C117)-6),J118:J$211)</f>
        <v>30.91997002302158</v>
      </c>
      <c r="K117" s="125">
        <f>SUMIF($B118:$B$211,LEFT($C117,LEN($C117)-6),K118:K$211)</f>
        <v>35.306067146107388</v>
      </c>
      <c r="L117" s="125">
        <f>SUMIF($B118:$B$211,LEFT($C117,LEN($C117)-6),L118:L$211)</f>
        <v>25.453237410071939</v>
      </c>
      <c r="M117" s="125">
        <f>SUMIF($B118:$B$211,LEFT($C117,LEN($C117)-6),M118:M$211)</f>
        <v>21.284773342215043</v>
      </c>
      <c r="N117" s="125">
        <f>SUMIF($B118:$B$211,LEFT($C117,LEN($C117)-6),N118:N$211)</f>
        <v>22.386257442427461</v>
      </c>
      <c r="O117" s="125">
        <f>SUMIF($B118:$B$211,LEFT($C117,LEN($C117)-6),O118:O$211)</f>
        <v>21.535028218798953</v>
      </c>
      <c r="P117" s="125">
        <f>SUMIF($B118:$B$211,LEFT($C117,LEN($C117)-6),P118:P$211)</f>
        <v>22.866333299015171</v>
      </c>
      <c r="Q117" s="125">
        <f>SUMIF($B118:$B$211,LEFT($C117,LEN($C117)-6),Q118:Q$211)</f>
        <v>24.521203649317464</v>
      </c>
      <c r="R117" s="125">
        <f>SUMIF($B118:$B$211,LEFT($C117,LEN($C117)-6),R118:R$211)</f>
        <v>19.761538988692713</v>
      </c>
      <c r="S117" s="125">
        <f>SUMIF($B118:$B$211,LEFT($C117,LEN($C117)-6),S118:S$211)</f>
        <v>19.968205075587246</v>
      </c>
      <c r="T117" s="125">
        <f>SUMIF($B118:$B$211,LEFT($C117,LEN($C117)-6),T118:T$211)</f>
        <v>20.169449909995272</v>
      </c>
      <c r="U117" s="125">
        <f>SUMIF($B118:$B$211,LEFT($C117,LEN($C117)-6),U118:U$211)</f>
        <v>20.314878436952618</v>
      </c>
      <c r="V117" s="125">
        <f>SUMIF($B118:$B$211,LEFT($C117,LEN($C117)-6),V118:V$211)</f>
        <v>20.591629206406228</v>
      </c>
      <c r="W117" s="125">
        <f>SUMIF($B118:$B$211,LEFT($C117,LEN($C117)-6),W118:W$211)</f>
        <v>20.81209002403941</v>
      </c>
    </row>
    <row r="118" spans="1:23" s="85" customFormat="1" ht="14.25" customHeight="1" x14ac:dyDescent="0.25">
      <c r="A118" s="130" t="s">
        <v>209</v>
      </c>
      <c r="B118" s="130" t="s">
        <v>209</v>
      </c>
      <c r="C118" s="126" t="s">
        <v>210</v>
      </c>
      <c r="D118" s="127">
        <v>1.3024300731804168</v>
      </c>
      <c r="E118" s="127">
        <v>0.44491636323730666</v>
      </c>
      <c r="F118" s="127">
        <v>0.42494088883529996</v>
      </c>
      <c r="G118" s="127">
        <v>0.40451078028333337</v>
      </c>
      <c r="H118" s="127">
        <v>5.5629256025000004E-2</v>
      </c>
      <c r="I118" s="127">
        <v>6.5995200000000002E-3</v>
      </c>
      <c r="J118" s="127">
        <v>1.6498800000000001E-2</v>
      </c>
      <c r="K118" s="127">
        <v>1.6498800783650971E-2</v>
      </c>
      <c r="L118" s="127">
        <v>0</v>
      </c>
      <c r="M118" s="127">
        <v>0.41247118394166671</v>
      </c>
      <c r="N118" s="127">
        <v>0.60298406113250014</v>
      </c>
      <c r="O118" s="127">
        <v>0.33538793102916681</v>
      </c>
      <c r="P118" s="127">
        <v>1.4442379752741665</v>
      </c>
      <c r="Q118" s="127">
        <v>1.2501424982383331</v>
      </c>
      <c r="R118" s="127">
        <v>0.93095184499757633</v>
      </c>
      <c r="S118" s="127">
        <v>0.93345976191067936</v>
      </c>
      <c r="T118" s="127">
        <v>0.93442870488109875</v>
      </c>
      <c r="U118" s="127">
        <v>0.93256175492986226</v>
      </c>
      <c r="V118" s="127">
        <v>0.93422963481141286</v>
      </c>
      <c r="W118" s="127">
        <v>0.93306162177130736</v>
      </c>
    </row>
    <row r="119" spans="1:23" s="85" customFormat="1" ht="14.25" customHeight="1" x14ac:dyDescent="0.25">
      <c r="A119" s="130" t="s">
        <v>209</v>
      </c>
      <c r="B119" s="130" t="s">
        <v>209</v>
      </c>
      <c r="C119" s="126" t="s">
        <v>213</v>
      </c>
      <c r="D119" s="127">
        <v>49.025179856115102</v>
      </c>
      <c r="E119" s="127">
        <v>40.810251798561154</v>
      </c>
      <c r="F119" s="127">
        <v>39.65647482014387</v>
      </c>
      <c r="G119" s="127">
        <v>34.864208633093519</v>
      </c>
      <c r="H119" s="127">
        <v>38.628597122302146</v>
      </c>
      <c r="I119" s="127">
        <v>36.547661870503596</v>
      </c>
      <c r="J119" s="127">
        <v>30.90347122302158</v>
      </c>
      <c r="K119" s="127">
        <v>35.289568345323737</v>
      </c>
      <c r="L119" s="127">
        <v>25.453237410071939</v>
      </c>
      <c r="M119" s="127">
        <v>20.872302158273378</v>
      </c>
      <c r="N119" s="127">
        <v>21.783273381294961</v>
      </c>
      <c r="O119" s="127">
        <v>21.199640287769785</v>
      </c>
      <c r="P119" s="127">
        <v>21.422095323741004</v>
      </c>
      <c r="Q119" s="127">
        <v>23.271061151079131</v>
      </c>
      <c r="R119" s="127">
        <v>18.830587143695137</v>
      </c>
      <c r="S119" s="127">
        <v>19.034745313676567</v>
      </c>
      <c r="T119" s="127">
        <v>19.235021205114172</v>
      </c>
      <c r="U119" s="127">
        <v>19.382316682022758</v>
      </c>
      <c r="V119" s="127">
        <v>19.657399571594816</v>
      </c>
      <c r="W119" s="127">
        <v>19.879028402268101</v>
      </c>
    </row>
    <row r="120" spans="1:23" s="87" customFormat="1" ht="14.25" customHeight="1" x14ac:dyDescent="0.25">
      <c r="A120" s="123" t="s">
        <v>453</v>
      </c>
      <c r="B120" s="123" t="s">
        <v>453</v>
      </c>
      <c r="C120" s="122" t="s">
        <v>453</v>
      </c>
      <c r="D120" s="123">
        <f>SUMIF($A122:$A$211,LEFT($C120,LEN($C120)-6),D122:D$211)</f>
        <v>444.53910532362983</v>
      </c>
      <c r="E120" s="123">
        <f>SUMIF($A122:$A$211,LEFT($C120,LEN($C120)-6),E122:E$211)</f>
        <v>534.24686301365887</v>
      </c>
      <c r="F120" s="123">
        <f>SUMIF($A122:$A$211,LEFT($C120,LEN($C120)-6),F122:F$211)</f>
        <v>459.02315226785657</v>
      </c>
      <c r="G120" s="123">
        <f>SUMIF($A122:$A$211,LEFT($C120,LEN($C120)-6),G122:G$211)</f>
        <v>412.14381530861618</v>
      </c>
      <c r="H120" s="123">
        <f>SUMIF($A122:$A$211,LEFT($C120,LEN($C120)-6),H122:H$211)</f>
        <v>474.52095127563547</v>
      </c>
      <c r="I120" s="123">
        <f>SUMIF($A122:$A$211,LEFT($C120,LEN($C120)-6),I122:I$211)</f>
        <v>512.75481942700435</v>
      </c>
      <c r="J120" s="123">
        <f>SUMIF($A122:$A$211,LEFT($C120,LEN($C120)-6),J122:J$211)</f>
        <v>565.13458455498551</v>
      </c>
      <c r="K120" s="123">
        <f>SUMIF($A122:$A$211,LEFT($C120,LEN($C120)-6),K122:K$211)</f>
        <v>572.73106039221852</v>
      </c>
      <c r="L120" s="123">
        <f>SUMIF($A122:$A$211,LEFT($C120,LEN($C120)-6),L122:L$211)</f>
        <v>550.36166007498491</v>
      </c>
      <c r="M120" s="123">
        <f>SUMIF($A122:$A$211,LEFT($C120,LEN($C120)-6),M122:M$211)</f>
        <v>578.23754532933174</v>
      </c>
      <c r="N120" s="123">
        <f>SUMIF($A122:$A$211,LEFT($C120,LEN($C120)-6),N122:N$211)</f>
        <v>603.06134579858281</v>
      </c>
      <c r="O120" s="123">
        <f>SUMIF($A122:$A$211,LEFT($C120,LEN($C120)-6),O122:O$211)</f>
        <v>657.91323966787195</v>
      </c>
      <c r="P120" s="123">
        <f>SUMIF($A122:$A$211,LEFT($C120,LEN($C120)-6),P122:P$211)</f>
        <v>622.07938154455906</v>
      </c>
      <c r="Q120" s="123">
        <f>SUMIF($A122:$A$211,LEFT($C120,LEN($C120)-6),Q122:Q$211)</f>
        <v>595.53606354325359</v>
      </c>
      <c r="R120" s="123">
        <f>SUMIF($A122:$A$211,LEFT($C120,LEN($C120)-6),R122:R$211)</f>
        <v>644.58292769861953</v>
      </c>
      <c r="S120" s="123">
        <f>SUMIF($A122:$A$211,LEFT($C120,LEN($C120)-6),S122:S$211)</f>
        <v>659.26309795573013</v>
      </c>
      <c r="T120" s="123">
        <f>SUMIF($A122:$A$211,LEFT($C120,LEN($C120)-6),T122:T$211)</f>
        <v>673.54364990360716</v>
      </c>
      <c r="U120" s="123">
        <f>SUMIF($A122:$A$211,LEFT($C120,LEN($C120)-6),U122:U$211)</f>
        <v>687.19005882762474</v>
      </c>
      <c r="V120" s="123">
        <f>SUMIF($A122:$A$211,LEFT($C120,LEN($C120)-6),V122:V$211)</f>
        <v>702.05839397635123</v>
      </c>
      <c r="W120" s="123">
        <f>SUMIF($A122:$A$211,LEFT($C120,LEN($C120)-6),W122:W$211)</f>
        <v>716.29673602517755</v>
      </c>
    </row>
    <row r="121" spans="1:23" s="87" customFormat="1" ht="14.25" customHeight="1" x14ac:dyDescent="0.25">
      <c r="A121" s="125" t="s">
        <v>454</v>
      </c>
      <c r="B121" s="125" t="s">
        <v>454</v>
      </c>
      <c r="C121" s="124" t="s">
        <v>454</v>
      </c>
      <c r="D121" s="125">
        <f>SUMIF($B122:$B$211,LEFT($C121,LEN($C121)-6),D122:D$211)</f>
        <v>2.2945102366133332</v>
      </c>
      <c r="E121" s="125">
        <f>SUMIF($B122:$B$211,LEFT($C121,LEN($C121)-6),E122:E$211)</f>
        <v>0.20120209834749997</v>
      </c>
      <c r="F121" s="125">
        <f>SUMIF($B122:$B$211,LEFT($C121,LEN($C121)-6),F122:F$211)</f>
        <v>3.621952538333334E-2</v>
      </c>
      <c r="G121" s="125">
        <f>SUMIF($B122:$B$211,LEFT($C121,LEN($C121)-6),G122:G$211)</f>
        <v>7.9451174437499994E-2</v>
      </c>
      <c r="H121" s="125">
        <f>SUMIF($B122:$B$211,LEFT($C121,LEN($C121)-6),H122:H$211)</f>
        <v>0</v>
      </c>
      <c r="I121" s="125">
        <f>SUMIF($B122:$B$211,LEFT($C121,LEN($C121)-6),I122:I$211)</f>
        <v>2.6598299812500004E-2</v>
      </c>
      <c r="J121" s="125">
        <f>SUMIF($B122:$B$211,LEFT($C121,LEN($C121)-6),J122:J$211)</f>
        <v>1.03286498125E-2</v>
      </c>
      <c r="K121" s="125">
        <f>SUMIF($B122:$B$211,LEFT($C121,LEN($C121)-6),K122:K$211)</f>
        <v>4.4546762115857674E-2</v>
      </c>
      <c r="L121" s="125">
        <f>SUMIF($B122:$B$211,LEFT($C121,LEN($C121)-6),L122:L$211)</f>
        <v>3.7983371120779943E-2</v>
      </c>
      <c r="M121" s="125">
        <f>SUMIF($B122:$B$211,LEFT($C121,LEN($C121)-6),M122:M$211)</f>
        <v>0.20342754967916665</v>
      </c>
      <c r="N121" s="125">
        <f>SUMIF($B122:$B$211,LEFT($C121,LEN($C121)-6),N122:N$211)</f>
        <v>0.1407821216666667</v>
      </c>
      <c r="O121" s="125">
        <f>SUMIF($B122:$B$211,LEFT($C121,LEN($C121)-6),O122:O$211)</f>
        <v>4.727364500000001E-2</v>
      </c>
      <c r="P121" s="125">
        <f>SUMIF($B122:$B$211,LEFT($C121,LEN($C121)-6),P122:P$211)</f>
        <v>4.131459925E-2</v>
      </c>
      <c r="Q121" s="125">
        <f>SUMIF($B122:$B$211,LEFT($C121,LEN($C121)-6),Q122:Q$211)</f>
        <v>0</v>
      </c>
      <c r="R121" s="125">
        <f>SUMIF($B122:$B$211,LEFT($C121,LEN($C121)-6),R122:R$211)</f>
        <v>7.1868697908451171E-2</v>
      </c>
      <c r="S121" s="125">
        <f>SUMIF($B122:$B$211,LEFT($C121,LEN($C121)-6),S122:S$211)</f>
        <v>7.4793537673720156E-2</v>
      </c>
      <c r="T121" s="125">
        <f>SUMIF($B122:$B$211,LEFT($C121,LEN($C121)-6),T122:T$211)</f>
        <v>7.7600085488753134E-2</v>
      </c>
      <c r="U121" s="125">
        <f>SUMIF($B122:$B$211,LEFT($C121,LEN($C121)-6),U122:U$211)</f>
        <v>8.0441349975269957E-2</v>
      </c>
      <c r="V121" s="125">
        <f>SUMIF($B122:$B$211,LEFT($C121,LEN($C121)-6),V122:V$211)</f>
        <v>8.3368718624122151E-2</v>
      </c>
      <c r="W121" s="125">
        <f>SUMIF($B122:$B$211,LEFT($C121,LEN($C121)-6),W122:W$211)</f>
        <v>8.633080394445794E-2</v>
      </c>
    </row>
    <row r="122" spans="1:23" s="85" customFormat="1" ht="14.25" customHeight="1" x14ac:dyDescent="0.25">
      <c r="A122" s="130" t="s">
        <v>224</v>
      </c>
      <c r="B122" s="130" t="s">
        <v>455</v>
      </c>
      <c r="C122" s="126" t="s">
        <v>456</v>
      </c>
      <c r="D122" s="127">
        <v>1.12673055E-3</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2.100541666666667</v>
      </c>
      <c r="E123" s="127">
        <v>0</v>
      </c>
      <c r="F123" s="127">
        <v>0</v>
      </c>
      <c r="G123" s="127">
        <v>0</v>
      </c>
      <c r="H123" s="127">
        <v>0</v>
      </c>
      <c r="I123" s="127">
        <v>0</v>
      </c>
      <c r="J123" s="127">
        <v>0</v>
      </c>
      <c r="K123" s="127">
        <v>0</v>
      </c>
      <c r="L123" s="127">
        <v>0</v>
      </c>
      <c r="M123" s="127">
        <v>9.915503819999999E-2</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0.19030018397999998</v>
      </c>
      <c r="E124" s="127">
        <v>0.20120209834749997</v>
      </c>
      <c r="F124" s="127">
        <v>0</v>
      </c>
      <c r="G124" s="127">
        <v>7.9451174437499994E-2</v>
      </c>
      <c r="H124" s="127">
        <v>0</v>
      </c>
      <c r="I124" s="127">
        <v>1.6269650000000004E-2</v>
      </c>
      <c r="J124" s="127">
        <v>0</v>
      </c>
      <c r="K124" s="127">
        <v>4.4546762115857674E-2</v>
      </c>
      <c r="L124" s="127">
        <v>3.7983371120779943E-2</v>
      </c>
      <c r="M124" s="127">
        <v>0.10427251147916668</v>
      </c>
      <c r="N124" s="127">
        <v>0.1407821216666667</v>
      </c>
      <c r="O124" s="127">
        <v>4.727364500000001E-2</v>
      </c>
      <c r="P124" s="127">
        <v>4.131459925E-2</v>
      </c>
      <c r="Q124" s="127">
        <v>0</v>
      </c>
      <c r="R124" s="127">
        <v>7.1868697908451171E-2</v>
      </c>
      <c r="S124" s="127">
        <v>7.4793537673720156E-2</v>
      </c>
      <c r="T124" s="127">
        <v>7.7600085488753134E-2</v>
      </c>
      <c r="U124" s="127">
        <v>8.0441349975269957E-2</v>
      </c>
      <c r="V124" s="127">
        <v>8.3368718624122151E-2</v>
      </c>
      <c r="W124" s="127">
        <v>8.633080394445794E-2</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2.5416554166666668E-3</v>
      </c>
      <c r="E127" s="127">
        <v>0</v>
      </c>
      <c r="F127" s="127">
        <v>1.5720453833333334E-3</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3.4647480000000008E-2</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1.03286498125E-2</v>
      </c>
      <c r="J129" s="127">
        <v>1.03286498125E-2</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7.5324976006240938</v>
      </c>
      <c r="E130" s="125">
        <f>SUMIF($B131:$B$211,LEFT($C130,LEN($C130)-6),E131:E$211)</f>
        <v>8.7387314902849997</v>
      </c>
      <c r="F130" s="125">
        <f>SUMIF($B131:$B$211,LEFT($C130,LEN($C130)-6),F131:F$211)</f>
        <v>10.220129587226669</v>
      </c>
      <c r="G130" s="125">
        <f>SUMIF($B131:$B$211,LEFT($C130,LEN($C130)-6),G131:G$211)</f>
        <v>8.5801476045333338</v>
      </c>
      <c r="H130" s="125">
        <f>SUMIF($B131:$B$211,LEFT($C130,LEN($C130)-6),H131:H$211)</f>
        <v>5.0713419846454171</v>
      </c>
      <c r="I130" s="125">
        <f>SUMIF($B131:$B$211,LEFT($C130,LEN($C130)-6),I131:I$211)</f>
        <v>13.340667584004999</v>
      </c>
      <c r="J130" s="125">
        <f>SUMIF($B131:$B$211,LEFT($C130,LEN($C130)-6),J131:J$211)</f>
        <v>5.6011826855383333</v>
      </c>
      <c r="K130" s="125">
        <f>SUMIF($B131:$B$211,LEFT($C130,LEN($C130)-6),K131:K$211)</f>
        <v>6.2667470651826358</v>
      </c>
      <c r="L130" s="125">
        <f>SUMIF($B131:$B$211,LEFT($C130,LEN($C130)-6),L131:L$211)</f>
        <v>7.1358016528166823</v>
      </c>
      <c r="M130" s="125">
        <f>SUMIF($B131:$B$211,LEFT($C130,LEN($C130)-6),M131:M$211)</f>
        <v>6.8533494128656312</v>
      </c>
      <c r="N130" s="125">
        <f>SUMIF($B131:$B$211,LEFT($C130,LEN($C130)-6),N131:N$211)</f>
        <v>6.956772262258256</v>
      </c>
      <c r="O130" s="125">
        <f>SUMIF($B131:$B$211,LEFT($C130,LEN($C130)-6),O131:O$211)</f>
        <v>1.6054489574758337</v>
      </c>
      <c r="P130" s="125">
        <f>SUMIF($B131:$B$211,LEFT($C130,LEN($C130)-6),P131:P$211)</f>
        <v>9.6724725528291664</v>
      </c>
      <c r="Q130" s="125">
        <f>SUMIF($B131:$B$211,LEFT($C130,LEN($C130)-6),Q131:Q$211)</f>
        <v>3.3804497428096636</v>
      </c>
      <c r="R130" s="125">
        <f>SUMIF($B131:$B$211,LEFT($C130,LEN($C130)-6),R131:R$211)</f>
        <v>7.236695340992739</v>
      </c>
      <c r="S130" s="125">
        <f>SUMIF($B131:$B$211,LEFT($C130,LEN($C130)-6),S131:S$211)</f>
        <v>7.4898970587399401</v>
      </c>
      <c r="T130" s="125">
        <f>SUMIF($B131:$B$211,LEFT($C130,LEN($C130)-6),T131:T$211)</f>
        <v>7.7344878310469243</v>
      </c>
      <c r="U130" s="125">
        <f>SUMIF($B131:$B$211,LEFT($C130,LEN($C130)-6),U131:U$211)</f>
        <v>7.9689511807770268</v>
      </c>
      <c r="V130" s="125">
        <f>SUMIF($B131:$B$211,LEFT($C130,LEN($C130)-6),V131:V$211)</f>
        <v>8.2291941288505015</v>
      </c>
      <c r="W130" s="125">
        <f>SUMIF($B131:$B$211,LEFT($C130,LEN($C130)-6),W131:W$211)</f>
        <v>8.4793096543470643</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3.4647480000000008E-2</v>
      </c>
      <c r="N131" s="127">
        <v>1.1549160000000001E-2</v>
      </c>
      <c r="O131" s="127">
        <v>1.1549160000000001E-2</v>
      </c>
      <c r="P131" s="127">
        <v>1.4703791666666669E-2</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0.71842228737700997</v>
      </c>
      <c r="E132" s="127">
        <v>0.74050738336166677</v>
      </c>
      <c r="F132" s="127">
        <v>0.48899644514666668</v>
      </c>
      <c r="G132" s="127">
        <v>0.46143844221916669</v>
      </c>
      <c r="H132" s="127">
        <v>0.44444255858166676</v>
      </c>
      <c r="I132" s="127">
        <v>0.42789685921500009</v>
      </c>
      <c r="J132" s="127">
        <v>0.46523807384833338</v>
      </c>
      <c r="K132" s="127">
        <v>0.56472815996050019</v>
      </c>
      <c r="L132" s="127">
        <v>0.57596319072222502</v>
      </c>
      <c r="M132" s="127">
        <v>1.5012957142074999</v>
      </c>
      <c r="N132" s="127">
        <v>1.034404479695</v>
      </c>
      <c r="O132" s="127">
        <v>1.2520611062625</v>
      </c>
      <c r="P132" s="127">
        <v>1.4037881728475001</v>
      </c>
      <c r="Q132" s="127">
        <v>0.78543344007999993</v>
      </c>
      <c r="R132" s="127">
        <v>1.341885593188006</v>
      </c>
      <c r="S132" s="127">
        <v>1.3889906061215687</v>
      </c>
      <c r="T132" s="127">
        <v>1.4348298535848731</v>
      </c>
      <c r="U132" s="127">
        <v>1.4803541267964229</v>
      </c>
      <c r="V132" s="127">
        <v>1.5285378655958304</v>
      </c>
      <c r="W132" s="127">
        <v>1.5764066301434936</v>
      </c>
    </row>
    <row r="133" spans="1:23" s="85" customFormat="1" ht="14.25" customHeight="1" x14ac:dyDescent="0.25">
      <c r="A133" s="130" t="s">
        <v>224</v>
      </c>
      <c r="B133" s="130" t="s">
        <v>465</v>
      </c>
      <c r="C133" s="126" t="s">
        <v>468</v>
      </c>
      <c r="D133" s="127">
        <v>7.5954815194999997E-2</v>
      </c>
      <c r="E133" s="127">
        <v>1.4376848084999998E-2</v>
      </c>
      <c r="F133" s="127">
        <v>1.1536064077499998E-2</v>
      </c>
      <c r="G133" s="127">
        <v>4.2704588777499997E-2</v>
      </c>
      <c r="H133" s="127">
        <v>1.9385837934999997E-2</v>
      </c>
      <c r="I133" s="127">
        <v>4.9481447962500001E-2</v>
      </c>
      <c r="J133" s="127">
        <v>3.1588075435000001E-2</v>
      </c>
      <c r="K133" s="127">
        <v>0.21356395608852091</v>
      </c>
      <c r="L133" s="127">
        <v>0.237904969546268</v>
      </c>
      <c r="M133" s="127">
        <v>0.25045911679999999</v>
      </c>
      <c r="N133" s="127">
        <v>0.23601647975000004</v>
      </c>
      <c r="O133" s="127">
        <v>0.21057976420249996</v>
      </c>
      <c r="P133" s="127">
        <v>0.14684948280249999</v>
      </c>
      <c r="Q133" s="127">
        <v>5.1562874699999997E-2</v>
      </c>
      <c r="R133" s="127">
        <v>0.45501277056310119</v>
      </c>
      <c r="S133" s="127">
        <v>0.48844029221842733</v>
      </c>
      <c r="T133" s="127">
        <v>0.52209044369905921</v>
      </c>
      <c r="U133" s="127">
        <v>0.55646283582735279</v>
      </c>
      <c r="V133" s="127">
        <v>0.59210180594216499</v>
      </c>
      <c r="W133" s="127">
        <v>0.62846301670464799</v>
      </c>
    </row>
    <row r="134" spans="1:23" s="85" customFormat="1" ht="14.25" customHeight="1" x14ac:dyDescent="0.25">
      <c r="A134" s="130" t="s">
        <v>224</v>
      </c>
      <c r="B134" s="130" t="s">
        <v>465</v>
      </c>
      <c r="C134" s="126" t="s">
        <v>469</v>
      </c>
      <c r="D134" s="127">
        <v>0.19211288651249997</v>
      </c>
      <c r="E134" s="127">
        <v>0.24830074149249995</v>
      </c>
      <c r="F134" s="127">
        <v>4.0043137559999997E-2</v>
      </c>
      <c r="G134" s="127">
        <v>0</v>
      </c>
      <c r="H134" s="127">
        <v>0</v>
      </c>
      <c r="I134" s="127">
        <v>2.0657299625E-2</v>
      </c>
      <c r="J134" s="127">
        <v>4.2140891234999991E-2</v>
      </c>
      <c r="K134" s="127">
        <v>0.23949946642394138</v>
      </c>
      <c r="L134" s="127">
        <v>0.22132891199559793</v>
      </c>
      <c r="M134" s="127">
        <v>5.284865310912501</v>
      </c>
      <c r="N134" s="127">
        <v>5.7394975627466671</v>
      </c>
      <c r="O134" s="127">
        <v>0.90491898709000007</v>
      </c>
      <c r="P134" s="127">
        <v>1.18567828758</v>
      </c>
      <c r="Q134" s="127">
        <v>1.0930542535300001</v>
      </c>
      <c r="R134" s="127">
        <v>3.4297803154851954</v>
      </c>
      <c r="S134" s="127">
        <v>3.5417135984720201</v>
      </c>
      <c r="T134" s="127">
        <v>3.6469014754586948</v>
      </c>
      <c r="U134" s="127">
        <v>3.7460092025909462</v>
      </c>
      <c r="V134" s="127">
        <v>3.8572783605548775</v>
      </c>
      <c r="W134" s="127">
        <v>3.9624673686643472</v>
      </c>
    </row>
    <row r="135" spans="1:23" s="85" customFormat="1" ht="14.25" customHeight="1" x14ac:dyDescent="0.25">
      <c r="A135" s="130" t="s">
        <v>224</v>
      </c>
      <c r="B135" s="130" t="s">
        <v>465</v>
      </c>
      <c r="C135" s="126" t="s">
        <v>470</v>
      </c>
      <c r="D135" s="127">
        <v>1.0122076816249999E-2</v>
      </c>
      <c r="E135" s="127">
        <v>0</v>
      </c>
      <c r="F135" s="127">
        <v>7.6224455999999996E-3</v>
      </c>
      <c r="G135" s="127">
        <v>7.6224455999999996E-3</v>
      </c>
      <c r="H135" s="127">
        <v>7.6224455999999996E-3</v>
      </c>
      <c r="I135" s="127">
        <v>0</v>
      </c>
      <c r="J135" s="127">
        <v>3.8112227999999998E-2</v>
      </c>
      <c r="K135" s="127">
        <v>4.5734675772280416E-2</v>
      </c>
      <c r="L135" s="127">
        <v>5.069242791776099E-2</v>
      </c>
      <c r="M135" s="127">
        <v>3.6899909925000002E-2</v>
      </c>
      <c r="N135" s="127">
        <v>3.4365335243333336E-2</v>
      </c>
      <c r="O135" s="127">
        <v>4.3447584737500003E-2</v>
      </c>
      <c r="P135" s="127">
        <v>3.1579845130833333E-2</v>
      </c>
      <c r="Q135" s="127">
        <v>1.8303745804999997E-2</v>
      </c>
      <c r="R135" s="127">
        <v>5.4692501507135567E-2</v>
      </c>
      <c r="S135" s="127">
        <v>5.6594719296793966E-2</v>
      </c>
      <c r="T135" s="127">
        <v>5.8465214623956416E-2</v>
      </c>
      <c r="U135" s="127">
        <v>6.0296972707577584E-2</v>
      </c>
      <c r="V135" s="127">
        <v>6.2203820472803033E-2</v>
      </c>
      <c r="W135" s="127">
        <v>6.407193099448602E-2</v>
      </c>
    </row>
    <row r="136" spans="1:23" s="85" customFormat="1" ht="14.25" customHeight="1" x14ac:dyDescent="0.25">
      <c r="A136" s="130" t="s">
        <v>224</v>
      </c>
      <c r="B136" s="130" t="s">
        <v>465</v>
      </c>
      <c r="C136" s="126" t="s">
        <v>225</v>
      </c>
      <c r="D136" s="127">
        <v>6.4669353079833343</v>
      </c>
      <c r="E136" s="127">
        <v>7.3709174117133331</v>
      </c>
      <c r="F136" s="127">
        <v>9.5133612072325029</v>
      </c>
      <c r="G136" s="127">
        <v>8.0584666241166669</v>
      </c>
      <c r="H136" s="127">
        <v>4.5587831162750003</v>
      </c>
      <c r="I136" s="127">
        <v>12.815777487689999</v>
      </c>
      <c r="J136" s="127">
        <v>4.9827888177700004</v>
      </c>
      <c r="K136" s="127">
        <v>5.1722348560281395</v>
      </c>
      <c r="L136" s="127">
        <v>6.0395835023317455</v>
      </c>
      <c r="M136" s="127">
        <v>-0.33125012759186934</v>
      </c>
      <c r="N136" s="127">
        <v>-0.26255746225341192</v>
      </c>
      <c r="O136" s="127">
        <v>-0.90873074020916644</v>
      </c>
      <c r="P136" s="127">
        <v>6.5848513237799997</v>
      </c>
      <c r="Q136" s="127">
        <v>1.3438029483496634</v>
      </c>
      <c r="R136" s="127">
        <v>1.7599044117668563</v>
      </c>
      <c r="S136" s="127">
        <v>1.8107088748670144</v>
      </c>
      <c r="T136" s="127">
        <v>1.8607211547590807</v>
      </c>
      <c r="U136" s="127">
        <v>1.9065755246860328</v>
      </c>
      <c r="V136" s="127">
        <v>1.9610816112581231</v>
      </c>
      <c r="W136" s="127">
        <v>2.0114297878650862</v>
      </c>
    </row>
    <row r="137" spans="1:23" s="85" customFormat="1" ht="14.25" customHeight="1" x14ac:dyDescent="0.25">
      <c r="A137" s="130" t="s">
        <v>224</v>
      </c>
      <c r="B137" s="130" t="s">
        <v>465</v>
      </c>
      <c r="C137" s="126" t="s">
        <v>471</v>
      </c>
      <c r="D137" s="127">
        <v>3.2593379400000004E-2</v>
      </c>
      <c r="E137" s="127">
        <v>3.9201148800000009E-2</v>
      </c>
      <c r="F137" s="127">
        <v>7.1593563650000011E-2</v>
      </c>
      <c r="G137" s="127">
        <v>9.9155038199999993E-3</v>
      </c>
      <c r="H137" s="127">
        <v>3.0779376441249999E-2</v>
      </c>
      <c r="I137" s="127">
        <v>1.03286498125E-2</v>
      </c>
      <c r="J137" s="127">
        <v>4.131459925E-2</v>
      </c>
      <c r="K137" s="127">
        <v>3.0985950909253643E-2</v>
      </c>
      <c r="L137" s="127">
        <v>0</v>
      </c>
      <c r="M137" s="127">
        <v>2.2309883594999996E-2</v>
      </c>
      <c r="N137" s="127">
        <v>6.6929650784999989E-2</v>
      </c>
      <c r="O137" s="127">
        <v>3.3464825392499994E-2</v>
      </c>
      <c r="P137" s="127">
        <v>0.16280560977249997</v>
      </c>
      <c r="Q137" s="127">
        <v>7.3649795344999991E-2</v>
      </c>
      <c r="R137" s="127">
        <v>7.735120533626054E-2</v>
      </c>
      <c r="S137" s="127">
        <v>7.9736030147443043E-2</v>
      </c>
      <c r="T137" s="127">
        <v>8.2088721074224699E-2</v>
      </c>
      <c r="U137" s="127">
        <v>8.4222296676301628E-2</v>
      </c>
      <c r="V137" s="127">
        <v>8.6873523378431142E-2</v>
      </c>
      <c r="W137" s="127">
        <v>8.9305634755856067E-2</v>
      </c>
    </row>
    <row r="138" spans="1:23" s="85" customFormat="1" ht="14.25" customHeight="1" x14ac:dyDescent="0.25">
      <c r="A138" s="130" t="s">
        <v>224</v>
      </c>
      <c r="B138" s="130" t="s">
        <v>465</v>
      </c>
      <c r="C138" s="126" t="s">
        <v>472</v>
      </c>
      <c r="D138" s="127">
        <v>3.6356847339999991E-2</v>
      </c>
      <c r="E138" s="127">
        <v>0.32542795683250003</v>
      </c>
      <c r="F138" s="127">
        <v>8.6976723960000002E-2</v>
      </c>
      <c r="G138" s="127">
        <v>0</v>
      </c>
      <c r="H138" s="127">
        <v>1.03286498125E-2</v>
      </c>
      <c r="I138" s="127">
        <v>1.6525839699999999E-2</v>
      </c>
      <c r="J138" s="127">
        <v>0</v>
      </c>
      <c r="K138" s="127">
        <v>0</v>
      </c>
      <c r="L138" s="127">
        <v>1.0328650303084547E-2</v>
      </c>
      <c r="M138" s="127">
        <v>5.4122125017499995E-2</v>
      </c>
      <c r="N138" s="127">
        <v>9.6567056291666675E-2</v>
      </c>
      <c r="O138" s="127">
        <v>5.8158269999999998E-2</v>
      </c>
      <c r="P138" s="127">
        <v>0.14221603924916665</v>
      </c>
      <c r="Q138" s="127">
        <v>1.4642685000000001E-2</v>
      </c>
      <c r="R138" s="127">
        <v>0.11806854314618473</v>
      </c>
      <c r="S138" s="127">
        <v>0.12371293761667208</v>
      </c>
      <c r="T138" s="127">
        <v>0.12939096784703405</v>
      </c>
      <c r="U138" s="127">
        <v>0.13503022149239277</v>
      </c>
      <c r="V138" s="127">
        <v>0.14111714164827083</v>
      </c>
      <c r="W138" s="127">
        <v>0.14716528521914693</v>
      </c>
    </row>
    <row r="139" spans="1:23" s="87" customFormat="1" ht="14.25" customHeight="1" x14ac:dyDescent="0.25">
      <c r="A139" s="125" t="s">
        <v>473</v>
      </c>
      <c r="B139" s="125" t="s">
        <v>473</v>
      </c>
      <c r="C139" s="124" t="s">
        <v>473</v>
      </c>
      <c r="D139" s="125">
        <f>SUMIF($B140:$B$211,LEFT($C139,LEN($C139)-6),D140:D$211)</f>
        <v>434.71209748639239</v>
      </c>
      <c r="E139" s="125">
        <f>SUMIF($B140:$B$211,LEFT($C139,LEN($C139)-6),E140:E$211)</f>
        <v>525.3069294250264</v>
      </c>
      <c r="F139" s="125">
        <f>SUMIF($B140:$B$211,LEFT($C139,LEN($C139)-6),F140:F$211)</f>
        <v>448.76680315524658</v>
      </c>
      <c r="G139" s="125">
        <f>SUMIF($B140:$B$211,LEFT($C139,LEN($C139)-6),G140:G$211)</f>
        <v>403.48421652964538</v>
      </c>
      <c r="H139" s="125">
        <f>SUMIF($B140:$B$211,LEFT($C139,LEN($C139)-6),H140:H$211)</f>
        <v>469.44960929099005</v>
      </c>
      <c r="I139" s="125">
        <f>SUMIF($B140:$B$211,LEFT($C139,LEN($C139)-6),I140:I$211)</f>
        <v>499.38755354318681</v>
      </c>
      <c r="J139" s="125">
        <f>SUMIF($B140:$B$211,LEFT($C139,LEN($C139)-6),J140:J$211)</f>
        <v>559.52307321963463</v>
      </c>
      <c r="K139" s="125">
        <f>SUMIF($B140:$B$211,LEFT($C139,LEN($C139)-6),K140:K$211)</f>
        <v>566.41976656492011</v>
      </c>
      <c r="L139" s="125">
        <f>SUMIF($B140:$B$211,LEFT($C139,LEN($C139)-6),L140:L$211)</f>
        <v>543.18787505104751</v>
      </c>
      <c r="M139" s="125">
        <f>SUMIF($B140:$B$211,LEFT($C139,LEN($C139)-6),M140:M$211)</f>
        <v>571.18076836678688</v>
      </c>
      <c r="N139" s="125">
        <f>SUMIF($B140:$B$211,LEFT($C139,LEN($C139)-6),N140:N$211)</f>
        <v>595.96379141465786</v>
      </c>
      <c r="O139" s="125">
        <f>SUMIF($B140:$B$211,LEFT($C139,LEN($C139)-6),O140:O$211)</f>
        <v>656.26051706539613</v>
      </c>
      <c r="P139" s="125">
        <f>SUMIF($B140:$B$211,LEFT($C139,LEN($C139)-6),P140:P$211)</f>
        <v>612.36559439247992</v>
      </c>
      <c r="Q139" s="125">
        <f>SUMIF($B140:$B$211,LEFT($C139,LEN($C139)-6),Q140:Q$211)</f>
        <v>592.15561380044392</v>
      </c>
      <c r="R139" s="125">
        <f>SUMIF($B140:$B$211,LEFT($C139,LEN($C139)-6),R140:R$211)</f>
        <v>637.27436365971835</v>
      </c>
      <c r="S139" s="125">
        <f>SUMIF($B140:$B$211,LEFT($C139,LEN($C139)-6),S140:S$211)</f>
        <v>651.69840735931655</v>
      </c>
      <c r="T139" s="125">
        <f>SUMIF($B140:$B$211,LEFT($C139,LEN($C139)-6),T140:T$211)</f>
        <v>665.73156198707147</v>
      </c>
      <c r="U139" s="125">
        <f>SUMIF($B140:$B$211,LEFT($C139,LEN($C139)-6),U140:U$211)</f>
        <v>679.14066629687238</v>
      </c>
      <c r="V139" s="125">
        <f>SUMIF($B140:$B$211,LEFT($C139,LEN($C139)-6),V140:V$211)</f>
        <v>693.7458311288766</v>
      </c>
      <c r="W139" s="125">
        <f>SUMIF($B140:$B$211,LEFT($C139,LEN($C139)-6),W140:W$211)</f>
        <v>707.73109556688598</v>
      </c>
    </row>
    <row r="140" spans="1:23" s="85" customFormat="1" ht="14.25" customHeight="1" x14ac:dyDescent="0.25">
      <c r="A140" s="130" t="s">
        <v>224</v>
      </c>
      <c r="B140" s="130" t="s">
        <v>474</v>
      </c>
      <c r="C140" s="126" t="s">
        <v>229</v>
      </c>
      <c r="D140" s="127">
        <v>1.3260109076152939</v>
      </c>
      <c r="E140" s="127">
        <v>0.77736178088856667</v>
      </c>
      <c r="F140" s="127">
        <v>0.34001831554058826</v>
      </c>
      <c r="G140" s="127">
        <v>0.47831610360779414</v>
      </c>
      <c r="H140" s="127">
        <v>0.44906899018186275</v>
      </c>
      <c r="I140" s="127">
        <v>0.82751788021249995</v>
      </c>
      <c r="J140" s="127">
        <v>0.26036429241702996</v>
      </c>
      <c r="K140" s="127">
        <v>0.31201967280304721</v>
      </c>
      <c r="L140" s="127">
        <v>5.5683452644821989E-2</v>
      </c>
      <c r="M140" s="127">
        <v>0.29012459224499998</v>
      </c>
      <c r="N140" s="127">
        <v>3.8808683594999997E-2</v>
      </c>
      <c r="O140" s="127">
        <v>9.1894260118725479E-2</v>
      </c>
      <c r="P140" s="127">
        <v>0.1064422717225</v>
      </c>
      <c r="Q140" s="127">
        <v>0.12830761577499999</v>
      </c>
      <c r="R140" s="127">
        <v>0.10900773373128135</v>
      </c>
      <c r="S140" s="127">
        <v>0.10883054160465323</v>
      </c>
      <c r="T140" s="127">
        <v>0.10843944377401614</v>
      </c>
      <c r="U140" s="127">
        <v>0.10733011165209844</v>
      </c>
      <c r="V140" s="127">
        <v>0.10737433743912903</v>
      </c>
      <c r="W140" s="127">
        <v>0.10670032893487714</v>
      </c>
    </row>
    <row r="141" spans="1:23" s="85" customFormat="1" ht="14.25" customHeight="1" x14ac:dyDescent="0.25">
      <c r="A141" s="130" t="s">
        <v>224</v>
      </c>
      <c r="B141" s="130" t="s">
        <v>474</v>
      </c>
      <c r="C141" s="126" t="s">
        <v>475</v>
      </c>
      <c r="D141" s="127">
        <v>0.78509299722313475</v>
      </c>
      <c r="E141" s="127">
        <v>1.0976452446235294</v>
      </c>
      <c r="F141" s="127">
        <v>1.2649166346705887</v>
      </c>
      <c r="G141" s="127">
        <v>1.3385362821294118</v>
      </c>
      <c r="H141" s="127">
        <v>1.1938816013411766</v>
      </c>
      <c r="I141" s="127">
        <v>1.3706027339294116</v>
      </c>
      <c r="J141" s="127">
        <v>1.4166785591058824</v>
      </c>
      <c r="K141" s="127">
        <v>1.5176808089321652</v>
      </c>
      <c r="L141" s="127">
        <v>1.1922176783726408</v>
      </c>
      <c r="M141" s="127">
        <v>0.79605926196078436</v>
      </c>
      <c r="N141" s="127">
        <v>0.83679886901960776</v>
      </c>
      <c r="O141" s="127">
        <v>1.459322354803922</v>
      </c>
      <c r="P141" s="127">
        <v>2.4999680304656868</v>
      </c>
      <c r="Q141" s="127">
        <v>1.7859200148370589</v>
      </c>
      <c r="R141" s="127">
        <v>1.7355420550251415</v>
      </c>
      <c r="S141" s="127">
        <v>1.7890454374046199</v>
      </c>
      <c r="T141" s="127">
        <v>1.8412664589866485</v>
      </c>
      <c r="U141" s="127">
        <v>1.8888688932377824</v>
      </c>
      <c r="V141" s="127">
        <v>1.9476236558829239</v>
      </c>
      <c r="W141" s="127">
        <v>2.0017598311971723</v>
      </c>
    </row>
    <row r="142" spans="1:23" s="85" customFormat="1" ht="14.25" customHeight="1" x14ac:dyDescent="0.25">
      <c r="A142" s="130" t="s">
        <v>224</v>
      </c>
      <c r="B142" s="130" t="s">
        <v>474</v>
      </c>
      <c r="C142" s="126" t="s">
        <v>232</v>
      </c>
      <c r="D142" s="127">
        <v>386.21999999999997</v>
      </c>
      <c r="E142" s="127">
        <v>491.59</v>
      </c>
      <c r="F142" s="127">
        <v>403.44</v>
      </c>
      <c r="G142" s="127">
        <v>357.52</v>
      </c>
      <c r="H142" s="127">
        <v>428.45</v>
      </c>
      <c r="I142" s="127">
        <v>436.65</v>
      </c>
      <c r="J142" s="127">
        <v>483.39</v>
      </c>
      <c r="K142" s="127">
        <v>512.5</v>
      </c>
      <c r="L142" s="127">
        <v>495.73056171653394</v>
      </c>
      <c r="M142" s="127">
        <v>514.90542707720283</v>
      </c>
      <c r="N142" s="127">
        <v>540.95427092781858</v>
      </c>
      <c r="O142" s="127">
        <v>598.30652628347832</v>
      </c>
      <c r="P142" s="127">
        <v>551.89139823650714</v>
      </c>
      <c r="Q142" s="127">
        <v>536.23002449801447</v>
      </c>
      <c r="R142" s="127">
        <v>570.64022875442708</v>
      </c>
      <c r="S142" s="127">
        <v>582.1165045552176</v>
      </c>
      <c r="T142" s="127">
        <v>593.21033053904193</v>
      </c>
      <c r="U142" s="127">
        <v>603.73088140721518</v>
      </c>
      <c r="V142" s="127">
        <v>615.18480877596767</v>
      </c>
      <c r="W142" s="127">
        <v>626.06546102906816</v>
      </c>
    </row>
    <row r="143" spans="1:23" s="85" customFormat="1" ht="14.25" customHeight="1" x14ac:dyDescent="0.25">
      <c r="A143" s="130" t="s">
        <v>224</v>
      </c>
      <c r="B143" s="130" t="s">
        <v>474</v>
      </c>
      <c r="C143" s="126" t="s">
        <v>476</v>
      </c>
      <c r="D143" s="127">
        <v>11.476843309700064</v>
      </c>
      <c r="E143" s="127">
        <v>12.74795589798175</v>
      </c>
      <c r="F143" s="127">
        <v>14.580633631905004</v>
      </c>
      <c r="G143" s="127">
        <v>16.692970103552504</v>
      </c>
      <c r="H143" s="127">
        <v>14.579183051298337</v>
      </c>
      <c r="I143" s="127">
        <v>12.506895415407502</v>
      </c>
      <c r="J143" s="127">
        <v>10.415523396045</v>
      </c>
      <c r="K143" s="127">
        <v>11.457347352712313</v>
      </c>
      <c r="L143" s="127">
        <v>11.535299096353958</v>
      </c>
      <c r="M143" s="127">
        <v>17.971319400932501</v>
      </c>
      <c r="N143" s="127">
        <v>16.894163944861667</v>
      </c>
      <c r="O143" s="127">
        <v>15.61816743746834</v>
      </c>
      <c r="P143" s="127">
        <v>15.557824290963335</v>
      </c>
      <c r="Q143" s="127">
        <v>14.613083823108338</v>
      </c>
      <c r="R143" s="127">
        <v>17.268794354743793</v>
      </c>
      <c r="S143" s="127">
        <v>18.066812634395291</v>
      </c>
      <c r="T143" s="127">
        <v>18.863713886219827</v>
      </c>
      <c r="U143" s="127">
        <v>19.663322936893689</v>
      </c>
      <c r="V143" s="127">
        <v>20.502992499668835</v>
      </c>
      <c r="W143" s="127">
        <v>21.345369861293332</v>
      </c>
    </row>
    <row r="144" spans="1:23" s="85" customFormat="1" ht="14.25" customHeight="1" x14ac:dyDescent="0.25">
      <c r="A144" s="130" t="s">
        <v>224</v>
      </c>
      <c r="B144" s="130" t="s">
        <v>474</v>
      </c>
      <c r="C144" s="126" t="s">
        <v>234</v>
      </c>
      <c r="D144" s="127">
        <v>1.8514585115950002</v>
      </c>
      <c r="E144" s="127">
        <v>0.19416374463999997</v>
      </c>
      <c r="F144" s="127">
        <v>0.1312768269</v>
      </c>
      <c r="G144" s="127">
        <v>0.26398080000000007</v>
      </c>
      <c r="H144" s="127">
        <v>0.28955394000000001</v>
      </c>
      <c r="I144" s="127">
        <v>0.74067829870833346</v>
      </c>
      <c r="J144" s="127">
        <v>4.131459925E-2</v>
      </c>
      <c r="K144" s="127">
        <v>1.0057094134911309</v>
      </c>
      <c r="L144" s="127">
        <v>0.33386941741103349</v>
      </c>
      <c r="M144" s="127">
        <v>2.3373384365391665</v>
      </c>
      <c r="N144" s="127">
        <v>0.64296657706000004</v>
      </c>
      <c r="O144" s="127">
        <v>1.0595778560624998</v>
      </c>
      <c r="P144" s="127">
        <v>3.6117449102741666</v>
      </c>
      <c r="Q144" s="127">
        <v>3.6566631071475006</v>
      </c>
      <c r="R144" s="127">
        <v>2.7633765764168623</v>
      </c>
      <c r="S144" s="127">
        <v>2.8925334798754698</v>
      </c>
      <c r="T144" s="127">
        <v>3.0224345964235546</v>
      </c>
      <c r="U144" s="127">
        <v>3.1540212373689545</v>
      </c>
      <c r="V144" s="127">
        <v>3.2895770378863953</v>
      </c>
      <c r="W144" s="127">
        <v>3.4268183628011588</v>
      </c>
    </row>
    <row r="145" spans="1:23" s="85" customFormat="1" ht="14.25" customHeight="1" x14ac:dyDescent="0.25">
      <c r="A145" s="130" t="s">
        <v>224</v>
      </c>
      <c r="B145" s="130" t="s">
        <v>474</v>
      </c>
      <c r="C145" s="126" t="s">
        <v>477</v>
      </c>
      <c r="D145" s="127">
        <v>4.9600567459571252</v>
      </c>
      <c r="E145" s="127">
        <v>5.7579877987464378</v>
      </c>
      <c r="F145" s="127">
        <v>4.5343359644600012</v>
      </c>
      <c r="G145" s="127">
        <v>4.8614442378548119</v>
      </c>
      <c r="H145" s="127">
        <v>4.5833151385375004</v>
      </c>
      <c r="I145" s="127">
        <v>4.4251095465897503</v>
      </c>
      <c r="J145" s="127">
        <v>4.970154025306126</v>
      </c>
      <c r="K145" s="127">
        <v>5.484884668402759</v>
      </c>
      <c r="L145" s="127">
        <v>6.0501409534662702</v>
      </c>
      <c r="M145" s="127">
        <v>5.4315439853050016</v>
      </c>
      <c r="N145" s="127">
        <v>5.2705445052791671</v>
      </c>
      <c r="O145" s="127">
        <v>7.4613303763091681</v>
      </c>
      <c r="P145" s="127">
        <v>7.1057572634000019</v>
      </c>
      <c r="Q145" s="127">
        <v>3.5626985799700006</v>
      </c>
      <c r="R145" s="127">
        <v>5.2668219336934534</v>
      </c>
      <c r="S145" s="127">
        <v>5.4052860584858022</v>
      </c>
      <c r="T145" s="127">
        <v>5.5376965269383005</v>
      </c>
      <c r="U145" s="127">
        <v>5.6635173276156427</v>
      </c>
      <c r="V145" s="127">
        <v>5.8020414576890627</v>
      </c>
      <c r="W145" s="127">
        <v>5.9340162547774673</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1.4203862750000001E-2</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1.1419625534293627</v>
      </c>
      <c r="E148" s="127">
        <v>1.7204547006694118</v>
      </c>
      <c r="F148" s="127">
        <v>0.4753603431581862</v>
      </c>
      <c r="G148" s="127">
        <v>1.0378066714607841</v>
      </c>
      <c r="H148" s="127">
        <v>1.0361616558565194</v>
      </c>
      <c r="I148" s="127">
        <v>1.0524374456271568</v>
      </c>
      <c r="J148" s="127">
        <v>0.83732022334343126</v>
      </c>
      <c r="K148" s="127">
        <v>1.9002470308782591</v>
      </c>
      <c r="L148" s="127">
        <v>2.0944258073372111</v>
      </c>
      <c r="M148" s="127">
        <v>2.2360792028526477</v>
      </c>
      <c r="N148" s="127">
        <v>2.8231717186297547</v>
      </c>
      <c r="O148" s="127">
        <v>3.9629689158416177</v>
      </c>
      <c r="P148" s="127">
        <v>3.1128115658387752</v>
      </c>
      <c r="Q148" s="127">
        <v>3.5585446668268621</v>
      </c>
      <c r="R148" s="127">
        <v>3.5969317114703485</v>
      </c>
      <c r="S148" s="127">
        <v>3.7486367185263378</v>
      </c>
      <c r="T148" s="127">
        <v>3.8972921888169738</v>
      </c>
      <c r="U148" s="127">
        <v>4.0095248931831566</v>
      </c>
      <c r="V148" s="127">
        <v>4.2014642122364902</v>
      </c>
      <c r="W148" s="127">
        <v>4.3569807653653783</v>
      </c>
    </row>
    <row r="149" spans="1:23" s="85" customFormat="1" ht="14.25" customHeight="1" x14ac:dyDescent="0.25">
      <c r="A149" s="130" t="s">
        <v>224</v>
      </c>
      <c r="B149" s="130" t="s">
        <v>474</v>
      </c>
      <c r="C149" s="126" t="s">
        <v>481</v>
      </c>
      <c r="D149" s="127">
        <v>23.455485326686073</v>
      </c>
      <c r="E149" s="127">
        <v>6.4886470897748971</v>
      </c>
      <c r="F149" s="127">
        <v>20.502423426224095</v>
      </c>
      <c r="G149" s="127">
        <v>14.898848005577648</v>
      </c>
      <c r="H149" s="127">
        <v>10.883720543887105</v>
      </c>
      <c r="I149" s="127">
        <v>35.950272980069222</v>
      </c>
      <c r="J149" s="127">
        <v>22.566434298692492</v>
      </c>
      <c r="K149" s="127">
        <v>25.091101598360758</v>
      </c>
      <c r="L149" s="127">
        <v>24.941057513099835</v>
      </c>
      <c r="M149" s="127">
        <v>26</v>
      </c>
      <c r="N149" s="127">
        <v>26</v>
      </c>
      <c r="O149" s="127">
        <v>25.999999999999996</v>
      </c>
      <c r="P149" s="127">
        <v>26.000000000000004</v>
      </c>
      <c r="Q149" s="127">
        <v>25.999999999999996</v>
      </c>
      <c r="R149" s="127">
        <v>32.758087497822245</v>
      </c>
      <c r="S149" s="127">
        <v>34.406481736623654</v>
      </c>
      <c r="T149" s="127">
        <v>36.046672972024162</v>
      </c>
      <c r="U149" s="127">
        <v>37.710216713516779</v>
      </c>
      <c r="V149" s="127">
        <v>39.429937602098626</v>
      </c>
      <c r="W149" s="127">
        <v>41.173010996772305</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1.6573721414090783</v>
      </c>
      <c r="E151" s="127">
        <v>1.9293308968068605</v>
      </c>
      <c r="F151" s="127">
        <v>1.2097839815456373</v>
      </c>
      <c r="G151" s="127">
        <v>1.5118531064124179</v>
      </c>
      <c r="H151" s="127">
        <v>2.2246940632396295</v>
      </c>
      <c r="I151" s="127">
        <v>1.9863139045429996</v>
      </c>
      <c r="J151" s="127">
        <v>1.4910802543461275</v>
      </c>
      <c r="K151" s="127">
        <v>1.6544891051564965</v>
      </c>
      <c r="L151" s="127">
        <v>1.2546194158277713</v>
      </c>
      <c r="M151" s="127">
        <v>1.1703919997488725</v>
      </c>
      <c r="N151" s="127">
        <v>2.4522634271591177</v>
      </c>
      <c r="O151" s="127">
        <v>2.2838183113135293</v>
      </c>
      <c r="P151" s="127">
        <v>1.9917224061656864</v>
      </c>
      <c r="Q151" s="127">
        <v>1.2974780267798041</v>
      </c>
      <c r="R151" s="127">
        <v>2.7171749163239434</v>
      </c>
      <c r="S151" s="127">
        <v>2.7666476087870739</v>
      </c>
      <c r="T151" s="127">
        <v>2.8265582600355494</v>
      </c>
      <c r="U151" s="127">
        <v>2.8560356351423768</v>
      </c>
      <c r="V151" s="127">
        <v>2.9416467243070223</v>
      </c>
      <c r="W151" s="127">
        <v>3.0010094773772509</v>
      </c>
    </row>
    <row r="152" spans="1:23" s="85" customFormat="1" ht="14.25" customHeight="1" x14ac:dyDescent="0.25">
      <c r="A152" s="130" t="s">
        <v>224</v>
      </c>
      <c r="B152" s="130" t="s">
        <v>474</v>
      </c>
      <c r="C152" s="126" t="s">
        <v>237</v>
      </c>
      <c r="D152" s="127">
        <v>1.8378149927772502</v>
      </c>
      <c r="E152" s="127">
        <v>3.003382270895</v>
      </c>
      <c r="F152" s="127">
        <v>2.2738501680925003</v>
      </c>
      <c r="G152" s="127">
        <v>4.8804612190499999</v>
      </c>
      <c r="H152" s="127">
        <v>5.7600303066479377</v>
      </c>
      <c r="I152" s="127">
        <v>3.8777253381000003</v>
      </c>
      <c r="J152" s="127">
        <v>34.134203571128623</v>
      </c>
      <c r="K152" s="127">
        <v>5.4962869141832309</v>
      </c>
      <c r="L152" s="127">
        <v>0</v>
      </c>
      <c r="M152" s="127">
        <v>4.2484410000000007E-2</v>
      </c>
      <c r="N152" s="127">
        <v>5.0802761235E-2</v>
      </c>
      <c r="O152" s="127">
        <v>1.6911270000000003E-2</v>
      </c>
      <c r="P152" s="127">
        <v>0.48792541714250004</v>
      </c>
      <c r="Q152" s="127">
        <v>1.3228934679850002</v>
      </c>
      <c r="R152" s="127">
        <v>0.41839812606418875</v>
      </c>
      <c r="S152" s="127">
        <v>0.39762858839610077</v>
      </c>
      <c r="T152" s="127">
        <v>0.37715711481060982</v>
      </c>
      <c r="U152" s="127">
        <v>0.35694714104677605</v>
      </c>
      <c r="V152" s="127">
        <v>0.33836482570044601</v>
      </c>
      <c r="W152" s="127">
        <v>0.31996865929891521</v>
      </c>
    </row>
    <row r="153" spans="1:23" s="87" customFormat="1" ht="14.25" customHeight="1" x14ac:dyDescent="0.25">
      <c r="A153" s="123" t="s">
        <v>484</v>
      </c>
      <c r="B153" s="123" t="s">
        <v>484</v>
      </c>
      <c r="C153" s="122" t="s">
        <v>484</v>
      </c>
      <c r="D153" s="123">
        <f>SUMIF($A155:$A$211,LEFT($C153,LEN($C153)-6),D155:D$211)</f>
        <v>862.88907066836555</v>
      </c>
      <c r="E153" s="123">
        <f>SUMIF($A155:$A$211,LEFT($C153,LEN($C153)-6),E155:E$211)</f>
        <v>896.07980628375685</v>
      </c>
      <c r="F153" s="123">
        <f>SUMIF($A155:$A$211,LEFT($C153,LEN($C153)-6),F155:F$211)</f>
        <v>1114.3015133942599</v>
      </c>
      <c r="G153" s="123">
        <f>SUMIF($A155:$A$211,LEFT($C153,LEN($C153)-6),G155:G$211)</f>
        <v>1052.3494933131014</v>
      </c>
      <c r="H153" s="123">
        <f>SUMIF($A155:$A$211,LEFT($C153,LEN($C153)-6),H155:H$211)</f>
        <v>1027.4426247490705</v>
      </c>
      <c r="I153" s="123">
        <f>SUMIF($A155:$A$211,LEFT($C153,LEN($C153)-6),I155:I$211)</f>
        <v>893.68398597834357</v>
      </c>
      <c r="J153" s="123">
        <f>SUMIF($A155:$A$211,LEFT($C153,LEN($C153)-6),J155:J$211)</f>
        <v>923.59222345436774</v>
      </c>
      <c r="K153" s="123">
        <f>SUMIF($A155:$A$211,LEFT($C153,LEN($C153)-6),K155:K$211)</f>
        <v>995.32502785473173</v>
      </c>
      <c r="L153" s="123">
        <f>SUMIF($A155:$A$211,LEFT($C153,LEN($C153)-6),L155:L$211)</f>
        <v>1042.9309924764846</v>
      </c>
      <c r="M153" s="123">
        <f>SUMIF($A155:$A$211,LEFT($C153,LEN($C153)-6),M155:M$211)</f>
        <v>1009.2335402230772</v>
      </c>
      <c r="N153" s="123">
        <f>SUMIF($A155:$A$211,LEFT($C153,LEN($C153)-6),N155:N$211)</f>
        <v>971.39104457002156</v>
      </c>
      <c r="O153" s="123">
        <f>SUMIF($A155:$A$211,LEFT($C153,LEN($C153)-6),O155:O$211)</f>
        <v>978.74940673942911</v>
      </c>
      <c r="P153" s="123">
        <f>SUMIF($A155:$A$211,LEFT($C153,LEN($C153)-6),P155:P$211)</f>
        <v>963.66013315467228</v>
      </c>
      <c r="Q153" s="123">
        <f>SUMIF($A155:$A$211,LEFT($C153,LEN($C153)-6),Q155:Q$211)</f>
        <v>1024.3795437860574</v>
      </c>
      <c r="R153" s="123">
        <f>SUMIF($A155:$A$211,LEFT($C153,LEN($C153)-6),R155:R$211)</f>
        <v>967.26393689161921</v>
      </c>
      <c r="S153" s="123">
        <f>SUMIF($A155:$A$211,LEFT($C153,LEN($C153)-6),S155:S$211)</f>
        <v>969.36964372266152</v>
      </c>
      <c r="T153" s="123">
        <f>SUMIF($A155:$A$211,LEFT($C153,LEN($C153)-6),T155:T$211)</f>
        <v>980.99954881299072</v>
      </c>
      <c r="U153" s="123">
        <f>SUMIF($A155:$A$211,LEFT($C153,LEN($C153)-6),U155:U$211)</f>
        <v>962.52900685437203</v>
      </c>
      <c r="V153" s="123">
        <f>SUMIF($A155:$A$211,LEFT($C153,LEN($C153)-6),V155:V$211)</f>
        <v>975.73983644024486</v>
      </c>
      <c r="W153" s="123">
        <f>SUMIF($A155:$A$211,LEFT($C153,LEN($C153)-6),W155:W$211)</f>
        <v>1008.852329355671</v>
      </c>
    </row>
    <row r="154" spans="1:23" s="87" customFormat="1" ht="14.25" customHeight="1" x14ac:dyDescent="0.25">
      <c r="A154" s="125" t="s">
        <v>485</v>
      </c>
      <c r="B154" s="125" t="s">
        <v>485</v>
      </c>
      <c r="C154" s="124" t="s">
        <v>485</v>
      </c>
      <c r="D154" s="125">
        <f>SUMIF($B155:$B$211,LEFT($C154,LEN($C154)-6),D155:D$211)</f>
        <v>45.886341749487016</v>
      </c>
      <c r="E154" s="125">
        <f>SUMIF($B155:$B$211,LEFT($C154,LEN($C154)-6),E155:E$211)</f>
        <v>54.224713795578943</v>
      </c>
      <c r="F154" s="125">
        <f>SUMIF($B155:$B$211,LEFT($C154,LEN($C154)-6),F155:F$211)</f>
        <v>57.333256057543203</v>
      </c>
      <c r="G154" s="125">
        <f>SUMIF($B155:$B$211,LEFT($C154,LEN($C154)-6),G155:G$211)</f>
        <v>43.920769297295216</v>
      </c>
      <c r="H154" s="125">
        <f>SUMIF($B155:$B$211,LEFT($C154,LEN($C154)-6),H155:H$211)</f>
        <v>47.619066455905205</v>
      </c>
      <c r="I154" s="125">
        <f>SUMIF($B155:$B$211,LEFT($C154,LEN($C154)-6),I155:I$211)</f>
        <v>47.365367017058432</v>
      </c>
      <c r="J154" s="125">
        <f>SUMIF($B155:$B$211,LEFT($C154,LEN($C154)-6),J155:J$211)</f>
        <v>36.933147293352249</v>
      </c>
      <c r="K154" s="125">
        <f>SUMIF($B155:$B$211,LEFT($C154,LEN($C154)-6),K155:K$211)</f>
        <v>35.138786249570856</v>
      </c>
      <c r="L154" s="125">
        <f>SUMIF($B155:$B$211,LEFT($C154,LEN($C154)-6),L155:L$211)</f>
        <v>44.279051016534822</v>
      </c>
      <c r="M154" s="125">
        <f>SUMIF($B155:$B$211,LEFT($C154,LEN($C154)-6),M155:M$211)</f>
        <v>49.336098023283327</v>
      </c>
      <c r="N154" s="125">
        <f>SUMIF($B155:$B$211,LEFT($C154,LEN($C154)-6),N155:N$211)</f>
        <v>46.906264300730001</v>
      </c>
      <c r="O154" s="125">
        <f>SUMIF($B155:$B$211,LEFT($C154,LEN($C154)-6),O155:O$211)</f>
        <v>41.727202313842504</v>
      </c>
      <c r="P154" s="125">
        <f>SUMIF($B155:$B$211,LEFT($C154,LEN($C154)-6),P155:P$211)</f>
        <v>40.337885092517503</v>
      </c>
      <c r="Q154" s="125">
        <f>SUMIF($B155:$B$211,LEFT($C154,LEN($C154)-6),Q155:Q$211)</f>
        <v>34.056447671576663</v>
      </c>
      <c r="R154" s="125">
        <f>SUMIF($B155:$B$211,LEFT($C154,LEN($C154)-6),R155:R$211)</f>
        <v>49.26737848131426</v>
      </c>
      <c r="S154" s="125">
        <f>SUMIF($B155:$B$211,LEFT($C154,LEN($C154)-6),S155:S$211)</f>
        <v>50.959856848542344</v>
      </c>
      <c r="T154" s="125">
        <f>SUMIF($B155:$B$211,LEFT($C154,LEN($C154)-6),T155:T$211)</f>
        <v>52.583178910346284</v>
      </c>
      <c r="U154" s="125">
        <f>SUMIF($B155:$B$211,LEFT($C154,LEN($C154)-6),U155:U$211)</f>
        <v>54.152904185860784</v>
      </c>
      <c r="V154" s="125">
        <f>SUMIF($B155:$B$211,LEFT($C154,LEN($C154)-6),V155:V$211)</f>
        <v>55.851886206441399</v>
      </c>
      <c r="W154" s="125">
        <f>SUMIF($B155:$B$211,LEFT($C154,LEN($C154)-6),W155:W$211)</f>
        <v>57.497271440732781</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2.4748201175476436E-2</v>
      </c>
      <c r="M155" s="127">
        <v>0</v>
      </c>
      <c r="N155" s="127">
        <v>0</v>
      </c>
      <c r="O155" s="127">
        <v>4.1086595000000006E-4</v>
      </c>
      <c r="P155" s="127">
        <v>4.2010833333333336E-4</v>
      </c>
      <c r="Q155" s="127">
        <v>0</v>
      </c>
      <c r="R155" s="127">
        <v>1.9194342841829037E-4</v>
      </c>
      <c r="S155" s="127">
        <v>1.8431598008707419E-4</v>
      </c>
      <c r="T155" s="127">
        <v>1.7464113803325194E-4</v>
      </c>
      <c r="U155" s="127">
        <v>1.6387096029418872E-4</v>
      </c>
      <c r="V155" s="127">
        <v>1.5210260137738375E-4</v>
      </c>
      <c r="W155" s="127">
        <v>1.392389067753316E-4</v>
      </c>
    </row>
    <row r="156" spans="1:23" s="85" customFormat="1" ht="14.25" customHeight="1" x14ac:dyDescent="0.25">
      <c r="A156" s="130" t="s">
        <v>240</v>
      </c>
      <c r="B156" s="130" t="s">
        <v>486</v>
      </c>
      <c r="C156" s="126" t="s">
        <v>488</v>
      </c>
      <c r="D156" s="127">
        <v>16.179033208525812</v>
      </c>
      <c r="E156" s="127">
        <v>16.4708377535575</v>
      </c>
      <c r="F156" s="127">
        <v>15.603035175021001</v>
      </c>
      <c r="G156" s="127">
        <v>13.942958153551501</v>
      </c>
      <c r="H156" s="127">
        <v>13.034119599250001</v>
      </c>
      <c r="I156" s="127">
        <v>13.003154193110001</v>
      </c>
      <c r="J156" s="127">
        <v>13.0015715107</v>
      </c>
      <c r="K156" s="127">
        <v>13.0001220911258</v>
      </c>
      <c r="L156" s="127">
        <v>13</v>
      </c>
      <c r="M156" s="127">
        <v>13.004131459925</v>
      </c>
      <c r="N156" s="127">
        <v>13.03635684734</v>
      </c>
      <c r="O156" s="127">
        <v>13.099568184192499</v>
      </c>
      <c r="P156" s="127">
        <v>13.029746511460001</v>
      </c>
      <c r="Q156" s="127">
        <v>13.025918755487499</v>
      </c>
      <c r="R156" s="127">
        <v>13.539589589205592</v>
      </c>
      <c r="S156" s="127">
        <v>13.597799652350798</v>
      </c>
      <c r="T156" s="127">
        <v>13.631111321347024</v>
      </c>
      <c r="U156" s="127">
        <v>13.661230932319956</v>
      </c>
      <c r="V156" s="127">
        <v>13.691361792430115</v>
      </c>
      <c r="W156" s="127">
        <v>13.718300594517034</v>
      </c>
    </row>
    <row r="157" spans="1:23" s="85" customFormat="1" ht="14.25" customHeight="1" x14ac:dyDescent="0.25">
      <c r="A157" s="130" t="s">
        <v>240</v>
      </c>
      <c r="B157" s="130" t="s">
        <v>486</v>
      </c>
      <c r="C157" s="126" t="s">
        <v>489</v>
      </c>
      <c r="D157" s="127">
        <v>4.5784169999999992E-2</v>
      </c>
      <c r="E157" s="127">
        <v>0.19879799060024997</v>
      </c>
      <c r="F157" s="127">
        <v>0.20870981999999999</v>
      </c>
      <c r="G157" s="127">
        <v>0.18561150000000001</v>
      </c>
      <c r="H157" s="127">
        <v>0.1752539772875</v>
      </c>
      <c r="I157" s="127">
        <v>0.32064317593562508</v>
      </c>
      <c r="J157" s="127">
        <v>0.229187741005</v>
      </c>
      <c r="K157" s="127">
        <v>0.19495156986097678</v>
      </c>
      <c r="L157" s="127">
        <v>0.30397321534803412</v>
      </c>
      <c r="M157" s="127">
        <v>0</v>
      </c>
      <c r="N157" s="127">
        <v>0</v>
      </c>
      <c r="O157" s="127">
        <v>6.1971898875E-2</v>
      </c>
      <c r="P157" s="127">
        <v>0.10865739602749999</v>
      </c>
      <c r="Q157" s="127">
        <v>0.12807525767499997</v>
      </c>
      <c r="R157" s="127">
        <v>8.1644726375801294E-2</v>
      </c>
      <c r="S157" s="127">
        <v>8.7446675201581739E-2</v>
      </c>
      <c r="T157" s="127">
        <v>9.3167568756081717E-2</v>
      </c>
      <c r="U157" s="127">
        <v>9.9011422970491675E-2</v>
      </c>
      <c r="V157" s="127">
        <v>0.10505332187014108</v>
      </c>
      <c r="W157" s="127">
        <v>0.1112181814297013</v>
      </c>
    </row>
    <row r="158" spans="1:23" s="85" customFormat="1" ht="14.25" customHeight="1" x14ac:dyDescent="0.25">
      <c r="A158" s="130" t="s">
        <v>240</v>
      </c>
      <c r="B158" s="130" t="s">
        <v>486</v>
      </c>
      <c r="C158" s="126" t="s">
        <v>241</v>
      </c>
      <c r="D158" s="127">
        <v>8.5108074454999988E-2</v>
      </c>
      <c r="E158" s="127">
        <v>9.9155038199999993E-3</v>
      </c>
      <c r="F158" s="127">
        <v>0</v>
      </c>
      <c r="G158" s="127">
        <v>0.10830842196483333</v>
      </c>
      <c r="H158" s="127">
        <v>0.14563396235625001</v>
      </c>
      <c r="I158" s="127">
        <v>0.44014323100499997</v>
      </c>
      <c r="J158" s="127">
        <v>0.56156759324999994</v>
      </c>
      <c r="K158" s="127">
        <v>0.49497196355740503</v>
      </c>
      <c r="L158" s="127">
        <v>0.30556581076359618</v>
      </c>
      <c r="M158" s="127">
        <v>0.21070445617499997</v>
      </c>
      <c r="N158" s="127">
        <v>0.53379273421999995</v>
      </c>
      <c r="O158" s="127">
        <v>0.13096727962249999</v>
      </c>
      <c r="P158" s="127">
        <v>0.22805658785999999</v>
      </c>
      <c r="Q158" s="127">
        <v>0.71680829698749982</v>
      </c>
      <c r="R158" s="127">
        <v>0.36488037888876351</v>
      </c>
      <c r="S158" s="127">
        <v>0.36277581929334196</v>
      </c>
      <c r="T158" s="127">
        <v>0.35975249346198918</v>
      </c>
      <c r="U158" s="127">
        <v>0.35582813141652986</v>
      </c>
      <c r="V158" s="127">
        <v>0.35263268154228333</v>
      </c>
      <c r="W158" s="127">
        <v>0.34853619545393105</v>
      </c>
    </row>
    <row r="159" spans="1:23" s="85" customFormat="1" ht="14.25" customHeight="1" x14ac:dyDescent="0.25">
      <c r="A159" s="130" t="s">
        <v>240</v>
      </c>
      <c r="B159" s="130" t="s">
        <v>486</v>
      </c>
      <c r="C159" s="126" t="s">
        <v>490</v>
      </c>
      <c r="D159" s="127">
        <v>-0.8114057416208752</v>
      </c>
      <c r="E159" s="127">
        <v>-0.52782871591499991</v>
      </c>
      <c r="F159" s="127">
        <v>-0.33397836827249999</v>
      </c>
      <c r="G159" s="127">
        <v>0.32735724667999994</v>
      </c>
      <c r="H159" s="127">
        <v>0.30732864981249991</v>
      </c>
      <c r="I159" s="127">
        <v>0</v>
      </c>
      <c r="J159" s="127">
        <v>0</v>
      </c>
      <c r="K159" s="127">
        <v>0</v>
      </c>
      <c r="L159" s="127">
        <v>2.9333366860760077E-2</v>
      </c>
      <c r="M159" s="127">
        <v>0</v>
      </c>
      <c r="N159" s="127">
        <v>0</v>
      </c>
      <c r="O159" s="127">
        <v>0</v>
      </c>
      <c r="P159" s="127">
        <v>0.14116142984249999</v>
      </c>
      <c r="Q159" s="127">
        <v>9.3370994304999996E-2</v>
      </c>
      <c r="R159" s="127">
        <v>5.7283160705395936E-2</v>
      </c>
      <c r="S159" s="127">
        <v>5.7290007883526256E-2</v>
      </c>
      <c r="T159" s="127">
        <v>5.7110450057580274E-2</v>
      </c>
      <c r="U159" s="127">
        <v>5.6765549609307471E-2</v>
      </c>
      <c r="V159" s="127">
        <v>5.6467561167625822E-2</v>
      </c>
      <c r="W159" s="127">
        <v>5.600423010361627E-2</v>
      </c>
    </row>
    <row r="160" spans="1:23" s="85" customFormat="1" ht="14.25" customHeight="1" x14ac:dyDescent="0.25">
      <c r="A160" s="130" t="s">
        <v>240</v>
      </c>
      <c r="B160" s="130" t="s">
        <v>486</v>
      </c>
      <c r="C160" s="126" t="s">
        <v>491</v>
      </c>
      <c r="D160" s="127">
        <v>0.2538377616875</v>
      </c>
      <c r="E160" s="127">
        <v>0.16364247703000001</v>
      </c>
      <c r="F160" s="127">
        <v>0.23879263200000003</v>
      </c>
      <c r="G160" s="127">
        <v>0.29597290125750003</v>
      </c>
      <c r="H160" s="127">
        <v>0.26738060689000004</v>
      </c>
      <c r="I160" s="127">
        <v>0.31892056945437502</v>
      </c>
      <c r="J160" s="127">
        <v>7.3126840672499985E-2</v>
      </c>
      <c r="K160" s="127">
        <v>2.0657300606169094E-2</v>
      </c>
      <c r="L160" s="127">
        <v>1.0328650303084547E-2</v>
      </c>
      <c r="M160" s="127">
        <v>0</v>
      </c>
      <c r="N160" s="127">
        <v>6.9821672732499993E-2</v>
      </c>
      <c r="O160" s="127">
        <v>3.7397280000000005E-2</v>
      </c>
      <c r="P160" s="127">
        <v>2.9700910609999995E-2</v>
      </c>
      <c r="Q160" s="127">
        <v>0.22805658785999999</v>
      </c>
      <c r="R160" s="127">
        <v>0.12079134780333523</v>
      </c>
      <c r="S160" s="127">
        <v>0.12392877572445953</v>
      </c>
      <c r="T160" s="127">
        <v>0.12662169279389329</v>
      </c>
      <c r="U160" s="127">
        <v>0.12927932473014897</v>
      </c>
      <c r="V160" s="127">
        <v>0.13191898498058416</v>
      </c>
      <c r="W160" s="127">
        <v>0.13452336009783988</v>
      </c>
    </row>
    <row r="161" spans="1:23" s="85" customFormat="1" ht="14.25" customHeight="1" x14ac:dyDescent="0.25">
      <c r="A161" s="130" t="s">
        <v>240</v>
      </c>
      <c r="B161" s="130" t="s">
        <v>486</v>
      </c>
      <c r="C161" s="126" t="s">
        <v>492</v>
      </c>
      <c r="D161" s="127">
        <v>3.0688214842500002E-2</v>
      </c>
      <c r="E161" s="127">
        <v>0.28920219474999992</v>
      </c>
      <c r="F161" s="127">
        <v>4.1247000000000006E-2</v>
      </c>
      <c r="G161" s="127">
        <v>0.16295944962500003</v>
      </c>
      <c r="H161" s="127">
        <v>0.80079016793750002</v>
      </c>
      <c r="I161" s="127">
        <v>0.26167497812499996</v>
      </c>
      <c r="J161" s="127">
        <v>0.20100808849999999</v>
      </c>
      <c r="K161" s="127">
        <v>0.1672430158061167</v>
      </c>
      <c r="L161" s="127">
        <v>0.12022548952790428</v>
      </c>
      <c r="M161" s="127">
        <v>6.6929650784999989E-2</v>
      </c>
      <c r="N161" s="127">
        <v>0.10659166606499999</v>
      </c>
      <c r="O161" s="127">
        <v>6.1971898874999994E-3</v>
      </c>
      <c r="P161" s="127">
        <v>0</v>
      </c>
      <c r="Q161" s="127">
        <v>7.4366278649999992E-2</v>
      </c>
      <c r="R161" s="127">
        <v>6.2769229627840734E-2</v>
      </c>
      <c r="S161" s="127">
        <v>6.5343388196019217E-2</v>
      </c>
      <c r="T161" s="127">
        <v>6.7848467599618739E-2</v>
      </c>
      <c r="U161" s="127">
        <v>7.0293909958663317E-2</v>
      </c>
      <c r="V161" s="127">
        <v>7.2989656010126372E-2</v>
      </c>
      <c r="W161" s="127">
        <v>7.5625765017034816E-2</v>
      </c>
    </row>
    <row r="162" spans="1:23" s="85" customFormat="1" ht="14.25" customHeight="1" x14ac:dyDescent="0.25">
      <c r="A162" s="130" t="s">
        <v>240</v>
      </c>
      <c r="B162" s="130" t="s">
        <v>486</v>
      </c>
      <c r="C162" s="126" t="s">
        <v>493</v>
      </c>
      <c r="D162" s="127">
        <v>0.165258397</v>
      </c>
      <c r="E162" s="127">
        <v>0.30965292137875</v>
      </c>
      <c r="F162" s="127">
        <v>0.458592051675</v>
      </c>
      <c r="G162" s="127">
        <v>0.13998889220749999</v>
      </c>
      <c r="H162" s="127">
        <v>0.44542962984499995</v>
      </c>
      <c r="I162" s="127">
        <v>0.57515655488999995</v>
      </c>
      <c r="J162" s="127">
        <v>0.79022998496499985</v>
      </c>
      <c r="K162" s="127">
        <v>0.84199912320031045</v>
      </c>
      <c r="L162" s="127">
        <v>0.39647821320670346</v>
      </c>
      <c r="M162" s="127">
        <v>0.43380329212499996</v>
      </c>
      <c r="N162" s="127">
        <v>0.19087344853500002</v>
      </c>
      <c r="O162" s="127">
        <v>0.54741844006249996</v>
      </c>
      <c r="P162" s="127">
        <v>0.28920219474999992</v>
      </c>
      <c r="Q162" s="127">
        <v>4.296718321999999E-2</v>
      </c>
      <c r="R162" s="127">
        <v>0.27332990815141339</v>
      </c>
      <c r="S162" s="127">
        <v>0.27715547152682973</v>
      </c>
      <c r="T162" s="127">
        <v>0.27866644266979707</v>
      </c>
      <c r="U162" s="127">
        <v>0.27950305783865792</v>
      </c>
      <c r="V162" s="127">
        <v>0.28048497354623342</v>
      </c>
      <c r="W162" s="127">
        <v>0.28079253327970349</v>
      </c>
    </row>
    <row r="163" spans="1:23" s="85" customFormat="1" ht="14.25" customHeight="1" x14ac:dyDescent="0.25">
      <c r="A163" s="130" t="s">
        <v>240</v>
      </c>
      <c r="B163" s="130" t="s">
        <v>486</v>
      </c>
      <c r="C163" s="126" t="s">
        <v>494</v>
      </c>
      <c r="D163" s="127">
        <v>9.915503819999999E-2</v>
      </c>
      <c r="E163" s="127">
        <v>0.10907054201999999</v>
      </c>
      <c r="F163" s="127">
        <v>0.30125857827500002</v>
      </c>
      <c r="G163" s="127">
        <v>0.20623500000000003</v>
      </c>
      <c r="H163" s="127">
        <v>0.21656364981250004</v>
      </c>
      <c r="I163" s="127">
        <v>0.20623500000000003</v>
      </c>
      <c r="J163" s="127">
        <v>0.10724220000000001</v>
      </c>
      <c r="K163" s="127">
        <v>0.28414601349621083</v>
      </c>
      <c r="L163" s="127">
        <v>0.17506459312762176</v>
      </c>
      <c r="M163" s="127">
        <v>1.03286498125E-2</v>
      </c>
      <c r="N163" s="127">
        <v>0.20602481216250002</v>
      </c>
      <c r="O163" s="127">
        <v>0.21165186539249997</v>
      </c>
      <c r="P163" s="127">
        <v>0.25859462924999999</v>
      </c>
      <c r="Q163" s="127">
        <v>0.25780309931999995</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2.0011414341475002</v>
      </c>
      <c r="E164" s="127">
        <v>3.5522292435149989</v>
      </c>
      <c r="F164" s="127">
        <v>11.280234020908877</v>
      </c>
      <c r="G164" s="127">
        <v>4.0938598297025006</v>
      </c>
      <c r="H164" s="127">
        <v>9.6492933454958347</v>
      </c>
      <c r="I164" s="127">
        <v>7.4546218774550006</v>
      </c>
      <c r="J164" s="127">
        <v>11.929124778235</v>
      </c>
      <c r="K164" s="127">
        <v>6.7781092527612543</v>
      </c>
      <c r="L164" s="127">
        <v>10.158579608785661</v>
      </c>
      <c r="M164" s="127">
        <v>10.8939716210075</v>
      </c>
      <c r="N164" s="127">
        <v>11.3477842694725</v>
      </c>
      <c r="O164" s="127">
        <v>8.6648576874100005</v>
      </c>
      <c r="P164" s="127">
        <v>11.274428760136667</v>
      </c>
      <c r="Q164" s="127">
        <v>9.2765376545149998</v>
      </c>
      <c r="R164" s="127">
        <v>16.166312378759013</v>
      </c>
      <c r="S164" s="127">
        <v>17.013346600629724</v>
      </c>
      <c r="T164" s="127">
        <v>17.828024137226553</v>
      </c>
      <c r="U164" s="127">
        <v>18.63975803118662</v>
      </c>
      <c r="V164" s="127">
        <v>19.451900548483902</v>
      </c>
      <c r="W164" s="127">
        <v>20.261099423144572</v>
      </c>
    </row>
    <row r="165" spans="1:23" s="85" customFormat="1" ht="14.25" customHeight="1" x14ac:dyDescent="0.25">
      <c r="A165" s="130" t="s">
        <v>240</v>
      </c>
      <c r="B165" s="130" t="s">
        <v>486</v>
      </c>
      <c r="C165" s="126" t="s">
        <v>496</v>
      </c>
      <c r="D165" s="127">
        <v>4.5572279663931248</v>
      </c>
      <c r="E165" s="127">
        <v>6.2635386968852487</v>
      </c>
      <c r="F165" s="127">
        <v>3.9861813685649992</v>
      </c>
      <c r="G165" s="127">
        <v>2.2602926266411871</v>
      </c>
      <c r="H165" s="127">
        <v>3.3032634399775</v>
      </c>
      <c r="I165" s="127">
        <v>2.6686944357759246</v>
      </c>
      <c r="J165" s="127">
        <v>2.9633580645622497</v>
      </c>
      <c r="K165" s="127">
        <v>3.5478135673965387</v>
      </c>
      <c r="L165" s="127">
        <v>3.9046540884538947</v>
      </c>
      <c r="M165" s="127">
        <v>3.9186897388624984</v>
      </c>
      <c r="N165" s="127">
        <v>1.9719458222024997</v>
      </c>
      <c r="O165" s="127">
        <v>0.33216937796999996</v>
      </c>
      <c r="P165" s="127">
        <v>0.30862005639749995</v>
      </c>
      <c r="Q165" s="127">
        <v>0.49908035893999991</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22.889759866835622</v>
      </c>
      <c r="E166" s="127">
        <v>27.256189356402203</v>
      </c>
      <c r="F166" s="127">
        <v>25.077829543074994</v>
      </c>
      <c r="G166" s="127">
        <v>21.745702993475248</v>
      </c>
      <c r="H166" s="127">
        <v>18.638505475113121</v>
      </c>
      <c r="I166" s="127">
        <v>21.64372746922</v>
      </c>
      <c r="J166" s="127">
        <v>7.0664018416500012</v>
      </c>
      <c r="K166" s="127">
        <v>9.7571291002446525</v>
      </c>
      <c r="L166" s="127">
        <v>15.761727091939601</v>
      </c>
      <c r="M166" s="127">
        <v>19.991904469215832</v>
      </c>
      <c r="N166" s="127">
        <v>18.752292928540001</v>
      </c>
      <c r="O166" s="127">
        <v>18</v>
      </c>
      <c r="P166" s="127">
        <v>14</v>
      </c>
      <c r="Q166" s="127">
        <v>8.9669083961691651</v>
      </c>
      <c r="R166" s="127">
        <v>17.951722546706993</v>
      </c>
      <c r="S166" s="127">
        <v>18.724014746048866</v>
      </c>
      <c r="T166" s="127">
        <v>19.49112857845066</v>
      </c>
      <c r="U166" s="127">
        <v>20.213393975395842</v>
      </c>
      <c r="V166" s="127">
        <v>21.061725473014715</v>
      </c>
      <c r="W166" s="127">
        <v>21.865208535176972</v>
      </c>
    </row>
    <row r="167" spans="1:23" s="85" customFormat="1" ht="14.25" customHeight="1" x14ac:dyDescent="0.25">
      <c r="A167" s="130" t="s">
        <v>240</v>
      </c>
      <c r="B167" s="130" t="s">
        <v>486</v>
      </c>
      <c r="C167" s="126" t="s">
        <v>497</v>
      </c>
      <c r="D167" s="127">
        <v>0.38042470920833321</v>
      </c>
      <c r="E167" s="127">
        <v>0.12037661969999998</v>
      </c>
      <c r="F167" s="127">
        <v>0.4403682868583334</v>
      </c>
      <c r="G167" s="127">
        <v>0.4503221427500001</v>
      </c>
      <c r="H167" s="127">
        <v>0.62517530231500007</v>
      </c>
      <c r="I167" s="127">
        <v>0.47239553208750007</v>
      </c>
      <c r="J167" s="127">
        <v>0</v>
      </c>
      <c r="K167" s="127">
        <v>3.0985950909253643E-2</v>
      </c>
      <c r="L167" s="127">
        <v>4.5405501781645485E-2</v>
      </c>
      <c r="M167" s="127">
        <v>0.74283649451499989</v>
      </c>
      <c r="N167" s="127">
        <v>0.68003830365499984</v>
      </c>
      <c r="O167" s="127">
        <v>0.62343730268249975</v>
      </c>
      <c r="P167" s="127">
        <v>0.63748426642749978</v>
      </c>
      <c r="Q167" s="127">
        <v>0.73539986664999979</v>
      </c>
      <c r="R167" s="127">
        <v>0.63247758914382812</v>
      </c>
      <c r="S167" s="127">
        <v>0.63428734391989505</v>
      </c>
      <c r="T167" s="127">
        <v>0.63345304417646675</v>
      </c>
      <c r="U167" s="127">
        <v>0.63176285329667392</v>
      </c>
      <c r="V167" s="127">
        <v>0.63144282767985471</v>
      </c>
      <c r="W167" s="127">
        <v>0.63026691092667164</v>
      </c>
    </row>
    <row r="168" spans="1:23" s="85" customFormat="1" ht="14.25" customHeight="1" x14ac:dyDescent="0.25">
      <c r="A168" s="130" t="s">
        <v>240</v>
      </c>
      <c r="B168" s="130" t="s">
        <v>486</v>
      </c>
      <c r="C168" s="126" t="s">
        <v>498</v>
      </c>
      <c r="D168" s="127">
        <v>1.03286498125E-2</v>
      </c>
      <c r="E168" s="127">
        <v>9.0892118349999978E-3</v>
      </c>
      <c r="F168" s="127">
        <v>3.09859494375E-2</v>
      </c>
      <c r="G168" s="127">
        <v>1.2001394399500001E-3</v>
      </c>
      <c r="H168" s="127">
        <v>1.03286498125E-2</v>
      </c>
      <c r="I168" s="127">
        <v>0</v>
      </c>
      <c r="J168" s="127">
        <v>1.03286498125E-2</v>
      </c>
      <c r="K168" s="127">
        <v>2.0657300606169094E-2</v>
      </c>
      <c r="L168" s="127">
        <v>4.2967185260831708E-2</v>
      </c>
      <c r="M168" s="127">
        <v>6.2798190859999992E-2</v>
      </c>
      <c r="N168" s="127">
        <v>1.0741795804999997E-2</v>
      </c>
      <c r="O168" s="127">
        <v>1.1154941797499998E-2</v>
      </c>
      <c r="P168" s="127">
        <v>3.1812241422499998E-2</v>
      </c>
      <c r="Q168" s="127">
        <v>1.1154941797499998E-2</v>
      </c>
      <c r="R168" s="127">
        <v>1.6385682517865301E-2</v>
      </c>
      <c r="S168" s="127">
        <v>1.6284051787213445E-2</v>
      </c>
      <c r="T168" s="127">
        <v>1.612007266858614E-2</v>
      </c>
      <c r="U168" s="127">
        <v>1.5913126177597076E-2</v>
      </c>
      <c r="V168" s="127">
        <v>1.5756283114442927E-2</v>
      </c>
      <c r="W168" s="127">
        <v>1.5556472678926974E-2</v>
      </c>
    </row>
    <row r="169" spans="1:23" s="87" customFormat="1" ht="14.25" customHeight="1" x14ac:dyDescent="0.25">
      <c r="A169" s="125" t="s">
        <v>499</v>
      </c>
      <c r="B169" s="125" t="s">
        <v>499</v>
      </c>
      <c r="C169" s="124" t="s">
        <v>499</v>
      </c>
      <c r="D169" s="125">
        <f>SUMIF($B170:$B$211,LEFT($C169,LEN($C169)-6),D170:D$211)</f>
        <v>20.907153106677391</v>
      </c>
      <c r="E169" s="125">
        <f>SUMIF($B170:$B$211,LEFT($C169,LEN($C169)-6),E170:E$211)</f>
        <v>21.697107730088543</v>
      </c>
      <c r="F169" s="125">
        <f>SUMIF($B170:$B$211,LEFT($C169,LEN($C169)-6),F170:F$211)</f>
        <v>27.68533553878493</v>
      </c>
      <c r="G169" s="125">
        <f>SUMIF($B170:$B$211,LEFT($C169,LEN($C169)-6),G170:G$211)</f>
        <v>23.405024891181824</v>
      </c>
      <c r="H169" s="125">
        <f>SUMIF($B170:$B$211,LEFT($C169,LEN($C169)-6),H170:H$211)</f>
        <v>25.668870381846403</v>
      </c>
      <c r="I169" s="125">
        <f>SUMIF($B170:$B$211,LEFT($C169,LEN($C169)-6),I170:I$211)</f>
        <v>27.038005160389694</v>
      </c>
      <c r="J169" s="125">
        <f>SUMIF($B170:$B$211,LEFT($C169,LEN($C169)-6),J170:J$211)</f>
        <v>30.199476211461249</v>
      </c>
      <c r="K169" s="125">
        <f>SUMIF($B170:$B$211,LEFT($C169,LEN($C169)-6),K170:K$211)</f>
        <v>30.817766762800858</v>
      </c>
      <c r="L169" s="125">
        <f>SUMIF($B170:$B$211,LEFT($C169,LEN($C169)-6),L170:L$211)</f>
        <v>27.394448787729562</v>
      </c>
      <c r="M169" s="125">
        <f>SUMIF($B170:$B$211,LEFT($C169,LEN($C169)-6),M170:M$211)</f>
        <v>36.441008171015</v>
      </c>
      <c r="N169" s="125">
        <f>SUMIF($B170:$B$211,LEFT($C169,LEN($C169)-6),N170:N$211)</f>
        <v>38.885685883132496</v>
      </c>
      <c r="O169" s="125">
        <f>SUMIF($B170:$B$211,LEFT($C169,LEN($C169)-6),O170:O$211)</f>
        <v>35.74150314329416</v>
      </c>
      <c r="P169" s="125">
        <f>SUMIF($B170:$B$211,LEFT($C169,LEN($C169)-6),P170:P$211)</f>
        <v>37.216977474698567</v>
      </c>
      <c r="Q169" s="125">
        <f>SUMIF($B170:$B$211,LEFT($C169,LEN($C169)-6),Q170:Q$211)</f>
        <v>33.149057121395053</v>
      </c>
      <c r="R169" s="125">
        <f>SUMIF($B170:$B$211,LEFT($C169,LEN($C169)-6),R170:R$211)</f>
        <v>39.260381216212245</v>
      </c>
      <c r="S169" s="125">
        <f>SUMIF($B170:$B$211,LEFT($C169,LEN($C169)-6),S170:S$211)</f>
        <v>40.974590903701312</v>
      </c>
      <c r="T169" s="125">
        <f>SUMIF($B170:$B$211,LEFT($C169,LEN($C169)-6),T170:T$211)</f>
        <v>42.568385164803281</v>
      </c>
      <c r="U169" s="125">
        <f>SUMIF($B170:$B$211,LEFT($C169,LEN($C169)-6),U170:U$211)</f>
        <v>44.12065645877545</v>
      </c>
      <c r="V169" s="125">
        <f>SUMIF($B170:$B$211,LEFT($C169,LEN($C169)-6),V170:V$211)</f>
        <v>45.770592940565628</v>
      </c>
      <c r="W169" s="125">
        <f>SUMIF($B170:$B$211,LEFT($C169,LEN($C169)-6),W170:W$211)</f>
        <v>47.379006455225941</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8.2629198500000001E-2</v>
      </c>
      <c r="O170" s="127">
        <v>8.2629198500000001E-2</v>
      </c>
      <c r="P170" s="127">
        <v>7.6845154604999993E-2</v>
      </c>
      <c r="Q170" s="127">
        <v>0.16732412696249999</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1.4891593593375625</v>
      </c>
      <c r="E171" s="127">
        <v>2.4069970721019995</v>
      </c>
      <c r="F171" s="127">
        <v>3.5344527863537372</v>
      </c>
      <c r="G171" s="127">
        <v>2.5099025350240001</v>
      </c>
      <c r="H171" s="127">
        <v>3.8674357343017496</v>
      </c>
      <c r="I171" s="127">
        <v>4.0536993035417499</v>
      </c>
      <c r="J171" s="127">
        <v>5.0318317511500004</v>
      </c>
      <c r="K171" s="127">
        <v>5.5702200185727904</v>
      </c>
      <c r="L171" s="127">
        <v>5.5512642253940498</v>
      </c>
      <c r="M171" s="127">
        <v>9.5779635441274991</v>
      </c>
      <c r="N171" s="127">
        <v>11.608576097264999</v>
      </c>
      <c r="O171" s="127">
        <v>9.6758791443500041</v>
      </c>
      <c r="P171" s="127">
        <v>11.647411820559999</v>
      </c>
      <c r="Q171" s="127">
        <v>6.4136783875699992</v>
      </c>
      <c r="R171" s="127">
        <v>10.183364858395894</v>
      </c>
      <c r="S171" s="127">
        <v>10.821996842185946</v>
      </c>
      <c r="T171" s="127">
        <v>11.426891567724816</v>
      </c>
      <c r="U171" s="127">
        <v>12.036288583885913</v>
      </c>
      <c r="V171" s="127">
        <v>12.684061258488775</v>
      </c>
      <c r="W171" s="127">
        <v>13.336336223713863</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15.576851648853452</v>
      </c>
      <c r="E173" s="127">
        <v>14.269894843722879</v>
      </c>
      <c r="F173" s="127">
        <v>17.452235116253931</v>
      </c>
      <c r="G173" s="127">
        <v>13.715522458386552</v>
      </c>
      <c r="H173" s="127">
        <v>13.942825165432403</v>
      </c>
      <c r="I173" s="127">
        <v>14.055937038156692</v>
      </c>
      <c r="J173" s="127">
        <v>12.900124155580249</v>
      </c>
      <c r="K173" s="127">
        <v>13.467337218247158</v>
      </c>
      <c r="L173" s="127">
        <v>14.608400712523482</v>
      </c>
      <c r="M173" s="127">
        <v>16</v>
      </c>
      <c r="N173" s="127">
        <v>16</v>
      </c>
      <c r="O173" s="127">
        <v>15.999999999999998</v>
      </c>
      <c r="P173" s="127">
        <v>16</v>
      </c>
      <c r="Q173" s="127">
        <v>16</v>
      </c>
      <c r="R173" s="127">
        <v>16.343354734679011</v>
      </c>
      <c r="S173" s="127">
        <v>16.973398045186883</v>
      </c>
      <c r="T173" s="127">
        <v>17.545397925179987</v>
      </c>
      <c r="U173" s="127">
        <v>18.100456537808785</v>
      </c>
      <c r="V173" s="127">
        <v>18.681421378567034</v>
      </c>
      <c r="W173" s="127">
        <v>19.245444951960796</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6.2670508479999998E-2</v>
      </c>
      <c r="E175" s="127">
        <v>2.2597627249999999E-3</v>
      </c>
      <c r="F175" s="127">
        <v>2.4364350835000003E-2</v>
      </c>
      <c r="G175" s="127">
        <v>1.7650801212000005E-2</v>
      </c>
      <c r="H175" s="127">
        <v>8.8493295947499995E-2</v>
      </c>
      <c r="I175" s="127">
        <v>3.4820889262500002E-2</v>
      </c>
      <c r="J175" s="127">
        <v>0.1797856843515</v>
      </c>
      <c r="K175" s="127">
        <v>0.49568126143954611</v>
      </c>
      <c r="L175" s="127">
        <v>0.48173768195031119</v>
      </c>
      <c r="M175" s="127">
        <v>0.49536204500749997</v>
      </c>
      <c r="N175" s="127">
        <v>1.6699361016849996</v>
      </c>
      <c r="O175" s="127">
        <v>2.0830820941849999</v>
      </c>
      <c r="P175" s="127">
        <v>1.8409785425800003</v>
      </c>
      <c r="Q175" s="127">
        <v>1.9190631351624996</v>
      </c>
      <c r="R175" s="127">
        <v>2.8113060357761266</v>
      </c>
      <c r="S175" s="127">
        <v>3.0166550286647231</v>
      </c>
      <c r="T175" s="127">
        <v>3.2231888278724017</v>
      </c>
      <c r="U175" s="127">
        <v>3.4295999756944755</v>
      </c>
      <c r="V175" s="127">
        <v>3.6487487999537009</v>
      </c>
      <c r="W175" s="127">
        <v>3.8677749728273265</v>
      </c>
    </row>
    <row r="176" spans="1:23" s="85" customFormat="1" ht="14.25" customHeight="1" x14ac:dyDescent="0.25">
      <c r="A176" s="130" t="s">
        <v>240</v>
      </c>
      <c r="B176" s="130" t="s">
        <v>500</v>
      </c>
      <c r="C176" s="126" t="s">
        <v>506</v>
      </c>
      <c r="D176" s="127">
        <v>2.4097780702077496</v>
      </c>
      <c r="E176" s="127">
        <v>2.8800618129917916</v>
      </c>
      <c r="F176" s="127">
        <v>3.8538560309153245</v>
      </c>
      <c r="G176" s="127">
        <v>4.6761268815181491</v>
      </c>
      <c r="H176" s="127">
        <v>4.9649620900224996</v>
      </c>
      <c r="I176" s="127">
        <v>6.3492752282974996</v>
      </c>
      <c r="J176" s="127">
        <v>9.5287991710199993</v>
      </c>
      <c r="K176" s="127">
        <v>8.8293847396899956</v>
      </c>
      <c r="L176" s="127">
        <v>4.0166055298635186</v>
      </c>
      <c r="M176" s="127">
        <v>7.1318369509324988</v>
      </c>
      <c r="N176" s="127">
        <v>6.7488538583574966</v>
      </c>
      <c r="O176" s="127">
        <v>5.7326021298941674</v>
      </c>
      <c r="P176" s="127">
        <v>6.3630135738460742</v>
      </c>
      <c r="Q176" s="127">
        <v>6.7203474260900524</v>
      </c>
      <c r="R176" s="127">
        <v>7.64583877075545</v>
      </c>
      <c r="S176" s="127">
        <v>7.8243278483190464</v>
      </c>
      <c r="T176" s="127">
        <v>7.9775780551418594</v>
      </c>
      <c r="U176" s="127">
        <v>8.1029885672247612</v>
      </c>
      <c r="V176" s="127">
        <v>8.2490338919770245</v>
      </c>
      <c r="W176" s="127">
        <v>8.3672395219894824</v>
      </c>
    </row>
    <row r="177" spans="1:23" s="85" customFormat="1" ht="14.25" customHeight="1" x14ac:dyDescent="0.25">
      <c r="A177" s="130" t="s">
        <v>240</v>
      </c>
      <c r="B177" s="130" t="s">
        <v>500</v>
      </c>
      <c r="C177" s="126" t="s">
        <v>507</v>
      </c>
      <c r="D177" s="127">
        <v>1.368693519798625</v>
      </c>
      <c r="E177" s="127">
        <v>2.1378942385468744</v>
      </c>
      <c r="F177" s="127">
        <v>2.8204272544269373</v>
      </c>
      <c r="G177" s="127">
        <v>2.4858222150411247</v>
      </c>
      <c r="H177" s="127">
        <v>2.8051540961422501</v>
      </c>
      <c r="I177" s="127">
        <v>2.5442727011312503</v>
      </c>
      <c r="J177" s="127">
        <v>2.5589354493594993</v>
      </c>
      <c r="K177" s="127">
        <v>2.4551435248513664</v>
      </c>
      <c r="L177" s="127">
        <v>2.7364406379982005</v>
      </c>
      <c r="M177" s="127">
        <v>3.2358456309474994</v>
      </c>
      <c r="N177" s="127">
        <v>2.7756906273249999</v>
      </c>
      <c r="O177" s="127">
        <v>2.1673105763649998</v>
      </c>
      <c r="P177" s="127">
        <v>1.2887283831075</v>
      </c>
      <c r="Q177" s="127">
        <v>1.92864404561</v>
      </c>
      <c r="R177" s="127">
        <v>2.2765168166057661</v>
      </c>
      <c r="S177" s="127">
        <v>2.3382131393447141</v>
      </c>
      <c r="T177" s="127">
        <v>2.3953287888842141</v>
      </c>
      <c r="U177" s="127">
        <v>2.4513227941615114</v>
      </c>
      <c r="V177" s="127">
        <v>2.5073276115790923</v>
      </c>
      <c r="W177" s="127">
        <v>2.5622107847344728</v>
      </c>
    </row>
    <row r="178" spans="1:23" s="87" customFormat="1" ht="14.25" customHeight="1" x14ac:dyDescent="0.25">
      <c r="A178" s="125" t="s">
        <v>508</v>
      </c>
      <c r="B178" s="125" t="s">
        <v>508</v>
      </c>
      <c r="C178" s="124" t="s">
        <v>508</v>
      </c>
      <c r="D178" s="125">
        <f>SUMIF($B179:$B$211,LEFT($C178,LEN($C178)-6),D179:D$211)</f>
        <v>45.362997665092223</v>
      </c>
      <c r="E178" s="125">
        <f>SUMIF($B179:$B$211,LEFT($C178,LEN($C178)-6),E179:E$211)</f>
        <v>40.729444130456258</v>
      </c>
      <c r="F178" s="125">
        <f>SUMIF($B179:$B$211,LEFT($C178,LEN($C178)-6),F179:F$211)</f>
        <v>42.106979228372047</v>
      </c>
      <c r="G178" s="125">
        <f>SUMIF($B179:$B$211,LEFT($C178,LEN($C178)-6),G179:G$211)</f>
        <v>29.095585223505619</v>
      </c>
      <c r="H178" s="125">
        <f>SUMIF($B179:$B$211,LEFT($C178,LEN($C178)-6),H179:H$211)</f>
        <v>30.97125867366266</v>
      </c>
      <c r="I178" s="125">
        <f>SUMIF($B179:$B$211,LEFT($C178,LEN($C178)-6),I179:I$211)</f>
        <v>51.998410814651521</v>
      </c>
      <c r="J178" s="125">
        <f>SUMIF($B179:$B$211,LEFT($C178,LEN($C178)-6),J179:J$211)</f>
        <v>54.263045703642845</v>
      </c>
      <c r="K178" s="125">
        <f>SUMIF($B179:$B$211,LEFT($C178,LEN($C178)-6),K179:K$211)</f>
        <v>62.495368191839312</v>
      </c>
      <c r="L178" s="125">
        <f>SUMIF($B179:$B$211,LEFT($C178,LEN($C178)-6),L179:L$211)</f>
        <v>43.736842964695967</v>
      </c>
      <c r="M178" s="125">
        <f>SUMIF($B179:$B$211,LEFT($C178,LEN($C178)-6),M179:M$211)</f>
        <v>58.411061377235868</v>
      </c>
      <c r="N178" s="125">
        <f>SUMIF($B179:$B$211,LEFT($C178,LEN($C178)-6),N179:N$211)</f>
        <v>58.505273867822524</v>
      </c>
      <c r="O178" s="125">
        <f>SUMIF($B179:$B$211,LEFT($C178,LEN($C178)-6),O179:O$211)</f>
        <v>62.89154058543</v>
      </c>
      <c r="P178" s="125">
        <f>SUMIF($B179:$B$211,LEFT($C178,LEN($C178)-6),P179:P$211)</f>
        <v>53.209321081897492</v>
      </c>
      <c r="Q178" s="125">
        <f>SUMIF($B179:$B$211,LEFT($C178,LEN($C178)-6),Q179:Q$211)</f>
        <v>54.554806058827495</v>
      </c>
      <c r="R178" s="125">
        <f>SUMIF($B179:$B$211,LEFT($C178,LEN($C178)-6),R179:R$211)</f>
        <v>57.954416939880986</v>
      </c>
      <c r="S178" s="125">
        <f>SUMIF($B179:$B$211,LEFT($C178,LEN($C178)-6),S179:S$211)</f>
        <v>59.116415984278632</v>
      </c>
      <c r="T178" s="125">
        <f>SUMIF($B179:$B$211,LEFT($C178,LEN($C178)-6),T179:T$211)</f>
        <v>60.163247691503891</v>
      </c>
      <c r="U178" s="125">
        <f>SUMIF($B179:$B$211,LEFT($C178,LEN($C178)-6),U179:U$211)</f>
        <v>61.171929556475526</v>
      </c>
      <c r="V178" s="125">
        <f>SUMIF($B179:$B$211,LEFT($C178,LEN($C178)-6),V179:V$211)</f>
        <v>62.206643704087199</v>
      </c>
      <c r="W178" s="125">
        <f>SUMIF($B179:$B$211,LEFT($C178,LEN($C178)-6),W179:W$211)</f>
        <v>63.203131992271409</v>
      </c>
    </row>
    <row r="179" spans="1:23" s="85" customFormat="1" ht="14.25" customHeight="1" x14ac:dyDescent="0.25">
      <c r="A179" s="130" t="s">
        <v>240</v>
      </c>
      <c r="B179" s="130" t="s">
        <v>509</v>
      </c>
      <c r="C179" s="126" t="s">
        <v>510</v>
      </c>
      <c r="D179" s="127">
        <v>2.8047960000000004E-2</v>
      </c>
      <c r="E179" s="127">
        <v>4.6196640000000004E-2</v>
      </c>
      <c r="F179" s="127">
        <v>5.9395679999999999E-2</v>
      </c>
      <c r="G179" s="127">
        <v>6.111315925E-2</v>
      </c>
      <c r="H179" s="127">
        <v>0.16891181565249996</v>
      </c>
      <c r="I179" s="127">
        <v>0.19991398891000001</v>
      </c>
      <c r="J179" s="127">
        <v>0.214754797</v>
      </c>
      <c r="K179" s="127">
        <v>0.22576153530059639</v>
      </c>
      <c r="L179" s="127">
        <v>7.2300552121591713E-2</v>
      </c>
      <c r="M179" s="127">
        <v>0.270598652</v>
      </c>
      <c r="N179" s="127">
        <v>0.14706300477250001</v>
      </c>
      <c r="O179" s="127">
        <v>6.1971898875E-2</v>
      </c>
      <c r="P179" s="127">
        <v>0.18146159350000002</v>
      </c>
      <c r="Q179" s="127">
        <v>8.0270099250000004E-2</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7.395313265749999E-2</v>
      </c>
      <c r="J180" s="127">
        <v>0</v>
      </c>
      <c r="K180" s="127">
        <v>1.0741796315207908E-2</v>
      </c>
      <c r="L180" s="127">
        <v>0</v>
      </c>
      <c r="M180" s="127">
        <v>2.4788759549999997E-2</v>
      </c>
      <c r="N180" s="127">
        <v>4.296718321999999E-2</v>
      </c>
      <c r="O180" s="127">
        <v>0.13461664231999998</v>
      </c>
      <c r="P180" s="127">
        <v>5.1645070805000005E-2</v>
      </c>
      <c r="Q180" s="127">
        <v>0.17558704681250004</v>
      </c>
      <c r="R180" s="127">
        <v>0.10392219328237423</v>
      </c>
      <c r="S180" s="127">
        <v>0.10484695498649665</v>
      </c>
      <c r="T180" s="127">
        <v>0.10567732550772733</v>
      </c>
      <c r="U180" s="127">
        <v>0.10617872420837725</v>
      </c>
      <c r="V180" s="127">
        <v>0.10733606918103704</v>
      </c>
      <c r="W180" s="127">
        <v>0.10816444233311613</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15.466692826106687</v>
      </c>
      <c r="E182" s="127">
        <v>12.838954811059086</v>
      </c>
      <c r="F182" s="127">
        <v>15.979467302475939</v>
      </c>
      <c r="G182" s="127">
        <v>12.565678272115123</v>
      </c>
      <c r="H182" s="127">
        <v>12.209538243347186</v>
      </c>
      <c r="I182" s="127">
        <v>11.172282577666875</v>
      </c>
      <c r="J182" s="127">
        <v>9.2875432108924993</v>
      </c>
      <c r="K182" s="127">
        <v>12.480453332960705</v>
      </c>
      <c r="L182" s="127">
        <v>6.6209709886917327</v>
      </c>
      <c r="M182" s="127">
        <v>7.8352782142358333</v>
      </c>
      <c r="N182" s="127">
        <v>6.8945496587508348</v>
      </c>
      <c r="O182" s="127">
        <v>8.5073315073416662</v>
      </c>
      <c r="P182" s="127">
        <v>6.2145033119308328</v>
      </c>
      <c r="Q182" s="127">
        <v>7.1500357460374993</v>
      </c>
      <c r="R182" s="127">
        <v>10.999728191367057</v>
      </c>
      <c r="S182" s="127">
        <v>11.494393621257606</v>
      </c>
      <c r="T182" s="127">
        <v>11.904924175711331</v>
      </c>
      <c r="U182" s="127">
        <v>12.279577641462296</v>
      </c>
      <c r="V182" s="127">
        <v>12.626624069240522</v>
      </c>
      <c r="W182" s="127">
        <v>12.937793408315883</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0.77216985998249976</v>
      </c>
      <c r="P183" s="127">
        <v>1.5286401722499997E-2</v>
      </c>
      <c r="Q183" s="127">
        <v>6.7755942769999994E-2</v>
      </c>
      <c r="R183" s="127">
        <v>0.18441418260372039</v>
      </c>
      <c r="S183" s="127">
        <v>0.19412036068497129</v>
      </c>
      <c r="T183" s="127">
        <v>0.20394069655663055</v>
      </c>
      <c r="U183" s="127">
        <v>0.2132915581206738</v>
      </c>
      <c r="V183" s="127">
        <v>0.2242448267162106</v>
      </c>
      <c r="W183" s="127">
        <v>0.23472862100413186</v>
      </c>
    </row>
    <row r="184" spans="1:23" s="85" customFormat="1" ht="14.25" customHeight="1" x14ac:dyDescent="0.25">
      <c r="A184" s="130" t="s">
        <v>240</v>
      </c>
      <c r="B184" s="130" t="s">
        <v>509</v>
      </c>
      <c r="C184" s="126" t="s">
        <v>261</v>
      </c>
      <c r="D184" s="127">
        <v>15.535827017639873</v>
      </c>
      <c r="E184" s="127">
        <v>15.391894309495186</v>
      </c>
      <c r="F184" s="127">
        <v>16.401961777266362</v>
      </c>
      <c r="G184" s="127">
        <v>15.048664371375498</v>
      </c>
      <c r="H184" s="127">
        <v>14.842386259152311</v>
      </c>
      <c r="I184" s="127">
        <v>14.347627675679938</v>
      </c>
      <c r="J184" s="127">
        <v>13.99056841181404</v>
      </c>
      <c r="K184" s="127">
        <v>13.504298824442856</v>
      </c>
      <c r="L184" s="127">
        <v>11.163584642807416</v>
      </c>
      <c r="M184" s="127">
        <v>17.555137354600035</v>
      </c>
      <c r="N184" s="127">
        <v>19.142738824478368</v>
      </c>
      <c r="O184" s="127">
        <v>18</v>
      </c>
      <c r="P184" s="127">
        <v>14</v>
      </c>
      <c r="Q184" s="127">
        <v>14</v>
      </c>
      <c r="R184" s="127">
        <v>15.030818643754072</v>
      </c>
      <c r="S184" s="127">
        <v>15.17485532068517</v>
      </c>
      <c r="T184" s="127">
        <v>15.294179844856906</v>
      </c>
      <c r="U184" s="127">
        <v>15.413404685585583</v>
      </c>
      <c r="V184" s="127">
        <v>15.535306925838535</v>
      </c>
      <c r="W184" s="127">
        <v>15.657109482648396</v>
      </c>
    </row>
    <row r="185" spans="1:23" s="85" customFormat="1" ht="14.25" customHeight="1" x14ac:dyDescent="0.25">
      <c r="A185" s="130" t="s">
        <v>240</v>
      </c>
      <c r="B185" s="130" t="s">
        <v>509</v>
      </c>
      <c r="C185" s="126" t="s">
        <v>514</v>
      </c>
      <c r="D185" s="127">
        <v>0.16030064508999997</v>
      </c>
      <c r="E185" s="127">
        <v>0.74399330329399993</v>
      </c>
      <c r="F185" s="127">
        <v>0.5065169868049999</v>
      </c>
      <c r="G185" s="127">
        <v>0.46644182553249997</v>
      </c>
      <c r="H185" s="127">
        <v>0.88397749420281246</v>
      </c>
      <c r="I185" s="127">
        <v>1.22658913713325</v>
      </c>
      <c r="J185" s="127">
        <v>1.2479620853843747</v>
      </c>
      <c r="K185" s="127">
        <v>1.8478710684975992</v>
      </c>
      <c r="L185" s="127">
        <v>1.1260722807420609</v>
      </c>
      <c r="M185" s="127">
        <v>1.4655359057350001</v>
      </c>
      <c r="N185" s="127">
        <v>2.0206760248050002</v>
      </c>
      <c r="O185" s="127">
        <v>3.1519154218649996</v>
      </c>
      <c r="P185" s="127">
        <v>1.8145826967924998</v>
      </c>
      <c r="Q185" s="127">
        <v>2.4447424469924997</v>
      </c>
      <c r="R185" s="127">
        <v>1.2255498440168526</v>
      </c>
      <c r="S185" s="127">
        <v>0.81973359914588884</v>
      </c>
      <c r="T185" s="127">
        <v>0.41505430346957811</v>
      </c>
      <c r="U185" s="127">
        <v>1.0723719369909551E-2</v>
      </c>
      <c r="V185" s="127">
        <v>-0.39372387147362581</v>
      </c>
      <c r="W185" s="127">
        <v>-0.79783046365666488</v>
      </c>
    </row>
    <row r="186" spans="1:23" s="85" customFormat="1" ht="14.25" customHeight="1" x14ac:dyDescent="0.25">
      <c r="A186" s="130" t="s">
        <v>240</v>
      </c>
      <c r="B186" s="130" t="s">
        <v>509</v>
      </c>
      <c r="C186" s="126" t="s">
        <v>267</v>
      </c>
      <c r="D186" s="127">
        <v>1.6492788020599998</v>
      </c>
      <c r="E186" s="127">
        <v>2.3869495583861249</v>
      </c>
      <c r="F186" s="127">
        <v>0.68416976357999992</v>
      </c>
      <c r="G186" s="127">
        <v>0.2048683150275</v>
      </c>
      <c r="H186" s="127">
        <v>0.11526773190749998</v>
      </c>
      <c r="I186" s="127">
        <v>1.4997372192274996</v>
      </c>
      <c r="J186" s="127">
        <v>3.4041732450019375</v>
      </c>
      <c r="K186" s="127">
        <v>2.2785002568604491</v>
      </c>
      <c r="L186" s="127">
        <v>1.8089666117327696</v>
      </c>
      <c r="M186" s="127">
        <v>3.6642158949666657</v>
      </c>
      <c r="N186" s="127">
        <v>1.467714385135833</v>
      </c>
      <c r="O186" s="127">
        <v>2.3204386125816661</v>
      </c>
      <c r="P186" s="127">
        <v>1.4081895256424997</v>
      </c>
      <c r="Q186" s="127">
        <v>1.1503817783966668</v>
      </c>
      <c r="R186" s="127">
        <v>0.70041041223623479</v>
      </c>
      <c r="S186" s="127">
        <v>0.53467078606516727</v>
      </c>
      <c r="T186" s="127">
        <v>0.36014588692429789</v>
      </c>
      <c r="U186" s="127">
        <v>0.17899376505609804</v>
      </c>
      <c r="V186" s="127">
        <v>-8.7018433574500027E-3</v>
      </c>
      <c r="W186" s="127">
        <v>-0.20309297875589422</v>
      </c>
    </row>
    <row r="187" spans="1:23" s="85" customFormat="1" ht="14.25" customHeight="1" x14ac:dyDescent="0.25">
      <c r="A187" s="130" t="s">
        <v>240</v>
      </c>
      <c r="B187" s="130" t="s">
        <v>509</v>
      </c>
      <c r="C187" s="126" t="s">
        <v>515</v>
      </c>
      <c r="D187" s="127">
        <v>0.28321146824866661</v>
      </c>
      <c r="E187" s="127">
        <v>0.27260707173845833</v>
      </c>
      <c r="F187" s="127">
        <v>0.28929448491249998</v>
      </c>
      <c r="G187" s="127">
        <v>0.42336413472500001</v>
      </c>
      <c r="H187" s="127">
        <v>0.25767736471499997</v>
      </c>
      <c r="I187" s="127">
        <v>0.29195901819749998</v>
      </c>
      <c r="J187" s="127">
        <v>0.19828168471500002</v>
      </c>
      <c r="K187" s="127">
        <v>0.1812781414694368</v>
      </c>
      <c r="L187" s="127">
        <v>0.20612606042296203</v>
      </c>
      <c r="M187" s="127">
        <v>0.34734201435583334</v>
      </c>
      <c r="N187" s="127">
        <v>0.44657823276250008</v>
      </c>
      <c r="O187" s="127">
        <v>0.3675143371016667</v>
      </c>
      <c r="P187" s="127">
        <v>0.45403843634333341</v>
      </c>
      <c r="Q187" s="127">
        <v>0.10864257766083332</v>
      </c>
      <c r="R187" s="127">
        <v>0.80809677804417213</v>
      </c>
      <c r="S187" s="127">
        <v>0.85278980553767481</v>
      </c>
      <c r="T187" s="127">
        <v>0.89805237946442651</v>
      </c>
      <c r="U187" s="127">
        <v>0.94452500732548916</v>
      </c>
      <c r="V187" s="127">
        <v>0.99221003500459914</v>
      </c>
      <c r="W187" s="127">
        <v>1.0411051166180354</v>
      </c>
    </row>
    <row r="188" spans="1:23" s="85" customFormat="1" ht="14.25" customHeight="1" x14ac:dyDescent="0.25">
      <c r="A188" s="130" t="s">
        <v>240</v>
      </c>
      <c r="B188" s="130" t="s">
        <v>509</v>
      </c>
      <c r="C188" s="126" t="s">
        <v>516</v>
      </c>
      <c r="D188" s="127">
        <v>1.433392366117</v>
      </c>
      <c r="E188" s="127">
        <v>0.30568768480140002</v>
      </c>
      <c r="F188" s="127">
        <v>0.56102685195449997</v>
      </c>
      <c r="G188" s="127">
        <v>0.32133044548</v>
      </c>
      <c r="H188" s="127">
        <v>0.45254164382000001</v>
      </c>
      <c r="I188" s="127">
        <v>1.03874084555</v>
      </c>
      <c r="J188" s="127">
        <v>1.11449394</v>
      </c>
      <c r="K188" s="127">
        <v>0.71901380250007085</v>
      </c>
      <c r="L188" s="127">
        <v>0.80699014595497331</v>
      </c>
      <c r="M188" s="127">
        <v>7.2481645817924996</v>
      </c>
      <c r="N188" s="127">
        <v>7.3429865538974992</v>
      </c>
      <c r="O188" s="127">
        <v>7.5755823053624995</v>
      </c>
      <c r="P188" s="127">
        <v>5.0696140451608303</v>
      </c>
      <c r="Q188" s="127">
        <v>5.3773904209074956</v>
      </c>
      <c r="R188" s="127">
        <v>6.2741293076478302</v>
      </c>
      <c r="S188" s="127">
        <v>6.3182504198289422</v>
      </c>
      <c r="T188" s="127">
        <v>6.3589876846530222</v>
      </c>
      <c r="U188" s="127">
        <v>6.3965520734044441</v>
      </c>
      <c r="V188" s="127">
        <v>6.4401897026342114</v>
      </c>
      <c r="W188" s="127">
        <v>6.4806544557913339</v>
      </c>
    </row>
    <row r="189" spans="1:23" s="85" customFormat="1" ht="14.25" customHeight="1" x14ac:dyDescent="0.25">
      <c r="A189" s="130" t="s">
        <v>240</v>
      </c>
      <c r="B189" s="130" t="s">
        <v>509</v>
      </c>
      <c r="C189" s="126" t="s">
        <v>270</v>
      </c>
      <c r="D189" s="127">
        <v>10.806246579829999</v>
      </c>
      <c r="E189" s="127">
        <v>8.743160751681998</v>
      </c>
      <c r="F189" s="127">
        <v>7.6251463813777489</v>
      </c>
      <c r="G189" s="127">
        <v>4.1247000000000002E-3</v>
      </c>
      <c r="H189" s="127">
        <v>2.0409581208653496</v>
      </c>
      <c r="I189" s="127">
        <v>22.147607219628963</v>
      </c>
      <c r="J189" s="127">
        <v>24.805268328834998</v>
      </c>
      <c r="K189" s="127">
        <v>31.247449433492388</v>
      </c>
      <c r="L189" s="127">
        <v>21.931831682222452</v>
      </c>
      <c r="M189" s="127">
        <v>20</v>
      </c>
      <c r="N189" s="127">
        <v>20.999999999999996</v>
      </c>
      <c r="O189" s="127">
        <v>22</v>
      </c>
      <c r="P189" s="127">
        <v>24</v>
      </c>
      <c r="Q189" s="127">
        <v>24</v>
      </c>
      <c r="R189" s="127">
        <v>22.627347386928673</v>
      </c>
      <c r="S189" s="127">
        <v>23.622755116086712</v>
      </c>
      <c r="T189" s="127">
        <v>24.62228539435997</v>
      </c>
      <c r="U189" s="127">
        <v>25.628682381942653</v>
      </c>
      <c r="V189" s="127">
        <v>26.683157790303152</v>
      </c>
      <c r="W189" s="127">
        <v>27.744499907973076</v>
      </c>
    </row>
    <row r="190" spans="1:23" s="87" customFormat="1" ht="14.25" customHeight="1" x14ac:dyDescent="0.25">
      <c r="A190" s="125" t="s">
        <v>517</v>
      </c>
      <c r="B190" s="125" t="s">
        <v>517</v>
      </c>
      <c r="C190" s="124" t="s">
        <v>517</v>
      </c>
      <c r="D190" s="125">
        <f>SUMIF($B191:$B$211,LEFT($C190,LEN($C190)-6),D191:D$211)</f>
        <v>750.73257814710894</v>
      </c>
      <c r="E190" s="125">
        <f>SUMIF($B191:$B$211,LEFT($C190,LEN($C190)-6),E191:E$211)</f>
        <v>779.42854062763308</v>
      </c>
      <c r="F190" s="125">
        <f>SUMIF($B191:$B$211,LEFT($C190,LEN($C190)-6),F191:F$211)</f>
        <v>987.17594256955988</v>
      </c>
      <c r="G190" s="125">
        <f>SUMIF($B191:$B$211,LEFT($C190,LEN($C190)-6),G191:G$211)</f>
        <v>955.92811390111854</v>
      </c>
      <c r="H190" s="125">
        <f>SUMIF($B191:$B$211,LEFT($C190,LEN($C190)-6),H191:H$211)</f>
        <v>923.18342923765624</v>
      </c>
      <c r="I190" s="125">
        <f>SUMIF($B191:$B$211,LEFT($C190,LEN($C190)-6),I191:I$211)</f>
        <v>767.28220298624387</v>
      </c>
      <c r="J190" s="125">
        <f>SUMIF($B191:$B$211,LEFT($C190,LEN($C190)-6),J191:J$211)</f>
        <v>802.19655424591144</v>
      </c>
      <c r="K190" s="125">
        <f>SUMIF($B191:$B$211,LEFT($C190,LEN($C190)-6),K191:K$211)</f>
        <v>866.87310665052075</v>
      </c>
      <c r="L190" s="125">
        <f>SUMIF($B191:$B$211,LEFT($C190,LEN($C190)-6),L191:L$211)</f>
        <v>927.52064970752383</v>
      </c>
      <c r="M190" s="125">
        <f>SUMIF($B191:$B$211,LEFT($C190,LEN($C190)-6),M191:M$211)</f>
        <v>865.04537265154306</v>
      </c>
      <c r="N190" s="125">
        <f>SUMIF($B191:$B$211,LEFT($C190,LEN($C190)-6),N191:N$211)</f>
        <v>827.09382051833654</v>
      </c>
      <c r="O190" s="125">
        <f>SUMIF($B191:$B$211,LEFT($C190,LEN($C190)-6),O191:O$211)</f>
        <v>838.3891606968624</v>
      </c>
      <c r="P190" s="125">
        <f>SUMIF($B191:$B$211,LEFT($C190,LEN($C190)-6),P191:P$211)</f>
        <v>832.89594950555863</v>
      </c>
      <c r="Q190" s="125">
        <f>SUMIF($B191:$B$211,LEFT($C190,LEN($C190)-6),Q191:Q$211)</f>
        <v>902.61923293425832</v>
      </c>
      <c r="R190" s="125">
        <f>SUMIF($B191:$B$211,LEFT($C190,LEN($C190)-6),R191:R$211)</f>
        <v>820.78176025421169</v>
      </c>
      <c r="S190" s="125">
        <f>SUMIF($B191:$B$211,LEFT($C190,LEN($C190)-6),S191:S$211)</f>
        <v>818.31877998613925</v>
      </c>
      <c r="T190" s="125">
        <f>SUMIF($B191:$B$211,LEFT($C190,LEN($C190)-6),T191:T$211)</f>
        <v>825.6847370463372</v>
      </c>
      <c r="U190" s="125">
        <f>SUMIF($B191:$B$211,LEFT($C190,LEN($C190)-6),U191:U$211)</f>
        <v>803.08351665326029</v>
      </c>
      <c r="V190" s="125">
        <f>SUMIF($B191:$B$211,LEFT($C190,LEN($C190)-6),V191:V$211)</f>
        <v>811.91071358915065</v>
      </c>
      <c r="W190" s="125">
        <f>SUMIF($B191:$B$211,LEFT($C190,LEN($C190)-6),W191:W$211)</f>
        <v>840.77291946744083</v>
      </c>
    </row>
    <row r="191" spans="1:23" s="85" customFormat="1" ht="14.25" customHeight="1" x14ac:dyDescent="0.25">
      <c r="A191" s="130" t="s">
        <v>240</v>
      </c>
      <c r="B191" s="130" t="s">
        <v>518</v>
      </c>
      <c r="C191" s="126" t="s">
        <v>291</v>
      </c>
      <c r="D191" s="127">
        <v>698.06964116348183</v>
      </c>
      <c r="E191" s="127">
        <v>736.60202597392163</v>
      </c>
      <c r="F191" s="127">
        <v>944.56679399578297</v>
      </c>
      <c r="G191" s="127">
        <v>919.99585750286894</v>
      </c>
      <c r="H191" s="127">
        <v>891.11719480072543</v>
      </c>
      <c r="I191" s="127">
        <v>732.1015022572542</v>
      </c>
      <c r="J191" s="127">
        <v>767.31397010004912</v>
      </c>
      <c r="K191" s="127">
        <v>841.66211391630623</v>
      </c>
      <c r="L191" s="127">
        <v>906.07395691791578</v>
      </c>
      <c r="M191" s="127">
        <v>842.62365247642504</v>
      </c>
      <c r="N191" s="127">
        <v>804.39343442817278</v>
      </c>
      <c r="O191" s="127">
        <v>818.46753606204368</v>
      </c>
      <c r="P191" s="127">
        <v>811.97504915964896</v>
      </c>
      <c r="Q191" s="127">
        <v>876.04210292137213</v>
      </c>
      <c r="R191" s="127">
        <v>799.28674566403959</v>
      </c>
      <c r="S191" s="127">
        <v>796.76505647720296</v>
      </c>
      <c r="T191" s="127">
        <v>804.12898501154473</v>
      </c>
      <c r="U191" s="127">
        <v>781.54349277948586</v>
      </c>
      <c r="V191" s="127">
        <v>790.37178657306424</v>
      </c>
      <c r="W191" s="127">
        <v>819.25284600813097</v>
      </c>
    </row>
    <row r="192" spans="1:23" s="85" customFormat="1" ht="14.25" customHeight="1" x14ac:dyDescent="0.25">
      <c r="A192" s="130" t="s">
        <v>240</v>
      </c>
      <c r="B192" s="130" t="s">
        <v>518</v>
      </c>
      <c r="C192" s="126" t="s">
        <v>276</v>
      </c>
      <c r="D192" s="127">
        <v>19.364741085673185</v>
      </c>
      <c r="E192" s="127">
        <v>17.865668108229166</v>
      </c>
      <c r="F192" s="127">
        <v>17.124554800899709</v>
      </c>
      <c r="G192" s="127">
        <v>13.854759387396735</v>
      </c>
      <c r="H192" s="127">
        <v>15.353550878542674</v>
      </c>
      <c r="I192" s="127">
        <v>17.79879206216777</v>
      </c>
      <c r="J192" s="127">
        <v>18.516942421612484</v>
      </c>
      <c r="K192" s="127">
        <v>12.051431350680044</v>
      </c>
      <c r="L192" s="127">
        <v>10.349475650793925</v>
      </c>
      <c r="M192" s="127">
        <v>11.78280764444543</v>
      </c>
      <c r="N192" s="127">
        <v>12.220351339667097</v>
      </c>
      <c r="O192" s="127">
        <v>9.7797361053587668</v>
      </c>
      <c r="P192" s="127">
        <v>10.355691162742962</v>
      </c>
      <c r="Q192" s="127">
        <v>15.976379084206169</v>
      </c>
      <c r="R192" s="127">
        <v>11.385823652370116</v>
      </c>
      <c r="S192" s="127">
        <v>11.324220860601777</v>
      </c>
      <c r="T192" s="127">
        <v>11.22667466838949</v>
      </c>
      <c r="U192" s="127">
        <v>11.121029461850087</v>
      </c>
      <c r="V192" s="127">
        <v>11.022557660261677</v>
      </c>
      <c r="W192" s="127">
        <v>10.915986844346103</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3.7183139324999996E-2</v>
      </c>
      <c r="O193" s="127">
        <v>2.4788759549999997E-2</v>
      </c>
      <c r="P193" s="127">
        <v>7.4366278649999982E-3</v>
      </c>
      <c r="Q193" s="127">
        <v>0</v>
      </c>
      <c r="R193" s="127">
        <v>4.9481246410000297E-2</v>
      </c>
      <c r="S193" s="127">
        <v>5.4287898784469053E-2</v>
      </c>
      <c r="T193" s="127">
        <v>5.8939425172472776E-2</v>
      </c>
      <c r="U193" s="127">
        <v>6.3684914631527881E-2</v>
      </c>
      <c r="V193" s="127">
        <v>6.8795538631022987E-2</v>
      </c>
      <c r="W193" s="127">
        <v>7.4000113486986568E-2</v>
      </c>
    </row>
    <row r="194" spans="1:23" s="85" customFormat="1" ht="14.25" customHeight="1" x14ac:dyDescent="0.25">
      <c r="A194" s="130" t="s">
        <v>240</v>
      </c>
      <c r="B194" s="130" t="s">
        <v>518</v>
      </c>
      <c r="C194" s="126" t="s">
        <v>520</v>
      </c>
      <c r="D194" s="127">
        <v>0.12394379774999997</v>
      </c>
      <c r="E194" s="127">
        <v>0.59493022920000005</v>
      </c>
      <c r="F194" s="127">
        <v>0.79386002458874994</v>
      </c>
      <c r="G194" s="127">
        <v>0.62188800521062493</v>
      </c>
      <c r="H194" s="127">
        <v>0.92214185525999992</v>
      </c>
      <c r="I194" s="127">
        <v>0.72047496767093755</v>
      </c>
      <c r="J194" s="127">
        <v>1.2152689369387499</v>
      </c>
      <c r="K194" s="127">
        <v>1.2483206756307972</v>
      </c>
      <c r="L194" s="127">
        <v>1.0770468648449285</v>
      </c>
      <c r="M194" s="127">
        <v>0.97006679038999999</v>
      </c>
      <c r="N194" s="127">
        <v>0.70152189526499997</v>
      </c>
      <c r="O194" s="127">
        <v>0</v>
      </c>
      <c r="P194" s="127">
        <v>0.47346530740499992</v>
      </c>
      <c r="Q194" s="127">
        <v>0.30366230448749998</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25.047612777312676</v>
      </c>
      <c r="E195" s="127">
        <v>17.127770859538767</v>
      </c>
      <c r="F195" s="127">
        <v>15.749560494396565</v>
      </c>
      <c r="G195" s="127">
        <v>14.95197299146791</v>
      </c>
      <c r="H195" s="127">
        <v>10.834777237430497</v>
      </c>
      <c r="I195" s="127">
        <v>11.838210474535</v>
      </c>
      <c r="J195" s="127">
        <v>10.49468895259476</v>
      </c>
      <c r="K195" s="127">
        <v>8.2430246700160925</v>
      </c>
      <c r="L195" s="127">
        <v>6.6659958715085379</v>
      </c>
      <c r="M195" s="127">
        <v>6.2468371942324996</v>
      </c>
      <c r="N195" s="127">
        <v>6.6603277213958307</v>
      </c>
      <c r="O195" s="127">
        <v>6.7949753142424978</v>
      </c>
      <c r="P195" s="127">
        <v>7.1551383094841663</v>
      </c>
      <c r="Q195" s="127">
        <v>7.8806696098724984</v>
      </c>
      <c r="R195" s="127">
        <v>7.1178901169921511</v>
      </c>
      <c r="S195" s="127">
        <v>7.1975851183740041</v>
      </c>
      <c r="T195" s="127">
        <v>7.2617332580377409</v>
      </c>
      <c r="U195" s="127">
        <v>7.3165666015146096</v>
      </c>
      <c r="V195" s="127">
        <v>7.3787635245072716</v>
      </c>
      <c r="W195" s="127">
        <v>7.4316456513130609</v>
      </c>
    </row>
    <row r="196" spans="1:23" s="85" customFormat="1" ht="14.25" customHeight="1" x14ac:dyDescent="0.25">
      <c r="A196" s="130" t="s">
        <v>240</v>
      </c>
      <c r="B196" s="130" t="s">
        <v>518</v>
      </c>
      <c r="C196" s="126" t="s">
        <v>288</v>
      </c>
      <c r="D196" s="127">
        <v>8.1266393228913127</v>
      </c>
      <c r="E196" s="127">
        <v>7.2381454567435117</v>
      </c>
      <c r="F196" s="127">
        <v>8.9411732538919999</v>
      </c>
      <c r="G196" s="127">
        <v>6.5036360141744369</v>
      </c>
      <c r="H196" s="127">
        <v>4.95576446569775</v>
      </c>
      <c r="I196" s="127">
        <v>4.8232232246159992</v>
      </c>
      <c r="J196" s="127">
        <v>4.6556838347163749</v>
      </c>
      <c r="K196" s="127">
        <v>3.6682160378876549</v>
      </c>
      <c r="L196" s="127">
        <v>3.3541744024607265</v>
      </c>
      <c r="M196" s="127">
        <v>3.4220085460499994</v>
      </c>
      <c r="N196" s="127">
        <v>3.0810019945108329</v>
      </c>
      <c r="O196" s="127">
        <v>3.3221244556674989</v>
      </c>
      <c r="P196" s="127">
        <v>2.929168938412499</v>
      </c>
      <c r="Q196" s="127">
        <v>2.4164190143199993</v>
      </c>
      <c r="R196" s="127">
        <v>2.9418195743998226</v>
      </c>
      <c r="S196" s="127">
        <v>2.9776296311759931</v>
      </c>
      <c r="T196" s="127">
        <v>3.0084046831926701</v>
      </c>
      <c r="U196" s="127">
        <v>3.0387428957782108</v>
      </c>
      <c r="V196" s="127">
        <v>3.0688102926865701</v>
      </c>
      <c r="W196" s="127">
        <v>3.0984408501637959</v>
      </c>
    </row>
    <row r="197" spans="1:23" s="87" customFormat="1" ht="14.25" customHeight="1" x14ac:dyDescent="0.25">
      <c r="A197" s="123" t="s">
        <v>521</v>
      </c>
      <c r="B197" s="123" t="s">
        <v>521</v>
      </c>
      <c r="C197" s="122" t="s">
        <v>521</v>
      </c>
      <c r="D197" s="123">
        <f>SUMIF($A199:$A$211,LEFT($C197,LEN($C197)-6),D199:D$211)</f>
        <v>8.6528061882967489</v>
      </c>
      <c r="E197" s="123">
        <f>SUMIF($A199:$A$211,LEFT($C197,LEN($C197)-6),E199:E$211)</f>
        <v>6.8763754819941658</v>
      </c>
      <c r="F197" s="123">
        <f>SUMIF($A199:$A$211,LEFT($C197,LEN($C197)-6),F199:F$211)</f>
        <v>6.9767945673539993</v>
      </c>
      <c r="G197" s="123">
        <f>SUMIF($A199:$A$211,LEFT($C197,LEN($C197)-6),G199:G$211)</f>
        <v>7.9255299908609143</v>
      </c>
      <c r="H197" s="123">
        <f>SUMIF($A199:$A$211,LEFT($C197,LEN($C197)-6),H199:H$211)</f>
        <v>9.1062174475826652</v>
      </c>
      <c r="I197" s="123">
        <f>SUMIF($A199:$A$211,LEFT($C197,LEN($C197)-6),I199:I$211)</f>
        <v>9.933388338457938</v>
      </c>
      <c r="J197" s="123">
        <f>SUMIF($A199:$A$211,LEFT($C197,LEN($C197)-6),J199:J$211)</f>
        <v>7.9769293663675631</v>
      </c>
      <c r="K197" s="123">
        <f>SUMIF($A199:$A$211,LEFT($C197,LEN($C197)-6),K199:K$211)</f>
        <v>11.072218124257933</v>
      </c>
      <c r="L197" s="123">
        <f>SUMIF($A199:$A$211,LEFT($C197,LEN($C197)-6),L199:L$211)</f>
        <v>14.185119427467319</v>
      </c>
      <c r="M197" s="123">
        <f>SUMIF($A199:$A$211,LEFT($C197,LEN($C197)-6),M199:M$211)</f>
        <v>12.538289717783329</v>
      </c>
      <c r="N197" s="123">
        <f>SUMIF($A199:$A$211,LEFT($C197,LEN($C197)-6),N199:N$211)</f>
        <v>12.441059203496664</v>
      </c>
      <c r="O197" s="123">
        <f>SUMIF($A199:$A$211,LEFT($C197,LEN($C197)-6),O199:O$211)</f>
        <v>12.389059733120831</v>
      </c>
      <c r="P197" s="123">
        <f>SUMIF($A199:$A$211,LEFT($C197,LEN($C197)-6),P199:P$211)</f>
        <v>13.335289404815001</v>
      </c>
      <c r="Q197" s="123">
        <f>SUMIF($A199:$A$211,LEFT($C197,LEN($C197)-6),Q199:Q$211)</f>
        <v>10.071227316053335</v>
      </c>
      <c r="R197" s="123">
        <f>SUMIF($A199:$A$211,LEFT($C197,LEN($C197)-6),R199:R$211)</f>
        <v>11.806396551449467</v>
      </c>
      <c r="S197" s="123">
        <f>SUMIF($A199:$A$211,LEFT($C197,LEN($C197)-6),S199:S$211)</f>
        <v>11.81826701207498</v>
      </c>
      <c r="T197" s="123">
        <f>SUMIF($A199:$A$211,LEFT($C197,LEN($C197)-6),T199:T$211)</f>
        <v>11.811522067494378</v>
      </c>
      <c r="U197" s="123">
        <f>SUMIF($A199:$A$211,LEFT($C197,LEN($C197)-6),U199:U$211)</f>
        <v>11.767551848649045</v>
      </c>
      <c r="V197" s="123">
        <f>SUMIF($A199:$A$211,LEFT($C197,LEN($C197)-6),V199:V$211)</f>
        <v>11.788540653745562</v>
      </c>
      <c r="W197" s="123">
        <f>SUMIF($A199:$A$211,LEFT($C197,LEN($C197)-6),W199:W$211)</f>
        <v>11.772304184577242</v>
      </c>
    </row>
    <row r="198" spans="1:23" s="87" customFormat="1" ht="14.25" customHeight="1" x14ac:dyDescent="0.25">
      <c r="A198" s="125" t="s">
        <v>521</v>
      </c>
      <c r="B198" s="125" t="s">
        <v>521</v>
      </c>
      <c r="C198" s="124" t="s">
        <v>521</v>
      </c>
      <c r="D198" s="125">
        <f>SUMIF($B199:$B$211,LEFT($C198,LEN($C198)-6),D199:D$211)</f>
        <v>8.6528061882967489</v>
      </c>
      <c r="E198" s="125">
        <f>SUMIF($B199:$B$211,LEFT($C198,LEN($C198)-6),E199:E$211)</f>
        <v>6.8763754819941658</v>
      </c>
      <c r="F198" s="125">
        <f>SUMIF($B199:$B$211,LEFT($C198,LEN($C198)-6),F199:F$211)</f>
        <v>6.9767945673539993</v>
      </c>
      <c r="G198" s="125">
        <f>SUMIF($B199:$B$211,LEFT($C198,LEN($C198)-6),G199:G$211)</f>
        <v>7.9255299908609143</v>
      </c>
      <c r="H198" s="125">
        <f>SUMIF($B199:$B$211,LEFT($C198,LEN($C198)-6),H199:H$211)</f>
        <v>9.1062174475826652</v>
      </c>
      <c r="I198" s="125">
        <f>SUMIF($B199:$B$211,LEFT($C198,LEN($C198)-6),I199:I$211)</f>
        <v>9.933388338457938</v>
      </c>
      <c r="J198" s="125">
        <f>SUMIF($B199:$B$211,LEFT($C198,LEN($C198)-6),J199:J$211)</f>
        <v>7.9769293663675631</v>
      </c>
      <c r="K198" s="125">
        <f>SUMIF($B199:$B$211,LEFT($C198,LEN($C198)-6),K199:K$211)</f>
        <v>11.072218124257933</v>
      </c>
      <c r="L198" s="125">
        <f>SUMIF($B199:$B$211,LEFT($C198,LEN($C198)-6),L199:L$211)</f>
        <v>14.185119427467319</v>
      </c>
      <c r="M198" s="125">
        <f>SUMIF($B199:$B$211,LEFT($C198,LEN($C198)-6),M199:M$211)</f>
        <v>12.538289717783329</v>
      </c>
      <c r="N198" s="125">
        <f>SUMIF($B199:$B$211,LEFT($C198,LEN($C198)-6),N199:N$211)</f>
        <v>12.441059203496664</v>
      </c>
      <c r="O198" s="125">
        <f>SUMIF($B199:$B$211,LEFT($C198,LEN($C198)-6),O199:O$211)</f>
        <v>12.389059733120831</v>
      </c>
      <c r="P198" s="125">
        <f>SUMIF($B199:$B$211,LEFT($C198,LEN($C198)-6),P199:P$211)</f>
        <v>13.335289404815001</v>
      </c>
      <c r="Q198" s="125">
        <f>SUMIF($B199:$B$211,LEFT($C198,LEN($C198)-6),Q199:Q$211)</f>
        <v>10.071227316053335</v>
      </c>
      <c r="R198" s="125">
        <f>SUMIF($B199:$B$211,LEFT($C198,LEN($C198)-6),R199:R$211)</f>
        <v>11.806396551449467</v>
      </c>
      <c r="S198" s="125">
        <f>SUMIF($B199:$B$211,LEFT($C198,LEN($C198)-6),S199:S$211)</f>
        <v>11.81826701207498</v>
      </c>
      <c r="T198" s="125">
        <f>SUMIF($B199:$B$211,LEFT($C198,LEN($C198)-6),T199:T$211)</f>
        <v>11.811522067494378</v>
      </c>
      <c r="U198" s="125">
        <f>SUMIF($B199:$B$211,LEFT($C198,LEN($C198)-6),U199:U$211)</f>
        <v>11.767551848649045</v>
      </c>
      <c r="V198" s="125">
        <f>SUMIF($B199:$B$211,LEFT($C198,LEN($C198)-6),V199:V$211)</f>
        <v>11.788540653745562</v>
      </c>
      <c r="W198" s="125">
        <f>SUMIF($B199:$B$211,LEFT($C198,LEN($C198)-6),W199:W$211)</f>
        <v>11.772304184577242</v>
      </c>
    </row>
    <row r="199" spans="1:23" s="85" customFormat="1" ht="14.25" customHeight="1" x14ac:dyDescent="0.25">
      <c r="A199" s="130" t="s">
        <v>522</v>
      </c>
      <c r="B199" s="130" t="s">
        <v>522</v>
      </c>
      <c r="C199" s="126" t="s">
        <v>523</v>
      </c>
      <c r="D199" s="127">
        <v>7.9909139504221658</v>
      </c>
      <c r="E199" s="127">
        <v>6.1588650484012497</v>
      </c>
      <c r="F199" s="127">
        <v>6.289671209221499</v>
      </c>
      <c r="G199" s="127">
        <v>7.2232565382099985</v>
      </c>
      <c r="H199" s="127">
        <v>8.3618101641901639</v>
      </c>
      <c r="I199" s="127">
        <v>9.171571046964937</v>
      </c>
      <c r="J199" s="127">
        <v>7.2829285980300629</v>
      </c>
      <c r="K199" s="127">
        <v>9.9498510152989841</v>
      </c>
      <c r="L199" s="127">
        <v>13.007949108393481</v>
      </c>
      <c r="M199" s="127">
        <v>10.196516701699162</v>
      </c>
      <c r="N199" s="127">
        <v>9.5095402019824977</v>
      </c>
      <c r="O199" s="127">
        <v>9.8959617781483313</v>
      </c>
      <c r="P199" s="127">
        <v>9.5163063865966677</v>
      </c>
      <c r="Q199" s="127">
        <v>7.6079961686525008</v>
      </c>
      <c r="R199" s="127">
        <v>8.7167069455191371</v>
      </c>
      <c r="S199" s="127">
        <v>8.6996070457594747</v>
      </c>
      <c r="T199" s="127">
        <v>8.66551043979754</v>
      </c>
      <c r="U199" s="127">
        <v>8.5975416208872968</v>
      </c>
      <c r="V199" s="127">
        <v>8.5909186620269065</v>
      </c>
      <c r="W199" s="127">
        <v>8.550423490218126</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4.1355913849249991E-2</v>
      </c>
      <c r="H201" s="127">
        <v>9.5023578274999985E-3</v>
      </c>
      <c r="I201" s="127">
        <v>1.03286498125E-2</v>
      </c>
      <c r="J201" s="127">
        <v>0</v>
      </c>
      <c r="K201" s="127">
        <v>2.1070446618292455E-2</v>
      </c>
      <c r="L201" s="127">
        <v>1.0741796315207908E-2</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1.814868E-2</v>
      </c>
      <c r="E203" s="127">
        <v>3.6297360000000001E-2</v>
      </c>
      <c r="F203" s="127">
        <v>2.7223020000000001E-2</v>
      </c>
      <c r="G203" s="127">
        <v>3.0935250000000004E-2</v>
      </c>
      <c r="H203" s="127">
        <v>4.1247000000000006E-2</v>
      </c>
      <c r="I203" s="127">
        <v>3.0935250000000004E-2</v>
      </c>
      <c r="J203" s="127">
        <v>3.0935250000000004E-2</v>
      </c>
      <c r="K203" s="127">
        <v>2.8872901371389169E-2</v>
      </c>
      <c r="L203" s="127">
        <v>2.8666666361593537E-2</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0.62721771817458327</v>
      </c>
      <c r="E204" s="127">
        <v>0.66468723389291651</v>
      </c>
      <c r="F204" s="127">
        <v>0.65990033813249982</v>
      </c>
      <c r="G204" s="127">
        <v>0.62998228880166651</v>
      </c>
      <c r="H204" s="127">
        <v>0.69365792556499994</v>
      </c>
      <c r="I204" s="127">
        <v>0.72055339168050003</v>
      </c>
      <c r="J204" s="127">
        <v>0.64244201833749992</v>
      </c>
      <c r="K204" s="127">
        <v>1.0724237609692677</v>
      </c>
      <c r="L204" s="127">
        <v>1.1371843983696079</v>
      </c>
      <c r="M204" s="127">
        <v>2.3417730160841659</v>
      </c>
      <c r="N204" s="127">
        <v>2.9315190015141654</v>
      </c>
      <c r="O204" s="127">
        <v>2.4930979549725003</v>
      </c>
      <c r="P204" s="127">
        <v>3.8189830182183337</v>
      </c>
      <c r="Q204" s="127">
        <v>2.4590996874758342</v>
      </c>
      <c r="R204" s="127">
        <v>3.0896896059303303</v>
      </c>
      <c r="S204" s="127">
        <v>3.1186599663155059</v>
      </c>
      <c r="T204" s="127">
        <v>3.1460116276968377</v>
      </c>
      <c r="U204" s="127">
        <v>3.1700102277617477</v>
      </c>
      <c r="V204" s="127">
        <v>3.1976219917186559</v>
      </c>
      <c r="W204" s="127">
        <v>3.2218806943591169</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1.979856E-2</v>
      </c>
      <c r="K205" s="127">
        <v>0</v>
      </c>
      <c r="L205" s="127">
        <v>0</v>
      </c>
      <c r="M205" s="127">
        <v>0</v>
      </c>
      <c r="N205" s="127">
        <v>0</v>
      </c>
      <c r="O205" s="127">
        <v>0</v>
      </c>
      <c r="P205" s="127">
        <v>0</v>
      </c>
      <c r="Q205" s="127">
        <v>4.1314599249999999E-3</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1.6525839699999999E-2</v>
      </c>
      <c r="E206" s="127">
        <v>1.6525839699999999E-2</v>
      </c>
      <c r="F206" s="127">
        <v>0</v>
      </c>
      <c r="G206" s="127">
        <v>0</v>
      </c>
      <c r="H206" s="127">
        <v>0</v>
      </c>
      <c r="I206" s="127">
        <v>0</v>
      </c>
      <c r="J206" s="127">
        <v>8.2494000000000003E-4</v>
      </c>
      <c r="K206" s="127">
        <v>0</v>
      </c>
      <c r="L206" s="127">
        <v>5.7745802742778334E-4</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2.1196374999999999E-3</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2.1196374999999999E-3</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2.1196374999999999E-3</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1B6BD-B0C3-4E0B-A67D-2F4943639BA6}">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69</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287.41750725097421</v>
      </c>
      <c r="E4" s="5">
        <f t="shared" si="0"/>
        <v>306.15007594261499</v>
      </c>
      <c r="F4" s="5">
        <f t="shared" si="0"/>
        <v>269.04083145199746</v>
      </c>
      <c r="G4" s="5">
        <f t="shared" si="0"/>
        <v>238.70462199609187</v>
      </c>
      <c r="H4" s="5">
        <f t="shared" si="0"/>
        <v>243.71230389351149</v>
      </c>
      <c r="I4" s="5">
        <f t="shared" si="0"/>
        <v>251.93275222185403</v>
      </c>
      <c r="J4" s="5">
        <f t="shared" si="0"/>
        <v>290.31716083808772</v>
      </c>
      <c r="K4" s="5">
        <f t="shared" si="0"/>
        <v>243.97396013182691</v>
      </c>
      <c r="L4" s="5">
        <f t="shared" si="0"/>
        <v>208.82697930686135</v>
      </c>
      <c r="M4" s="5">
        <f t="shared" si="0"/>
        <v>262.8895374441181</v>
      </c>
      <c r="N4" s="5">
        <f t="shared" si="0"/>
        <v>256.19221702113936</v>
      </c>
      <c r="O4" s="5">
        <f t="shared" si="0"/>
        <v>248.20823253151616</v>
      </c>
      <c r="P4" s="5">
        <f t="shared" si="0"/>
        <v>220.47095826369181</v>
      </c>
      <c r="Q4" s="5">
        <f t="shared" si="0"/>
        <v>195.6136460393287</v>
      </c>
      <c r="R4" s="5">
        <f t="shared" si="0"/>
        <v>236.59516192643051</v>
      </c>
      <c r="S4" s="5">
        <f t="shared" si="0"/>
        <v>242.35922979281085</v>
      </c>
      <c r="T4" s="5">
        <f>T5+T56+T116+T120+T153+T197+T209</f>
        <v>247.77424639655939</v>
      </c>
      <c r="U4" s="5">
        <f t="shared" ref="U4:V4" si="1">U5+U56+U116+U120+U153+U197+U209</f>
        <v>252.85336295383118</v>
      </c>
      <c r="V4" s="5">
        <f t="shared" si="1"/>
        <v>258.64339573926884</v>
      </c>
      <c r="W4" s="5">
        <f t="shared" ref="W4" si="2">W5+W56+W116+W120+W153+W197+W209</f>
        <v>263.98457417138724</v>
      </c>
    </row>
    <row r="5" spans="1:31" s="87" customFormat="1" ht="14.25" customHeight="1" x14ac:dyDescent="0.25">
      <c r="A5" s="123" t="s">
        <v>349</v>
      </c>
      <c r="B5" s="123" t="s">
        <v>349</v>
      </c>
      <c r="C5" s="122" t="s">
        <v>349</v>
      </c>
      <c r="D5" s="123">
        <f>SUMIF($A7:$A$211,LEFT($C5,LEN($C5)-6),D7:D$211)</f>
        <v>78.109547288030654</v>
      </c>
      <c r="E5" s="123">
        <f>SUMIF($A7:$A$211,LEFT($C5,LEN($C5)-6),E7:E$211)</f>
        <v>97.133368705032495</v>
      </c>
      <c r="F5" s="123">
        <f>SUMIF($A7:$A$211,LEFT($C5,LEN($C5)-6),F7:F$211)</f>
        <v>73.20378294988825</v>
      </c>
      <c r="G5" s="123">
        <f>SUMIF($A7:$A$211,LEFT($C5,LEN($C5)-6),G7:G$211)</f>
        <v>74.034635980408638</v>
      </c>
      <c r="H5" s="123">
        <f>SUMIF($A7:$A$211,LEFT($C5,LEN($C5)-6),H7:H$211)</f>
        <v>59.151935429052628</v>
      </c>
      <c r="I5" s="123">
        <f>SUMIF($A7:$A$211,LEFT($C5,LEN($C5)-6),I7:I$211)</f>
        <v>60.585696391346815</v>
      </c>
      <c r="J5" s="123">
        <f>SUMIF($A7:$A$211,LEFT($C5,LEN($C5)-6),J7:J$211)</f>
        <v>60.466367267473608</v>
      </c>
      <c r="K5" s="123">
        <f>SUMIF($A7:$A$211,LEFT($C5,LEN($C5)-6),K7:K$211)</f>
        <v>48.146718132509818</v>
      </c>
      <c r="L5" s="123">
        <f>SUMIF($A7:$A$211,LEFT($C5,LEN($C5)-6),L7:L$211)</f>
        <v>46.566168822682513</v>
      </c>
      <c r="M5" s="123">
        <f>SUMIF($A7:$A$211,LEFT($C5,LEN($C5)-6),M7:M$211)</f>
        <v>54.81180020269251</v>
      </c>
      <c r="N5" s="123">
        <f>SUMIF($A7:$A$211,LEFT($C5,LEN($C5)-6),N7:N$211)</f>
        <v>37.726335740252551</v>
      </c>
      <c r="O5" s="123">
        <f>SUMIF($A7:$A$211,LEFT($C5,LEN($C5)-6),O7:O$211)</f>
        <v>35.115370200815029</v>
      </c>
      <c r="P5" s="123">
        <f>SUMIF($A7:$A$211,LEFT($C5,LEN($C5)-6),P7:P$211)</f>
        <v>34.127519676379997</v>
      </c>
      <c r="Q5" s="123">
        <f>SUMIF($A7:$A$211,LEFT($C5,LEN($C5)-6),Q7:Q$211)</f>
        <v>27.936676732111668</v>
      </c>
      <c r="R5" s="123">
        <f>SUMIF($A7:$A$211,LEFT($C5,LEN($C5)-6),R7:R$211)</f>
        <v>31.600817290320833</v>
      </c>
      <c r="S5" s="123">
        <f>SUMIF($A7:$A$211,LEFT($C5,LEN($C5)-6),S7:S$211)</f>
        <v>31.831519478003504</v>
      </c>
      <c r="T5" s="123">
        <f>SUMIF($A7:$A$211,LEFT($C5,LEN($C5)-6),T7:T$211)</f>
        <v>32.032963634621154</v>
      </c>
      <c r="U5" s="123">
        <f>SUMIF($A7:$A$211,LEFT($C5,LEN($C5)-6),U7:U$211)</f>
        <v>32.161707007396309</v>
      </c>
      <c r="V5" s="123">
        <f>SUMIF($A7:$A$211,LEFT($C5,LEN($C5)-6),V7:V$211)</f>
        <v>32.474017577218007</v>
      </c>
      <c r="W5" s="123">
        <f>SUMIF($A7:$A$211,LEFT($C5,LEN($C5)-6),W7:W$211)</f>
        <v>32.580100693908463</v>
      </c>
    </row>
    <row r="6" spans="1:31" s="87" customFormat="1" ht="14.25" customHeight="1" x14ac:dyDescent="0.25">
      <c r="A6" s="125" t="s">
        <v>350</v>
      </c>
      <c r="B6" s="125" t="s">
        <v>350</v>
      </c>
      <c r="C6" s="124" t="s">
        <v>350</v>
      </c>
      <c r="D6" s="125">
        <f>SUMIF($B7:$B$211,LEFT($C6,LEN($C6)-6),D7:D$211)</f>
        <v>73.963953802354922</v>
      </c>
      <c r="E6" s="125">
        <f>SUMIF($B7:$B$211,LEFT($C6,LEN($C6)-6),E7:E$211)</f>
        <v>93.306087576818797</v>
      </c>
      <c r="F6" s="125">
        <f>SUMIF($B7:$B$211,LEFT($C6,LEN($C6)-6),F7:F$211)</f>
        <v>68.973774892754733</v>
      </c>
      <c r="G6" s="125">
        <f>SUMIF($B7:$B$211,LEFT($C6,LEN($C6)-6),G7:G$211)</f>
        <v>69.966555279008631</v>
      </c>
      <c r="H6" s="125">
        <f>SUMIF($B7:$B$211,LEFT($C6,LEN($C6)-6),H7:H$211)</f>
        <v>53.211996190584998</v>
      </c>
      <c r="I6" s="125">
        <f>SUMIF($B7:$B$211,LEFT($C6,LEN($C6)-6),I7:I$211)</f>
        <v>58.402512273671796</v>
      </c>
      <c r="J6" s="125">
        <f>SUMIF($B7:$B$211,LEFT($C6,LEN($C6)-6),J7:J$211)</f>
        <v>58.2483326984675</v>
      </c>
      <c r="K6" s="125">
        <f>SUMIF($B7:$B$211,LEFT($C6,LEN($C6)-6),K7:K$211)</f>
        <v>46.378513821010024</v>
      </c>
      <c r="L6" s="125">
        <f>SUMIF($B7:$B$211,LEFT($C6,LEN($C6)-6),L7:L$211)</f>
        <v>44.282330159468884</v>
      </c>
      <c r="M6" s="125">
        <f>SUMIF($B7:$B$211,LEFT($C6,LEN($C6)-6),M7:M$211)</f>
        <v>50.363273866870003</v>
      </c>
      <c r="N6" s="125">
        <f>SUMIF($B7:$B$211,LEFT($C6,LEN($C6)-6),N7:N$211)</f>
        <v>33.654818178407552</v>
      </c>
      <c r="O6" s="125">
        <f>SUMIF($B7:$B$211,LEFT($C6,LEN($C6)-6),O7:O$211)</f>
        <v>31.100380067515879</v>
      </c>
      <c r="P6" s="125">
        <f>SUMIF($B7:$B$211,LEFT($C6,LEN($C6)-6),P7:P$211)</f>
        <v>30.017181813035002</v>
      </c>
      <c r="Q6" s="125">
        <f>SUMIF($B7:$B$211,LEFT($C6,LEN($C6)-6),Q7:Q$211)</f>
        <v>25.272476382965834</v>
      </c>
      <c r="R6" s="125">
        <f>SUMIF($B7:$B$211,LEFT($C6,LEN($C6)-6),R7:R$211)</f>
        <v>28.151693338162794</v>
      </c>
      <c r="S6" s="125">
        <f>SUMIF($B7:$B$211,LEFT($C6,LEN($C6)-6),S7:S$211)</f>
        <v>28.331246846175162</v>
      </c>
      <c r="T6" s="125">
        <f>SUMIF($B7:$B$211,LEFT($C6,LEN($C6)-6),T7:T$211)</f>
        <v>28.489460889249418</v>
      </c>
      <c r="U6" s="125">
        <f>SUMIF($B7:$B$211,LEFT($C6,LEN($C6)-6),U7:U$211)</f>
        <v>28.581822625376809</v>
      </c>
      <c r="V6" s="125">
        <f>SUMIF($B7:$B$211,LEFT($C6,LEN($C6)-6),V7:V$211)</f>
        <v>28.856083122723724</v>
      </c>
      <c r="W6" s="125">
        <f>SUMIF($B7:$B$211,LEFT($C6,LEN($C6)-6),W7:W$211)</f>
        <v>28.930964696419636</v>
      </c>
    </row>
    <row r="7" spans="1:31" s="85" customFormat="1" ht="14.25" customHeight="1" x14ac:dyDescent="0.25">
      <c r="A7" s="130" t="s">
        <v>144</v>
      </c>
      <c r="B7" s="130" t="s">
        <v>351</v>
      </c>
      <c r="C7" s="126" t="s">
        <v>352</v>
      </c>
      <c r="D7" s="127">
        <v>1.9537443575</v>
      </c>
      <c r="E7" s="127">
        <v>1.0363881625</v>
      </c>
      <c r="F7" s="127">
        <v>0.105431915</v>
      </c>
      <c r="G7" s="127">
        <v>0.18254073723333331</v>
      </c>
      <c r="H7" s="127">
        <v>9.8992799999999978E-2</v>
      </c>
      <c r="I7" s="127">
        <v>0.10105514999999998</v>
      </c>
      <c r="J7" s="127">
        <v>0.13762749000000002</v>
      </c>
      <c r="K7" s="127">
        <v>0.13232833896250001</v>
      </c>
      <c r="L7" s="127">
        <v>0.1269041866</v>
      </c>
      <c r="M7" s="127">
        <v>8.7569672500000001E-2</v>
      </c>
      <c r="N7" s="127">
        <v>5.0470287500000002E-2</v>
      </c>
      <c r="O7" s="127">
        <v>4.9725550000000007E-2</v>
      </c>
      <c r="P7" s="127">
        <v>0.14115639999999999</v>
      </c>
      <c r="Q7" s="127">
        <v>1.0025312500000001E-2</v>
      </c>
      <c r="R7" s="127">
        <v>6.4773196527175947E-2</v>
      </c>
      <c r="S7" s="127">
        <v>6.6336379349902871E-2</v>
      </c>
      <c r="T7" s="127">
        <v>6.7863720549106693E-2</v>
      </c>
      <c r="U7" s="127">
        <v>6.926429375061309E-2</v>
      </c>
      <c r="V7" s="127">
        <v>0.13772936306807043</v>
      </c>
      <c r="W7" s="127">
        <v>7.2541047683753079E-2</v>
      </c>
    </row>
    <row r="8" spans="1:31" s="85" customFormat="1" ht="14.25" customHeight="1" x14ac:dyDescent="0.25">
      <c r="A8" s="130" t="s">
        <v>144</v>
      </c>
      <c r="B8" s="130" t="s">
        <v>351</v>
      </c>
      <c r="C8" s="126" t="s">
        <v>145</v>
      </c>
      <c r="D8" s="127">
        <v>1.2036251169833334</v>
      </c>
      <c r="E8" s="127">
        <v>3.0076920171583335</v>
      </c>
      <c r="F8" s="127">
        <v>1.288895422</v>
      </c>
      <c r="G8" s="127">
        <v>0.96901298300833327</v>
      </c>
      <c r="H8" s="127">
        <v>1.1204170932216666</v>
      </c>
      <c r="I8" s="127">
        <v>0.78500969437233326</v>
      </c>
      <c r="J8" s="127">
        <v>1.9255474500000003</v>
      </c>
      <c r="K8" s="127">
        <v>1.7898625264169568</v>
      </c>
      <c r="L8" s="127">
        <v>1.186596743695</v>
      </c>
      <c r="M8" s="127">
        <v>2.0721326426500002</v>
      </c>
      <c r="N8" s="127">
        <v>1.7759786670625</v>
      </c>
      <c r="O8" s="127">
        <v>1.8291096725000002</v>
      </c>
      <c r="P8" s="127">
        <v>1.7630932684866667</v>
      </c>
      <c r="Q8" s="127">
        <v>0.96885481985916666</v>
      </c>
      <c r="R8" s="127">
        <v>1.5420575216621097</v>
      </c>
      <c r="S8" s="127">
        <v>1.5385805876546379</v>
      </c>
      <c r="T8" s="127">
        <v>1.5340930600913212</v>
      </c>
      <c r="U8" s="127">
        <v>1.5269203696981664</v>
      </c>
      <c r="V8" s="127">
        <v>1.5245525732085019</v>
      </c>
      <c r="W8" s="127">
        <v>1.5194996138890018</v>
      </c>
    </row>
    <row r="9" spans="1:31" s="85" customFormat="1" ht="14.25" customHeight="1" x14ac:dyDescent="0.25">
      <c r="A9" s="130" t="s">
        <v>144</v>
      </c>
      <c r="B9" s="130" t="s">
        <v>351</v>
      </c>
      <c r="C9" s="126" t="s">
        <v>353</v>
      </c>
      <c r="D9" s="127">
        <v>7.9364888005000009E-2</v>
      </c>
      <c r="E9" s="127">
        <v>6.7881058669999994E-2</v>
      </c>
      <c r="F9" s="127">
        <v>2.7612575E-2</v>
      </c>
      <c r="G9" s="127">
        <v>2.0050624999999999E-3</v>
      </c>
      <c r="H9" s="127">
        <v>2.024347764E-2</v>
      </c>
      <c r="I9" s="127">
        <v>4.1247000000000001E-4</v>
      </c>
      <c r="J9" s="127">
        <v>1.172404728E-2</v>
      </c>
      <c r="K9" s="127">
        <v>4.330935205708375E-3</v>
      </c>
      <c r="L9" s="127">
        <v>2.2307753102431657E-3</v>
      </c>
      <c r="M9" s="127">
        <v>0</v>
      </c>
      <c r="N9" s="127">
        <v>9.8992799999999999E-3</v>
      </c>
      <c r="O9" s="127">
        <v>1.3943777500000001E-2</v>
      </c>
      <c r="P9" s="127">
        <v>0</v>
      </c>
      <c r="Q9" s="127">
        <v>0</v>
      </c>
      <c r="R9" s="127">
        <v>6.6089684205603441E-3</v>
      </c>
      <c r="S9" s="127">
        <v>6.7885281161666018E-3</v>
      </c>
      <c r="T9" s="127">
        <v>6.9441390798168105E-3</v>
      </c>
      <c r="U9" s="127">
        <v>7.0820851596583162E-3</v>
      </c>
      <c r="V9" s="127">
        <v>7.2507150544498314E-3</v>
      </c>
      <c r="W9" s="127">
        <v>7.4016800654326366E-3</v>
      </c>
    </row>
    <row r="10" spans="1:31" s="85" customFormat="1" ht="14.25" customHeight="1" x14ac:dyDescent="0.25">
      <c r="A10" s="130" t="s">
        <v>144</v>
      </c>
      <c r="B10" s="130" t="s">
        <v>351</v>
      </c>
      <c r="C10" s="126" t="s">
        <v>354</v>
      </c>
      <c r="D10" s="127">
        <v>5.7718531150000002E-2</v>
      </c>
      <c r="E10" s="127">
        <v>8.9886379000000016E-2</v>
      </c>
      <c r="F10" s="127">
        <v>6.3489903049999991E-2</v>
      </c>
      <c r="G10" s="127">
        <v>0.14515735899999999</v>
      </c>
      <c r="H10" s="127">
        <v>4.7846520000000003E-2</v>
      </c>
      <c r="I10" s="127">
        <v>4.7846520000000003E-2</v>
      </c>
      <c r="J10" s="127">
        <v>0.13446522</v>
      </c>
      <c r="K10" s="127">
        <v>7.9647957000000005E-2</v>
      </c>
      <c r="L10" s="127">
        <v>3.645203625E-2</v>
      </c>
      <c r="M10" s="127">
        <v>3.0929349387499999E-2</v>
      </c>
      <c r="N10" s="127">
        <v>1.0311750000000001E-2</v>
      </c>
      <c r="O10" s="127">
        <v>2.8027593377150004</v>
      </c>
      <c r="P10" s="127">
        <v>0.55727265771500001</v>
      </c>
      <c r="Q10" s="127">
        <v>5.4535271009999997E-2</v>
      </c>
      <c r="R10" s="127">
        <v>0.62577556727777017</v>
      </c>
      <c r="S10" s="127">
        <v>0.63019259694798879</v>
      </c>
      <c r="T10" s="127">
        <v>0.6343331454326997</v>
      </c>
      <c r="U10" s="127">
        <v>0.63769651887291812</v>
      </c>
      <c r="V10" s="127">
        <v>0.64262117454354739</v>
      </c>
      <c r="W10" s="127">
        <v>0.64676865516968418</v>
      </c>
    </row>
    <row r="11" spans="1:31" s="85" customFormat="1" ht="14.25" customHeight="1" x14ac:dyDescent="0.25">
      <c r="A11" s="130" t="s">
        <v>144</v>
      </c>
      <c r="B11" s="130" t="s">
        <v>351</v>
      </c>
      <c r="C11" s="126" t="s">
        <v>355</v>
      </c>
      <c r="D11" s="127">
        <v>0</v>
      </c>
      <c r="E11" s="127">
        <v>0</v>
      </c>
      <c r="F11" s="127">
        <v>0</v>
      </c>
      <c r="G11" s="127">
        <v>0</v>
      </c>
      <c r="H11" s="127">
        <v>9.8992799999999999E-3</v>
      </c>
      <c r="I11" s="127">
        <v>9.8992799999999999E-3</v>
      </c>
      <c r="J11" s="127">
        <v>0</v>
      </c>
      <c r="K11" s="127">
        <v>0</v>
      </c>
      <c r="L11" s="127">
        <v>0</v>
      </c>
      <c r="M11" s="127">
        <v>0</v>
      </c>
      <c r="N11" s="127">
        <v>0</v>
      </c>
      <c r="O11" s="127">
        <v>0</v>
      </c>
      <c r="P11" s="127">
        <v>0</v>
      </c>
      <c r="Q11" s="127">
        <v>0</v>
      </c>
      <c r="R11" s="127">
        <v>-0.13464388913066261</v>
      </c>
      <c r="S11" s="127">
        <v>-0.13602484611544055</v>
      </c>
      <c r="T11" s="127">
        <v>-0.13732449200540806</v>
      </c>
      <c r="U11" s="127">
        <v>-0.13822526842374011</v>
      </c>
      <c r="V11" s="127">
        <v>-0.13997303500477595</v>
      </c>
      <c r="W11" s="127">
        <v>-0.14132193211417651</v>
      </c>
    </row>
    <row r="12" spans="1:31" s="85" customFormat="1" ht="14.25" customHeight="1" x14ac:dyDescent="0.25">
      <c r="A12" s="130" t="s">
        <v>144</v>
      </c>
      <c r="B12" s="130" t="s">
        <v>351</v>
      </c>
      <c r="C12" s="126" t="s">
        <v>356</v>
      </c>
      <c r="D12" s="127">
        <v>32.064893214829766</v>
      </c>
      <c r="E12" s="127">
        <v>32.234585496000001</v>
      </c>
      <c r="F12" s="127">
        <v>30.576233973266667</v>
      </c>
      <c r="G12" s="127">
        <v>25.012269366475</v>
      </c>
      <c r="H12" s="127">
        <v>18.520439783875002</v>
      </c>
      <c r="I12" s="127">
        <v>21.516010606250003</v>
      </c>
      <c r="J12" s="127">
        <v>18.076302972499999</v>
      </c>
      <c r="K12" s="127">
        <v>11.885478545186903</v>
      </c>
      <c r="L12" s="127">
        <v>5.1984848696250001</v>
      </c>
      <c r="M12" s="127">
        <v>6.2057486400000004</v>
      </c>
      <c r="N12" s="127">
        <v>4.1740932825000003</v>
      </c>
      <c r="O12" s="127">
        <v>2.1657119266666669</v>
      </c>
      <c r="P12" s="127">
        <v>1.8386003016666665</v>
      </c>
      <c r="Q12" s="127">
        <v>2.8151860429166673</v>
      </c>
      <c r="R12" s="127">
        <v>2.5543951810770582</v>
      </c>
      <c r="S12" s="127">
        <v>2.53709667389511</v>
      </c>
      <c r="T12" s="127">
        <v>2.5181831442577045</v>
      </c>
      <c r="U12" s="127">
        <v>2.494918392861607</v>
      </c>
      <c r="V12" s="127">
        <v>2.4805333516472823</v>
      </c>
      <c r="W12" s="127">
        <v>2.4617970886742695</v>
      </c>
    </row>
    <row r="13" spans="1:31" s="85" customFormat="1" ht="14.25" customHeight="1" x14ac:dyDescent="0.25">
      <c r="A13" s="130" t="s">
        <v>144</v>
      </c>
      <c r="B13" s="130" t="s">
        <v>351</v>
      </c>
      <c r="C13" s="126" t="s">
        <v>151</v>
      </c>
      <c r="D13" s="127">
        <v>5.9920783182900008</v>
      </c>
      <c r="E13" s="127">
        <v>9.7779416377500006</v>
      </c>
      <c r="F13" s="127">
        <v>2.0945226600000004</v>
      </c>
      <c r="G13" s="127">
        <v>1.5915386391499999</v>
      </c>
      <c r="H13" s="127">
        <v>1.78112373764</v>
      </c>
      <c r="I13" s="127">
        <v>1.3300003852820832</v>
      </c>
      <c r="J13" s="127">
        <v>1.56444715125</v>
      </c>
      <c r="K13" s="127">
        <v>1.1435372817700002</v>
      </c>
      <c r="L13" s="127">
        <v>1.2302365681198772</v>
      </c>
      <c r="M13" s="127">
        <v>2.6616818837091674</v>
      </c>
      <c r="N13" s="127">
        <v>2.4079742563066668</v>
      </c>
      <c r="O13" s="127">
        <v>2.5706167456516664</v>
      </c>
      <c r="P13" s="127">
        <v>3.8068601239058331</v>
      </c>
      <c r="Q13" s="127">
        <v>2.6010128171591664</v>
      </c>
      <c r="R13" s="127">
        <v>2.6816352466661395</v>
      </c>
      <c r="S13" s="127">
        <v>2.6467984500068433</v>
      </c>
      <c r="T13" s="127">
        <v>2.6104472842639797</v>
      </c>
      <c r="U13" s="127">
        <v>2.569258980369225</v>
      </c>
      <c r="V13" s="127">
        <v>2.5355018034470032</v>
      </c>
      <c r="W13" s="127">
        <v>2.4969074883728815</v>
      </c>
    </row>
    <row r="14" spans="1:31" s="85" customFormat="1" ht="14.25" customHeight="1" x14ac:dyDescent="0.25">
      <c r="A14" s="130" t="s">
        <v>144</v>
      </c>
      <c r="B14" s="130" t="s">
        <v>351</v>
      </c>
      <c r="C14" s="126" t="s">
        <v>357</v>
      </c>
      <c r="D14" s="127">
        <v>0.44822013834250007</v>
      </c>
      <c r="E14" s="127">
        <v>0.38250863750000003</v>
      </c>
      <c r="F14" s="127">
        <v>0.21640925999999999</v>
      </c>
      <c r="G14" s="127">
        <v>0.12814646030874999</v>
      </c>
      <c r="H14" s="127">
        <v>8.5381289999999999E-2</v>
      </c>
      <c r="I14" s="127">
        <v>9.3687977499999991E-2</v>
      </c>
      <c r="J14" s="127">
        <v>0.68291283000000014</v>
      </c>
      <c r="K14" s="127">
        <v>0.53775776391057162</v>
      </c>
      <c r="L14" s="127">
        <v>0.73995262026057163</v>
      </c>
      <c r="M14" s="127">
        <v>0.50073858000000016</v>
      </c>
      <c r="N14" s="127">
        <v>0.37122300000000008</v>
      </c>
      <c r="O14" s="127">
        <v>0.46444121999999999</v>
      </c>
      <c r="P14" s="127">
        <v>0.92579358966000014</v>
      </c>
      <c r="Q14" s="127">
        <v>0.60963065999999999</v>
      </c>
      <c r="R14" s="127">
        <v>0.72819187754647363</v>
      </c>
      <c r="S14" s="127">
        <v>0.72582962529139661</v>
      </c>
      <c r="T14" s="127">
        <v>0.72193692263716835</v>
      </c>
      <c r="U14" s="127">
        <v>0.7177167633697179</v>
      </c>
      <c r="V14" s="127">
        <v>0.71378183992357824</v>
      </c>
      <c r="W14" s="127">
        <v>0.70951945986422138</v>
      </c>
    </row>
    <row r="15" spans="1:31" s="85" customFormat="1" ht="14.25" customHeight="1" x14ac:dyDescent="0.25">
      <c r="A15" s="130" t="s">
        <v>144</v>
      </c>
      <c r="B15" s="130" t="s">
        <v>351</v>
      </c>
      <c r="C15" s="126" t="s">
        <v>358</v>
      </c>
      <c r="D15" s="127">
        <v>3.07413891E-3</v>
      </c>
      <c r="E15" s="127">
        <v>7.8150690899999996E-3</v>
      </c>
      <c r="F15" s="127">
        <v>1.52985123E-3</v>
      </c>
      <c r="G15" s="127">
        <v>6.1519900500000002E-3</v>
      </c>
      <c r="H15" s="127">
        <v>2.0217217049999996E-2</v>
      </c>
      <c r="I15" s="127">
        <v>4.6196640000000004E-2</v>
      </c>
      <c r="J15" s="127">
        <v>3.5637408000000002E-2</v>
      </c>
      <c r="K15" s="127">
        <v>2.6719807869122675E-2</v>
      </c>
      <c r="L15" s="127">
        <v>1.3498493861144005E-2</v>
      </c>
      <c r="M15" s="127">
        <v>0</v>
      </c>
      <c r="N15" s="127">
        <v>0</v>
      </c>
      <c r="O15" s="127">
        <v>0</v>
      </c>
      <c r="P15" s="127">
        <v>1.072422E-2</v>
      </c>
      <c r="Q15" s="127">
        <v>1.0311750000000001E-2</v>
      </c>
      <c r="R15" s="127">
        <v>4.823209593388336E-3</v>
      </c>
      <c r="S15" s="127">
        <v>4.8023528338332492E-3</v>
      </c>
      <c r="T15" s="127">
        <v>4.7657473399755476E-3</v>
      </c>
      <c r="U15" s="127">
        <v>4.7235652455552123E-3</v>
      </c>
      <c r="V15" s="127">
        <v>4.6885903751930948E-3</v>
      </c>
      <c r="W15" s="127">
        <v>4.6480389042683557E-3</v>
      </c>
    </row>
    <row r="16" spans="1:31" s="85" customFormat="1" ht="14.25" customHeight="1" x14ac:dyDescent="0.25">
      <c r="A16" s="130" t="s">
        <v>144</v>
      </c>
      <c r="B16" s="130" t="s">
        <v>351</v>
      </c>
      <c r="C16" s="126" t="s">
        <v>359</v>
      </c>
      <c r="D16" s="127">
        <v>6.1870499999999995E-2</v>
      </c>
      <c r="E16" s="127">
        <v>0.13446522</v>
      </c>
      <c r="F16" s="127">
        <v>0.18394428098333335</v>
      </c>
      <c r="G16" s="127">
        <v>0.11442059109166665</v>
      </c>
      <c r="H16" s="127">
        <v>0.83813903999999995</v>
      </c>
      <c r="I16" s="127">
        <v>3.0935250000000004E-2</v>
      </c>
      <c r="J16" s="127">
        <v>0.61279865875000006</v>
      </c>
      <c r="K16" s="127">
        <v>0.166665378</v>
      </c>
      <c r="L16" s="127">
        <v>0.24486968999999997</v>
      </c>
      <c r="M16" s="127">
        <v>0.34606233000000008</v>
      </c>
      <c r="N16" s="127">
        <v>0.44908817000000001</v>
      </c>
      <c r="O16" s="127">
        <v>0.75467688124999999</v>
      </c>
      <c r="P16" s="127">
        <v>0.58857241662000015</v>
      </c>
      <c r="Q16" s="127">
        <v>0.16003836000000002</v>
      </c>
      <c r="R16" s="127">
        <v>0.4876973938510718</v>
      </c>
      <c r="S16" s="127">
        <v>0.4973487515939618</v>
      </c>
      <c r="T16" s="127">
        <v>0.50669427546260215</v>
      </c>
      <c r="U16" s="127">
        <v>0.51307359214310144</v>
      </c>
      <c r="V16" s="127">
        <v>0.52467372880258178</v>
      </c>
      <c r="W16" s="127">
        <v>0.53330765827392046</v>
      </c>
    </row>
    <row r="17" spans="1:23" s="85" customFormat="1" ht="14.25" customHeight="1" x14ac:dyDescent="0.25">
      <c r="A17" s="130" t="s">
        <v>144</v>
      </c>
      <c r="B17" s="130" t="s">
        <v>351</v>
      </c>
      <c r="C17" s="126" t="s">
        <v>360</v>
      </c>
      <c r="D17" s="127">
        <v>5.8312099922666674</v>
      </c>
      <c r="E17" s="127">
        <v>14.9197088355966</v>
      </c>
      <c r="F17" s="127">
        <v>6.7744015512499995</v>
      </c>
      <c r="G17" s="127">
        <v>10.733597963749999</v>
      </c>
      <c r="H17" s="127">
        <v>9.9602682724999987</v>
      </c>
      <c r="I17" s="127">
        <v>9.9892500187500026</v>
      </c>
      <c r="J17" s="127">
        <v>11.7212631075</v>
      </c>
      <c r="K17" s="127">
        <v>10.010387591480832</v>
      </c>
      <c r="L17" s="127">
        <v>12.163391804537611</v>
      </c>
      <c r="M17" s="127">
        <v>11.386247564316667</v>
      </c>
      <c r="N17" s="127">
        <v>8.5174662389666675</v>
      </c>
      <c r="O17" s="127">
        <v>5.7368761173000005</v>
      </c>
      <c r="P17" s="127">
        <v>6.5949545681666661</v>
      </c>
      <c r="Q17" s="127">
        <v>6.0552048505466676</v>
      </c>
      <c r="R17" s="127">
        <v>6.2904537095867052</v>
      </c>
      <c r="S17" s="127">
        <v>6.2846616326117237</v>
      </c>
      <c r="T17" s="127">
        <v>6.2711819591591818</v>
      </c>
      <c r="U17" s="127">
        <v>6.2439114058090643</v>
      </c>
      <c r="V17" s="127">
        <v>6.2334977327409451</v>
      </c>
      <c r="W17" s="127">
        <v>6.209293179775254</v>
      </c>
    </row>
    <row r="18" spans="1:23" s="85" customFormat="1" ht="14.25" customHeight="1" x14ac:dyDescent="0.25">
      <c r="A18" s="130" t="s">
        <v>144</v>
      </c>
      <c r="B18" s="130" t="s">
        <v>351</v>
      </c>
      <c r="C18" s="126" t="s">
        <v>361</v>
      </c>
      <c r="D18" s="127">
        <v>0</v>
      </c>
      <c r="E18" s="127">
        <v>9.0743400000000002E-3</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9.0227323264750012</v>
      </c>
      <c r="E19" s="127">
        <v>8.9922415510916682</v>
      </c>
      <c r="F19" s="127">
        <v>5.3844081491290341</v>
      </c>
      <c r="G19" s="127">
        <v>7.4562990557916669</v>
      </c>
      <c r="H19" s="127">
        <v>0</v>
      </c>
      <c r="I19" s="127">
        <v>0.41618222999999999</v>
      </c>
      <c r="J19" s="127">
        <v>1.0776466199999999</v>
      </c>
      <c r="K19" s="127">
        <v>0.53049943624999996</v>
      </c>
      <c r="L19" s="127">
        <v>0.45362006955000006</v>
      </c>
      <c r="M19" s="127">
        <v>0.90772142666416644</v>
      </c>
      <c r="N19" s="127">
        <v>1.9661692829700002</v>
      </c>
      <c r="O19" s="127">
        <v>1.8397901897758333</v>
      </c>
      <c r="P19" s="127">
        <v>0.55366439306999993</v>
      </c>
      <c r="Q19" s="127">
        <v>0.50669059848333342</v>
      </c>
      <c r="R19" s="127">
        <v>0.44248928994241893</v>
      </c>
      <c r="S19" s="127">
        <v>0.4434138139419298</v>
      </c>
      <c r="T19" s="127">
        <v>0.44416047076850967</v>
      </c>
      <c r="U19" s="127">
        <v>0.44388311588130402</v>
      </c>
      <c r="V19" s="127">
        <v>0.44579058769124597</v>
      </c>
      <c r="W19" s="127">
        <v>0.44667404778740194</v>
      </c>
    </row>
    <row r="20" spans="1:23" s="85" customFormat="1" ht="14.25" customHeight="1" x14ac:dyDescent="0.25">
      <c r="A20" s="130" t="s">
        <v>144</v>
      </c>
      <c r="B20" s="130" t="s">
        <v>351</v>
      </c>
      <c r="C20" s="126" t="s">
        <v>362</v>
      </c>
      <c r="D20" s="127">
        <v>0.19256780655</v>
      </c>
      <c r="E20" s="127">
        <v>0.24986071449000002</v>
      </c>
      <c r="F20" s="127">
        <v>8.6598488969999998E-2</v>
      </c>
      <c r="G20" s="127">
        <v>3.0935249999999997E-3</v>
      </c>
      <c r="H20" s="127">
        <v>1.4766426000000001E-2</v>
      </c>
      <c r="I20" s="127">
        <v>1.9551078000000003E-2</v>
      </c>
      <c r="J20" s="127">
        <v>9.7136685000000014E-3</v>
      </c>
      <c r="K20" s="127">
        <v>1.4429026225341937E-2</v>
      </c>
      <c r="L20" s="127">
        <v>9.5177457020686421E-3</v>
      </c>
      <c r="M20" s="127">
        <v>1.1136689999999999E-2</v>
      </c>
      <c r="N20" s="127">
        <v>0</v>
      </c>
      <c r="O20" s="127">
        <v>0</v>
      </c>
      <c r="P20" s="127">
        <v>9.0743400000000002E-3</v>
      </c>
      <c r="Q20" s="127">
        <v>0</v>
      </c>
      <c r="R20" s="127">
        <v>2.2590585209061697E-3</v>
      </c>
      <c r="S20" s="127">
        <v>2.3167099143075048E-3</v>
      </c>
      <c r="T20" s="127">
        <v>2.3634905129938772E-3</v>
      </c>
      <c r="U20" s="127">
        <v>2.4054929366785155E-3</v>
      </c>
      <c r="V20" s="127">
        <v>2.4586853075789098E-3</v>
      </c>
      <c r="W20" s="127">
        <v>2.50709950347757E-3</v>
      </c>
    </row>
    <row r="21" spans="1:23" s="85" customFormat="1" ht="14.25" customHeight="1" x14ac:dyDescent="0.25">
      <c r="A21" s="130" t="s">
        <v>144</v>
      </c>
      <c r="B21" s="130" t="s">
        <v>351</v>
      </c>
      <c r="C21" s="126" t="s">
        <v>363</v>
      </c>
      <c r="D21" s="127">
        <v>3.2620343459876509</v>
      </c>
      <c r="E21" s="127">
        <v>4.0950766337500015</v>
      </c>
      <c r="F21" s="127">
        <v>4.55307873875</v>
      </c>
      <c r="G21" s="127">
        <v>5.2448768599999998</v>
      </c>
      <c r="H21" s="127">
        <v>4.5190556925000003</v>
      </c>
      <c r="I21" s="127">
        <v>5.0450605119050005</v>
      </c>
      <c r="J21" s="127">
        <v>4.7165669061699997</v>
      </c>
      <c r="K21" s="127">
        <v>3.8232744248928783</v>
      </c>
      <c r="L21" s="127">
        <v>4.3495099700340827</v>
      </c>
      <c r="M21" s="127">
        <v>4.1132361983750005</v>
      </c>
      <c r="N21" s="127">
        <v>3.1145051146875002</v>
      </c>
      <c r="O21" s="127">
        <v>2.8955909587500002</v>
      </c>
      <c r="P21" s="127">
        <v>2.4557071713749998</v>
      </c>
      <c r="Q21" s="127">
        <v>2.2240869343750007</v>
      </c>
      <c r="R21" s="127">
        <v>2.4104961006016539</v>
      </c>
      <c r="S21" s="127">
        <v>2.4352575003237744</v>
      </c>
      <c r="T21" s="127">
        <v>2.4590218828135946</v>
      </c>
      <c r="U21" s="127">
        <v>2.4774245317656338</v>
      </c>
      <c r="V21" s="127">
        <v>2.5069440582048852</v>
      </c>
      <c r="W21" s="127">
        <v>2.5311018511063517</v>
      </c>
    </row>
    <row r="22" spans="1:23" s="85" customFormat="1" ht="14.25" customHeight="1" x14ac:dyDescent="0.25">
      <c r="A22" s="130" t="s">
        <v>144</v>
      </c>
      <c r="B22" s="130" t="s">
        <v>351</v>
      </c>
      <c r="C22" s="126" t="s">
        <v>159</v>
      </c>
      <c r="D22" s="127">
        <v>2.2650884001499998</v>
      </c>
      <c r="E22" s="127">
        <v>7.7267584762516686</v>
      </c>
      <c r="F22" s="127">
        <v>3.1399788608750003</v>
      </c>
      <c r="G22" s="127">
        <v>3.1401692558812502</v>
      </c>
      <c r="H22" s="127">
        <v>2.6454339380333329</v>
      </c>
      <c r="I22" s="127">
        <v>3.1695840096999999</v>
      </c>
      <c r="J22" s="127">
        <v>2.0336821892499999</v>
      </c>
      <c r="K22" s="127">
        <v>3.0107391298885759</v>
      </c>
      <c r="L22" s="127">
        <v>3.9083075248882513</v>
      </c>
      <c r="M22" s="127">
        <v>6.9104599709974996</v>
      </c>
      <c r="N22" s="127">
        <v>5.104384796403334</v>
      </c>
      <c r="O22" s="127">
        <v>2.423062049905</v>
      </c>
      <c r="P22" s="127">
        <v>2.5921730160033332</v>
      </c>
      <c r="Q22" s="127">
        <v>2.3202979679499998</v>
      </c>
      <c r="R22" s="127">
        <v>3.373813635915754</v>
      </c>
      <c r="S22" s="127">
        <v>3.4501217489596017</v>
      </c>
      <c r="T22" s="127">
        <v>3.5253823492986753</v>
      </c>
      <c r="U22" s="127">
        <v>3.5868937284161655</v>
      </c>
      <c r="V22" s="127">
        <v>3.6731856965336167</v>
      </c>
      <c r="W22" s="127">
        <v>3.7457284434294609</v>
      </c>
    </row>
    <row r="23" spans="1:23" s="85" customFormat="1" ht="14.25" customHeight="1" x14ac:dyDescent="0.25">
      <c r="A23" s="130" t="s">
        <v>144</v>
      </c>
      <c r="B23" s="130" t="s">
        <v>351</v>
      </c>
      <c r="C23" s="126" t="s">
        <v>364</v>
      </c>
      <c r="D23" s="127">
        <v>5.2796160000000009E-2</v>
      </c>
      <c r="E23" s="127">
        <v>8.7856110000000001E-2</v>
      </c>
      <c r="F23" s="127">
        <v>6.1045559999999999E-2</v>
      </c>
      <c r="G23" s="127">
        <v>9.5693040000000007E-2</v>
      </c>
      <c r="H23" s="127">
        <v>3.2997600000000001E-3</v>
      </c>
      <c r="I23" s="127">
        <v>1.2786570000000002E-2</v>
      </c>
      <c r="J23" s="127">
        <v>3.2997600000000001E-3</v>
      </c>
      <c r="K23" s="127">
        <v>8.3456430000000015E-3</v>
      </c>
      <c r="L23" s="127">
        <v>3.5084698199999999E-3</v>
      </c>
      <c r="M23" s="127">
        <v>0.10664959136583332</v>
      </c>
      <c r="N23" s="127">
        <v>7.0861429400000009E-2</v>
      </c>
      <c r="O23" s="127">
        <v>6.1264169099999995E-2</v>
      </c>
      <c r="P23" s="127">
        <v>8.5433612583333346E-2</v>
      </c>
      <c r="Q23" s="127">
        <v>1.5123899999999999E-2</v>
      </c>
      <c r="R23" s="127">
        <v>1.3677673132551959E-3</v>
      </c>
      <c r="S23" s="127">
        <v>1.3810872575622003E-3</v>
      </c>
      <c r="T23" s="127">
        <v>1.3939076553130801E-3</v>
      </c>
      <c r="U23" s="127">
        <v>1.4027877815128741E-3</v>
      </c>
      <c r="V23" s="127">
        <v>1.4193686069113426E-3</v>
      </c>
      <c r="W23" s="127">
        <v>1.4320091607587179E-3</v>
      </c>
    </row>
    <row r="24" spans="1:23" s="85" customFormat="1" ht="14.25" customHeight="1" x14ac:dyDescent="0.25">
      <c r="A24" s="130" t="s">
        <v>144</v>
      </c>
      <c r="B24" s="130" t="s">
        <v>351</v>
      </c>
      <c r="C24" s="126" t="s">
        <v>365</v>
      </c>
      <c r="D24" s="127">
        <v>1.2303958559900003</v>
      </c>
      <c r="E24" s="127">
        <v>1.090561514</v>
      </c>
      <c r="F24" s="127">
        <v>1.1341611970500001</v>
      </c>
      <c r="G24" s="127">
        <v>1.2900118866299999</v>
      </c>
      <c r="H24" s="127">
        <v>1.1225591034000002</v>
      </c>
      <c r="I24" s="127">
        <v>1.1538272166900001</v>
      </c>
      <c r="J24" s="127">
        <v>1.2222455404500001</v>
      </c>
      <c r="K24" s="127">
        <v>1.0846880414693838</v>
      </c>
      <c r="L24" s="127">
        <v>0.70700629822699212</v>
      </c>
      <c r="M24" s="127">
        <v>0.50752142</v>
      </c>
      <c r="N24" s="127">
        <v>0.52495973500000004</v>
      </c>
      <c r="O24" s="127">
        <v>0.51941430500000019</v>
      </c>
      <c r="P24" s="127">
        <v>0.5740742183333335</v>
      </c>
      <c r="Q24" s="127">
        <v>0.64461804583333315</v>
      </c>
      <c r="R24" s="127">
        <v>0.59373878860891949</v>
      </c>
      <c r="S24" s="127">
        <v>0.59908653877614393</v>
      </c>
      <c r="T24" s="127">
        <v>0.60376505571376105</v>
      </c>
      <c r="U24" s="127">
        <v>0.60747199626935211</v>
      </c>
      <c r="V24" s="127">
        <v>0.61306955892568249</v>
      </c>
      <c r="W24" s="127">
        <v>0.61769554519998826</v>
      </c>
    </row>
    <row r="25" spans="1:23" s="85" customFormat="1" ht="14.25" customHeight="1" x14ac:dyDescent="0.25">
      <c r="A25" s="130" t="s">
        <v>144</v>
      </c>
      <c r="B25" s="130" t="s">
        <v>351</v>
      </c>
      <c r="C25" s="126" t="s">
        <v>162</v>
      </c>
      <c r="D25" s="127">
        <v>10.242539710925</v>
      </c>
      <c r="E25" s="127">
        <v>9.3957857239704996</v>
      </c>
      <c r="F25" s="127">
        <v>13.282032506200702</v>
      </c>
      <c r="G25" s="127">
        <v>13.851570503138648</v>
      </c>
      <c r="H25" s="127">
        <v>12.403912758725001</v>
      </c>
      <c r="I25" s="127">
        <v>14.635216665222375</v>
      </c>
      <c r="J25" s="127">
        <v>14.282451678817502</v>
      </c>
      <c r="K25" s="127">
        <v>12.129821993481251</v>
      </c>
      <c r="L25" s="127">
        <v>13.90824229298804</v>
      </c>
      <c r="M25" s="127">
        <v>14.515437906904166</v>
      </c>
      <c r="N25" s="127">
        <v>5.1074328876108819</v>
      </c>
      <c r="O25" s="127">
        <v>6.9733971664017158</v>
      </c>
      <c r="P25" s="127">
        <v>7.5200275154491676</v>
      </c>
      <c r="Q25" s="127">
        <v>6.2768590523325001</v>
      </c>
      <c r="R25" s="127">
        <v>6.4757607141820985</v>
      </c>
      <c r="S25" s="127">
        <v>6.597258714815716</v>
      </c>
      <c r="T25" s="127">
        <v>6.714254826218423</v>
      </c>
      <c r="U25" s="127">
        <v>6.8160002734702765</v>
      </c>
      <c r="V25" s="127">
        <v>6.9483573296474237</v>
      </c>
      <c r="W25" s="127">
        <v>7.0654637216736829</v>
      </c>
    </row>
    <row r="26" spans="1:23" s="87" customFormat="1" ht="14.25" customHeight="1" x14ac:dyDescent="0.25">
      <c r="A26" s="125" t="s">
        <v>366</v>
      </c>
      <c r="B26" s="125" t="s">
        <v>366</v>
      </c>
      <c r="C26" s="124" t="s">
        <v>366</v>
      </c>
      <c r="D26" s="125">
        <f>SUMIF($B27:$B$211,LEFT($C26,LEN($C26)-6),D27:D$211)</f>
        <v>3.0261068243299998</v>
      </c>
      <c r="E26" s="125">
        <f>SUMIF($B27:$B$211,LEFT($C26,LEN($C26)-6),E27:E$211)</f>
        <v>2.4793877326520999</v>
      </c>
      <c r="F26" s="125">
        <f>SUMIF($B27:$B$211,LEFT($C26,LEN($C26)-6),F27:F$211)</f>
        <v>2.7378695343999997</v>
      </c>
      <c r="G26" s="125">
        <f>SUMIF($B27:$B$211,LEFT($C26,LEN($C26)-6),G27:G$211)</f>
        <v>2.5971492412225001</v>
      </c>
      <c r="H26" s="125">
        <f>SUMIF($B27:$B$211,LEFT($C26,LEN($C26)-6),H27:H$211)</f>
        <v>4.4791106626481252</v>
      </c>
      <c r="I26" s="125">
        <f>SUMIF($B27:$B$211,LEFT($C26,LEN($C26)-6),I27:I$211)</f>
        <v>1.5754920666749999</v>
      </c>
      <c r="J26" s="125">
        <f>SUMIF($B27:$B$211,LEFT($C26,LEN($C26)-6),J27:J$211)</f>
        <v>1.482153267945</v>
      </c>
      <c r="K26" s="125">
        <f>SUMIF($B27:$B$211,LEFT($C26,LEN($C26)-6),K27:K$211)</f>
        <v>1.1896173496182492</v>
      </c>
      <c r="L26" s="125">
        <f>SUMIF($B27:$B$211,LEFT($C26,LEN($C26)-6),L27:L$211)</f>
        <v>1.6767943159568139</v>
      </c>
      <c r="M26" s="125">
        <f>SUMIF($B27:$B$211,LEFT($C26,LEN($C26)-6),M27:M$211)</f>
        <v>3.0456695737033335</v>
      </c>
      <c r="N26" s="125">
        <f>SUMIF($B27:$B$211,LEFT($C26,LEN($C26)-6),N27:N$211)</f>
        <v>2.7092712248449997</v>
      </c>
      <c r="O26" s="125">
        <f>SUMIF($B27:$B$211,LEFT($C26,LEN($C26)-6),O27:O$211)</f>
        <v>2.7741689071008331</v>
      </c>
      <c r="P26" s="125">
        <f>SUMIF($B27:$B$211,LEFT($C26,LEN($C26)-6),P27:P$211)</f>
        <v>3.194225853546667</v>
      </c>
      <c r="Q26" s="125">
        <f>SUMIF($B27:$B$211,LEFT($C26,LEN($C26)-6),Q27:Q$211)</f>
        <v>2.038910918673333</v>
      </c>
      <c r="R26" s="125">
        <f>SUMIF($B27:$B$211,LEFT($C26,LEN($C26)-6),R27:R$211)</f>
        <v>2.4330001517049751</v>
      </c>
      <c r="S26" s="125">
        <f>SUMIF($B27:$B$211,LEFT($C26,LEN($C26)-6),S27:S$211)</f>
        <v>2.4667856411610862</v>
      </c>
      <c r="T26" s="125">
        <f>SUMIF($B27:$B$211,LEFT($C26,LEN($C26)-6),T27:T$211)</f>
        <v>2.4956202493922661</v>
      </c>
      <c r="U26" s="125">
        <f>SUMIF($B27:$B$211,LEFT($C26,LEN($C26)-6),U27:U$211)</f>
        <v>2.5195631151777249</v>
      </c>
      <c r="V26" s="125">
        <f>SUMIF($B27:$B$211,LEFT($C26,LEN($C26)-6),V27:V$211)</f>
        <v>2.5431932976811624</v>
      </c>
      <c r="W26" s="125">
        <f>SUMIF($B27:$B$211,LEFT($C26,LEN($C26)-6),W27:W$211)</f>
        <v>2.5619316851542617</v>
      </c>
    </row>
    <row r="27" spans="1:23" s="85" customFormat="1" ht="14.25" customHeight="1" x14ac:dyDescent="0.25">
      <c r="A27" s="130" t="s">
        <v>144</v>
      </c>
      <c r="B27" s="130" t="s">
        <v>367</v>
      </c>
      <c r="C27" s="126" t="s">
        <v>368</v>
      </c>
      <c r="D27" s="127">
        <v>0.11468957499999999</v>
      </c>
      <c r="E27" s="127">
        <v>0.1559938625</v>
      </c>
      <c r="F27" s="127">
        <v>0.29931573</v>
      </c>
      <c r="G27" s="127">
        <v>0.12138075500000001</v>
      </c>
      <c r="H27" s="127">
        <v>0.21386387325750003</v>
      </c>
      <c r="I27" s="127">
        <v>0.23250131875000002</v>
      </c>
      <c r="J27" s="127">
        <v>0.17612479311749998</v>
      </c>
      <c r="K27" s="127">
        <v>0.19145102682252599</v>
      </c>
      <c r="L27" s="127">
        <v>0.23845292555085326</v>
      </c>
      <c r="M27" s="127">
        <v>0.25250488779750002</v>
      </c>
      <c r="N27" s="127">
        <v>0.1321255985</v>
      </c>
      <c r="O27" s="127">
        <v>9.1825274437499993E-2</v>
      </c>
      <c r="P27" s="127">
        <v>0.16106419580499998</v>
      </c>
      <c r="Q27" s="127">
        <v>2.1483591609999995E-2</v>
      </c>
      <c r="R27" s="127">
        <v>9.2017337568154431E-2</v>
      </c>
      <c r="S27" s="127">
        <v>9.0837910946555245E-2</v>
      </c>
      <c r="T27" s="127">
        <v>8.915829443291097E-2</v>
      </c>
      <c r="U27" s="127">
        <v>8.7348115453903821E-2</v>
      </c>
      <c r="V27" s="127">
        <v>8.5767269044572464E-2</v>
      </c>
      <c r="W27" s="127">
        <v>8.4055860169878094E-2</v>
      </c>
    </row>
    <row r="28" spans="1:23" s="85" customFormat="1" ht="14.25" customHeight="1" x14ac:dyDescent="0.25">
      <c r="A28" s="130" t="s">
        <v>144</v>
      </c>
      <c r="B28" s="130" t="s">
        <v>367</v>
      </c>
      <c r="C28" s="126" t="s">
        <v>369</v>
      </c>
      <c r="D28" s="127">
        <v>0.58801035749999997</v>
      </c>
      <c r="E28" s="127">
        <v>0.4199975775</v>
      </c>
      <c r="F28" s="127">
        <v>0.39005912999999998</v>
      </c>
      <c r="G28" s="127">
        <v>0.31320222000000003</v>
      </c>
      <c r="H28" s="127">
        <v>0.25780520750000002</v>
      </c>
      <c r="I28" s="127">
        <v>0.16798986500000002</v>
      </c>
      <c r="J28" s="127">
        <v>0.13831494000000003</v>
      </c>
      <c r="K28" s="127">
        <v>0.10847731850000002</v>
      </c>
      <c r="L28" s="127">
        <v>8.7374894999999994E-2</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0.14870689250000002</v>
      </c>
      <c r="E29" s="127">
        <v>0.14693666291999999</v>
      </c>
      <c r="F29" s="127">
        <v>6.3932849999999999E-2</v>
      </c>
      <c r="G29" s="127">
        <v>6.8470020000000006E-2</v>
      </c>
      <c r="H29" s="127">
        <v>1.1735183969999998</v>
      </c>
      <c r="I29" s="127">
        <v>2.9384763812500003E-2</v>
      </c>
      <c r="J29" s="127">
        <v>5.9570120437499999E-2</v>
      </c>
      <c r="K29" s="127">
        <v>7.0230101570750575E-2</v>
      </c>
      <c r="L29" s="127">
        <v>6.065066782373596E-2</v>
      </c>
      <c r="M29" s="127">
        <v>3.3848227714999998E-2</v>
      </c>
      <c r="N29" s="127">
        <v>7.8396339699999984E-2</v>
      </c>
      <c r="O29" s="127">
        <v>0.11635236760249998</v>
      </c>
      <c r="P29" s="127">
        <v>5.8582231872500001E-2</v>
      </c>
      <c r="Q29" s="127">
        <v>7.3842269887500006E-2</v>
      </c>
      <c r="R29" s="127">
        <v>9.2092915984936768E-2</v>
      </c>
      <c r="S29" s="127">
        <v>9.5295058644253389E-2</v>
      </c>
      <c r="T29" s="127">
        <v>9.8497291160798334E-2</v>
      </c>
      <c r="U29" s="127">
        <v>0.10166564069144786</v>
      </c>
      <c r="V29" s="127">
        <v>0.10498798071362576</v>
      </c>
      <c r="W29" s="127">
        <v>0.10827643774990771</v>
      </c>
    </row>
    <row r="30" spans="1:23" s="85" customFormat="1" ht="14.25" customHeight="1" x14ac:dyDescent="0.25">
      <c r="A30" s="130" t="s">
        <v>144</v>
      </c>
      <c r="B30" s="130" t="s">
        <v>367</v>
      </c>
      <c r="C30" s="126" t="s">
        <v>371</v>
      </c>
      <c r="D30" s="127">
        <v>0.19068619861249997</v>
      </c>
      <c r="E30" s="127">
        <v>5.454801175E-2</v>
      </c>
      <c r="F30" s="127">
        <v>0</v>
      </c>
      <c r="G30" s="127">
        <v>2.8920219474999998E-2</v>
      </c>
      <c r="H30" s="127">
        <v>1.03286498125E-2</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5.5683450000000002E-2</v>
      </c>
      <c r="E31" s="127">
        <v>2.2273379999999999E-2</v>
      </c>
      <c r="F31" s="127">
        <v>6.1870500000000004E-3</v>
      </c>
      <c r="G31" s="127">
        <v>4.4959230000000003E-2</v>
      </c>
      <c r="H31" s="127">
        <v>0.10023021</v>
      </c>
      <c r="I31" s="127">
        <v>5.5408470000000001E-2</v>
      </c>
      <c r="J31" s="127">
        <v>0.16140569804999999</v>
      </c>
      <c r="K31" s="127">
        <v>0.20012838165000002</v>
      </c>
      <c r="L31" s="127">
        <v>0.32861072430000005</v>
      </c>
      <c r="M31" s="127">
        <v>0.42443163</v>
      </c>
      <c r="N31" s="127">
        <v>0.37864745999999999</v>
      </c>
      <c r="O31" s="127">
        <v>0.31883930999999999</v>
      </c>
      <c r="P31" s="127">
        <v>0.32573672499999995</v>
      </c>
      <c r="Q31" s="127">
        <v>0.10105515</v>
      </c>
      <c r="R31" s="127">
        <v>0.29289275675557358</v>
      </c>
      <c r="S31" s="127">
        <v>0.2970014218495125</v>
      </c>
      <c r="T31" s="127">
        <v>0.30108935139356008</v>
      </c>
      <c r="U31" s="127">
        <v>0.30495033787183989</v>
      </c>
      <c r="V31" s="127">
        <v>0.3094944939080197</v>
      </c>
      <c r="W31" s="127">
        <v>0.31381170687843052</v>
      </c>
    </row>
    <row r="32" spans="1:23" s="85" customFormat="1" ht="14.25" customHeight="1" x14ac:dyDescent="0.25">
      <c r="A32" s="130" t="s">
        <v>144</v>
      </c>
      <c r="B32" s="130" t="s">
        <v>367</v>
      </c>
      <c r="C32" s="126" t="s">
        <v>372</v>
      </c>
      <c r="D32" s="127">
        <v>0</v>
      </c>
      <c r="E32" s="127">
        <v>0</v>
      </c>
      <c r="F32" s="127">
        <v>0</v>
      </c>
      <c r="G32" s="127">
        <v>0</v>
      </c>
      <c r="H32" s="127">
        <v>0</v>
      </c>
      <c r="I32" s="127">
        <v>4.1247000000000001E-4</v>
      </c>
      <c r="J32" s="127">
        <v>9.8992799999999999E-3</v>
      </c>
      <c r="K32" s="127">
        <v>0</v>
      </c>
      <c r="L32" s="127">
        <v>4.3309350000000007E-4</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0.11692031587749997</v>
      </c>
      <c r="E33" s="127">
        <v>9.6263016252499986E-2</v>
      </c>
      <c r="F33" s="127">
        <v>0.52841169642999997</v>
      </c>
      <c r="G33" s="127">
        <v>0.30104183674749996</v>
      </c>
      <c r="H33" s="127">
        <v>0.69252245007812485</v>
      </c>
      <c r="I33" s="127">
        <v>0.20336277661249999</v>
      </c>
      <c r="J33" s="127">
        <v>0.16030064508999997</v>
      </c>
      <c r="K33" s="127">
        <v>0.21232460164949604</v>
      </c>
      <c r="L33" s="127">
        <v>0.38174150726174794</v>
      </c>
      <c r="M33" s="127">
        <v>0.32215855920750003</v>
      </c>
      <c r="N33" s="127">
        <v>0.30768966156749999</v>
      </c>
      <c r="O33" s="127">
        <v>5.7349553819999996E-2</v>
      </c>
      <c r="P33" s="127">
        <v>6.8954821197500002E-2</v>
      </c>
      <c r="Q33" s="127">
        <v>0.15562827659</v>
      </c>
      <c r="R33" s="127">
        <v>0.17447858438841854</v>
      </c>
      <c r="S33" s="127">
        <v>0.18085722780538782</v>
      </c>
      <c r="T33" s="127">
        <v>0.18667512293573041</v>
      </c>
      <c r="U33" s="127">
        <v>0.19239057057417544</v>
      </c>
      <c r="V33" s="127">
        <v>0.19844789105401972</v>
      </c>
      <c r="W33" s="127">
        <v>0.20440276404196658</v>
      </c>
    </row>
    <row r="34" spans="1:23" s="85" customFormat="1" ht="14.25" customHeight="1" x14ac:dyDescent="0.25">
      <c r="A34" s="130" t="s">
        <v>144</v>
      </c>
      <c r="B34" s="130" t="s">
        <v>367</v>
      </c>
      <c r="C34" s="126" t="s">
        <v>167</v>
      </c>
      <c r="D34" s="127">
        <v>1.0004345274999999</v>
      </c>
      <c r="E34" s="127">
        <v>0.71375641999999995</v>
      </c>
      <c r="F34" s="127">
        <v>0.28666665000000002</v>
      </c>
      <c r="G34" s="127">
        <v>0.77750595000000011</v>
      </c>
      <c r="H34" s="127">
        <v>0.83208947999999994</v>
      </c>
      <c r="I34" s="127">
        <v>0.25380654000000002</v>
      </c>
      <c r="J34" s="127">
        <v>0.25860723250000001</v>
      </c>
      <c r="K34" s="127">
        <v>6.7294480500000003E-2</v>
      </c>
      <c r="L34" s="127">
        <v>0.11297908482500001</v>
      </c>
      <c r="M34" s="127">
        <v>3.1424103333333335E-2</v>
      </c>
      <c r="N34" s="127">
        <v>6.3917573333333338E-2</v>
      </c>
      <c r="O34" s="127">
        <v>4.5333508333333342E-2</v>
      </c>
      <c r="P34" s="127">
        <v>3.8611775000000008E-2</v>
      </c>
      <c r="Q34" s="127">
        <v>5.2353136666666668E-2</v>
      </c>
      <c r="R34" s="127">
        <v>4.8147324635569533E-2</v>
      </c>
      <c r="S34" s="127">
        <v>4.7978656763424173E-2</v>
      </c>
      <c r="T34" s="127">
        <v>4.7734665626655078E-2</v>
      </c>
      <c r="U34" s="127">
        <v>4.7411077168712727E-2</v>
      </c>
      <c r="V34" s="127">
        <v>4.7066224210359518E-2</v>
      </c>
      <c r="W34" s="127">
        <v>4.6641773930833713E-2</v>
      </c>
    </row>
    <row r="35" spans="1:23" s="85" customFormat="1" ht="14.25" customHeight="1" x14ac:dyDescent="0.25">
      <c r="A35" s="130" t="s">
        <v>144</v>
      </c>
      <c r="B35" s="130" t="s">
        <v>367</v>
      </c>
      <c r="C35" s="126" t="s">
        <v>374</v>
      </c>
      <c r="D35" s="127">
        <v>8.2494000000000003E-4</v>
      </c>
      <c r="E35" s="127">
        <v>3.0935250000000004E-2</v>
      </c>
      <c r="F35" s="127">
        <v>0.15921341999999999</v>
      </c>
      <c r="G35" s="127">
        <v>0.18808632</v>
      </c>
      <c r="H35" s="127">
        <v>0.11549159999999999</v>
      </c>
      <c r="I35" s="127">
        <v>6.1870499999999995E-3</v>
      </c>
      <c r="J35" s="127">
        <v>0</v>
      </c>
      <c r="K35" s="127">
        <v>9.8992799999999999E-3</v>
      </c>
      <c r="L35" s="127">
        <v>4.9496399999999996E-2</v>
      </c>
      <c r="M35" s="127">
        <v>8.9093519999999982E-2</v>
      </c>
      <c r="N35" s="127">
        <v>9.8167859999999982E-2</v>
      </c>
      <c r="O35" s="127">
        <v>9.0743399999999988E-2</v>
      </c>
      <c r="P35" s="127">
        <v>5.9395679999999999E-2</v>
      </c>
      <c r="Q35" s="127">
        <v>0.66943880999999994</v>
      </c>
      <c r="R35" s="127">
        <v>0.2260442528144592</v>
      </c>
      <c r="S35" s="127">
        <v>0.22984946449354157</v>
      </c>
      <c r="T35" s="127">
        <v>0.23356217003543095</v>
      </c>
      <c r="U35" s="127">
        <v>0.23709973667772155</v>
      </c>
      <c r="V35" s="127">
        <v>0.24094435585595225</v>
      </c>
      <c r="W35" s="127">
        <v>0.24461383613458387</v>
      </c>
    </row>
    <row r="36" spans="1:23" s="85" customFormat="1" ht="14.25" customHeight="1" x14ac:dyDescent="0.25">
      <c r="A36" s="130" t="s">
        <v>144</v>
      </c>
      <c r="B36" s="130" t="s">
        <v>367</v>
      </c>
      <c r="C36" s="126" t="s">
        <v>375</v>
      </c>
      <c r="D36" s="127">
        <v>0</v>
      </c>
      <c r="E36" s="127">
        <v>0</v>
      </c>
      <c r="F36" s="127">
        <v>9.48681E-3</v>
      </c>
      <c r="G36" s="127">
        <v>3.1347720000000003E-2</v>
      </c>
      <c r="H36" s="127">
        <v>1.23741E-3</v>
      </c>
      <c r="I36" s="127">
        <v>0</v>
      </c>
      <c r="J36" s="127">
        <v>0</v>
      </c>
      <c r="K36" s="127">
        <v>0</v>
      </c>
      <c r="L36" s="127">
        <v>0</v>
      </c>
      <c r="M36" s="127">
        <v>1.4023980000000002E-2</v>
      </c>
      <c r="N36" s="127">
        <v>4.1247000000000002E-3</v>
      </c>
      <c r="O36" s="127">
        <v>4.9496399999999999E-3</v>
      </c>
      <c r="P36" s="127">
        <v>1.2374099999999999E-2</v>
      </c>
      <c r="Q36" s="127">
        <v>1.2786570000000001E-2</v>
      </c>
      <c r="R36" s="127">
        <v>-0.16947555394136385</v>
      </c>
      <c r="S36" s="127">
        <v>-0.17219562946652037</v>
      </c>
      <c r="T36" s="127">
        <v>-0.17456947098548226</v>
      </c>
      <c r="U36" s="127">
        <v>-0.17678736886803645</v>
      </c>
      <c r="V36" s="127">
        <v>-0.17970040652944097</v>
      </c>
      <c r="W36" s="127">
        <v>-0.1824575005544391</v>
      </c>
    </row>
    <row r="37" spans="1:23" s="85" customFormat="1" ht="14.25" customHeight="1" x14ac:dyDescent="0.25">
      <c r="A37" s="130" t="s">
        <v>144</v>
      </c>
      <c r="B37" s="130" t="s">
        <v>367</v>
      </c>
      <c r="C37" s="126" t="s">
        <v>376</v>
      </c>
      <c r="D37" s="127">
        <v>1.1136689999999999E-2</v>
      </c>
      <c r="E37" s="127">
        <v>1.6911270000000003E-2</v>
      </c>
      <c r="F37" s="127">
        <v>0</v>
      </c>
      <c r="G37" s="127">
        <v>0</v>
      </c>
      <c r="H37" s="127">
        <v>0</v>
      </c>
      <c r="I37" s="127">
        <v>0</v>
      </c>
      <c r="J37" s="127">
        <v>0</v>
      </c>
      <c r="K37" s="127">
        <v>0</v>
      </c>
      <c r="L37" s="127">
        <v>2.47482E-3</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6.3624482844999997E-2</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0.75399515999999989</v>
      </c>
      <c r="E40" s="127">
        <v>0.74698317000000003</v>
      </c>
      <c r="F40" s="127">
        <v>0.85257548999999999</v>
      </c>
      <c r="G40" s="127">
        <v>0.70037406000000002</v>
      </c>
      <c r="H40" s="127">
        <v>1.0127055100000002</v>
      </c>
      <c r="I40" s="127">
        <v>0.55875935999999993</v>
      </c>
      <c r="J40" s="127">
        <v>0.46168569124999997</v>
      </c>
      <c r="K40" s="127">
        <v>0.18603199025</v>
      </c>
      <c r="L40" s="127">
        <v>0.30423301402000003</v>
      </c>
      <c r="M40" s="127">
        <v>1.6734162256499998</v>
      </c>
      <c r="N40" s="127">
        <v>1.6274804767441668</v>
      </c>
      <c r="O40" s="127">
        <v>1.9380926677624997</v>
      </c>
      <c r="P40" s="127">
        <v>2.3196088451549999</v>
      </c>
      <c r="Q40" s="127">
        <v>0.74504647440249994</v>
      </c>
      <c r="R40" s="127">
        <v>1.554158273283814</v>
      </c>
      <c r="S40" s="127">
        <v>1.5730680188285444</v>
      </c>
      <c r="T40" s="127">
        <v>1.5880062811208548</v>
      </c>
      <c r="U40" s="127">
        <v>1.5987310809808088</v>
      </c>
      <c r="V40" s="127">
        <v>1.6081196362174897</v>
      </c>
      <c r="W40" s="127">
        <v>1.6132947290218111</v>
      </c>
    </row>
    <row r="41" spans="1:23" s="85" customFormat="1" ht="14.25" customHeight="1" x14ac:dyDescent="0.25">
      <c r="A41" s="130" t="s">
        <v>144</v>
      </c>
      <c r="B41" s="130" t="s">
        <v>367</v>
      </c>
      <c r="C41" s="126" t="s">
        <v>379</v>
      </c>
      <c r="D41" s="127">
        <v>8.6618700000000003E-3</v>
      </c>
      <c r="E41" s="127">
        <v>2.7938884600000004E-5</v>
      </c>
      <c r="F41" s="127">
        <v>4.0101250000000002E-4</v>
      </c>
      <c r="G41" s="127">
        <v>1.979856E-2</v>
      </c>
      <c r="H41" s="127">
        <v>4.9931784999999999E-2</v>
      </c>
      <c r="I41" s="127">
        <v>5.7642682499999993E-2</v>
      </c>
      <c r="J41" s="127">
        <v>5.624486749999999E-2</v>
      </c>
      <c r="K41" s="127">
        <v>0.13415586867547644</v>
      </c>
      <c r="L41" s="127">
        <v>0.10828483367547644</v>
      </c>
      <c r="M41" s="127">
        <v>0.20476843999999997</v>
      </c>
      <c r="N41" s="127">
        <v>8.8222749999999992E-3</v>
      </c>
      <c r="O41" s="127">
        <v>3.7156672500000001E-2</v>
      </c>
      <c r="P41" s="127">
        <v>0.12215986500000001</v>
      </c>
      <c r="Q41" s="127">
        <v>0.18967891249999999</v>
      </c>
      <c r="R41" s="127">
        <v>9.5475229340717713E-2</v>
      </c>
      <c r="S41" s="127">
        <v>9.6454240223494206E-2</v>
      </c>
      <c r="T41" s="127">
        <v>9.7363776561709095E-2</v>
      </c>
      <c r="U41" s="127">
        <v>9.8219255342503989E-2</v>
      </c>
      <c r="V41" s="127">
        <v>9.9042317158361731E-2</v>
      </c>
      <c r="W41" s="127">
        <v>9.9811268832188105E-2</v>
      </c>
    </row>
    <row r="42" spans="1:23" s="85" customFormat="1" ht="14.25" customHeight="1" x14ac:dyDescent="0.25">
      <c r="A42" s="130" t="s">
        <v>144</v>
      </c>
      <c r="B42" s="130" t="s">
        <v>367</v>
      </c>
      <c r="C42" s="126" t="s">
        <v>173</v>
      </c>
      <c r="D42" s="127">
        <v>3.6356847339999991E-2</v>
      </c>
      <c r="E42" s="127">
        <v>9.48681E-3</v>
      </c>
      <c r="F42" s="127">
        <v>0.12879203887499999</v>
      </c>
      <c r="G42" s="127">
        <v>2.0623500000000001E-3</v>
      </c>
      <c r="H42" s="127">
        <v>9.48681E-3</v>
      </c>
      <c r="I42" s="127">
        <v>0</v>
      </c>
      <c r="J42" s="127">
        <v>0</v>
      </c>
      <c r="K42" s="127">
        <v>0</v>
      </c>
      <c r="L42" s="127">
        <v>0</v>
      </c>
      <c r="M42" s="127">
        <v>0</v>
      </c>
      <c r="N42" s="127">
        <v>0</v>
      </c>
      <c r="O42" s="127">
        <v>6.6293095000000005E-3</v>
      </c>
      <c r="P42" s="127">
        <v>7.1141145166666682E-3</v>
      </c>
      <c r="Q42" s="127">
        <v>1.7597727016666669E-2</v>
      </c>
      <c r="R42" s="127">
        <v>7.3997886783603107E-3</v>
      </c>
      <c r="S42" s="127">
        <v>7.6764456984667537E-3</v>
      </c>
      <c r="T42" s="127">
        <v>7.9564970177308687E-3</v>
      </c>
      <c r="U42" s="127">
        <v>8.2315341596516326E-3</v>
      </c>
      <c r="V42" s="127">
        <v>8.5308254585603448E-3</v>
      </c>
      <c r="W42" s="127">
        <v>8.8251025801257838E-3</v>
      </c>
    </row>
    <row r="43" spans="1:23" s="85" customFormat="1" ht="14.25" customHeight="1" x14ac:dyDescent="0.25">
      <c r="A43" s="130" t="s">
        <v>144</v>
      </c>
      <c r="B43" s="130" t="s">
        <v>367</v>
      </c>
      <c r="C43" s="126" t="s">
        <v>380</v>
      </c>
      <c r="D43" s="127">
        <v>0</v>
      </c>
      <c r="E43" s="127">
        <v>1.6498800000000001E-3</v>
      </c>
      <c r="F43" s="127">
        <v>1.2786570000000001E-2</v>
      </c>
      <c r="G43" s="127">
        <v>0</v>
      </c>
      <c r="H43" s="127">
        <v>9.8992799999999999E-3</v>
      </c>
      <c r="I43" s="127">
        <v>1.003677E-2</v>
      </c>
      <c r="J43" s="127">
        <v>0</v>
      </c>
      <c r="K43" s="127">
        <v>9.6243000000000006E-3</v>
      </c>
      <c r="L43" s="127">
        <v>2.0623500000000001E-3</v>
      </c>
      <c r="M43" s="127">
        <v>0</v>
      </c>
      <c r="N43" s="127">
        <v>9.8992799999999999E-3</v>
      </c>
      <c r="O43" s="127">
        <v>1.979856E-2</v>
      </c>
      <c r="P43" s="127">
        <v>2.0623500000000003E-2</v>
      </c>
      <c r="Q43" s="127">
        <v>0</v>
      </c>
      <c r="R43" s="127">
        <v>1.3125622409602794E-2</v>
      </c>
      <c r="S43" s="127">
        <v>1.3366847652126481E-2</v>
      </c>
      <c r="T43" s="127">
        <v>1.3606681754968434E-2</v>
      </c>
      <c r="U43" s="127">
        <v>1.383565503754731E-2</v>
      </c>
      <c r="V43" s="127">
        <v>1.4087615599745003E-2</v>
      </c>
      <c r="W43" s="127">
        <v>1.4328715341679711E-2</v>
      </c>
    </row>
    <row r="44" spans="1:23" s="85" customFormat="1" ht="14.25" customHeight="1" x14ac:dyDescent="0.25">
      <c r="A44" s="130" t="s">
        <v>144</v>
      </c>
      <c r="B44" s="130" t="s">
        <v>367</v>
      </c>
      <c r="C44" s="126" t="s">
        <v>177</v>
      </c>
      <c r="D44" s="127">
        <v>0</v>
      </c>
      <c r="E44" s="127">
        <v>0</v>
      </c>
      <c r="F44" s="127">
        <v>0</v>
      </c>
      <c r="G44" s="127">
        <v>0</v>
      </c>
      <c r="H44" s="127">
        <v>0</v>
      </c>
      <c r="I44" s="127">
        <v>0</v>
      </c>
      <c r="J44" s="127">
        <v>0</v>
      </c>
      <c r="K44" s="127">
        <v>0</v>
      </c>
      <c r="L44" s="127">
        <v>0</v>
      </c>
      <c r="M44" s="127">
        <v>0</v>
      </c>
      <c r="N44" s="127">
        <v>0</v>
      </c>
      <c r="O44" s="127">
        <v>4.7098643144999987E-2</v>
      </c>
      <c r="P44" s="127">
        <v>0</v>
      </c>
      <c r="Q44" s="127">
        <v>0</v>
      </c>
      <c r="R44" s="127">
        <v>6.6436197867323823E-3</v>
      </c>
      <c r="S44" s="127">
        <v>6.5959777223000629E-3</v>
      </c>
      <c r="T44" s="127">
        <v>6.5395883373991432E-3</v>
      </c>
      <c r="U44" s="127">
        <v>6.4674800874488176E-3</v>
      </c>
      <c r="V44" s="127">
        <v>6.4050949898972675E-3</v>
      </c>
      <c r="W44" s="127">
        <v>6.3269910272962891E-3</v>
      </c>
    </row>
    <row r="45" spans="1:23" s="85" customFormat="1" ht="14.25" customHeight="1" x14ac:dyDescent="0.25">
      <c r="A45" s="130" t="s">
        <v>144</v>
      </c>
      <c r="B45" s="130" t="s">
        <v>367</v>
      </c>
      <c r="C45" s="126" t="s">
        <v>180</v>
      </c>
      <c r="D45" s="127">
        <v>0</v>
      </c>
      <c r="E45" s="127">
        <v>0</v>
      </c>
      <c r="F45" s="127">
        <v>4.1086595000000007E-5</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1.1194866613457497</v>
      </c>
      <c r="E46" s="125">
        <f>SUMIF($B47:$B$211,LEFT($C46,LEN($C46)-6),E47:E$211)</f>
        <v>1.347893395561625</v>
      </c>
      <c r="F46" s="125">
        <f>SUMIF($B47:$B$211,LEFT($C46,LEN($C46)-6),F47:F$211)</f>
        <v>1.4921385227335</v>
      </c>
      <c r="G46" s="125">
        <f>SUMIF($B47:$B$211,LEFT($C46,LEN($C46)-6),G47:G$211)</f>
        <v>1.4709314601774999</v>
      </c>
      <c r="H46" s="125">
        <f>SUMIF($B47:$B$211,LEFT($C46,LEN($C46)-6),H47:H$211)</f>
        <v>1.4608285758194999</v>
      </c>
      <c r="I46" s="125">
        <f>SUMIF($B47:$B$211,LEFT($C46,LEN($C46)-6),I47:I$211)</f>
        <v>0.60769205100000001</v>
      </c>
      <c r="J46" s="125">
        <f>SUMIF($B47:$B$211,LEFT($C46,LEN($C46)-6),J47:J$211)</f>
        <v>0.73588130106112493</v>
      </c>
      <c r="K46" s="125">
        <f>SUMIF($B47:$B$211,LEFT($C46,LEN($C46)-6),K47:K$211)</f>
        <v>0.57858696188152947</v>
      </c>
      <c r="L46" s="125">
        <f>SUMIF($B47:$B$211,LEFT($C46,LEN($C46)-6),L47:L$211)</f>
        <v>0.607044347256808</v>
      </c>
      <c r="M46" s="125">
        <f>SUMIF($B47:$B$211,LEFT($C46,LEN($C46)-6),M47:M$211)</f>
        <v>1.4028567621191665</v>
      </c>
      <c r="N46" s="125">
        <f>SUMIF($B47:$B$211,LEFT($C46,LEN($C46)-6),N47:N$211)</f>
        <v>1.3622463370000002</v>
      </c>
      <c r="O46" s="125">
        <f>SUMIF($B47:$B$211,LEFT($C46,LEN($C46)-6),O47:O$211)</f>
        <v>1.2408212261983333</v>
      </c>
      <c r="P46" s="125">
        <f>SUMIF($B47:$B$211,LEFT($C46,LEN($C46)-6),P47:P$211)</f>
        <v>0.91611200979833329</v>
      </c>
      <c r="Q46" s="125">
        <f>SUMIF($B47:$B$211,LEFT($C46,LEN($C46)-6),Q47:Q$211)</f>
        <v>0.62528943047249985</v>
      </c>
      <c r="R46" s="125">
        <f>SUMIF($B47:$B$211,LEFT($C46,LEN($C46)-6),R47:R$211)</f>
        <v>1.016123800453069</v>
      </c>
      <c r="S46" s="125">
        <f>SUMIF($B47:$B$211,LEFT($C46,LEN($C46)-6),S47:S$211)</f>
        <v>1.0334869906672626</v>
      </c>
      <c r="T46" s="125">
        <f>SUMIF($B47:$B$211,LEFT($C46,LEN($C46)-6),T47:T$211)</f>
        <v>1.047882495979469</v>
      </c>
      <c r="U46" s="125">
        <f>SUMIF($B47:$B$211,LEFT($C46,LEN($C46)-6),U47:U$211)</f>
        <v>1.060321266841779</v>
      </c>
      <c r="V46" s="125">
        <f>SUMIF($B47:$B$211,LEFT($C46,LEN($C46)-6),V47:V$211)</f>
        <v>1.0747411568131195</v>
      </c>
      <c r="W46" s="125">
        <f>SUMIF($B47:$B$211,LEFT($C46,LEN($C46)-6),W47:W$211)</f>
        <v>1.0872043123345694</v>
      </c>
    </row>
    <row r="47" spans="1:23" s="85" customFormat="1" ht="14.25" customHeight="1" x14ac:dyDescent="0.25">
      <c r="A47" s="130" t="s">
        <v>144</v>
      </c>
      <c r="B47" s="130" t="s">
        <v>382</v>
      </c>
      <c r="C47" s="126" t="s">
        <v>383</v>
      </c>
      <c r="D47" s="127">
        <v>0</v>
      </c>
      <c r="E47" s="127">
        <v>0</v>
      </c>
      <c r="F47" s="127">
        <v>0</v>
      </c>
      <c r="G47" s="127">
        <v>9.9155038199999993E-3</v>
      </c>
      <c r="H47" s="127">
        <v>0</v>
      </c>
      <c r="I47" s="127">
        <v>0</v>
      </c>
      <c r="J47" s="127">
        <v>0</v>
      </c>
      <c r="K47" s="127">
        <v>5.1643251515422532E-2</v>
      </c>
      <c r="L47" s="127">
        <v>0</v>
      </c>
      <c r="M47" s="127">
        <v>1.6498800000000001E-2</v>
      </c>
      <c r="N47" s="127">
        <v>3.0556579625E-2</v>
      </c>
      <c r="O47" s="127">
        <v>0</v>
      </c>
      <c r="P47" s="127">
        <v>0</v>
      </c>
      <c r="Q47" s="127">
        <v>0</v>
      </c>
      <c r="R47" s="127">
        <v>8.0710634743145562E-3</v>
      </c>
      <c r="S47" s="127">
        <v>8.192665409969515E-3</v>
      </c>
      <c r="T47" s="127">
        <v>8.2880411802271538E-3</v>
      </c>
      <c r="U47" s="127">
        <v>8.3435118393453082E-3</v>
      </c>
      <c r="V47" s="127">
        <v>8.4732469776439105E-3</v>
      </c>
      <c r="W47" s="127">
        <v>8.5630770048030266E-3</v>
      </c>
    </row>
    <row r="48" spans="1:23" s="85" customFormat="1" ht="14.25" customHeight="1" x14ac:dyDescent="0.25">
      <c r="A48" s="130" t="s">
        <v>144</v>
      </c>
      <c r="B48" s="130" t="s">
        <v>382</v>
      </c>
      <c r="C48" s="126" t="s">
        <v>384</v>
      </c>
      <c r="D48" s="127">
        <v>0.6168488849999999</v>
      </c>
      <c r="E48" s="127">
        <v>0.51311267999999999</v>
      </c>
      <c r="F48" s="127">
        <v>0.73617645600000003</v>
      </c>
      <c r="G48" s="127">
        <v>0.76817794095000003</v>
      </c>
      <c r="H48" s="127">
        <v>0.76224456000000018</v>
      </c>
      <c r="I48" s="127">
        <v>0.60769205100000001</v>
      </c>
      <c r="J48" s="127">
        <v>0.61486902899999996</v>
      </c>
      <c r="K48" s="127">
        <v>0.4229884175608708</v>
      </c>
      <c r="L48" s="127">
        <v>0.52713668503764799</v>
      </c>
      <c r="M48" s="127">
        <v>0.91701246999999975</v>
      </c>
      <c r="N48" s="127">
        <v>0.83937645000000005</v>
      </c>
      <c r="O48" s="127">
        <v>0.69748677000000003</v>
      </c>
      <c r="P48" s="127">
        <v>0.39019661999999999</v>
      </c>
      <c r="Q48" s="127">
        <v>0.23634531000000003</v>
      </c>
      <c r="R48" s="127">
        <v>0.48085384069858012</v>
      </c>
      <c r="S48" s="127">
        <v>0.48170002569863168</v>
      </c>
      <c r="T48" s="127">
        <v>0.48025160825507041</v>
      </c>
      <c r="U48" s="127">
        <v>0.47709991650289851</v>
      </c>
      <c r="V48" s="127">
        <v>0.47520032427770381</v>
      </c>
      <c r="W48" s="127">
        <v>0.47159745774390527</v>
      </c>
    </row>
    <row r="49" spans="1:23" s="85" customFormat="1" ht="14.25" customHeight="1" x14ac:dyDescent="0.25">
      <c r="A49" s="130" t="s">
        <v>144</v>
      </c>
      <c r="B49" s="130" t="s">
        <v>382</v>
      </c>
      <c r="C49" s="126" t="s">
        <v>385</v>
      </c>
      <c r="D49" s="127">
        <v>0</v>
      </c>
      <c r="E49" s="127">
        <v>0</v>
      </c>
      <c r="F49" s="127">
        <v>0</v>
      </c>
      <c r="G49" s="127">
        <v>0.25837120800000002</v>
      </c>
      <c r="H49" s="127">
        <v>0.27223020000000003</v>
      </c>
      <c r="I49" s="127">
        <v>0</v>
      </c>
      <c r="J49" s="127">
        <v>0</v>
      </c>
      <c r="K49" s="127">
        <v>0</v>
      </c>
      <c r="L49" s="127">
        <v>0</v>
      </c>
      <c r="M49" s="127">
        <v>6.1870500000000004E-3</v>
      </c>
      <c r="N49" s="127">
        <v>7.8353259500000012E-3</v>
      </c>
      <c r="O49" s="127">
        <v>1.361151E-2</v>
      </c>
      <c r="P49" s="127">
        <v>1.6575183333333333E-3</v>
      </c>
      <c r="Q49" s="127">
        <v>0</v>
      </c>
      <c r="R49" s="127">
        <v>7.8804576861532284E-3</v>
      </c>
      <c r="S49" s="127">
        <v>7.9085984970884652E-3</v>
      </c>
      <c r="T49" s="127">
        <v>7.9277757456818788E-3</v>
      </c>
      <c r="U49" s="127">
        <v>7.9340687159857072E-3</v>
      </c>
      <c r="V49" s="127">
        <v>7.9608754297727392E-3</v>
      </c>
      <c r="W49" s="127">
        <v>7.9747978652701633E-3</v>
      </c>
    </row>
    <row r="50" spans="1:23" s="85" customFormat="1" ht="14.25" customHeight="1" x14ac:dyDescent="0.25">
      <c r="A50" s="130" t="s">
        <v>144</v>
      </c>
      <c r="B50" s="130" t="s">
        <v>382</v>
      </c>
      <c r="C50" s="126" t="s">
        <v>184</v>
      </c>
      <c r="D50" s="127">
        <v>1.11985605E-3</v>
      </c>
      <c r="E50" s="127">
        <v>0</v>
      </c>
      <c r="F50" s="127">
        <v>4.9496399999999997E-4</v>
      </c>
      <c r="G50" s="127">
        <v>1.5962589000000001E-4</v>
      </c>
      <c r="H50" s="127">
        <v>5.4672898499999994E-3</v>
      </c>
      <c r="I50" s="127">
        <v>0</v>
      </c>
      <c r="J50" s="127">
        <v>0</v>
      </c>
      <c r="K50" s="127">
        <v>0</v>
      </c>
      <c r="L50" s="127">
        <v>6.5364124004629147E-3</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0.49449443842324986</v>
      </c>
      <c r="E52" s="127">
        <v>0.83391452856162496</v>
      </c>
      <c r="F52" s="127">
        <v>0.75051746273349984</v>
      </c>
      <c r="G52" s="127">
        <v>0.43421643811749994</v>
      </c>
      <c r="H52" s="127">
        <v>0.41372439688949986</v>
      </c>
      <c r="I52" s="127">
        <v>0</v>
      </c>
      <c r="J52" s="127">
        <v>0.11998150953112498</v>
      </c>
      <c r="K52" s="127">
        <v>0.10314190192660221</v>
      </c>
      <c r="L52" s="127">
        <v>7.2507125127653477E-2</v>
      </c>
      <c r="M52" s="127">
        <v>0.44084855852416677</v>
      </c>
      <c r="N52" s="127">
        <v>0.48447798142499998</v>
      </c>
      <c r="O52" s="127">
        <v>0.52972294619833327</v>
      </c>
      <c r="P52" s="127">
        <v>0.52425787146500002</v>
      </c>
      <c r="Q52" s="127">
        <v>0.38894412047249988</v>
      </c>
      <c r="R52" s="127">
        <v>0.51931843859402105</v>
      </c>
      <c r="S52" s="127">
        <v>0.53568570106157298</v>
      </c>
      <c r="T52" s="127">
        <v>0.55141507079848961</v>
      </c>
      <c r="U52" s="127">
        <v>0.56694376978354954</v>
      </c>
      <c r="V52" s="127">
        <v>0.58310671012799908</v>
      </c>
      <c r="W52" s="127">
        <v>0.59906897972059092</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2.8872900000000003E-3</v>
      </c>
      <c r="G54" s="127">
        <v>0</v>
      </c>
      <c r="H54" s="127">
        <v>4.9496399999999999E-3</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7.0234818725E-3</v>
      </c>
      <c r="E55" s="127">
        <v>8.6618700000000014E-4</v>
      </c>
      <c r="F55" s="127">
        <v>2.0623500000000001E-3</v>
      </c>
      <c r="G55" s="127">
        <v>9.0743400000000009E-5</v>
      </c>
      <c r="H55" s="127">
        <v>2.2124890799999999E-3</v>
      </c>
      <c r="I55" s="127">
        <v>0</v>
      </c>
      <c r="J55" s="127">
        <v>1.0307625300000002E-3</v>
      </c>
      <c r="K55" s="127">
        <v>8.13390878633994E-4</v>
      </c>
      <c r="L55" s="127">
        <v>8.6412469104371701E-4</v>
      </c>
      <c r="M55" s="127">
        <v>2.2309883594999996E-2</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21.955343531480551</v>
      </c>
      <c r="E56" s="123">
        <f>SUMIF($A58:$A$211,LEFT($C56,LEN($C56)-6),E58:E$211)</f>
        <v>36.793775570229144</v>
      </c>
      <c r="F56" s="123">
        <f>SUMIF($A58:$A$211,LEFT($C56,LEN($C56)-6),F58:F$211)</f>
        <v>33.509660334385281</v>
      </c>
      <c r="G56" s="123">
        <f>SUMIF($A58:$A$211,LEFT($C56,LEN($C56)-6),G58:G$211)</f>
        <v>24.52020314566348</v>
      </c>
      <c r="H56" s="123">
        <f>SUMIF($A58:$A$211,LEFT($C56,LEN($C56)-6),H58:H$211)</f>
        <v>33.266266251819268</v>
      </c>
      <c r="I56" s="123">
        <f>SUMIF($A58:$A$211,LEFT($C56,LEN($C56)-6),I58:I$211)</f>
        <v>29.768986060511104</v>
      </c>
      <c r="J56" s="123">
        <f>SUMIF($A58:$A$211,LEFT($C56,LEN($C56)-6),J58:J$211)</f>
        <v>36.435501233701821</v>
      </c>
      <c r="K56" s="123">
        <f>SUMIF($A58:$A$211,LEFT($C56,LEN($C56)-6),K58:K$211)</f>
        <v>22.200726204808316</v>
      </c>
      <c r="L56" s="123">
        <f>SUMIF($A58:$A$211,LEFT($C56,LEN($C56)-6),L58:L$211)</f>
        <v>14.380158655733398</v>
      </c>
      <c r="M56" s="123">
        <f>SUMIF($A58:$A$211,LEFT($C56,LEN($C56)-6),M58:M$211)</f>
        <v>12.272602739447501</v>
      </c>
      <c r="N56" s="123">
        <f>SUMIF($A58:$A$211,LEFT($C56,LEN($C56)-6),N58:N$211)</f>
        <v>13.844506809795002</v>
      </c>
      <c r="O56" s="123">
        <f>SUMIF($A58:$A$211,LEFT($C56,LEN($C56)-6),O58:O$211)</f>
        <v>13.165520644545831</v>
      </c>
      <c r="P56" s="123">
        <f>SUMIF($A58:$A$211,LEFT($C56,LEN($C56)-6),P58:P$211)</f>
        <v>11.187066908875</v>
      </c>
      <c r="Q56" s="123">
        <f>SUMIF($A58:$A$211,LEFT($C56,LEN($C56)-6),Q58:Q$211)</f>
        <v>10.460897150756667</v>
      </c>
      <c r="R56" s="123">
        <f>SUMIF($A58:$A$211,LEFT($C56,LEN($C56)-6),R58:R$211)</f>
        <v>13.102642403514238</v>
      </c>
      <c r="S56" s="123">
        <f>SUMIF($A58:$A$211,LEFT($C56,LEN($C56)-6),S58:S$211)</f>
        <v>13.843446092228291</v>
      </c>
      <c r="T56" s="123">
        <f>SUMIF($A58:$A$211,LEFT($C56,LEN($C56)-6),T58:T$211)</f>
        <v>14.56380780167129</v>
      </c>
      <c r="U56" s="123">
        <f>SUMIF($A58:$A$211,LEFT($C56,LEN($C56)-6),U58:U$211)</f>
        <v>15.278243250298392</v>
      </c>
      <c r="V56" s="123">
        <f>SUMIF($A58:$A$211,LEFT($C56,LEN($C56)-6),V58:V$211)</f>
        <v>16.036921239323181</v>
      </c>
      <c r="W56" s="123">
        <f>SUMIF($A58:$A$211,LEFT($C56,LEN($C56)-6),W58:W$211)</f>
        <v>16.789808929908137</v>
      </c>
    </row>
    <row r="57" spans="1:23" s="87" customFormat="1" ht="14.25" customHeight="1" x14ac:dyDescent="0.25">
      <c r="A57" s="125" t="s">
        <v>391</v>
      </c>
      <c r="B57" s="125" t="s">
        <v>391</v>
      </c>
      <c r="C57" s="124" t="s">
        <v>391</v>
      </c>
      <c r="D57" s="125">
        <f>SUMIF($B58:$B$211,LEFT($C57,LEN($C57)-6),D58:D$211)</f>
        <v>20.321130399407501</v>
      </c>
      <c r="E57" s="125">
        <f>SUMIF($B58:$B$211,LEFT($C57,LEN($C57)-6),E58:E$211)</f>
        <v>34.656913234730006</v>
      </c>
      <c r="F57" s="125">
        <f>SUMIF($B58:$B$211,LEFT($C57,LEN($C57)-6),F58:F$211)</f>
        <v>30.891776418576917</v>
      </c>
      <c r="G57" s="125">
        <f>SUMIF($B58:$B$211,LEFT($C57,LEN($C57)-6),G58:G$211)</f>
        <v>22.09344879241333</v>
      </c>
      <c r="H57" s="125">
        <f>SUMIF($B58:$B$211,LEFT($C57,LEN($C57)-6),H58:H$211)</f>
        <v>29.708483490455009</v>
      </c>
      <c r="I57" s="125">
        <f>SUMIF($B58:$B$211,LEFT($C57,LEN($C57)-6),I58:I$211)</f>
        <v>26.615428855202499</v>
      </c>
      <c r="J57" s="125">
        <f>SUMIF($B58:$B$211,LEFT($C57,LEN($C57)-6),J58:J$211)</f>
        <v>33.643079000575</v>
      </c>
      <c r="K57" s="125">
        <f>SUMIF($B58:$B$211,LEFT($C57,LEN($C57)-6),K58:K$211)</f>
        <v>17.565037351774972</v>
      </c>
      <c r="L57" s="125">
        <f>SUMIF($B58:$B$211,LEFT($C57,LEN($C57)-6),L58:L$211)</f>
        <v>8.7209516921913757</v>
      </c>
      <c r="M57" s="125">
        <f>SUMIF($B58:$B$211,LEFT($C57,LEN($C57)-6),M58:M$211)</f>
        <v>2.5133250140149994</v>
      </c>
      <c r="N57" s="125">
        <f>SUMIF($B58:$B$211,LEFT($C57,LEN($C57)-6),N58:N$211)</f>
        <v>2.4781650362208332</v>
      </c>
      <c r="O57" s="125">
        <f>SUMIF($B58:$B$211,LEFT($C57,LEN($C57)-6),O58:O$211)</f>
        <v>3.16235652704</v>
      </c>
      <c r="P57" s="125">
        <f>SUMIF($B58:$B$211,LEFT($C57,LEN($C57)-6),P58:P$211)</f>
        <v>2.4341099862908333</v>
      </c>
      <c r="Q57" s="125">
        <f>SUMIF($B58:$B$211,LEFT($C57,LEN($C57)-6),Q58:Q$211)</f>
        <v>0.40165305445249999</v>
      </c>
      <c r="R57" s="125">
        <f>SUMIF($B58:$B$211,LEFT($C57,LEN($C57)-6),R58:R$211)</f>
        <v>2.522484166086048</v>
      </c>
      <c r="S57" s="125">
        <f>SUMIF($B58:$B$211,LEFT($C57,LEN($C57)-6),S58:S$211)</f>
        <v>2.6845841658006484</v>
      </c>
      <c r="T57" s="125">
        <f>SUMIF($B58:$B$211,LEFT($C57,LEN($C57)-6),T58:T$211)</f>
        <v>2.847764058907448</v>
      </c>
      <c r="U57" s="125">
        <f>SUMIF($B58:$B$211,LEFT($C57,LEN($C57)-6),U58:U$211)</f>
        <v>3.0089246761199586</v>
      </c>
      <c r="V57" s="125">
        <f>SUMIF($B58:$B$211,LEFT($C57,LEN($C57)-6),V58:V$211)</f>
        <v>3.1790148088836045</v>
      </c>
      <c r="W57" s="125">
        <f>SUMIF($B58:$B$211,LEFT($C57,LEN($C57)-6),W58:W$211)</f>
        <v>3.3472246900823293</v>
      </c>
    </row>
    <row r="58" spans="1:23" s="85" customFormat="1" ht="14.25" customHeight="1" x14ac:dyDescent="0.25">
      <c r="A58" s="130" t="s">
        <v>196</v>
      </c>
      <c r="B58" s="130" t="s">
        <v>392</v>
      </c>
      <c r="C58" s="126" t="s">
        <v>393</v>
      </c>
      <c r="D58" s="127">
        <v>17.253368035000001</v>
      </c>
      <c r="E58" s="127">
        <v>25.180193580000001</v>
      </c>
      <c r="F58" s="127">
        <v>25.490989724999999</v>
      </c>
      <c r="G58" s="127">
        <v>20.190332026249997</v>
      </c>
      <c r="H58" s="127">
        <v>24.848561971250007</v>
      </c>
      <c r="I58" s="127">
        <v>22.367503362499999</v>
      </c>
      <c r="J58" s="127">
        <v>28.093142651250002</v>
      </c>
      <c r="K58" s="127">
        <v>11.937491867712286</v>
      </c>
      <c r="L58" s="127">
        <v>6.0492139475093989</v>
      </c>
      <c r="M58" s="127">
        <v>0</v>
      </c>
      <c r="N58" s="127">
        <v>0</v>
      </c>
      <c r="O58" s="127">
        <v>0</v>
      </c>
      <c r="P58" s="127">
        <v>0</v>
      </c>
      <c r="Q58" s="127">
        <v>5.3708979024999987E-3</v>
      </c>
      <c r="R58" s="127">
        <v>1.888796919524718E-3</v>
      </c>
      <c r="S58" s="127">
        <v>1.9449415766592251E-3</v>
      </c>
      <c r="T58" s="127">
        <v>1.9924158304034274E-3</v>
      </c>
      <c r="U58" s="127">
        <v>2.0387908486237246E-3</v>
      </c>
      <c r="V58" s="127">
        <v>2.0884883937138938E-3</v>
      </c>
      <c r="W58" s="127">
        <v>2.1370867032801679E-3</v>
      </c>
    </row>
    <row r="59" spans="1:23" s="85" customFormat="1" ht="14.25" customHeight="1" x14ac:dyDescent="0.25">
      <c r="A59" s="130" t="s">
        <v>196</v>
      </c>
      <c r="B59" s="130" t="s">
        <v>392</v>
      </c>
      <c r="C59" s="126" t="s">
        <v>197</v>
      </c>
      <c r="D59" s="127">
        <v>0.33824726091000001</v>
      </c>
      <c r="E59" s="127">
        <v>5.6653624582550002</v>
      </c>
      <c r="F59" s="127">
        <v>2.9868908441781667</v>
      </c>
      <c r="G59" s="127">
        <v>0.98146195777083345</v>
      </c>
      <c r="H59" s="127">
        <v>4.5500620248300008</v>
      </c>
      <c r="I59" s="127">
        <v>3.7690938474799993</v>
      </c>
      <c r="J59" s="127">
        <v>4.9198887107624989</v>
      </c>
      <c r="K59" s="127">
        <v>5.1920895872846407</v>
      </c>
      <c r="L59" s="127">
        <v>2.2796519075276507</v>
      </c>
      <c r="M59" s="127">
        <v>2.1749584461574996</v>
      </c>
      <c r="N59" s="127">
        <v>1.9299203041733333</v>
      </c>
      <c r="O59" s="127">
        <v>2.8826566901174999</v>
      </c>
      <c r="P59" s="127">
        <v>1.2132635784533332</v>
      </c>
      <c r="Q59" s="127">
        <v>0.3851272147525</v>
      </c>
      <c r="R59" s="127">
        <v>1.9174881428159167</v>
      </c>
      <c r="S59" s="127">
        <v>2.0314741027153627</v>
      </c>
      <c r="T59" s="127">
        <v>2.145517291338058</v>
      </c>
      <c r="U59" s="127">
        <v>2.2572099587402361</v>
      </c>
      <c r="V59" s="127">
        <v>2.3737783556108689</v>
      </c>
      <c r="W59" s="127">
        <v>2.4879962312609454</v>
      </c>
    </row>
    <row r="60" spans="1:23" s="85" customFormat="1" ht="14.25" customHeight="1" x14ac:dyDescent="0.25">
      <c r="A60" s="130" t="s">
        <v>196</v>
      </c>
      <c r="B60" s="130" t="s">
        <v>392</v>
      </c>
      <c r="C60" s="126" t="s">
        <v>394</v>
      </c>
      <c r="D60" s="127">
        <v>0</v>
      </c>
      <c r="E60" s="127">
        <v>1.6842525000000001E-2</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2.5671784721149993</v>
      </c>
      <c r="E61" s="127">
        <v>3.394589350735</v>
      </c>
      <c r="F61" s="127">
        <v>2.1246788000000003</v>
      </c>
      <c r="G61" s="127">
        <v>1.9289686595000001E-2</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5" customFormat="1" ht="14.25" customHeight="1" x14ac:dyDescent="0.25">
      <c r="A62" s="130" t="s">
        <v>196</v>
      </c>
      <c r="B62" s="130" t="s">
        <v>392</v>
      </c>
      <c r="C62" s="126" t="s">
        <v>395</v>
      </c>
      <c r="D62" s="127">
        <v>0.16233663138249999</v>
      </c>
      <c r="E62" s="127">
        <v>0.39992532073999992</v>
      </c>
      <c r="F62" s="127">
        <v>0.28921704939874998</v>
      </c>
      <c r="G62" s="127">
        <v>0.90236512179749984</v>
      </c>
      <c r="H62" s="127">
        <v>0.30985949437499993</v>
      </c>
      <c r="I62" s="127">
        <v>0.47883164522249994</v>
      </c>
      <c r="J62" s="127">
        <v>0.6300476385624999</v>
      </c>
      <c r="K62" s="127">
        <v>0.43545589677804392</v>
      </c>
      <c r="L62" s="127">
        <v>0.39208583715432671</v>
      </c>
      <c r="M62" s="127">
        <v>0.33836656785749991</v>
      </c>
      <c r="N62" s="127">
        <v>0.54824473204750002</v>
      </c>
      <c r="O62" s="127">
        <v>0.2796998369225</v>
      </c>
      <c r="P62" s="127">
        <v>1.2208464078374999</v>
      </c>
      <c r="Q62" s="127">
        <v>1.1154941797499998E-2</v>
      </c>
      <c r="R62" s="127">
        <v>0.60310722635060654</v>
      </c>
      <c r="S62" s="127">
        <v>0.6511651215086266</v>
      </c>
      <c r="T62" s="127">
        <v>0.70025435173898665</v>
      </c>
      <c r="U62" s="127">
        <v>0.7496759265310986</v>
      </c>
      <c r="V62" s="127">
        <v>0.80314796487902151</v>
      </c>
      <c r="W62" s="127">
        <v>0.85709137211810338</v>
      </c>
    </row>
    <row r="63" spans="1:23" s="85" customFormat="1" ht="14.25" customHeight="1" x14ac:dyDescent="0.25">
      <c r="A63" s="130" t="s">
        <v>196</v>
      </c>
      <c r="B63" s="130"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7" customFormat="1" ht="14.25" customHeight="1" x14ac:dyDescent="0.25">
      <c r="A64" s="125" t="s">
        <v>396</v>
      </c>
      <c r="B64" s="125" t="s">
        <v>396</v>
      </c>
      <c r="C64" s="124" t="s">
        <v>396</v>
      </c>
      <c r="D64" s="125">
        <f>SUMIF($B65:$B$211,LEFT($C64,LEN($C64)-6),D65:D$211)</f>
        <v>0.87247021709406247</v>
      </c>
      <c r="E64" s="125">
        <f>SUMIF($B65:$B$211,LEFT($C64,LEN($C64)-6),E65:E$211)</f>
        <v>0.72662443649806252</v>
      </c>
      <c r="F64" s="125">
        <f>SUMIF($B65:$B$211,LEFT($C64,LEN($C64)-6),F65:F$211)</f>
        <v>0.80752744644401242</v>
      </c>
      <c r="G64" s="125">
        <f>SUMIF($B65:$B$211,LEFT($C64,LEN($C64)-6),G65:G$211)</f>
        <v>0.94220694478087486</v>
      </c>
      <c r="H64" s="125">
        <f>SUMIF($B65:$B$211,LEFT($C64,LEN($C64)-6),H65:H$211)</f>
        <v>1.2193607035007499</v>
      </c>
      <c r="I64" s="125">
        <f>SUMIF($B65:$B$211,LEFT($C64,LEN($C64)-6),I65:I$211)</f>
        <v>1.4583647137725</v>
      </c>
      <c r="J64" s="125">
        <f>SUMIF($B65:$B$211,LEFT($C64,LEN($C64)-6),J65:J$211)</f>
        <v>1.1311887749606251</v>
      </c>
      <c r="K64" s="125">
        <f>SUMIF($B65:$B$211,LEFT($C64,LEN($C64)-6),K65:K$211)</f>
        <v>2.2158413385396707</v>
      </c>
      <c r="L64" s="125">
        <f>SUMIF($B65:$B$211,LEFT($C64,LEN($C64)-6),L65:L$211)</f>
        <v>2.8182862630528067</v>
      </c>
      <c r="M64" s="125">
        <f>SUMIF($B65:$B$211,LEFT($C64,LEN($C64)-6),M65:M$211)</f>
        <v>5.9628481734400003</v>
      </c>
      <c r="N64" s="125">
        <f>SUMIF($B65:$B$211,LEFT($C64,LEN($C64)-6),N65:N$211)</f>
        <v>5.1978621201275015</v>
      </c>
      <c r="O64" s="125">
        <f>SUMIF($B65:$B$211,LEFT($C64,LEN($C64)-6),O65:O$211)</f>
        <v>4.820745393584998</v>
      </c>
      <c r="P64" s="125">
        <f>SUMIF($B65:$B$211,LEFT($C64,LEN($C64)-6),P65:P$211)</f>
        <v>4.2594813553399993</v>
      </c>
      <c r="Q64" s="125">
        <f>SUMIF($B65:$B$211,LEFT($C64,LEN($C64)-6),Q65:Q$211)</f>
        <v>4.8333703211750008</v>
      </c>
      <c r="R64" s="125">
        <f>SUMIF($B65:$B$211,LEFT($C64,LEN($C64)-6),R65:R$211)</f>
        <v>4.6997779048690207</v>
      </c>
      <c r="S64" s="125">
        <f>SUMIF($B65:$B$211,LEFT($C64,LEN($C64)-6),S65:S$211)</f>
        <v>4.9450907267085924</v>
      </c>
      <c r="T64" s="125">
        <f>SUMIF($B65:$B$211,LEFT($C64,LEN($C64)-6),T65:T$211)</f>
        <v>5.1810931416058796</v>
      </c>
      <c r="U64" s="125">
        <f>SUMIF($B65:$B$211,LEFT($C64,LEN($C64)-6),U65:U$211)</f>
        <v>5.4128112470571939</v>
      </c>
      <c r="V64" s="125">
        <f>SUMIF($B65:$B$211,LEFT($C64,LEN($C64)-6),V65:V$211)</f>
        <v>5.6583925016910577</v>
      </c>
      <c r="W64" s="125">
        <f>SUMIF($B65:$B$211,LEFT($C64,LEN($C64)-6),W65:W$211)</f>
        <v>5.8996863849256131</v>
      </c>
    </row>
    <row r="65" spans="1:23" s="85" customFormat="1" ht="14.25" customHeight="1" x14ac:dyDescent="0.25">
      <c r="A65" s="130" t="s">
        <v>196</v>
      </c>
      <c r="B65" s="130" t="s">
        <v>397</v>
      </c>
      <c r="C65" s="126" t="s">
        <v>398</v>
      </c>
      <c r="D65" s="127">
        <v>0</v>
      </c>
      <c r="E65" s="127">
        <v>0</v>
      </c>
      <c r="F65" s="127">
        <v>0</v>
      </c>
      <c r="G65" s="127">
        <v>0</v>
      </c>
      <c r="H65" s="127">
        <v>2.4651957E-4</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2.4788759549999997E-2</v>
      </c>
      <c r="P67" s="127">
        <v>5.5361562994999995E-2</v>
      </c>
      <c r="Q67" s="127">
        <v>2.2309883594999996E-2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4.4985712865500014E-3</v>
      </c>
      <c r="G69" s="127">
        <v>0</v>
      </c>
      <c r="H69" s="127">
        <v>0</v>
      </c>
      <c r="I69" s="127">
        <v>0</v>
      </c>
      <c r="J69" s="127">
        <v>0</v>
      </c>
      <c r="K69" s="127">
        <v>0</v>
      </c>
      <c r="L69" s="127">
        <v>0</v>
      </c>
      <c r="M69" s="127">
        <v>4.5032913182499995E-2</v>
      </c>
      <c r="N69" s="127">
        <v>3.8422577302499997E-2</v>
      </c>
      <c r="O69" s="127">
        <v>4.9569407189999991E-2</v>
      </c>
      <c r="P69" s="127">
        <v>1.6877424545000002E-2</v>
      </c>
      <c r="Q69" s="127">
        <v>0.12110734467750001</v>
      </c>
      <c r="R69" s="127">
        <v>5.5347519756164705E-2</v>
      </c>
      <c r="S69" s="127">
        <v>5.6539611585156302E-2</v>
      </c>
      <c r="T69" s="127">
        <v>5.7594509502230572E-2</v>
      </c>
      <c r="U69" s="127">
        <v>5.8478967482957944E-2</v>
      </c>
      <c r="V69" s="127">
        <v>5.970523432855037E-2</v>
      </c>
      <c r="W69" s="127">
        <v>6.0761061237795906E-2</v>
      </c>
    </row>
    <row r="70" spans="1:23" s="85" customFormat="1" ht="14.25" customHeight="1" x14ac:dyDescent="0.25">
      <c r="A70" s="130" t="s">
        <v>196</v>
      </c>
      <c r="B70" s="130" t="s">
        <v>397</v>
      </c>
      <c r="C70" s="126" t="s">
        <v>403</v>
      </c>
      <c r="D70" s="127">
        <v>0.59753634699412506</v>
      </c>
      <c r="E70" s="127">
        <v>0.49673398410306252</v>
      </c>
      <c r="F70" s="127">
        <v>0.49040429309749989</v>
      </c>
      <c r="G70" s="127">
        <v>0.77289286546937486</v>
      </c>
      <c r="H70" s="127">
        <v>1.0179689250949999</v>
      </c>
      <c r="I70" s="127">
        <v>1.0655035146575</v>
      </c>
      <c r="J70" s="127">
        <v>0.85779436692812505</v>
      </c>
      <c r="K70" s="127">
        <v>1.7017355800780991</v>
      </c>
      <c r="L70" s="127">
        <v>2.1697186230857479</v>
      </c>
      <c r="M70" s="127">
        <v>4.4161956768974999</v>
      </c>
      <c r="N70" s="127">
        <v>3.8320272482975009</v>
      </c>
      <c r="O70" s="127">
        <v>3.792551623627499</v>
      </c>
      <c r="P70" s="127">
        <v>2.8486687267324999</v>
      </c>
      <c r="Q70" s="127">
        <v>3.7619348004675008</v>
      </c>
      <c r="R70" s="127">
        <v>3.5120215028364372</v>
      </c>
      <c r="S70" s="127">
        <v>3.7136580622640047</v>
      </c>
      <c r="T70" s="127">
        <v>3.9075445951763519</v>
      </c>
      <c r="U70" s="127">
        <v>4.0998418493757187</v>
      </c>
      <c r="V70" s="127">
        <v>4.2992696092492979</v>
      </c>
      <c r="W70" s="127">
        <v>4.4971080904099265</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2.2723029587499999E-2</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4.1086595000000006E-4</v>
      </c>
      <c r="G72" s="127">
        <v>0</v>
      </c>
      <c r="H72" s="127">
        <v>3.6977935500000003E-4</v>
      </c>
      <c r="I72" s="127">
        <v>0</v>
      </c>
      <c r="J72" s="127">
        <v>0</v>
      </c>
      <c r="K72" s="127">
        <v>0</v>
      </c>
      <c r="L72" s="127">
        <v>0</v>
      </c>
      <c r="M72" s="127">
        <v>0.10741795804999998</v>
      </c>
      <c r="N72" s="127">
        <v>7.230054868749998E-2</v>
      </c>
      <c r="O72" s="127">
        <v>2.0657299625E-2</v>
      </c>
      <c r="P72" s="127">
        <v>0</v>
      </c>
      <c r="Q72" s="127">
        <v>2.0657299625E-2</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1.8332838689000003E-3</v>
      </c>
      <c r="G73" s="127">
        <v>0</v>
      </c>
      <c r="H73" s="127">
        <v>0</v>
      </c>
      <c r="I73" s="127">
        <v>0</v>
      </c>
      <c r="J73" s="127">
        <v>0</v>
      </c>
      <c r="K73" s="127">
        <v>1.9523580000000002E-2</v>
      </c>
      <c r="L73" s="127">
        <v>8.8681054212123838E-3</v>
      </c>
      <c r="M73" s="127">
        <v>0</v>
      </c>
      <c r="N73" s="127">
        <v>0</v>
      </c>
      <c r="O73" s="127">
        <v>1.7736209999999999E-2</v>
      </c>
      <c r="P73" s="127">
        <v>0</v>
      </c>
      <c r="Q73" s="127">
        <v>0</v>
      </c>
      <c r="R73" s="127">
        <v>4.7109582851767723E-3</v>
      </c>
      <c r="S73" s="127">
        <v>4.8044223776930817E-3</v>
      </c>
      <c r="T73" s="127">
        <v>4.8926832401217464E-3</v>
      </c>
      <c r="U73" s="127">
        <v>4.9806621903045207E-3</v>
      </c>
      <c r="V73" s="127">
        <v>5.0715391515921476E-3</v>
      </c>
      <c r="W73" s="127">
        <v>5.1621342006338711E-3</v>
      </c>
    </row>
    <row r="74" spans="1:23" s="85" customFormat="1" ht="14.25" customHeight="1" x14ac:dyDescent="0.25">
      <c r="A74" s="130" t="s">
        <v>196</v>
      </c>
      <c r="B74" s="130" t="s">
        <v>397</v>
      </c>
      <c r="C74" s="126" t="s">
        <v>407</v>
      </c>
      <c r="D74" s="127">
        <v>0.14873255729999998</v>
      </c>
      <c r="E74" s="127">
        <v>0.1094836880125</v>
      </c>
      <c r="F74" s="127">
        <v>0.16856356493999999</v>
      </c>
      <c r="G74" s="127">
        <v>0.10328649812499999</v>
      </c>
      <c r="H74" s="127">
        <v>9.6676162244999989E-2</v>
      </c>
      <c r="I74" s="127">
        <v>0.25821624531249998</v>
      </c>
      <c r="J74" s="127">
        <v>0.10328649812499999</v>
      </c>
      <c r="K74" s="127">
        <v>0.22967132715880223</v>
      </c>
      <c r="L74" s="127">
        <v>0.21730398649638488</v>
      </c>
      <c r="M74" s="127">
        <v>0.26854489512500002</v>
      </c>
      <c r="N74" s="127">
        <v>0.22516456591249998</v>
      </c>
      <c r="O74" s="127">
        <v>0.3833812292424999</v>
      </c>
      <c r="P74" s="127">
        <v>0.43538624886749994</v>
      </c>
      <c r="Q74" s="127">
        <v>0.25032523591249994</v>
      </c>
      <c r="R74" s="127">
        <v>0.38996239998179055</v>
      </c>
      <c r="S74" s="127">
        <v>0.42433527789642672</v>
      </c>
      <c r="T74" s="127">
        <v>0.4599963955795216</v>
      </c>
      <c r="U74" s="127">
        <v>0.49700956802918839</v>
      </c>
      <c r="V74" s="127">
        <v>0.53558351602839549</v>
      </c>
      <c r="W74" s="127">
        <v>0.57550951879418621</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1.031175048978185E-2</v>
      </c>
      <c r="M76" s="127">
        <v>9.1484906485000017E-2</v>
      </c>
      <c r="N76" s="127">
        <v>0.18498684855750003</v>
      </c>
      <c r="O76" s="127">
        <v>0.15609606340000001</v>
      </c>
      <c r="P76" s="127">
        <v>0.12114266814999999</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0.11366122799743748</v>
      </c>
      <c r="E79" s="127">
        <v>0.11526773190749999</v>
      </c>
      <c r="F79" s="127">
        <v>0.13324991123106247</v>
      </c>
      <c r="G79" s="127">
        <v>6.5401010612749985E-2</v>
      </c>
      <c r="H79" s="127">
        <v>9.3750340672499988E-2</v>
      </c>
      <c r="I79" s="127">
        <v>0.102426406515</v>
      </c>
      <c r="J79" s="127">
        <v>0.15937295423</v>
      </c>
      <c r="K79" s="127">
        <v>0.24413029090574578</v>
      </c>
      <c r="L79" s="127">
        <v>0.24586319181462449</v>
      </c>
      <c r="M79" s="127">
        <v>0.7160560548249999</v>
      </c>
      <c r="N79" s="127">
        <v>0.60286364280750004</v>
      </c>
      <c r="O79" s="127">
        <v>0.26696185817999996</v>
      </c>
      <c r="P79" s="127">
        <v>0.71436449243999978</v>
      </c>
      <c r="Q79" s="127">
        <v>0.63187508689749983</v>
      </c>
      <c r="R79" s="127">
        <v>0.65669838061600116</v>
      </c>
      <c r="S79" s="127">
        <v>0.66363369101553249</v>
      </c>
      <c r="T79" s="127">
        <v>0.66793409439905871</v>
      </c>
      <c r="U79" s="127">
        <v>0.66914265843249709</v>
      </c>
      <c r="V79" s="127">
        <v>0.67358739594112738</v>
      </c>
      <c r="W79" s="127">
        <v>0.67494029409967682</v>
      </c>
    </row>
    <row r="80" spans="1:23" s="85" customFormat="1" ht="14.25" customHeight="1" x14ac:dyDescent="0.25">
      <c r="A80" s="130" t="s">
        <v>196</v>
      </c>
      <c r="B80" s="130" t="s">
        <v>397</v>
      </c>
      <c r="C80" s="126" t="s">
        <v>413</v>
      </c>
      <c r="D80" s="127">
        <v>3.3485574925000007E-3</v>
      </c>
      <c r="E80" s="127">
        <v>3.4923605750000006E-3</v>
      </c>
      <c r="F80" s="127">
        <v>8.2584055950000006E-3</v>
      </c>
      <c r="G80" s="127">
        <v>6.2657057375E-4</v>
      </c>
      <c r="H80" s="127">
        <v>1.9207983162500004E-3</v>
      </c>
      <c r="I80" s="127">
        <v>3.2218547287500003E-2</v>
      </c>
      <c r="J80" s="127">
        <v>1.0734955677499998E-2</v>
      </c>
      <c r="K80" s="127">
        <v>2.0780560397023619E-2</v>
      </c>
      <c r="L80" s="127">
        <v>0.16622060574505493</v>
      </c>
      <c r="M80" s="127">
        <v>0</v>
      </c>
      <c r="N80" s="127">
        <v>0</v>
      </c>
      <c r="O80" s="127">
        <v>0</v>
      </c>
      <c r="P80" s="127">
        <v>2.1483591609999995E-2</v>
      </c>
      <c r="Q80" s="127">
        <v>0</v>
      </c>
      <c r="R80" s="127">
        <v>4.2982413485171322E-3</v>
      </c>
      <c r="S80" s="127">
        <v>4.5305476651086767E-3</v>
      </c>
      <c r="T80" s="127">
        <v>4.7641982053449865E-3</v>
      </c>
      <c r="U80" s="127">
        <v>4.9966923342623162E-3</v>
      </c>
      <c r="V80" s="127">
        <v>5.2459521916864487E-3</v>
      </c>
      <c r="W80" s="127">
        <v>5.4940556377915924E-3</v>
      </c>
    </row>
    <row r="81" spans="1:23" s="85" customFormat="1" ht="14.25" customHeight="1" x14ac:dyDescent="0.25">
      <c r="A81" s="130" t="s">
        <v>196</v>
      </c>
      <c r="B81" s="130" t="s">
        <v>397</v>
      </c>
      <c r="C81" s="126" t="s">
        <v>414</v>
      </c>
      <c r="D81" s="127">
        <v>3.4101873850000005E-3</v>
      </c>
      <c r="E81" s="127">
        <v>8.2173190000000011E-4</v>
      </c>
      <c r="F81" s="127">
        <v>2.0543297500000003E-4</v>
      </c>
      <c r="G81" s="127">
        <v>0</v>
      </c>
      <c r="H81" s="127">
        <v>8.4281782469999983E-3</v>
      </c>
      <c r="I81" s="127">
        <v>0</v>
      </c>
      <c r="J81" s="127">
        <v>0</v>
      </c>
      <c r="K81" s="127">
        <v>0</v>
      </c>
      <c r="L81" s="127">
        <v>0</v>
      </c>
      <c r="M81" s="127">
        <v>0.19429026981250003</v>
      </c>
      <c r="N81" s="127">
        <v>0.22064824856250004</v>
      </c>
      <c r="O81" s="127">
        <v>0</v>
      </c>
      <c r="P81" s="127">
        <v>0</v>
      </c>
      <c r="Q81" s="127">
        <v>0</v>
      </c>
      <c r="R81" s="127">
        <v>3.8107771618594362E-2</v>
      </c>
      <c r="S81" s="127">
        <v>3.8371721201709945E-2</v>
      </c>
      <c r="T81" s="127">
        <v>3.8565445015361917E-2</v>
      </c>
      <c r="U81" s="127">
        <v>3.8527297360210849E-2</v>
      </c>
      <c r="V81" s="127">
        <v>3.8950754862971261E-2</v>
      </c>
      <c r="W81" s="127">
        <v>3.9142340896928737E-2</v>
      </c>
    </row>
    <row r="82" spans="1:23" s="85" customFormat="1" ht="14.25" customHeight="1" x14ac:dyDescent="0.25">
      <c r="A82" s="130" t="s">
        <v>196</v>
      </c>
      <c r="B82" s="130" t="s">
        <v>397</v>
      </c>
      <c r="C82" s="126" t="s">
        <v>415</v>
      </c>
      <c r="D82" s="127">
        <v>5.7813399249999993E-3</v>
      </c>
      <c r="E82" s="127">
        <v>8.2494000000000003E-4</v>
      </c>
      <c r="F82" s="127">
        <v>1.031175E-4</v>
      </c>
      <c r="G82" s="127">
        <v>0</v>
      </c>
      <c r="H82" s="127">
        <v>0</v>
      </c>
      <c r="I82" s="127">
        <v>0</v>
      </c>
      <c r="J82" s="127">
        <v>0</v>
      </c>
      <c r="K82" s="127">
        <v>0</v>
      </c>
      <c r="L82" s="127">
        <v>0</v>
      </c>
      <c r="M82" s="127">
        <v>0.12382549906249998</v>
      </c>
      <c r="N82" s="127">
        <v>2.1448439999999999E-2</v>
      </c>
      <c r="O82" s="127">
        <v>8.6279913182500001E-2</v>
      </c>
      <c r="P82" s="127">
        <v>4.6196639999999997E-2</v>
      </c>
      <c r="Q82" s="127">
        <v>2.516067E-2</v>
      </c>
      <c r="R82" s="127">
        <v>3.863113042633913E-2</v>
      </c>
      <c r="S82" s="127">
        <v>3.9217392702960999E-2</v>
      </c>
      <c r="T82" s="127">
        <v>3.9801220487887791E-2</v>
      </c>
      <c r="U82" s="127">
        <v>3.9833551852055525E-2</v>
      </c>
      <c r="V82" s="127">
        <v>4.0978499937436762E-2</v>
      </c>
      <c r="W82" s="127">
        <v>4.1568889648674022E-2</v>
      </c>
    </row>
    <row r="83" spans="1:23" s="87" customFormat="1" ht="14.25" customHeight="1" x14ac:dyDescent="0.25">
      <c r="A83" s="125" t="s">
        <v>416</v>
      </c>
      <c r="B83" s="125" t="s">
        <v>416</v>
      </c>
      <c r="C83" s="124" t="s">
        <v>416</v>
      </c>
      <c r="D83" s="125">
        <f>SUMIF($B84:$B$211,LEFT($C83,LEN($C83)-6),D84:D$211)</f>
        <v>0.57300790127125001</v>
      </c>
      <c r="E83" s="125">
        <f>SUMIF($B84:$B$211,LEFT($C83,LEN($C83)-6),E84:E$211)</f>
        <v>1.2917335360089872</v>
      </c>
      <c r="F83" s="125">
        <f>SUMIF($B84:$B$211,LEFT($C83,LEN($C83)-6),F84:F$211)</f>
        <v>1.8033717482143503</v>
      </c>
      <c r="G83" s="125">
        <f>SUMIF($B84:$B$211,LEFT($C83,LEN($C83)-6),G84:G$211)</f>
        <v>1.4088051502363375</v>
      </c>
      <c r="H83" s="125">
        <f>SUMIF($B84:$B$211,LEFT($C83,LEN($C83)-6),H84:H$211)</f>
        <v>2.2280028420610001</v>
      </c>
      <c r="I83" s="125">
        <f>SUMIF($B84:$B$211,LEFT($C83,LEN($C83)-6),I84:I$211)</f>
        <v>1.5449755080975001</v>
      </c>
      <c r="J83" s="125">
        <f>SUMIF($B84:$B$211,LEFT($C83,LEN($C83)-6),J84:J$211)</f>
        <v>1.6406447820916876</v>
      </c>
      <c r="K83" s="125">
        <f>SUMIF($B84:$B$211,LEFT($C83,LEN($C83)-6),K84:K$211)</f>
        <v>2.2912775160989773</v>
      </c>
      <c r="L83" s="125">
        <f>SUMIF($B84:$B$211,LEFT($C83,LEN($C83)-6),L84:L$211)</f>
        <v>2.6486279591171309</v>
      </c>
      <c r="M83" s="125">
        <f>SUMIF($B84:$B$211,LEFT($C83,LEN($C83)-6),M84:M$211)</f>
        <v>3.3362334044875008</v>
      </c>
      <c r="N83" s="125">
        <f>SUMIF($B84:$B$211,LEFT($C83,LEN($C83)-6),N84:N$211)</f>
        <v>5.7291883945033328</v>
      </c>
      <c r="O83" s="125">
        <f>SUMIF($B84:$B$211,LEFT($C83,LEN($C83)-6),O84:O$211)</f>
        <v>4.6293938961391659</v>
      </c>
      <c r="P83" s="125">
        <f>SUMIF($B84:$B$211,LEFT($C83,LEN($C83)-6),P84:P$211)</f>
        <v>4.0263931872591661</v>
      </c>
      <c r="Q83" s="125">
        <f>SUMIF($B84:$B$211,LEFT($C83,LEN($C83)-6),Q84:Q$211)</f>
        <v>5.0103806682866656</v>
      </c>
      <c r="R83" s="125">
        <f>SUMIF($B84:$B$211,LEFT($C83,LEN($C83)-6),R84:R$211)</f>
        <v>5.4032722608016783</v>
      </c>
      <c r="S83" s="125">
        <f>SUMIF($B84:$B$211,LEFT($C83,LEN($C83)-6),S84:S$211)</f>
        <v>5.7200816526947316</v>
      </c>
      <c r="T83" s="125">
        <f>SUMIF($B84:$B$211,LEFT($C83,LEN($C83)-6),T84:T$211)</f>
        <v>6.0250851680328879</v>
      </c>
      <c r="U83" s="125">
        <f>SUMIF($B84:$B$211,LEFT($C83,LEN($C83)-6),U84:U$211)</f>
        <v>6.3313921098266812</v>
      </c>
      <c r="V83" s="125">
        <f>SUMIF($B84:$B$211,LEFT($C83,LEN($C83)-6),V84:V$211)</f>
        <v>6.6566507470385288</v>
      </c>
      <c r="W83" s="125">
        <f>SUMIF($B84:$B$211,LEFT($C83,LEN($C83)-6),W84:W$211)</f>
        <v>6.9832128107060507</v>
      </c>
    </row>
    <row r="84" spans="1:23" s="85" customFormat="1" ht="14.25" customHeight="1" x14ac:dyDescent="0.25">
      <c r="A84" s="130" t="s">
        <v>196</v>
      </c>
      <c r="B84" s="130" t="s">
        <v>417</v>
      </c>
      <c r="C84" s="126" t="s">
        <v>418</v>
      </c>
      <c r="D84" s="127">
        <v>4.9303913999999999E-5</v>
      </c>
      <c r="E84" s="127">
        <v>0</v>
      </c>
      <c r="F84" s="127">
        <v>0</v>
      </c>
      <c r="G84" s="127">
        <v>0</v>
      </c>
      <c r="H84" s="127">
        <v>0</v>
      </c>
      <c r="I84" s="127">
        <v>0</v>
      </c>
      <c r="J84" s="127">
        <v>0</v>
      </c>
      <c r="K84" s="127">
        <v>0</v>
      </c>
      <c r="L84" s="127">
        <v>0</v>
      </c>
      <c r="M84" s="127">
        <v>0</v>
      </c>
      <c r="N84" s="127">
        <v>0</v>
      </c>
      <c r="O84" s="127">
        <v>0</v>
      </c>
      <c r="P84" s="127">
        <v>0</v>
      </c>
      <c r="Q84" s="127">
        <v>1.0168531250000001E-2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8.4212625000000003E-3</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4.1247000000000001E-4</v>
      </c>
      <c r="K86" s="127">
        <v>1.0930454999999999E-3</v>
      </c>
      <c r="L86" s="127">
        <v>2.3923260000000002E-3</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7.3955870999999999E-3</v>
      </c>
      <c r="E87" s="127">
        <v>0</v>
      </c>
      <c r="F87" s="127">
        <v>0</v>
      </c>
      <c r="G87" s="127">
        <v>0</v>
      </c>
      <c r="H87" s="127">
        <v>0</v>
      </c>
      <c r="I87" s="127">
        <v>0</v>
      </c>
      <c r="J87" s="127">
        <v>0</v>
      </c>
      <c r="K87" s="127">
        <v>0.43187329635717692</v>
      </c>
      <c r="L87" s="127">
        <v>0.4700054765459869</v>
      </c>
      <c r="M87" s="127">
        <v>0.37703991546250004</v>
      </c>
      <c r="N87" s="127">
        <v>0.19903367481250003</v>
      </c>
      <c r="O87" s="127">
        <v>0.35440416911</v>
      </c>
      <c r="P87" s="127">
        <v>0.27144994425000002</v>
      </c>
      <c r="Q87" s="127">
        <v>0.38122998049999995</v>
      </c>
      <c r="R87" s="127">
        <v>0.3566781541002893</v>
      </c>
      <c r="S87" s="127">
        <v>0.37928395236542856</v>
      </c>
      <c r="T87" s="127">
        <v>0.40134528601441788</v>
      </c>
      <c r="U87" s="127">
        <v>0.42388888817276971</v>
      </c>
      <c r="V87" s="127">
        <v>0.44727724441259953</v>
      </c>
      <c r="W87" s="127">
        <v>0.47114786916179008</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2.17050765425E-2</v>
      </c>
      <c r="E89" s="127">
        <v>7.9459956611249993E-2</v>
      </c>
      <c r="F89" s="127">
        <v>3.7862306010799998E-2</v>
      </c>
      <c r="G89" s="127">
        <v>5.1670307094499997E-2</v>
      </c>
      <c r="H89" s="127">
        <v>0.10226172786749999</v>
      </c>
      <c r="I89" s="127">
        <v>0.17332081060000004</v>
      </c>
      <c r="J89" s="127">
        <v>0.22327447942499992</v>
      </c>
      <c r="K89" s="127">
        <v>0.26086969783664543</v>
      </c>
      <c r="L89" s="127">
        <v>0.27980612889394224</v>
      </c>
      <c r="M89" s="127">
        <v>0.45297248019250003</v>
      </c>
      <c r="N89" s="127">
        <v>0.62133736062499989</v>
      </c>
      <c r="O89" s="127">
        <v>0.73232045728999995</v>
      </c>
      <c r="P89" s="127">
        <v>0.40137697453250004</v>
      </c>
      <c r="Q89" s="127">
        <v>0.77220527511499992</v>
      </c>
      <c r="R89" s="127">
        <v>0.69015882308705501</v>
      </c>
      <c r="S89" s="127">
        <v>0.73229660889584935</v>
      </c>
      <c r="T89" s="127">
        <v>0.77352859426027332</v>
      </c>
      <c r="U89" s="127">
        <v>0.81551301929243347</v>
      </c>
      <c r="V89" s="127">
        <v>0.85928555426710651</v>
      </c>
      <c r="W89" s="127">
        <v>0.90381052890952629</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9.1516781250000016E-3</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6.5738552E-6</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0.54385793371475</v>
      </c>
      <c r="E96" s="127">
        <v>1.1937636872737873</v>
      </c>
      <c r="F96" s="127">
        <v>1.7540444948285501</v>
      </c>
      <c r="G96" s="127">
        <v>1.3443476773518375</v>
      </c>
      <c r="H96" s="127">
        <v>2.0990451391935001</v>
      </c>
      <c r="I96" s="127">
        <v>1.2181077903574999</v>
      </c>
      <c r="J96" s="127">
        <v>1.2411081226666876</v>
      </c>
      <c r="K96" s="127">
        <v>1.4373182349046496</v>
      </c>
      <c r="L96" s="127">
        <v>1.7616448715326487</v>
      </c>
      <c r="M96" s="127">
        <v>2.2788308808325004</v>
      </c>
      <c r="N96" s="127">
        <v>4.827855616370833</v>
      </c>
      <c r="O96" s="127">
        <v>3.4563217573066662</v>
      </c>
      <c r="P96" s="127">
        <v>3.3234066110241662</v>
      </c>
      <c r="Q96" s="127">
        <v>3.7666617448591655</v>
      </c>
      <c r="R96" s="127">
        <v>4.3095562295038752</v>
      </c>
      <c r="S96" s="127">
        <v>4.5594900774457132</v>
      </c>
      <c r="T96" s="127">
        <v>4.7991801858372503</v>
      </c>
      <c r="U96" s="127">
        <v>5.0390378781176288</v>
      </c>
      <c r="V96" s="127">
        <v>5.2950646649588862</v>
      </c>
      <c r="W96" s="127">
        <v>5.5512590356890135</v>
      </c>
    </row>
    <row r="97" spans="1:23" s="85" customFormat="1" ht="14.25" customHeight="1" x14ac:dyDescent="0.25">
      <c r="A97" s="130" t="s">
        <v>196</v>
      </c>
      <c r="B97" s="130" t="s">
        <v>417</v>
      </c>
      <c r="C97" s="126" t="s">
        <v>431</v>
      </c>
      <c r="D97" s="127">
        <v>0</v>
      </c>
      <c r="E97" s="127">
        <v>1.8369786834999999E-2</v>
      </c>
      <c r="F97" s="127">
        <v>1.0025312500000001E-2</v>
      </c>
      <c r="G97" s="127">
        <v>1.155456794E-2</v>
      </c>
      <c r="H97" s="127">
        <v>2.6695975E-2</v>
      </c>
      <c r="I97" s="127">
        <v>0.15354690714000002</v>
      </c>
      <c r="J97" s="127">
        <v>0.17584971000000002</v>
      </c>
      <c r="K97" s="127">
        <v>0.1601232415005055</v>
      </c>
      <c r="L97" s="127">
        <v>0.12562747801955293</v>
      </c>
      <c r="M97" s="127">
        <v>0.22739012800000005</v>
      </c>
      <c r="N97" s="127">
        <v>8.0961742694999991E-2</v>
      </c>
      <c r="O97" s="127">
        <v>5.1643249062499993E-2</v>
      </c>
      <c r="P97" s="127">
        <v>3.0159657452499999E-2</v>
      </c>
      <c r="Q97" s="127">
        <v>7.1693874062499996E-2</v>
      </c>
      <c r="R97" s="127">
        <v>4.6879054110459305E-2</v>
      </c>
      <c r="S97" s="127">
        <v>4.9011013987739709E-2</v>
      </c>
      <c r="T97" s="127">
        <v>5.1031101920946287E-2</v>
      </c>
      <c r="U97" s="127">
        <v>5.2952324243849186E-2</v>
      </c>
      <c r="V97" s="127">
        <v>5.5023283399936999E-2</v>
      </c>
      <c r="W97" s="127">
        <v>5.6995376945720884E-2</v>
      </c>
    </row>
    <row r="98" spans="1:23" s="85" customFormat="1" ht="14.25" customHeight="1" x14ac:dyDescent="0.25">
      <c r="A98" s="130" t="s">
        <v>196</v>
      </c>
      <c r="B98" s="130" t="s">
        <v>417</v>
      </c>
      <c r="C98" s="126" t="s">
        <v>432</v>
      </c>
      <c r="D98" s="127">
        <v>0</v>
      </c>
      <c r="E98" s="127">
        <v>1.3353143374999999E-4</v>
      </c>
      <c r="F98" s="127">
        <v>0</v>
      </c>
      <c r="G98" s="127">
        <v>0</v>
      </c>
      <c r="H98" s="127">
        <v>0</v>
      </c>
      <c r="I98" s="127">
        <v>0</v>
      </c>
      <c r="J98" s="127">
        <v>0</v>
      </c>
      <c r="K98" s="127">
        <v>0</v>
      </c>
      <c r="L98" s="127">
        <v>0</v>
      </c>
      <c r="M98" s="127">
        <v>0</v>
      </c>
      <c r="N98" s="127">
        <v>0</v>
      </c>
      <c r="O98" s="127">
        <v>1.1568087789999999E-2</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1.4396348750000002E-3</v>
      </c>
      <c r="G99" s="127">
        <v>1.2325978500000001E-3</v>
      </c>
      <c r="H99" s="127">
        <v>0</v>
      </c>
      <c r="I99" s="127">
        <v>0</v>
      </c>
      <c r="J99" s="127">
        <v>0</v>
      </c>
      <c r="K99" s="127">
        <v>0</v>
      </c>
      <c r="L99" s="127">
        <v>0</v>
      </c>
      <c r="M99" s="127">
        <v>0</v>
      </c>
      <c r="N99" s="127">
        <v>0</v>
      </c>
      <c r="O99" s="127">
        <v>2.3136175579999998E-2</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2.47573316275E-2</v>
      </c>
      <c r="E100" s="125">
        <f>SUMIF($B101:$B$211,LEFT($C100,LEN($C100)-6),E101:E$211)</f>
        <v>2.4638139255E-2</v>
      </c>
      <c r="F100" s="125">
        <f>SUMIF($B101:$B$211,LEFT($C100,LEN($C100)-6),F101:F$211)</f>
        <v>1.6434638000000002E-3</v>
      </c>
      <c r="G100" s="125">
        <f>SUMIF($B101:$B$211,LEFT($C100,LEN($C100)-6),G101:G$211)</f>
        <v>6.1865260771687483E-2</v>
      </c>
      <c r="H100" s="125">
        <f>SUMIF($B101:$B$211,LEFT($C100,LEN($C100)-6),H101:H$211)</f>
        <v>6.2371616677499998E-2</v>
      </c>
      <c r="I100" s="125">
        <f>SUMIF($B101:$B$211,LEFT($C100,LEN($C100)-6),I101:I$211)</f>
        <v>8.7053430089852946E-2</v>
      </c>
      <c r="J100" s="125">
        <f>SUMIF($B101:$B$211,LEFT($C100,LEN($C100)-6),J101:J$211)</f>
        <v>2.05886760745E-2</v>
      </c>
      <c r="K100" s="125">
        <f>SUMIF($B101:$B$211,LEFT($C100,LEN($C100)-6),K101:K$211)</f>
        <v>4.2174028091104342E-2</v>
      </c>
      <c r="L100" s="125">
        <f>SUMIF($B101:$B$211,LEFT($C100,LEN($C100)-6),L101:L$211)</f>
        <v>0.15558290962846155</v>
      </c>
      <c r="M100" s="125">
        <f>SUMIF($B101:$B$211,LEFT($C100,LEN($C100)-6),M101:M$211)</f>
        <v>3.1812241422499998E-2</v>
      </c>
      <c r="N100" s="125">
        <f>SUMIF($B101:$B$211,LEFT($C100,LEN($C100)-6),N101:N$211)</f>
        <v>1.9417861647499996E-2</v>
      </c>
      <c r="O100" s="125">
        <f>SUMIF($B101:$B$211,LEFT($C100,LEN($C100)-6),O101:O$211)</f>
        <v>5.9493022919999992E-2</v>
      </c>
      <c r="P100" s="125">
        <f>SUMIF($B101:$B$211,LEFT($C100,LEN($C100)-6),P101:P$211)</f>
        <v>5.1331410285000004E-2</v>
      </c>
      <c r="Q100" s="125">
        <f>SUMIF($B101:$B$211,LEFT($C100,LEN($C100)-6),Q101:Q$211)</f>
        <v>8.8552416647500007E-2</v>
      </c>
      <c r="R100" s="125">
        <f>SUMIF($B101:$B$211,LEFT($C100,LEN($C100)-6),R101:R$211)</f>
        <v>1.1934473986978738E-2</v>
      </c>
      <c r="S100" s="125">
        <f>SUMIF($B101:$B$211,LEFT($C100,LEN($C100)-6),S101:S$211)</f>
        <v>1.2265276745311859E-2</v>
      </c>
      <c r="T100" s="125">
        <f>SUMIF($B101:$B$211,LEFT($C100,LEN($C100)-6),T101:T$211)</f>
        <v>1.2569432106659274E-2</v>
      </c>
      <c r="U100" s="125">
        <f>SUMIF($B101:$B$211,LEFT($C100,LEN($C100)-6),U101:U$211)</f>
        <v>1.2820141559579031E-2</v>
      </c>
      <c r="V100" s="125">
        <f>SUMIF($B101:$B$211,LEFT($C100,LEN($C100)-6),V101:V$211)</f>
        <v>1.3180325033107376E-2</v>
      </c>
      <c r="W100" s="125">
        <f>SUMIF($B101:$B$211,LEFT($C100,LEN($C100)-6),W101:W$211)</f>
        <v>1.3487062598208113E-2</v>
      </c>
    </row>
    <row r="101" spans="1:23" s="85" customFormat="1" ht="14.25" customHeight="1" x14ac:dyDescent="0.25">
      <c r="A101" s="130" t="s">
        <v>196</v>
      </c>
      <c r="B101" s="130" t="s">
        <v>435</v>
      </c>
      <c r="C101" s="126" t="s">
        <v>436</v>
      </c>
      <c r="D101" s="127">
        <v>1.361151E-2</v>
      </c>
      <c r="E101" s="127">
        <v>0</v>
      </c>
      <c r="F101" s="127">
        <v>0</v>
      </c>
      <c r="G101" s="127">
        <v>0</v>
      </c>
      <c r="H101" s="127">
        <v>9.5003298499999993E-3</v>
      </c>
      <c r="I101" s="127">
        <v>0</v>
      </c>
      <c r="J101" s="127">
        <v>0</v>
      </c>
      <c r="K101" s="127">
        <v>4.2174028091104342E-2</v>
      </c>
      <c r="L101" s="127">
        <v>0.14437690165588613</v>
      </c>
      <c r="M101" s="127">
        <v>0</v>
      </c>
      <c r="N101" s="127">
        <v>0</v>
      </c>
      <c r="O101" s="127">
        <v>1.1154941797499998E-2</v>
      </c>
      <c r="P101" s="127">
        <v>4.2242198450000004E-2</v>
      </c>
      <c r="Q101" s="127">
        <v>6.9134555000000014E-2</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9.5023578274999985E-3</v>
      </c>
      <c r="E102" s="127">
        <v>0</v>
      </c>
      <c r="F102" s="127">
        <v>0</v>
      </c>
      <c r="G102" s="127">
        <v>4.9897707244187489E-2</v>
      </c>
      <c r="H102" s="127">
        <v>3.0159657452499999E-2</v>
      </c>
      <c r="I102" s="127">
        <v>8.2216052507499998E-2</v>
      </c>
      <c r="J102" s="127">
        <v>0</v>
      </c>
      <c r="K102" s="127">
        <v>0</v>
      </c>
      <c r="L102" s="127">
        <v>0</v>
      </c>
      <c r="M102" s="127">
        <v>2.0657299625E-2</v>
      </c>
      <c r="N102" s="127">
        <v>0</v>
      </c>
      <c r="O102" s="127">
        <v>2.1896737602499997E-2</v>
      </c>
      <c r="P102" s="127">
        <v>0</v>
      </c>
      <c r="Q102" s="127">
        <v>1.1154941797499998E-2</v>
      </c>
      <c r="R102" s="127">
        <v>1.1934473986978738E-2</v>
      </c>
      <c r="S102" s="127">
        <v>1.2265276745311859E-2</v>
      </c>
      <c r="T102" s="127">
        <v>1.2569432106659274E-2</v>
      </c>
      <c r="U102" s="127">
        <v>1.2820141559579031E-2</v>
      </c>
      <c r="V102" s="127">
        <v>1.3180325033107376E-2</v>
      </c>
      <c r="W102" s="127">
        <v>1.3487062598208113E-2</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1.23741E-3</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1.6434638000000002E-3</v>
      </c>
      <c r="E105" s="127">
        <v>4.8071316150000007E-3</v>
      </c>
      <c r="F105" s="127">
        <v>1.6434638000000002E-3</v>
      </c>
      <c r="G105" s="127">
        <v>8.2173190000000011E-4</v>
      </c>
      <c r="H105" s="127">
        <v>0</v>
      </c>
      <c r="I105" s="127">
        <v>0</v>
      </c>
      <c r="J105" s="127">
        <v>0</v>
      </c>
      <c r="K105" s="127">
        <v>0</v>
      </c>
      <c r="L105" s="127">
        <v>1.1206007972575427E-2</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1.9831007639999999E-2</v>
      </c>
      <c r="F106" s="127">
        <v>0</v>
      </c>
      <c r="G106" s="127">
        <v>1.1145821627499998E-2</v>
      </c>
      <c r="H106" s="127">
        <v>2.2711629375E-2</v>
      </c>
      <c r="I106" s="127">
        <v>4.5195254500000007E-3</v>
      </c>
      <c r="J106" s="127">
        <v>9.0226162620000005E-3</v>
      </c>
      <c r="K106" s="127">
        <v>0</v>
      </c>
      <c r="L106" s="127">
        <v>0</v>
      </c>
      <c r="M106" s="127">
        <v>1.1154941797499998E-2</v>
      </c>
      <c r="N106" s="127">
        <v>1.9417861647499996E-2</v>
      </c>
      <c r="O106" s="127">
        <v>1.8178423669999996E-2</v>
      </c>
      <c r="P106" s="127">
        <v>9.0892118349999978E-3</v>
      </c>
      <c r="Q106" s="127">
        <v>8.2629198499999997E-3</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3.1785213235294114E-4</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1.03286498125E-2</v>
      </c>
      <c r="K108" s="127">
        <v>0</v>
      </c>
      <c r="L108" s="127">
        <v>0</v>
      </c>
      <c r="M108" s="127">
        <v>0</v>
      </c>
      <c r="N108" s="127">
        <v>0</v>
      </c>
      <c r="O108" s="127">
        <v>8.2629198499999997E-3</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0.16397768208023333</v>
      </c>
      <c r="E110" s="125">
        <f>SUMIF($B111:$B$211,LEFT($C110,LEN($C110)-6),E111:E$211)</f>
        <v>9.3866223737083337E-2</v>
      </c>
      <c r="F110" s="125">
        <f>SUMIF($B111:$B$211,LEFT($C110,LEN($C110)-6),F111:F$211)</f>
        <v>5.3412573500000006E-3</v>
      </c>
      <c r="G110" s="125">
        <f>SUMIF($B111:$B$211,LEFT($C110,LEN($C110)-6),G111:G$211)</f>
        <v>1.387699746125E-2</v>
      </c>
      <c r="H110" s="125">
        <f>SUMIF($B111:$B$211,LEFT($C110,LEN($C110)-6),H111:H$211)</f>
        <v>4.8047599125000007E-2</v>
      </c>
      <c r="I110" s="125">
        <f>SUMIF($B111:$B$211,LEFT($C110,LEN($C110)-6),I111:I$211)</f>
        <v>6.3163553348749998E-2</v>
      </c>
      <c r="J110" s="125">
        <f>SUMIF($B111:$B$211,LEFT($C110,LEN($C110)-6),J111:J$211)</f>
        <v>0</v>
      </c>
      <c r="K110" s="125">
        <f>SUMIF($B111:$B$211,LEFT($C110,LEN($C110)-6),K111:K$211)</f>
        <v>8.6395970303588143E-2</v>
      </c>
      <c r="L110" s="125">
        <f>SUMIF($B111:$B$211,LEFT($C110,LEN($C110)-6),L111:L$211)</f>
        <v>3.6709831743623376E-2</v>
      </c>
      <c r="M110" s="125">
        <f>SUMIF($B111:$B$211,LEFT($C110,LEN($C110)-6),M111:M$211)</f>
        <v>0.42838390608250004</v>
      </c>
      <c r="N110" s="125">
        <f>SUMIF($B111:$B$211,LEFT($C110,LEN($C110)-6),N111:N$211)</f>
        <v>0.41987339729583339</v>
      </c>
      <c r="O110" s="125">
        <f>SUMIF($B111:$B$211,LEFT($C110,LEN($C110)-6),O111:O$211)</f>
        <v>0.49353180486166665</v>
      </c>
      <c r="P110" s="125">
        <f>SUMIF($B111:$B$211,LEFT($C110,LEN($C110)-6),P111:P$211)</f>
        <v>0.41575096970000003</v>
      </c>
      <c r="Q110" s="125">
        <f>SUMIF($B111:$B$211,LEFT($C110,LEN($C110)-6),Q111:Q$211)</f>
        <v>0.12694069019499998</v>
      </c>
      <c r="R110" s="125">
        <f>SUMIF($B111:$B$211,LEFT($C110,LEN($C110)-6),R111:R$211)</f>
        <v>0.46517359777051082</v>
      </c>
      <c r="S110" s="125">
        <f>SUMIF($B111:$B$211,LEFT($C110,LEN($C110)-6),S111:S$211)</f>
        <v>0.48142427027900642</v>
      </c>
      <c r="T110" s="125">
        <f>SUMIF($B111:$B$211,LEFT($C110,LEN($C110)-6),T111:T$211)</f>
        <v>0.49729600101841676</v>
      </c>
      <c r="U110" s="125">
        <f>SUMIF($B111:$B$211,LEFT($C110,LEN($C110)-6),U111:U$211)</f>
        <v>0.51229507573497735</v>
      </c>
      <c r="V110" s="125">
        <f>SUMIF($B111:$B$211,LEFT($C110,LEN($C110)-6),V111:V$211)</f>
        <v>0.52968285667688064</v>
      </c>
      <c r="W110" s="125">
        <f>SUMIF($B111:$B$211,LEFT($C110,LEN($C110)-6),W111:W$211)</f>
        <v>0.54619798159593336</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8.6395970303588143E-2</v>
      </c>
      <c r="L111" s="127">
        <v>3.6709831743623376E-2</v>
      </c>
      <c r="M111" s="127">
        <v>3.4647480000000001E-2</v>
      </c>
      <c r="N111" s="127">
        <v>4.2071940000000002E-2</v>
      </c>
      <c r="O111" s="127">
        <v>9.0892118349999978E-3</v>
      </c>
      <c r="P111" s="127">
        <v>0</v>
      </c>
      <c r="Q111" s="127">
        <v>0</v>
      </c>
      <c r="R111" s="127">
        <v>1.5082348451496008E-2</v>
      </c>
      <c r="S111" s="127">
        <v>1.565596687168502E-2</v>
      </c>
      <c r="T111" s="127">
        <v>1.6213663387539236E-2</v>
      </c>
      <c r="U111" s="127">
        <v>1.6661660492999431E-2</v>
      </c>
      <c r="V111" s="127">
        <v>1.7318859534685864E-2</v>
      </c>
      <c r="W111" s="127">
        <v>1.7866359165978271E-2</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1.6525839699999999E-2</v>
      </c>
      <c r="E113" s="127">
        <v>0</v>
      </c>
      <c r="F113" s="127">
        <v>0</v>
      </c>
      <c r="G113" s="127">
        <v>0</v>
      </c>
      <c r="H113" s="127">
        <v>0</v>
      </c>
      <c r="I113" s="127">
        <v>0</v>
      </c>
      <c r="J113" s="127">
        <v>0</v>
      </c>
      <c r="K113" s="127">
        <v>0</v>
      </c>
      <c r="L113" s="127">
        <v>0</v>
      </c>
      <c r="M113" s="127">
        <v>0</v>
      </c>
      <c r="N113" s="127">
        <v>0</v>
      </c>
      <c r="O113" s="127">
        <v>4.6272351159999996E-2</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0.14745184238023334</v>
      </c>
      <c r="E114" s="127">
        <v>9.3866223737083337E-2</v>
      </c>
      <c r="F114" s="127">
        <v>5.3412573500000006E-3</v>
      </c>
      <c r="G114" s="127">
        <v>1.387699746125E-2</v>
      </c>
      <c r="H114" s="127">
        <v>4.8047599125000007E-2</v>
      </c>
      <c r="I114" s="127">
        <v>6.3163553348749998E-2</v>
      </c>
      <c r="J114" s="127">
        <v>0</v>
      </c>
      <c r="K114" s="127">
        <v>0</v>
      </c>
      <c r="L114" s="127">
        <v>0</v>
      </c>
      <c r="M114" s="127">
        <v>0.39373642608250004</v>
      </c>
      <c r="N114" s="127">
        <v>0.37780145729583337</v>
      </c>
      <c r="O114" s="127">
        <v>0.43817024186666664</v>
      </c>
      <c r="P114" s="127">
        <v>0.41575096970000003</v>
      </c>
      <c r="Q114" s="127">
        <v>0.12694069019499998</v>
      </c>
      <c r="R114" s="127">
        <v>0.45009124931901479</v>
      </c>
      <c r="S114" s="127">
        <v>0.46576830340732139</v>
      </c>
      <c r="T114" s="127">
        <v>0.48108233763087754</v>
      </c>
      <c r="U114" s="127">
        <v>0.4956334152419779</v>
      </c>
      <c r="V114" s="127">
        <v>0.51236399714219483</v>
      </c>
      <c r="W114" s="127">
        <v>0.52833162242995513</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1.8579732925360668</v>
      </c>
      <c r="E116" s="123">
        <f>SUMIF($A118:$A$211,LEFT($C116,LEN($C116)-6),E118:E$211)</f>
        <v>0.70247593123346608</v>
      </c>
      <c r="F116" s="123">
        <f>SUMIF($A118:$A$211,LEFT($C116,LEN($C116)-6),F118:F$211)</f>
        <v>0.85768460538427993</v>
      </c>
      <c r="G116" s="123">
        <f>SUMIF($A118:$A$211,LEFT($C116,LEN($C116)-6),G118:G$211)</f>
        <v>1.3973483005831333</v>
      </c>
      <c r="H116" s="123">
        <f>SUMIF($A118:$A$211,LEFT($C116,LEN($C116)-6),H118:H$211)</f>
        <v>1.7394673267925</v>
      </c>
      <c r="I116" s="123">
        <f>SUMIF($A118:$A$211,LEFT($C116,LEN($C116)-6),I118:I$211)</f>
        <v>5.1146280000000002E-2</v>
      </c>
      <c r="J116" s="123">
        <f>SUMIF($A118:$A$211,LEFT($C116,LEN($C116)-6),J118:J$211)</f>
        <v>1.6498800000000001E-2</v>
      </c>
      <c r="K116" s="123">
        <f>SUMIF($A118:$A$211,LEFT($C116,LEN($C116)-6),K118:K$211)</f>
        <v>1.6498800783650971E-2</v>
      </c>
      <c r="L116" s="123">
        <f>SUMIF($A118:$A$211,LEFT($C116,LEN($C116)-6),L118:L$211)</f>
        <v>1.56505314401517</v>
      </c>
      <c r="M116" s="123">
        <f>SUMIF($A118:$A$211,LEFT($C116,LEN($C116)-6),M118:M$211)</f>
        <v>1.8578378222641674</v>
      </c>
      <c r="N116" s="123">
        <f>SUMIF($A118:$A$211,LEFT($C116,LEN($C116)-6),N118:N$211)</f>
        <v>2.3121685852624996</v>
      </c>
      <c r="O116" s="123">
        <f>SUMIF($A118:$A$211,LEFT($C116,LEN($C116)-6),O118:O$211)</f>
        <v>2.457690273666667</v>
      </c>
      <c r="P116" s="123">
        <f>SUMIF($A118:$A$211,LEFT($C116,LEN($C116)-6),P118:P$211)</f>
        <v>4.2842190297166667</v>
      </c>
      <c r="Q116" s="123">
        <f>SUMIF($A118:$A$211,LEFT($C116,LEN($C116)-6),Q118:Q$211)</f>
        <v>3.5901816355708327</v>
      </c>
      <c r="R116" s="123">
        <f>SUMIF($A118:$A$211,LEFT($C116,LEN($C116)-6),R118:R$211)</f>
        <v>2.8690981853475908</v>
      </c>
      <c r="S116" s="123">
        <f>SUMIF($A118:$A$211,LEFT($C116,LEN($C116)-6),S118:S$211)</f>
        <v>2.892619170360089</v>
      </c>
      <c r="T116" s="123">
        <f>SUMIF($A118:$A$211,LEFT($C116,LEN($C116)-6),T118:T$211)</f>
        <v>2.9142015962287355</v>
      </c>
      <c r="U116" s="123">
        <f>SUMIF($A118:$A$211,LEFT($C116,LEN($C116)-6),U118:U$211)</f>
        <v>2.9274950970559055</v>
      </c>
      <c r="V116" s="123">
        <f>SUMIF($A118:$A$211,LEFT($C116,LEN($C116)-6),V118:V$211)</f>
        <v>2.9574760025297304</v>
      </c>
      <c r="W116" s="123">
        <f>SUMIF($A118:$A$211,LEFT($C116,LEN($C116)-6),W118:W$211)</f>
        <v>2.9791192329101097</v>
      </c>
    </row>
    <row r="117" spans="1:23" s="87" customFormat="1" ht="14.25" customHeight="1" x14ac:dyDescent="0.25">
      <c r="A117" s="125" t="s">
        <v>452</v>
      </c>
      <c r="B117" s="125" t="s">
        <v>452</v>
      </c>
      <c r="C117" s="124" t="s">
        <v>452</v>
      </c>
      <c r="D117" s="125">
        <f>SUMIF($B118:$B$211,LEFT($C117,LEN($C117)-6),D118:D$211)</f>
        <v>1.8579732925360668</v>
      </c>
      <c r="E117" s="125">
        <f>SUMIF($B118:$B$211,LEFT($C117,LEN($C117)-6),E118:E$211)</f>
        <v>0.70247593123346608</v>
      </c>
      <c r="F117" s="125">
        <f>SUMIF($B118:$B$211,LEFT($C117,LEN($C117)-6),F118:F$211)</f>
        <v>0.85768460538427993</v>
      </c>
      <c r="G117" s="125">
        <f>SUMIF($B118:$B$211,LEFT($C117,LEN($C117)-6),G118:G$211)</f>
        <v>1.3973483005831333</v>
      </c>
      <c r="H117" s="125">
        <f>SUMIF($B118:$B$211,LEFT($C117,LEN($C117)-6),H118:H$211)</f>
        <v>1.7394673267925</v>
      </c>
      <c r="I117" s="125">
        <f>SUMIF($B118:$B$211,LEFT($C117,LEN($C117)-6),I118:I$211)</f>
        <v>5.1146280000000002E-2</v>
      </c>
      <c r="J117" s="125">
        <f>SUMIF($B118:$B$211,LEFT($C117,LEN($C117)-6),J118:J$211)</f>
        <v>1.6498800000000001E-2</v>
      </c>
      <c r="K117" s="125">
        <f>SUMIF($B118:$B$211,LEFT($C117,LEN($C117)-6),K118:K$211)</f>
        <v>1.6498800783650971E-2</v>
      </c>
      <c r="L117" s="125">
        <f>SUMIF($B118:$B$211,LEFT($C117,LEN($C117)-6),L118:L$211)</f>
        <v>1.56505314401517</v>
      </c>
      <c r="M117" s="125">
        <f>SUMIF($B118:$B$211,LEFT($C117,LEN($C117)-6),M118:M$211)</f>
        <v>1.8578378222641674</v>
      </c>
      <c r="N117" s="125">
        <f>SUMIF($B118:$B$211,LEFT($C117,LEN($C117)-6),N118:N$211)</f>
        <v>2.3121685852624996</v>
      </c>
      <c r="O117" s="125">
        <f>SUMIF($B118:$B$211,LEFT($C117,LEN($C117)-6),O118:O$211)</f>
        <v>2.457690273666667</v>
      </c>
      <c r="P117" s="125">
        <f>SUMIF($B118:$B$211,LEFT($C117,LEN($C117)-6),P118:P$211)</f>
        <v>4.2842190297166667</v>
      </c>
      <c r="Q117" s="125">
        <f>SUMIF($B118:$B$211,LEFT($C117,LEN($C117)-6),Q118:Q$211)</f>
        <v>3.5901816355708327</v>
      </c>
      <c r="R117" s="125">
        <f>SUMIF($B118:$B$211,LEFT($C117,LEN($C117)-6),R118:R$211)</f>
        <v>2.8690981853475908</v>
      </c>
      <c r="S117" s="125">
        <f>SUMIF($B118:$B$211,LEFT($C117,LEN($C117)-6),S118:S$211)</f>
        <v>2.892619170360089</v>
      </c>
      <c r="T117" s="125">
        <f>SUMIF($B118:$B$211,LEFT($C117,LEN($C117)-6),T118:T$211)</f>
        <v>2.9142015962287355</v>
      </c>
      <c r="U117" s="125">
        <f>SUMIF($B118:$B$211,LEFT($C117,LEN($C117)-6),U118:U$211)</f>
        <v>2.9274950970559055</v>
      </c>
      <c r="V117" s="125">
        <f>SUMIF($B118:$B$211,LEFT($C117,LEN($C117)-6),V118:V$211)</f>
        <v>2.9574760025297304</v>
      </c>
      <c r="W117" s="125">
        <f>SUMIF($B118:$B$211,LEFT($C117,LEN($C117)-6),W118:W$211)</f>
        <v>2.9791192329101097</v>
      </c>
    </row>
    <row r="118" spans="1:23" s="85" customFormat="1" ht="14.25" customHeight="1" x14ac:dyDescent="0.25">
      <c r="A118" s="130" t="s">
        <v>209</v>
      </c>
      <c r="B118" s="130" t="s">
        <v>209</v>
      </c>
      <c r="C118" s="126" t="s">
        <v>210</v>
      </c>
      <c r="D118" s="127">
        <v>1.3024300731804168</v>
      </c>
      <c r="E118" s="127">
        <v>0.44491636323730666</v>
      </c>
      <c r="F118" s="127">
        <v>0.42494088883529996</v>
      </c>
      <c r="G118" s="127">
        <v>0.40451078028333337</v>
      </c>
      <c r="H118" s="127">
        <v>5.5629256025000004E-2</v>
      </c>
      <c r="I118" s="127">
        <v>6.5995200000000002E-3</v>
      </c>
      <c r="J118" s="127">
        <v>1.6498800000000001E-2</v>
      </c>
      <c r="K118" s="127">
        <v>1.6498800783650971E-2</v>
      </c>
      <c r="L118" s="127">
        <v>0</v>
      </c>
      <c r="M118" s="127">
        <v>0.41247118394166671</v>
      </c>
      <c r="N118" s="127">
        <v>0.60298406113250014</v>
      </c>
      <c r="O118" s="127">
        <v>0.33538793102916681</v>
      </c>
      <c r="P118" s="127">
        <v>1.4442379752741665</v>
      </c>
      <c r="Q118" s="127">
        <v>1.2501424982383331</v>
      </c>
      <c r="R118" s="127">
        <v>0.93095184499757633</v>
      </c>
      <c r="S118" s="127">
        <v>0.93345976191067936</v>
      </c>
      <c r="T118" s="127">
        <v>0.93442870488109875</v>
      </c>
      <c r="U118" s="127">
        <v>0.93256175492986226</v>
      </c>
      <c r="V118" s="127">
        <v>0.93422963481141286</v>
      </c>
      <c r="W118" s="127">
        <v>0.93306162177130736</v>
      </c>
    </row>
    <row r="119" spans="1:23" s="85" customFormat="1" ht="14.25" customHeight="1" x14ac:dyDescent="0.25">
      <c r="A119" s="130" t="s">
        <v>209</v>
      </c>
      <c r="B119" s="130" t="s">
        <v>209</v>
      </c>
      <c r="C119" s="126" t="s">
        <v>213</v>
      </c>
      <c r="D119" s="127">
        <v>0.55554321935564999</v>
      </c>
      <c r="E119" s="127">
        <v>0.25755956799615942</v>
      </c>
      <c r="F119" s="127">
        <v>0.43274371654898003</v>
      </c>
      <c r="G119" s="127">
        <v>0.99283752029979999</v>
      </c>
      <c r="H119" s="127">
        <v>1.6838380707675</v>
      </c>
      <c r="I119" s="127">
        <v>4.4546760000000005E-2</v>
      </c>
      <c r="J119" s="127">
        <v>0</v>
      </c>
      <c r="K119" s="127">
        <v>0</v>
      </c>
      <c r="L119" s="127">
        <v>1.56505314401517</v>
      </c>
      <c r="M119" s="127">
        <v>1.4453666383225006</v>
      </c>
      <c r="N119" s="127">
        <v>1.7091845241299997</v>
      </c>
      <c r="O119" s="127">
        <v>2.1223023426375001</v>
      </c>
      <c r="P119" s="127">
        <v>2.8399810544425002</v>
      </c>
      <c r="Q119" s="127">
        <v>2.3400391373324996</v>
      </c>
      <c r="R119" s="127">
        <v>1.9381463403500145</v>
      </c>
      <c r="S119" s="127">
        <v>1.9591594084494097</v>
      </c>
      <c r="T119" s="127">
        <v>1.9797728913476367</v>
      </c>
      <c r="U119" s="127">
        <v>1.9949333421260433</v>
      </c>
      <c r="V119" s="127">
        <v>2.0232463677183175</v>
      </c>
      <c r="W119" s="127">
        <v>2.0460576111388025</v>
      </c>
    </row>
    <row r="120" spans="1:23" s="87" customFormat="1" ht="14.25" customHeight="1" x14ac:dyDescent="0.25">
      <c r="A120" s="123" t="s">
        <v>453</v>
      </c>
      <c r="B120" s="123" t="s">
        <v>453</v>
      </c>
      <c r="C120" s="122" t="s">
        <v>453</v>
      </c>
      <c r="D120" s="123">
        <f>SUMIF($A122:$A$211,LEFT($C120,LEN($C120)-6),D122:D$211)</f>
        <v>68.176361160683015</v>
      </c>
      <c r="E120" s="123">
        <f>SUMIF($A122:$A$211,LEFT($C120,LEN($C120)-6),E122:E$211)</f>
        <v>63.0592192929536</v>
      </c>
      <c r="F120" s="123">
        <f>SUMIF($A122:$A$211,LEFT($C120,LEN($C120)-6),F122:F$211)</f>
        <v>53.253737371703011</v>
      </c>
      <c r="G120" s="123">
        <f>SUMIF($A122:$A$211,LEFT($C120,LEN($C120)-6),G122:G$211)</f>
        <v>54.495925151165615</v>
      </c>
      <c r="H120" s="123">
        <f>SUMIF($A122:$A$211,LEFT($C120,LEN($C120)-6),H122:H$211)</f>
        <v>68.362985221167364</v>
      </c>
      <c r="I120" s="123">
        <f>SUMIF($A122:$A$211,LEFT($C120,LEN($C120)-6),I122:I$211)</f>
        <v>70.018993324803489</v>
      </c>
      <c r="J120" s="123">
        <f>SUMIF($A122:$A$211,LEFT($C120,LEN($C120)-6),J122:J$211)</f>
        <v>97.803415112692221</v>
      </c>
      <c r="K120" s="123">
        <f>SUMIF($A122:$A$211,LEFT($C120,LEN($C120)-6),K122:K$211)</f>
        <v>67.065098542399525</v>
      </c>
      <c r="L120" s="123">
        <f>SUMIF($A122:$A$211,LEFT($C120,LEN($C120)-6),L122:L$211)</f>
        <v>61.248539011021371</v>
      </c>
      <c r="M120" s="123">
        <f>SUMIF($A122:$A$211,LEFT($C120,LEN($C120)-6),M122:M$211)</f>
        <v>71.113960326205643</v>
      </c>
      <c r="N120" s="123">
        <f>SUMIF($A122:$A$211,LEFT($C120,LEN($C120)-6),N122:N$211)</f>
        <v>78.922468268376818</v>
      </c>
      <c r="O120" s="123">
        <f>SUMIF($A122:$A$211,LEFT($C120,LEN($C120)-6),O122:O$211)</f>
        <v>90.227736249757797</v>
      </c>
      <c r="P120" s="123">
        <f>SUMIF($A122:$A$211,LEFT($C120,LEN($C120)-6),P122:P$211)</f>
        <v>75.77761212977768</v>
      </c>
      <c r="Q120" s="123">
        <f>SUMIF($A122:$A$211,LEFT($C120,LEN($C120)-6),Q122:Q$211)</f>
        <v>56.603211988282069</v>
      </c>
      <c r="R120" s="123">
        <f>SUMIF($A122:$A$211,LEFT($C120,LEN($C120)-6),R122:R$211)</f>
        <v>79.518550012194339</v>
      </c>
      <c r="S120" s="123">
        <f>SUMIF($A122:$A$211,LEFT($C120,LEN($C120)-6),S122:S$211)</f>
        <v>81.882998666507447</v>
      </c>
      <c r="T120" s="123">
        <f>SUMIF($A122:$A$211,LEFT($C120,LEN($C120)-6),T122:T$211)</f>
        <v>84.213063844846943</v>
      </c>
      <c r="U120" s="123">
        <f>SUMIF($A122:$A$211,LEFT($C120,LEN($C120)-6),U122:U$211)</f>
        <v>86.427354167218965</v>
      </c>
      <c r="V120" s="123">
        <f>SUMIF($A122:$A$211,LEFT($C120,LEN($C120)-6),V122:V$211)</f>
        <v>88.92840060124955</v>
      </c>
      <c r="W120" s="123">
        <f>SUMIF($A122:$A$211,LEFT($C120,LEN($C120)-6),W122:W$211)</f>
        <v>91.317822103273187</v>
      </c>
    </row>
    <row r="121" spans="1:23" s="87" customFormat="1" ht="14.25" customHeight="1" x14ac:dyDescent="0.25">
      <c r="A121" s="125" t="s">
        <v>454</v>
      </c>
      <c r="B121" s="125" t="s">
        <v>454</v>
      </c>
      <c r="C121" s="124" t="s">
        <v>454</v>
      </c>
      <c r="D121" s="125">
        <f>SUMIF($B122:$B$211,LEFT($C121,LEN($C121)-6),D122:D$211)</f>
        <v>2.2945102366133332</v>
      </c>
      <c r="E121" s="125">
        <f>SUMIF($B122:$B$211,LEFT($C121,LEN($C121)-6),E122:E$211)</f>
        <v>0.20120209834749997</v>
      </c>
      <c r="F121" s="125">
        <f>SUMIF($B122:$B$211,LEFT($C121,LEN($C121)-6),F122:F$211)</f>
        <v>3.621952538333334E-2</v>
      </c>
      <c r="G121" s="125">
        <f>SUMIF($B122:$B$211,LEFT($C121,LEN($C121)-6),G122:G$211)</f>
        <v>7.9451174437499994E-2</v>
      </c>
      <c r="H121" s="125">
        <f>SUMIF($B122:$B$211,LEFT($C121,LEN($C121)-6),H122:H$211)</f>
        <v>0</v>
      </c>
      <c r="I121" s="125">
        <f>SUMIF($B122:$B$211,LEFT($C121,LEN($C121)-6),I122:I$211)</f>
        <v>2.6598299812500004E-2</v>
      </c>
      <c r="J121" s="125">
        <f>SUMIF($B122:$B$211,LEFT($C121,LEN($C121)-6),J122:J$211)</f>
        <v>1.03286498125E-2</v>
      </c>
      <c r="K121" s="125">
        <f>SUMIF($B122:$B$211,LEFT($C121,LEN($C121)-6),K122:K$211)</f>
        <v>4.4546762115857674E-2</v>
      </c>
      <c r="L121" s="125">
        <f>SUMIF($B122:$B$211,LEFT($C121,LEN($C121)-6),L122:L$211)</f>
        <v>3.7983371120779943E-2</v>
      </c>
      <c r="M121" s="125">
        <f>SUMIF($B122:$B$211,LEFT($C121,LEN($C121)-6),M122:M$211)</f>
        <v>0.20342754967916665</v>
      </c>
      <c r="N121" s="125">
        <f>SUMIF($B122:$B$211,LEFT($C121,LEN($C121)-6),N122:N$211)</f>
        <v>0.1407821216666667</v>
      </c>
      <c r="O121" s="125">
        <f>SUMIF($B122:$B$211,LEFT($C121,LEN($C121)-6),O122:O$211)</f>
        <v>4.727364500000001E-2</v>
      </c>
      <c r="P121" s="125">
        <f>SUMIF($B122:$B$211,LEFT($C121,LEN($C121)-6),P122:P$211)</f>
        <v>4.131459925E-2</v>
      </c>
      <c r="Q121" s="125">
        <f>SUMIF($B122:$B$211,LEFT($C121,LEN($C121)-6),Q122:Q$211)</f>
        <v>0</v>
      </c>
      <c r="R121" s="125">
        <f>SUMIF($B122:$B$211,LEFT($C121,LEN($C121)-6),R122:R$211)</f>
        <v>7.1868697908451171E-2</v>
      </c>
      <c r="S121" s="125">
        <f>SUMIF($B122:$B$211,LEFT($C121,LEN($C121)-6),S122:S$211)</f>
        <v>7.4793537673720156E-2</v>
      </c>
      <c r="T121" s="125">
        <f>SUMIF($B122:$B$211,LEFT($C121,LEN($C121)-6),T122:T$211)</f>
        <v>7.7600085488753134E-2</v>
      </c>
      <c r="U121" s="125">
        <f>SUMIF($B122:$B$211,LEFT($C121,LEN($C121)-6),U122:U$211)</f>
        <v>8.0441349975269957E-2</v>
      </c>
      <c r="V121" s="125">
        <f>SUMIF($B122:$B$211,LEFT($C121,LEN($C121)-6),V122:V$211)</f>
        <v>8.3368718624122151E-2</v>
      </c>
      <c r="W121" s="125">
        <f>SUMIF($B122:$B$211,LEFT($C121,LEN($C121)-6),W122:W$211)</f>
        <v>8.633080394445794E-2</v>
      </c>
    </row>
    <row r="122" spans="1:23" s="85" customFormat="1" ht="14.25" customHeight="1" x14ac:dyDescent="0.25">
      <c r="A122" s="130" t="s">
        <v>224</v>
      </c>
      <c r="B122" s="130" t="s">
        <v>455</v>
      </c>
      <c r="C122" s="126" t="s">
        <v>456</v>
      </c>
      <c r="D122" s="127">
        <v>1.12673055E-3</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2.100541666666667</v>
      </c>
      <c r="E123" s="127">
        <v>0</v>
      </c>
      <c r="F123" s="127">
        <v>0</v>
      </c>
      <c r="G123" s="127">
        <v>0</v>
      </c>
      <c r="H123" s="127">
        <v>0</v>
      </c>
      <c r="I123" s="127">
        <v>0</v>
      </c>
      <c r="J123" s="127">
        <v>0</v>
      </c>
      <c r="K123" s="127">
        <v>0</v>
      </c>
      <c r="L123" s="127">
        <v>0</v>
      </c>
      <c r="M123" s="127">
        <v>9.915503819999999E-2</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0.19030018397999998</v>
      </c>
      <c r="E124" s="127">
        <v>0.20120209834749997</v>
      </c>
      <c r="F124" s="127">
        <v>0</v>
      </c>
      <c r="G124" s="127">
        <v>7.9451174437499994E-2</v>
      </c>
      <c r="H124" s="127">
        <v>0</v>
      </c>
      <c r="I124" s="127">
        <v>1.6269650000000004E-2</v>
      </c>
      <c r="J124" s="127">
        <v>0</v>
      </c>
      <c r="K124" s="127">
        <v>4.4546762115857674E-2</v>
      </c>
      <c r="L124" s="127">
        <v>3.7983371120779943E-2</v>
      </c>
      <c r="M124" s="127">
        <v>0.10427251147916668</v>
      </c>
      <c r="N124" s="127">
        <v>0.1407821216666667</v>
      </c>
      <c r="O124" s="127">
        <v>4.727364500000001E-2</v>
      </c>
      <c r="P124" s="127">
        <v>4.131459925E-2</v>
      </c>
      <c r="Q124" s="127">
        <v>0</v>
      </c>
      <c r="R124" s="127">
        <v>7.1868697908451171E-2</v>
      </c>
      <c r="S124" s="127">
        <v>7.4793537673720156E-2</v>
      </c>
      <c r="T124" s="127">
        <v>7.7600085488753134E-2</v>
      </c>
      <c r="U124" s="127">
        <v>8.0441349975269957E-2</v>
      </c>
      <c r="V124" s="127">
        <v>8.3368718624122151E-2</v>
      </c>
      <c r="W124" s="127">
        <v>8.633080394445794E-2</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2.5416554166666668E-3</v>
      </c>
      <c r="E127" s="127">
        <v>0</v>
      </c>
      <c r="F127" s="127">
        <v>1.5720453833333334E-3</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3.4647480000000008E-2</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1.03286498125E-2</v>
      </c>
      <c r="J129" s="127">
        <v>1.03286498125E-2</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1.6843003666240934</v>
      </c>
      <c r="E130" s="125">
        <f>SUMIF($B131:$B$211,LEFT($C130,LEN($C130)-6),E131:E$211)</f>
        <v>1.431689030005</v>
      </c>
      <c r="F130" s="125">
        <f>SUMIF($B131:$B$211,LEFT($C130,LEN($C130)-6),F131:F$211)</f>
        <v>0.71709702980666679</v>
      </c>
      <c r="G130" s="125">
        <f>SUMIF($B131:$B$211,LEFT($C130,LEN($C130)-6),G131:G$211)</f>
        <v>0.58754640513333334</v>
      </c>
      <c r="H130" s="125">
        <f>SUMIF($B131:$B$211,LEFT($C130,LEN($C130)-6),H131:H$211)</f>
        <v>0.73978916424541674</v>
      </c>
      <c r="I130" s="125">
        <f>SUMIF($B131:$B$211,LEFT($C130,LEN($C130)-6),I131:I$211)</f>
        <v>0.52489009631500005</v>
      </c>
      <c r="J130" s="125">
        <f>SUMIF($B131:$B$211,LEFT($C130,LEN($C130)-6),J131:J$211)</f>
        <v>0.61880060901833334</v>
      </c>
      <c r="K130" s="125">
        <f>SUMIF($B131:$B$211,LEFT($C130,LEN($C130)-6),K131:K$211)</f>
        <v>2.0986195583623286</v>
      </c>
      <c r="L130" s="125">
        <f>SUMIF($B131:$B$211,LEFT($C130,LEN($C130)-6),L131:L$211)</f>
        <v>1.0982518567349364</v>
      </c>
      <c r="M130" s="125">
        <f>SUMIF($B131:$B$211,LEFT($C130,LEN($C130)-6),M131:M$211)</f>
        <v>7.4683199248858338</v>
      </c>
      <c r="N130" s="125">
        <f>SUMIF($B131:$B$211,LEFT($C130,LEN($C130)-6),N131:N$211)</f>
        <v>7.6754080541550014</v>
      </c>
      <c r="O130" s="125">
        <f>SUMIF($B131:$B$211,LEFT($C130,LEN($C130)-6),O131:O$211)</f>
        <v>2.9000759474758335</v>
      </c>
      <c r="P130" s="125">
        <f>SUMIF($B131:$B$211,LEFT($C130,LEN($C130)-6),P131:P$211)</f>
        <v>3.4846632928291661</v>
      </c>
      <c r="Q130" s="125">
        <f>SUMIF($B131:$B$211,LEFT($C130,LEN($C130)-6),Q131:Q$211)</f>
        <v>2.3429802699441669</v>
      </c>
      <c r="R130" s="125">
        <f>SUMIF($B131:$B$211,LEFT($C130,LEN($C130)-6),R131:R$211)</f>
        <v>4.6525138608992629</v>
      </c>
      <c r="S130" s="125">
        <f>SUMIF($B131:$B$211,LEFT($C130,LEN($C130)-6),S131:S$211)</f>
        <v>4.8311160993953637</v>
      </c>
      <c r="T130" s="125">
        <f>SUMIF($B131:$B$211,LEFT($C130,LEN($C130)-6),T131:T$211)</f>
        <v>5.0022706062948545</v>
      </c>
      <c r="U130" s="125">
        <f>SUMIF($B131:$B$211,LEFT($C130,LEN($C130)-6),U131:U$211)</f>
        <v>5.1694030187568245</v>
      </c>
      <c r="V130" s="125">
        <f>SUMIF($B131:$B$211,LEFT($C130,LEN($C130)-6),V131:V$211)</f>
        <v>5.3496111544108231</v>
      </c>
      <c r="W130" s="125">
        <f>SUMIF($B131:$B$211,LEFT($C130,LEN($C130)-6),W131:W$211)</f>
        <v>5.5257971956272902</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3.4647480000000008E-2</v>
      </c>
      <c r="N131" s="127">
        <v>1.1549160000000001E-2</v>
      </c>
      <c r="O131" s="127">
        <v>1.1549160000000001E-2</v>
      </c>
      <c r="P131" s="127">
        <v>1.4703791666666669E-2</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0.71842228737700997</v>
      </c>
      <c r="E132" s="127">
        <v>0.74050738336166677</v>
      </c>
      <c r="F132" s="127">
        <v>0.48899644514666668</v>
      </c>
      <c r="G132" s="127">
        <v>0.46143844221916669</v>
      </c>
      <c r="H132" s="127">
        <v>0.44444255858166676</v>
      </c>
      <c r="I132" s="127">
        <v>0.42789685921500009</v>
      </c>
      <c r="J132" s="127">
        <v>0.46523807384833338</v>
      </c>
      <c r="K132" s="127">
        <v>0.56472815996050019</v>
      </c>
      <c r="L132" s="127">
        <v>0.57596319072222502</v>
      </c>
      <c r="M132" s="127">
        <v>1.5012957142074999</v>
      </c>
      <c r="N132" s="127">
        <v>1.034404479695</v>
      </c>
      <c r="O132" s="127">
        <v>1.2520611062625</v>
      </c>
      <c r="P132" s="127">
        <v>1.4037881728475001</v>
      </c>
      <c r="Q132" s="127">
        <v>0.78543344007999993</v>
      </c>
      <c r="R132" s="127">
        <v>1.341885593188006</v>
      </c>
      <c r="S132" s="127">
        <v>1.3889906061215687</v>
      </c>
      <c r="T132" s="127">
        <v>1.4348298535848731</v>
      </c>
      <c r="U132" s="127">
        <v>1.4803541267964229</v>
      </c>
      <c r="V132" s="127">
        <v>1.5285378655958304</v>
      </c>
      <c r="W132" s="127">
        <v>1.5764066301434936</v>
      </c>
    </row>
    <row r="133" spans="1:23" s="85" customFormat="1" ht="14.25" customHeight="1" x14ac:dyDescent="0.25">
      <c r="A133" s="130" t="s">
        <v>224</v>
      </c>
      <c r="B133" s="130" t="s">
        <v>465</v>
      </c>
      <c r="C133" s="126" t="s">
        <v>468</v>
      </c>
      <c r="D133" s="127">
        <v>7.5954815194999997E-2</v>
      </c>
      <c r="E133" s="127">
        <v>1.4376848084999998E-2</v>
      </c>
      <c r="F133" s="127">
        <v>1.1536064077499998E-2</v>
      </c>
      <c r="G133" s="127">
        <v>4.2704588777499997E-2</v>
      </c>
      <c r="H133" s="127">
        <v>1.9385837934999997E-2</v>
      </c>
      <c r="I133" s="127">
        <v>4.9481447962500001E-2</v>
      </c>
      <c r="J133" s="127">
        <v>3.1588075435000001E-2</v>
      </c>
      <c r="K133" s="127">
        <v>0.21356395608852091</v>
      </c>
      <c r="L133" s="127">
        <v>0.237904969546268</v>
      </c>
      <c r="M133" s="127">
        <v>0.25045911679999999</v>
      </c>
      <c r="N133" s="127">
        <v>0.23601647975000004</v>
      </c>
      <c r="O133" s="127">
        <v>0.21057976420249996</v>
      </c>
      <c r="P133" s="127">
        <v>0.14684948280249999</v>
      </c>
      <c r="Q133" s="127">
        <v>5.1562874699999997E-2</v>
      </c>
      <c r="R133" s="127">
        <v>0.45501277056310119</v>
      </c>
      <c r="S133" s="127">
        <v>0.48844029221842733</v>
      </c>
      <c r="T133" s="127">
        <v>0.52209044369905921</v>
      </c>
      <c r="U133" s="127">
        <v>0.55646283582735279</v>
      </c>
      <c r="V133" s="127">
        <v>0.59210180594216499</v>
      </c>
      <c r="W133" s="127">
        <v>0.62846301670464799</v>
      </c>
    </row>
    <row r="134" spans="1:23" s="85" customFormat="1" ht="14.25" customHeight="1" x14ac:dyDescent="0.25">
      <c r="A134" s="130" t="s">
        <v>224</v>
      </c>
      <c r="B134" s="130" t="s">
        <v>465</v>
      </c>
      <c r="C134" s="126" t="s">
        <v>469</v>
      </c>
      <c r="D134" s="127">
        <v>0.19211288651249997</v>
      </c>
      <c r="E134" s="127">
        <v>0.24830074149249995</v>
      </c>
      <c r="F134" s="127">
        <v>4.0043137559999997E-2</v>
      </c>
      <c r="G134" s="127">
        <v>0</v>
      </c>
      <c r="H134" s="127">
        <v>0</v>
      </c>
      <c r="I134" s="127">
        <v>2.0657299625E-2</v>
      </c>
      <c r="J134" s="127">
        <v>4.2140891234999991E-2</v>
      </c>
      <c r="K134" s="127">
        <v>0.23949946642394138</v>
      </c>
      <c r="L134" s="127">
        <v>0.22132891199559793</v>
      </c>
      <c r="M134" s="127">
        <v>5.284865310912501</v>
      </c>
      <c r="N134" s="127">
        <v>5.7394975627466671</v>
      </c>
      <c r="O134" s="127">
        <v>0.90491898709000007</v>
      </c>
      <c r="P134" s="127">
        <v>1.18567828758</v>
      </c>
      <c r="Q134" s="127">
        <v>1.0930542535300001</v>
      </c>
      <c r="R134" s="127">
        <v>3.4297803154851954</v>
      </c>
      <c r="S134" s="127">
        <v>3.5417135984720201</v>
      </c>
      <c r="T134" s="127">
        <v>3.6469014754586948</v>
      </c>
      <c r="U134" s="127">
        <v>3.7460092025909462</v>
      </c>
      <c r="V134" s="127">
        <v>3.8572783605548775</v>
      </c>
      <c r="W134" s="127">
        <v>3.9624673686643472</v>
      </c>
    </row>
    <row r="135" spans="1:23" s="85" customFormat="1" ht="14.25" customHeight="1" x14ac:dyDescent="0.25">
      <c r="A135" s="130" t="s">
        <v>224</v>
      </c>
      <c r="B135" s="130" t="s">
        <v>465</v>
      </c>
      <c r="C135" s="126" t="s">
        <v>470</v>
      </c>
      <c r="D135" s="127">
        <v>1.0122076816249999E-2</v>
      </c>
      <c r="E135" s="127">
        <v>0</v>
      </c>
      <c r="F135" s="127">
        <v>7.6224455999999996E-3</v>
      </c>
      <c r="G135" s="127">
        <v>7.6224455999999996E-3</v>
      </c>
      <c r="H135" s="127">
        <v>7.6224455999999996E-3</v>
      </c>
      <c r="I135" s="127">
        <v>0</v>
      </c>
      <c r="J135" s="127">
        <v>3.8112227999999998E-2</v>
      </c>
      <c r="K135" s="127">
        <v>4.5734675772280416E-2</v>
      </c>
      <c r="L135" s="127">
        <v>5.069242791776099E-2</v>
      </c>
      <c r="M135" s="127">
        <v>3.6899909925000002E-2</v>
      </c>
      <c r="N135" s="127">
        <v>3.4365335243333336E-2</v>
      </c>
      <c r="O135" s="127">
        <v>4.3447584737500003E-2</v>
      </c>
      <c r="P135" s="127">
        <v>3.1579845130833333E-2</v>
      </c>
      <c r="Q135" s="127">
        <v>1.8303745804999997E-2</v>
      </c>
      <c r="R135" s="127">
        <v>5.4692501507135567E-2</v>
      </c>
      <c r="S135" s="127">
        <v>5.6594719296793966E-2</v>
      </c>
      <c r="T135" s="127">
        <v>5.8465214623956416E-2</v>
      </c>
      <c r="U135" s="127">
        <v>6.0296972707577584E-2</v>
      </c>
      <c r="V135" s="127">
        <v>6.2203820472803033E-2</v>
      </c>
      <c r="W135" s="127">
        <v>6.407193099448602E-2</v>
      </c>
    </row>
    <row r="136" spans="1:23" s="85" customFormat="1" ht="14.25" customHeight="1" x14ac:dyDescent="0.25">
      <c r="A136" s="130" t="s">
        <v>224</v>
      </c>
      <c r="B136" s="130" t="s">
        <v>465</v>
      </c>
      <c r="C136" s="126" t="s">
        <v>225</v>
      </c>
      <c r="D136" s="127">
        <v>0.61873807398333336</v>
      </c>
      <c r="E136" s="127">
        <v>6.3874951433333341E-2</v>
      </c>
      <c r="F136" s="127">
        <v>1.03286498125E-2</v>
      </c>
      <c r="G136" s="127">
        <v>6.5865424716666662E-2</v>
      </c>
      <c r="H136" s="127">
        <v>0.22723029587499999</v>
      </c>
      <c r="I136" s="127">
        <v>0</v>
      </c>
      <c r="J136" s="127">
        <v>4.0674125000000005E-4</v>
      </c>
      <c r="K136" s="127">
        <v>1.0041073492078318</v>
      </c>
      <c r="L136" s="127">
        <v>2.0337062500000004E-3</v>
      </c>
      <c r="M136" s="127">
        <v>0.28372038442833336</v>
      </c>
      <c r="N136" s="127">
        <v>0.45607832964333334</v>
      </c>
      <c r="O136" s="127">
        <v>0.38589624979083337</v>
      </c>
      <c r="P136" s="127">
        <v>0.39704206378000001</v>
      </c>
      <c r="Q136" s="127">
        <v>0.30633347548416667</v>
      </c>
      <c r="R136" s="127">
        <v>-0.8242770683266204</v>
      </c>
      <c r="S136" s="127">
        <v>-0.84807208447756233</v>
      </c>
      <c r="T136" s="127">
        <v>-0.87149606999298923</v>
      </c>
      <c r="U136" s="127">
        <v>-0.89297263733417021</v>
      </c>
      <c r="V136" s="127">
        <v>-0.91850136318155529</v>
      </c>
      <c r="W136" s="127">
        <v>-0.94208267085468833</v>
      </c>
    </row>
    <row r="137" spans="1:23" s="85" customFormat="1" ht="14.25" customHeight="1" x14ac:dyDescent="0.25">
      <c r="A137" s="130" t="s">
        <v>224</v>
      </c>
      <c r="B137" s="130" t="s">
        <v>465</v>
      </c>
      <c r="C137" s="126" t="s">
        <v>471</v>
      </c>
      <c r="D137" s="127">
        <v>3.2593379400000004E-2</v>
      </c>
      <c r="E137" s="127">
        <v>3.9201148800000009E-2</v>
      </c>
      <c r="F137" s="127">
        <v>7.1593563650000011E-2</v>
      </c>
      <c r="G137" s="127">
        <v>9.9155038199999993E-3</v>
      </c>
      <c r="H137" s="127">
        <v>3.0779376441249999E-2</v>
      </c>
      <c r="I137" s="127">
        <v>1.03286498125E-2</v>
      </c>
      <c r="J137" s="127">
        <v>4.131459925E-2</v>
      </c>
      <c r="K137" s="127">
        <v>3.0985950909253643E-2</v>
      </c>
      <c r="L137" s="127">
        <v>0</v>
      </c>
      <c r="M137" s="127">
        <v>2.2309883594999996E-2</v>
      </c>
      <c r="N137" s="127">
        <v>6.6929650784999989E-2</v>
      </c>
      <c r="O137" s="127">
        <v>3.3464825392499994E-2</v>
      </c>
      <c r="P137" s="127">
        <v>0.16280560977249997</v>
      </c>
      <c r="Q137" s="127">
        <v>7.3649795344999991E-2</v>
      </c>
      <c r="R137" s="127">
        <v>7.735120533626054E-2</v>
      </c>
      <c r="S137" s="127">
        <v>7.9736030147443043E-2</v>
      </c>
      <c r="T137" s="127">
        <v>8.2088721074224699E-2</v>
      </c>
      <c r="U137" s="127">
        <v>8.4222296676301628E-2</v>
      </c>
      <c r="V137" s="127">
        <v>8.6873523378431142E-2</v>
      </c>
      <c r="W137" s="127">
        <v>8.9305634755856067E-2</v>
      </c>
    </row>
    <row r="138" spans="1:23" s="85" customFormat="1" ht="14.25" customHeight="1" x14ac:dyDescent="0.25">
      <c r="A138" s="130" t="s">
        <v>224</v>
      </c>
      <c r="B138" s="130" t="s">
        <v>465</v>
      </c>
      <c r="C138" s="126" t="s">
        <v>472</v>
      </c>
      <c r="D138" s="127">
        <v>3.6356847339999991E-2</v>
      </c>
      <c r="E138" s="127">
        <v>0.32542795683250003</v>
      </c>
      <c r="F138" s="127">
        <v>8.6976723960000002E-2</v>
      </c>
      <c r="G138" s="127">
        <v>0</v>
      </c>
      <c r="H138" s="127">
        <v>1.03286498125E-2</v>
      </c>
      <c r="I138" s="127">
        <v>1.6525839699999999E-2</v>
      </c>
      <c r="J138" s="127">
        <v>0</v>
      </c>
      <c r="K138" s="127">
        <v>0</v>
      </c>
      <c r="L138" s="127">
        <v>1.0328650303084547E-2</v>
      </c>
      <c r="M138" s="127">
        <v>5.4122125017499995E-2</v>
      </c>
      <c r="N138" s="127">
        <v>9.6567056291666675E-2</v>
      </c>
      <c r="O138" s="127">
        <v>5.8158269999999998E-2</v>
      </c>
      <c r="P138" s="127">
        <v>0.14221603924916665</v>
      </c>
      <c r="Q138" s="127">
        <v>1.4642685000000001E-2</v>
      </c>
      <c r="R138" s="127">
        <v>0.11806854314618473</v>
      </c>
      <c r="S138" s="127">
        <v>0.12371293761667208</v>
      </c>
      <c r="T138" s="127">
        <v>0.12939096784703405</v>
      </c>
      <c r="U138" s="127">
        <v>0.13503022149239277</v>
      </c>
      <c r="V138" s="127">
        <v>0.14111714164827083</v>
      </c>
      <c r="W138" s="127">
        <v>0.14716528521914693</v>
      </c>
    </row>
    <row r="139" spans="1:23" s="87" customFormat="1" ht="14.25" customHeight="1" x14ac:dyDescent="0.25">
      <c r="A139" s="125" t="s">
        <v>473</v>
      </c>
      <c r="B139" s="125" t="s">
        <v>473</v>
      </c>
      <c r="C139" s="124" t="s">
        <v>473</v>
      </c>
      <c r="D139" s="125">
        <f>SUMIF($B140:$B$211,LEFT($C139,LEN($C139)-6),D140:D$211)</f>
        <v>64.197550557445581</v>
      </c>
      <c r="E139" s="125">
        <f>SUMIF($B140:$B$211,LEFT($C139,LEN($C139)-6),E140:E$211)</f>
        <v>61.426328164601102</v>
      </c>
      <c r="F139" s="125">
        <f>SUMIF($B140:$B$211,LEFT($C139,LEN($C139)-6),F140:F$211)</f>
        <v>52.500420816513</v>
      </c>
      <c r="G139" s="125">
        <f>SUMIF($B140:$B$211,LEFT($C139,LEN($C139)-6),G140:G$211)</f>
        <v>53.828927571594782</v>
      </c>
      <c r="H139" s="125">
        <f>SUMIF($B140:$B$211,LEFT($C139,LEN($C139)-6),H140:H$211)</f>
        <v>67.623196056921941</v>
      </c>
      <c r="I139" s="125">
        <f>SUMIF($B140:$B$211,LEFT($C139,LEN($C139)-6),I140:I$211)</f>
        <v>69.467504928676007</v>
      </c>
      <c r="J139" s="125">
        <f>SUMIF($B140:$B$211,LEFT($C139,LEN($C139)-6),J140:J$211)</f>
        <v>97.174285853861392</v>
      </c>
      <c r="K139" s="125">
        <f>SUMIF($B140:$B$211,LEFT($C139,LEN($C139)-6),K140:K$211)</f>
        <v>64.921932221921352</v>
      </c>
      <c r="L139" s="125">
        <f>SUMIF($B140:$B$211,LEFT($C139,LEN($C139)-6),L140:L$211)</f>
        <v>60.112303783165657</v>
      </c>
      <c r="M139" s="125">
        <f>SUMIF($B140:$B$211,LEFT($C139,LEN($C139)-6),M140:M$211)</f>
        <v>63.442212851640633</v>
      </c>
      <c r="N139" s="125">
        <f>SUMIF($B140:$B$211,LEFT($C139,LEN($C139)-6),N140:N$211)</f>
        <v>71.106278092555158</v>
      </c>
      <c r="O139" s="125">
        <f>SUMIF($B140:$B$211,LEFT($C139,LEN($C139)-6),O140:O$211)</f>
        <v>87.280386657281952</v>
      </c>
      <c r="P139" s="125">
        <f>SUMIF($B140:$B$211,LEFT($C139,LEN($C139)-6),P140:P$211)</f>
        <v>72.251634237698511</v>
      </c>
      <c r="Q139" s="125">
        <f>SUMIF($B140:$B$211,LEFT($C139,LEN($C139)-6),Q140:Q$211)</f>
        <v>54.260231718337906</v>
      </c>
      <c r="R139" s="125">
        <f>SUMIF($B140:$B$211,LEFT($C139,LEN($C139)-6),R140:R$211)</f>
        <v>74.794167453386621</v>
      </c>
      <c r="S139" s="125">
        <f>SUMIF($B140:$B$211,LEFT($C139,LEN($C139)-6),S140:S$211)</f>
        <v>76.977089029438361</v>
      </c>
      <c r="T139" s="125">
        <f>SUMIF($B140:$B$211,LEFT($C139,LEN($C139)-6),T140:T$211)</f>
        <v>79.133193153063331</v>
      </c>
      <c r="U139" s="125">
        <f>SUMIF($B140:$B$211,LEFT($C139,LEN($C139)-6),U140:U$211)</f>
        <v>81.177509798486881</v>
      </c>
      <c r="V139" s="125">
        <f>SUMIF($B140:$B$211,LEFT($C139,LEN($C139)-6),V140:V$211)</f>
        <v>83.495420728214626</v>
      </c>
      <c r="W139" s="125">
        <f>SUMIF($B140:$B$211,LEFT($C139,LEN($C139)-6),W140:W$211)</f>
        <v>85.705694103701433</v>
      </c>
    </row>
    <row r="140" spans="1:23" s="85" customFormat="1" ht="14.25" customHeight="1" x14ac:dyDescent="0.25">
      <c r="A140" s="130" t="s">
        <v>224</v>
      </c>
      <c r="B140" s="130" t="s">
        <v>474</v>
      </c>
      <c r="C140" s="126" t="s">
        <v>229</v>
      </c>
      <c r="D140" s="127">
        <v>1.3260109076152939</v>
      </c>
      <c r="E140" s="127">
        <v>0.77736178088856667</v>
      </c>
      <c r="F140" s="127">
        <v>0.34001831554058826</v>
      </c>
      <c r="G140" s="127">
        <v>0.47831610360779414</v>
      </c>
      <c r="H140" s="127">
        <v>0.44906899018186275</v>
      </c>
      <c r="I140" s="127">
        <v>0.82751788021249995</v>
      </c>
      <c r="J140" s="127">
        <v>0.26036429241702996</v>
      </c>
      <c r="K140" s="127">
        <v>0.31201967280304721</v>
      </c>
      <c r="L140" s="127">
        <v>5.5683452644821989E-2</v>
      </c>
      <c r="M140" s="127">
        <v>0.29012459224499998</v>
      </c>
      <c r="N140" s="127">
        <v>3.8808683594999997E-2</v>
      </c>
      <c r="O140" s="127">
        <v>9.1894260118725479E-2</v>
      </c>
      <c r="P140" s="127">
        <v>0.1064422717225</v>
      </c>
      <c r="Q140" s="127">
        <v>0.12830761577499999</v>
      </c>
      <c r="R140" s="127">
        <v>0.10900773373128135</v>
      </c>
      <c r="S140" s="127">
        <v>0.10883054160465323</v>
      </c>
      <c r="T140" s="127">
        <v>0.10843944377401614</v>
      </c>
      <c r="U140" s="127">
        <v>0.10733011165209844</v>
      </c>
      <c r="V140" s="127">
        <v>0.10737433743912903</v>
      </c>
      <c r="W140" s="127">
        <v>0.10670032893487714</v>
      </c>
    </row>
    <row r="141" spans="1:23" s="85" customFormat="1" ht="14.25" customHeight="1" x14ac:dyDescent="0.25">
      <c r="A141" s="130" t="s">
        <v>224</v>
      </c>
      <c r="B141" s="130" t="s">
        <v>474</v>
      </c>
      <c r="C141" s="126" t="s">
        <v>475</v>
      </c>
      <c r="D141" s="127">
        <v>0.78509299722313475</v>
      </c>
      <c r="E141" s="127">
        <v>1.0976452446235294</v>
      </c>
      <c r="F141" s="127">
        <v>1.2649166346705887</v>
      </c>
      <c r="G141" s="127">
        <v>1.3385362821294118</v>
      </c>
      <c r="H141" s="127">
        <v>1.1938816013411766</v>
      </c>
      <c r="I141" s="127">
        <v>1.3706027339294116</v>
      </c>
      <c r="J141" s="127">
        <v>1.4166785591058824</v>
      </c>
      <c r="K141" s="127">
        <v>1.5176808089321652</v>
      </c>
      <c r="L141" s="127">
        <v>1.1922176783726408</v>
      </c>
      <c r="M141" s="127">
        <v>0.79605926196078436</v>
      </c>
      <c r="N141" s="127">
        <v>0.83679886901960776</v>
      </c>
      <c r="O141" s="127">
        <v>1.459322354803922</v>
      </c>
      <c r="P141" s="127">
        <v>2.4999680304656868</v>
      </c>
      <c r="Q141" s="127">
        <v>1.7859200148370589</v>
      </c>
      <c r="R141" s="127">
        <v>1.7355420550251415</v>
      </c>
      <c r="S141" s="127">
        <v>1.7890454374046199</v>
      </c>
      <c r="T141" s="127">
        <v>1.8412664589866485</v>
      </c>
      <c r="U141" s="127">
        <v>1.8888688932377824</v>
      </c>
      <c r="V141" s="127">
        <v>1.9476236558829239</v>
      </c>
      <c r="W141" s="127">
        <v>2.0017598311971723</v>
      </c>
    </row>
    <row r="142" spans="1:23" s="85" customFormat="1" ht="14.25" customHeight="1" x14ac:dyDescent="0.25">
      <c r="A142" s="130" t="s">
        <v>224</v>
      </c>
      <c r="B142" s="130" t="s">
        <v>474</v>
      </c>
      <c r="C142" s="126" t="s">
        <v>232</v>
      </c>
      <c r="D142" s="127">
        <v>37.861232748583333</v>
      </c>
      <c r="E142" s="127">
        <v>32.280242789464161</v>
      </c>
      <c r="F142" s="127">
        <v>26.356773524117504</v>
      </c>
      <c r="G142" s="127">
        <v>21.827463186370377</v>
      </c>
      <c r="H142" s="127">
        <v>35.91494009864148</v>
      </c>
      <c r="I142" s="127">
        <v>40.97624055344501</v>
      </c>
      <c r="J142" s="127">
        <v>42.064931920826666</v>
      </c>
      <c r="K142" s="127">
        <v>33.976271562364644</v>
      </c>
      <c r="L142" s="127">
        <v>36.702518849708419</v>
      </c>
      <c r="M142" s="127">
        <v>30.837404935966667</v>
      </c>
      <c r="N142" s="127">
        <v>40.690118268365836</v>
      </c>
      <c r="O142" s="127">
        <v>53.328319299551666</v>
      </c>
      <c r="P142" s="127">
        <v>35.810199229673337</v>
      </c>
      <c r="Q142" s="127">
        <v>23.334290118885836</v>
      </c>
      <c r="R142" s="127">
        <v>38.910960504496785</v>
      </c>
      <c r="S142" s="127">
        <v>39.69350770660693</v>
      </c>
      <c r="T142" s="127">
        <v>40.449976323694422</v>
      </c>
      <c r="U142" s="127">
        <v>41.167354311942084</v>
      </c>
      <c r="V142" s="127">
        <v>41.948377613505883</v>
      </c>
      <c r="W142" s="127">
        <v>42.690310286229796</v>
      </c>
    </row>
    <row r="143" spans="1:23" s="85" customFormat="1" ht="14.25" customHeight="1" x14ac:dyDescent="0.25">
      <c r="A143" s="130" t="s">
        <v>224</v>
      </c>
      <c r="B143" s="130" t="s">
        <v>474</v>
      </c>
      <c r="C143" s="126" t="s">
        <v>476</v>
      </c>
      <c r="D143" s="127">
        <v>11.476843309700064</v>
      </c>
      <c r="E143" s="127">
        <v>12.74795589798175</v>
      </c>
      <c r="F143" s="127">
        <v>14.580633631905004</v>
      </c>
      <c r="G143" s="127">
        <v>16.692970103552504</v>
      </c>
      <c r="H143" s="127">
        <v>14.579183051298337</v>
      </c>
      <c r="I143" s="127">
        <v>12.506895415407502</v>
      </c>
      <c r="J143" s="127">
        <v>10.415523396045</v>
      </c>
      <c r="K143" s="127">
        <v>11.457347352712313</v>
      </c>
      <c r="L143" s="127">
        <v>11.535299096353958</v>
      </c>
      <c r="M143" s="127">
        <v>17.971319400932501</v>
      </c>
      <c r="N143" s="127">
        <v>16.894163944861667</v>
      </c>
      <c r="O143" s="127">
        <v>15.61816743746834</v>
      </c>
      <c r="P143" s="127">
        <v>15.557824290963335</v>
      </c>
      <c r="Q143" s="127">
        <v>14.613083823108338</v>
      </c>
      <c r="R143" s="127">
        <v>17.268794354743793</v>
      </c>
      <c r="S143" s="127">
        <v>18.066812634395291</v>
      </c>
      <c r="T143" s="127">
        <v>18.863713886219827</v>
      </c>
      <c r="U143" s="127">
        <v>19.663322936893689</v>
      </c>
      <c r="V143" s="127">
        <v>20.502992499668835</v>
      </c>
      <c r="W143" s="127">
        <v>21.345369861293332</v>
      </c>
    </row>
    <row r="144" spans="1:23" s="85" customFormat="1" ht="14.25" customHeight="1" x14ac:dyDescent="0.25">
      <c r="A144" s="130" t="s">
        <v>224</v>
      </c>
      <c r="B144" s="130" t="s">
        <v>474</v>
      </c>
      <c r="C144" s="126" t="s">
        <v>234</v>
      </c>
      <c r="D144" s="127">
        <v>1.8514585115950002</v>
      </c>
      <c r="E144" s="127">
        <v>0.19416374463999997</v>
      </c>
      <c r="F144" s="127">
        <v>0.1312768269</v>
      </c>
      <c r="G144" s="127">
        <v>0.26398080000000007</v>
      </c>
      <c r="H144" s="127">
        <v>0.28955394000000001</v>
      </c>
      <c r="I144" s="127">
        <v>0.74067829870833346</v>
      </c>
      <c r="J144" s="127">
        <v>4.131459925E-2</v>
      </c>
      <c r="K144" s="127">
        <v>1.0057094134911309</v>
      </c>
      <c r="L144" s="127">
        <v>0.33386941741103349</v>
      </c>
      <c r="M144" s="127">
        <v>2.3373384365391665</v>
      </c>
      <c r="N144" s="127">
        <v>0.64296657706000004</v>
      </c>
      <c r="O144" s="127">
        <v>1.0595778560624998</v>
      </c>
      <c r="P144" s="127">
        <v>3.6117449102741666</v>
      </c>
      <c r="Q144" s="127">
        <v>3.6566631071475006</v>
      </c>
      <c r="R144" s="127">
        <v>2.7633765764168623</v>
      </c>
      <c r="S144" s="127">
        <v>2.8925334798754698</v>
      </c>
      <c r="T144" s="127">
        <v>3.0224345964235546</v>
      </c>
      <c r="U144" s="127">
        <v>3.1540212373689545</v>
      </c>
      <c r="V144" s="127">
        <v>3.2895770378863953</v>
      </c>
      <c r="W144" s="127">
        <v>3.4268183628011588</v>
      </c>
    </row>
    <row r="145" spans="1:23" s="85" customFormat="1" ht="14.25" customHeight="1" x14ac:dyDescent="0.25">
      <c r="A145" s="130" t="s">
        <v>224</v>
      </c>
      <c r="B145" s="130" t="s">
        <v>474</v>
      </c>
      <c r="C145" s="126" t="s">
        <v>477</v>
      </c>
      <c r="D145" s="127">
        <v>4.9600567459571252</v>
      </c>
      <c r="E145" s="127">
        <v>5.7579877987464378</v>
      </c>
      <c r="F145" s="127">
        <v>4.5343359644600012</v>
      </c>
      <c r="G145" s="127">
        <v>4.8614442378548119</v>
      </c>
      <c r="H145" s="127">
        <v>4.5833151385375004</v>
      </c>
      <c r="I145" s="127">
        <v>4.4251095465897503</v>
      </c>
      <c r="J145" s="127">
        <v>4.970154025306126</v>
      </c>
      <c r="K145" s="127">
        <v>5.484884668402759</v>
      </c>
      <c r="L145" s="127">
        <v>6.0501409534662702</v>
      </c>
      <c r="M145" s="127">
        <v>5.4315439853050016</v>
      </c>
      <c r="N145" s="127">
        <v>5.2705445052791671</v>
      </c>
      <c r="O145" s="127">
        <v>7.4613303763091681</v>
      </c>
      <c r="P145" s="127">
        <v>7.1057572634000019</v>
      </c>
      <c r="Q145" s="127">
        <v>3.5626985799700006</v>
      </c>
      <c r="R145" s="127">
        <v>5.2668219336934534</v>
      </c>
      <c r="S145" s="127">
        <v>5.4052860584858022</v>
      </c>
      <c r="T145" s="127">
        <v>5.5376965269383005</v>
      </c>
      <c r="U145" s="127">
        <v>5.6635173276156427</v>
      </c>
      <c r="V145" s="127">
        <v>5.8020414576890627</v>
      </c>
      <c r="W145" s="127">
        <v>5.9340162547774673</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1.4203862750000001E-2</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1.1419625534293627</v>
      </c>
      <c r="E148" s="127">
        <v>1.7204547006694118</v>
      </c>
      <c r="F148" s="127">
        <v>0.4753603431581862</v>
      </c>
      <c r="G148" s="127">
        <v>1.0378066714607841</v>
      </c>
      <c r="H148" s="127">
        <v>1.0361616558565194</v>
      </c>
      <c r="I148" s="127">
        <v>1.0524374456271568</v>
      </c>
      <c r="J148" s="127">
        <v>0.83732022334343126</v>
      </c>
      <c r="K148" s="127">
        <v>1.9002470308782591</v>
      </c>
      <c r="L148" s="127">
        <v>2.0944258073372111</v>
      </c>
      <c r="M148" s="127">
        <v>2.2360792028526477</v>
      </c>
      <c r="N148" s="127">
        <v>2.8231717186297547</v>
      </c>
      <c r="O148" s="127">
        <v>3.9629689158416177</v>
      </c>
      <c r="P148" s="127">
        <v>3.1128115658387752</v>
      </c>
      <c r="Q148" s="127">
        <v>3.5585446668268621</v>
      </c>
      <c r="R148" s="127">
        <v>3.5969317114703485</v>
      </c>
      <c r="S148" s="127">
        <v>3.7486367185263378</v>
      </c>
      <c r="T148" s="127">
        <v>3.8972921888169738</v>
      </c>
      <c r="U148" s="127">
        <v>4.0095248931831566</v>
      </c>
      <c r="V148" s="127">
        <v>4.2014642122364902</v>
      </c>
      <c r="W148" s="127">
        <v>4.3569807653653783</v>
      </c>
    </row>
    <row r="149" spans="1:23" s="85" customFormat="1" ht="14.25" customHeight="1" x14ac:dyDescent="0.25">
      <c r="A149" s="130" t="s">
        <v>224</v>
      </c>
      <c r="B149" s="130" t="s">
        <v>474</v>
      </c>
      <c r="C149" s="126" t="s">
        <v>481</v>
      </c>
      <c r="D149" s="127">
        <v>1.2997056491559373</v>
      </c>
      <c r="E149" s="127">
        <v>1.9178030398853745</v>
      </c>
      <c r="F149" s="127">
        <v>1.3192675633729998</v>
      </c>
      <c r="G149" s="127">
        <v>0.93609586115668741</v>
      </c>
      <c r="H149" s="127">
        <v>1.5923672111774998</v>
      </c>
      <c r="I149" s="127">
        <v>1.7039838121133335</v>
      </c>
      <c r="J149" s="127">
        <v>1.5427150120925002</v>
      </c>
      <c r="K149" s="127">
        <v>2.1169956929973015</v>
      </c>
      <c r="L149" s="127">
        <v>0.89352911204354002</v>
      </c>
      <c r="M149" s="127">
        <v>2.3294666260899994</v>
      </c>
      <c r="N149" s="127">
        <v>1.4066393373500001</v>
      </c>
      <c r="O149" s="127">
        <v>1.9980765758124992</v>
      </c>
      <c r="P149" s="127">
        <v>1.9672388520525002</v>
      </c>
      <c r="Q149" s="127">
        <v>1.0003522970225001</v>
      </c>
      <c r="R149" s="127">
        <v>2.0071595414208332</v>
      </c>
      <c r="S149" s="127">
        <v>2.1081602553560814</v>
      </c>
      <c r="T149" s="127">
        <v>2.2086583533634152</v>
      </c>
      <c r="U149" s="127">
        <v>2.3105873104043231</v>
      </c>
      <c r="V149" s="127">
        <v>2.415958363898433</v>
      </c>
      <c r="W149" s="127">
        <v>2.5227602764261001</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1.6573721414090783</v>
      </c>
      <c r="E151" s="127">
        <v>1.9293308968068605</v>
      </c>
      <c r="F151" s="127">
        <v>1.2097839815456373</v>
      </c>
      <c r="G151" s="127">
        <v>1.5118531064124179</v>
      </c>
      <c r="H151" s="127">
        <v>2.2246940632396295</v>
      </c>
      <c r="I151" s="127">
        <v>1.9863139045429996</v>
      </c>
      <c r="J151" s="127">
        <v>1.4910802543461275</v>
      </c>
      <c r="K151" s="127">
        <v>1.6544891051564965</v>
      </c>
      <c r="L151" s="127">
        <v>1.2546194158277713</v>
      </c>
      <c r="M151" s="127">
        <v>1.1703919997488725</v>
      </c>
      <c r="N151" s="127">
        <v>2.4522634271591177</v>
      </c>
      <c r="O151" s="127">
        <v>2.2838183113135293</v>
      </c>
      <c r="P151" s="127">
        <v>1.9917224061656864</v>
      </c>
      <c r="Q151" s="127">
        <v>1.2974780267798041</v>
      </c>
      <c r="R151" s="127">
        <v>2.7171749163239434</v>
      </c>
      <c r="S151" s="127">
        <v>2.7666476087870739</v>
      </c>
      <c r="T151" s="127">
        <v>2.8265582600355494</v>
      </c>
      <c r="U151" s="127">
        <v>2.8560356351423768</v>
      </c>
      <c r="V151" s="127">
        <v>2.9416467243070223</v>
      </c>
      <c r="W151" s="127">
        <v>3.0010094773772509</v>
      </c>
    </row>
    <row r="152" spans="1:23" s="85" customFormat="1" ht="14.25" customHeight="1" x14ac:dyDescent="0.25">
      <c r="A152" s="130" t="s">
        <v>224</v>
      </c>
      <c r="B152" s="130" t="s">
        <v>474</v>
      </c>
      <c r="C152" s="126" t="s">
        <v>237</v>
      </c>
      <c r="D152" s="127">
        <v>1.8378149927772502</v>
      </c>
      <c r="E152" s="127">
        <v>3.003382270895</v>
      </c>
      <c r="F152" s="127">
        <v>2.2738501680925003</v>
      </c>
      <c r="G152" s="127">
        <v>4.8804612190499999</v>
      </c>
      <c r="H152" s="127">
        <v>5.7600303066479377</v>
      </c>
      <c r="I152" s="127">
        <v>3.8777253381000003</v>
      </c>
      <c r="J152" s="127">
        <v>34.134203571128623</v>
      </c>
      <c r="K152" s="127">
        <v>5.4962869141832309</v>
      </c>
      <c r="L152" s="127">
        <v>0</v>
      </c>
      <c r="M152" s="127">
        <v>4.2484410000000007E-2</v>
      </c>
      <c r="N152" s="127">
        <v>5.0802761235E-2</v>
      </c>
      <c r="O152" s="127">
        <v>1.6911270000000003E-2</v>
      </c>
      <c r="P152" s="127">
        <v>0.48792541714250004</v>
      </c>
      <c r="Q152" s="127">
        <v>1.3228934679850002</v>
      </c>
      <c r="R152" s="127">
        <v>0.41839812606418875</v>
      </c>
      <c r="S152" s="127">
        <v>0.39762858839610077</v>
      </c>
      <c r="T152" s="127">
        <v>0.37715711481060982</v>
      </c>
      <c r="U152" s="127">
        <v>0.35694714104677605</v>
      </c>
      <c r="V152" s="127">
        <v>0.33836482570044601</v>
      </c>
      <c r="W152" s="127">
        <v>0.31996865929891521</v>
      </c>
    </row>
    <row r="153" spans="1:23" s="87" customFormat="1" ht="14.25" customHeight="1" x14ac:dyDescent="0.25">
      <c r="A153" s="123" t="s">
        <v>484</v>
      </c>
      <c r="B153" s="123" t="s">
        <v>484</v>
      </c>
      <c r="C153" s="122" t="s">
        <v>484</v>
      </c>
      <c r="D153" s="123">
        <f>SUMIF($A155:$A$211,LEFT($C153,LEN($C153)-6),D155:D$211)</f>
        <v>108.66547578994719</v>
      </c>
      <c r="E153" s="123">
        <f>SUMIF($A155:$A$211,LEFT($C153,LEN($C153)-6),E155:E$211)</f>
        <v>101.5848609611721</v>
      </c>
      <c r="F153" s="123">
        <f>SUMIF($A155:$A$211,LEFT($C153,LEN($C153)-6),F155:F$211)</f>
        <v>101.2370519857827</v>
      </c>
      <c r="G153" s="123">
        <f>SUMIF($A155:$A$211,LEFT($C153,LEN($C153)-6),G155:G$211)</f>
        <v>76.330979427410099</v>
      </c>
      <c r="H153" s="123">
        <f>SUMIF($A155:$A$211,LEFT($C153,LEN($C153)-6),H155:H$211)</f>
        <v>72.085432217097093</v>
      </c>
      <c r="I153" s="123">
        <f>SUMIF($A155:$A$211,LEFT($C153,LEN($C153)-6),I155:I$211)</f>
        <v>81.574541826734688</v>
      </c>
      <c r="J153" s="123">
        <f>SUMIF($A155:$A$211,LEFT($C153,LEN($C153)-6),J155:J$211)</f>
        <v>87.618449057852487</v>
      </c>
      <c r="K153" s="123">
        <f>SUMIF($A155:$A$211,LEFT($C153,LEN($C153)-6),K155:K$211)</f>
        <v>95.472700327067656</v>
      </c>
      <c r="L153" s="123">
        <f>SUMIF($A155:$A$211,LEFT($C153,LEN($C153)-6),L155:L$211)</f>
        <v>70.881940245941564</v>
      </c>
      <c r="M153" s="123">
        <f>SUMIF($A155:$A$211,LEFT($C153,LEN($C153)-6),M155:M$211)</f>
        <v>110.29504663572499</v>
      </c>
      <c r="N153" s="123">
        <f>SUMIF($A155:$A$211,LEFT($C153,LEN($C153)-6),N155:N$211)</f>
        <v>110.94567841395585</v>
      </c>
      <c r="O153" s="123">
        <f>SUMIF($A155:$A$211,LEFT($C153,LEN($C153)-6),O155:O$211)</f>
        <v>94.852855429610003</v>
      </c>
      <c r="P153" s="123">
        <f>SUMIF($A155:$A$211,LEFT($C153,LEN($C153)-6),P155:P$211)</f>
        <v>81.759251114127466</v>
      </c>
      <c r="Q153" s="123">
        <f>SUMIF($A155:$A$211,LEFT($C153,LEN($C153)-6),Q155:Q$211)</f>
        <v>86.951451216554133</v>
      </c>
      <c r="R153" s="123">
        <f>SUMIF($A155:$A$211,LEFT($C153,LEN($C153)-6),R155:R$211)</f>
        <v>97.697657483604047</v>
      </c>
      <c r="S153" s="123">
        <f>SUMIF($A155:$A$211,LEFT($C153,LEN($C153)-6),S155:S$211)</f>
        <v>100.09037937363655</v>
      </c>
      <c r="T153" s="123">
        <f>SUMIF($A155:$A$211,LEFT($C153,LEN($C153)-6),T155:T$211)</f>
        <v>102.2386874516969</v>
      </c>
      <c r="U153" s="123">
        <f>SUMIF($A155:$A$211,LEFT($C153,LEN($C153)-6),U155:U$211)</f>
        <v>104.29101158321257</v>
      </c>
      <c r="V153" s="123">
        <f>SUMIF($A155:$A$211,LEFT($C153,LEN($C153)-6),V155:V$211)</f>
        <v>106.45803966520282</v>
      </c>
      <c r="W153" s="123">
        <f>SUMIF($A155:$A$211,LEFT($C153,LEN($C153)-6),W155:W$211)</f>
        <v>108.54541902681011</v>
      </c>
    </row>
    <row r="154" spans="1:23" s="87" customFormat="1" ht="14.25" customHeight="1" x14ac:dyDescent="0.25">
      <c r="A154" s="125" t="s">
        <v>485</v>
      </c>
      <c r="B154" s="125" t="s">
        <v>485</v>
      </c>
      <c r="C154" s="124" t="s">
        <v>485</v>
      </c>
      <c r="D154" s="125">
        <f>SUMIF($B155:$B$211,LEFT($C154,LEN($C154)-6),D155:D$211)</f>
        <v>12.546051215327019</v>
      </c>
      <c r="E154" s="125">
        <f>SUMIF($B155:$B$211,LEFT($C154,LEN($C154)-6),E155:E$211)</f>
        <v>18.688693518078949</v>
      </c>
      <c r="F154" s="125">
        <f>SUMIF($B155:$B$211,LEFT($C154,LEN($C154)-6),F155:F$211)</f>
        <v>11.630453280543209</v>
      </c>
      <c r="G154" s="125">
        <f>SUMIF($B155:$B$211,LEFT($C154,LEN($C154)-6),G155:G$211)</f>
        <v>7.9264842163552203</v>
      </c>
      <c r="H154" s="125">
        <f>SUMIF($B155:$B$211,LEFT($C154,LEN($C154)-6),H155:H$211)</f>
        <v>6.6096208393852081</v>
      </c>
      <c r="I154" s="125">
        <f>SUMIF($B155:$B$211,LEFT($C154,LEN($C154)-6),I155:I$211)</f>
        <v>6.901122972278424</v>
      </c>
      <c r="J154" s="125">
        <f>SUMIF($B155:$B$211,LEFT($C154,LEN($C154)-6),J155:J$211)</f>
        <v>6.9121858978622503</v>
      </c>
      <c r="K154" s="125">
        <f>SUMIF($B155:$B$211,LEFT($C154,LEN($C154)-6),K155:K$211)</f>
        <v>7.4014424519053543</v>
      </c>
      <c r="L154" s="125">
        <f>SUMIF($B155:$B$211,LEFT($C154,LEN($C154)-6),L155:L$211)</f>
        <v>7.0538550239134343</v>
      </c>
      <c r="M154" s="125">
        <f>SUMIF($B155:$B$211,LEFT($C154,LEN($C154)-6),M155:M$211)</f>
        <v>10.846789203283333</v>
      </c>
      <c r="N154" s="125">
        <f>SUMIF($B155:$B$211,LEFT($C154,LEN($C154)-6),N155:N$211)</f>
        <v>10.007073580729999</v>
      </c>
      <c r="O154" s="125">
        <f>SUMIF($B155:$B$211,LEFT($C154,LEN($C154)-6),O155:O$211)</f>
        <v>4.5950856650758327</v>
      </c>
      <c r="P154" s="125">
        <f>SUMIF($B155:$B$211,LEFT($C154,LEN($C154)-6),P155:P$211)</f>
        <v>7.1575306200133326</v>
      </c>
      <c r="Q154" s="125">
        <f>SUMIF($B155:$B$211,LEFT($C154,LEN($C154)-6),Q155:Q$211)</f>
        <v>6.0211275415766652</v>
      </c>
      <c r="R154" s="125">
        <f>SUMIF($B155:$B$211,LEFT($C154,LEN($C154)-6),R155:R$211)</f>
        <v>8.004566670098292</v>
      </c>
      <c r="S154" s="125">
        <f>SUMIF($B155:$B$211,LEFT($C154,LEN($C154)-6),S155:S$211)</f>
        <v>8.3431328722906866</v>
      </c>
      <c r="T154" s="125">
        <f>SUMIF($B155:$B$211,LEFT($C154,LEN($C154)-6),T155:T$211)</f>
        <v>8.6638379481969441</v>
      </c>
      <c r="U154" s="125">
        <f>SUMIF($B155:$B$211,LEFT($C154,LEN($C154)-6),U155:U$211)</f>
        <v>8.9785285389067102</v>
      </c>
      <c r="V154" s="125">
        <f>SUMIF($B155:$B$211,LEFT($C154,LEN($C154)-6),V155:V$211)</f>
        <v>9.3029015754502353</v>
      </c>
      <c r="W154" s="125">
        <f>SUMIF($B155:$B$211,LEFT($C154,LEN($C154)-6),W155:W$211)</f>
        <v>9.6212601267973135</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2.4748201175476436E-2</v>
      </c>
      <c r="M155" s="127">
        <v>0</v>
      </c>
      <c r="N155" s="127">
        <v>0</v>
      </c>
      <c r="O155" s="127">
        <v>4.1086595000000006E-4</v>
      </c>
      <c r="P155" s="127">
        <v>4.2010833333333336E-4</v>
      </c>
      <c r="Q155" s="127">
        <v>0</v>
      </c>
      <c r="R155" s="127">
        <v>1.9194342841829037E-4</v>
      </c>
      <c r="S155" s="127">
        <v>1.8431598008707419E-4</v>
      </c>
      <c r="T155" s="127">
        <v>1.7464113803325194E-4</v>
      </c>
      <c r="U155" s="127">
        <v>1.6387096029418872E-4</v>
      </c>
      <c r="V155" s="127">
        <v>1.5210260137738375E-4</v>
      </c>
      <c r="W155" s="127">
        <v>1.392389067753316E-4</v>
      </c>
    </row>
    <row r="156" spans="1:23" s="85" customFormat="1" ht="14.25" customHeight="1" x14ac:dyDescent="0.25">
      <c r="A156" s="130" t="s">
        <v>240</v>
      </c>
      <c r="B156" s="130" t="s">
        <v>486</v>
      </c>
      <c r="C156" s="126" t="s">
        <v>488</v>
      </c>
      <c r="D156" s="127">
        <v>3.186228208525812</v>
      </c>
      <c r="E156" s="127">
        <v>3.4780327535574997</v>
      </c>
      <c r="F156" s="127">
        <v>2.6102301750209995</v>
      </c>
      <c r="G156" s="127">
        <v>0.95015315355149976</v>
      </c>
      <c r="H156" s="127">
        <v>4.131459925E-2</v>
      </c>
      <c r="I156" s="127">
        <v>1.034919311E-2</v>
      </c>
      <c r="J156" s="127">
        <v>1.5715106999999999E-3</v>
      </c>
      <c r="K156" s="127">
        <v>1.2209112579901721E-4</v>
      </c>
      <c r="L156" s="127">
        <v>0</v>
      </c>
      <c r="M156" s="127">
        <v>4.1314599249999999E-3</v>
      </c>
      <c r="N156" s="127">
        <v>3.6356847339999991E-2</v>
      </c>
      <c r="O156" s="127">
        <v>9.9568184192499978E-2</v>
      </c>
      <c r="P156" s="127">
        <v>2.974651146E-2</v>
      </c>
      <c r="Q156" s="127">
        <v>2.59187554875E-2</v>
      </c>
      <c r="R156" s="127">
        <v>4.9631088065090381E-2</v>
      </c>
      <c r="S156" s="127">
        <v>4.9844464456686284E-2</v>
      </c>
      <c r="T156" s="127">
        <v>4.9966572617103862E-2</v>
      </c>
      <c r="U156" s="127">
        <v>5.0076979882762461E-2</v>
      </c>
      <c r="V156" s="127">
        <v>5.0187428383564617E-2</v>
      </c>
      <c r="W156" s="127">
        <v>5.0286175989607995E-2</v>
      </c>
    </row>
    <row r="157" spans="1:23" s="85" customFormat="1" ht="14.25" customHeight="1" x14ac:dyDescent="0.25">
      <c r="A157" s="130" t="s">
        <v>240</v>
      </c>
      <c r="B157" s="130" t="s">
        <v>486</v>
      </c>
      <c r="C157" s="126" t="s">
        <v>489</v>
      </c>
      <c r="D157" s="127">
        <v>4.5784169999999992E-2</v>
      </c>
      <c r="E157" s="127">
        <v>0.19879799060024997</v>
      </c>
      <c r="F157" s="127">
        <v>0.20870981999999999</v>
      </c>
      <c r="G157" s="127">
        <v>0.18561150000000001</v>
      </c>
      <c r="H157" s="127">
        <v>0.1752539772875</v>
      </c>
      <c r="I157" s="127">
        <v>0.32064317593562508</v>
      </c>
      <c r="J157" s="127">
        <v>0.229187741005</v>
      </c>
      <c r="K157" s="127">
        <v>0.19495156986097678</v>
      </c>
      <c r="L157" s="127">
        <v>0.30397321534803412</v>
      </c>
      <c r="M157" s="127">
        <v>0</v>
      </c>
      <c r="N157" s="127">
        <v>0</v>
      </c>
      <c r="O157" s="127">
        <v>6.1971898875E-2</v>
      </c>
      <c r="P157" s="127">
        <v>0.10865739602749999</v>
      </c>
      <c r="Q157" s="127">
        <v>0.12807525767499997</v>
      </c>
      <c r="R157" s="127">
        <v>8.1644726375801294E-2</v>
      </c>
      <c r="S157" s="127">
        <v>8.7446675201581739E-2</v>
      </c>
      <c r="T157" s="127">
        <v>9.3167568756081717E-2</v>
      </c>
      <c r="U157" s="127">
        <v>9.9011422970491675E-2</v>
      </c>
      <c r="V157" s="127">
        <v>0.10505332187014108</v>
      </c>
      <c r="W157" s="127">
        <v>0.1112181814297013</v>
      </c>
    </row>
    <row r="158" spans="1:23" s="85" customFormat="1" ht="14.25" customHeight="1" x14ac:dyDescent="0.25">
      <c r="A158" s="130" t="s">
        <v>240</v>
      </c>
      <c r="B158" s="130" t="s">
        <v>486</v>
      </c>
      <c r="C158" s="126" t="s">
        <v>241</v>
      </c>
      <c r="D158" s="127">
        <v>8.5108074454999988E-2</v>
      </c>
      <c r="E158" s="127">
        <v>9.9155038199999993E-3</v>
      </c>
      <c r="F158" s="127">
        <v>0</v>
      </c>
      <c r="G158" s="127">
        <v>0.10830842196483333</v>
      </c>
      <c r="H158" s="127">
        <v>0.14563396235625001</v>
      </c>
      <c r="I158" s="127">
        <v>0.44014323100499997</v>
      </c>
      <c r="J158" s="127">
        <v>0.56156759324999994</v>
      </c>
      <c r="K158" s="127">
        <v>0.51910145970349453</v>
      </c>
      <c r="L158" s="127">
        <v>0.30556581076359618</v>
      </c>
      <c r="M158" s="127">
        <v>0.21070445617499997</v>
      </c>
      <c r="N158" s="127">
        <v>0.53874237421999993</v>
      </c>
      <c r="O158" s="127">
        <v>0.13096727962249999</v>
      </c>
      <c r="P158" s="127">
        <v>0.22805658785999999</v>
      </c>
      <c r="Q158" s="127">
        <v>0.71680829698749982</v>
      </c>
      <c r="R158" s="127">
        <v>0.36488037888876351</v>
      </c>
      <c r="S158" s="127">
        <v>0.36277581929334196</v>
      </c>
      <c r="T158" s="127">
        <v>0.35975249346198918</v>
      </c>
      <c r="U158" s="127">
        <v>0.35582813141652986</v>
      </c>
      <c r="V158" s="127">
        <v>0.35263268154228333</v>
      </c>
      <c r="W158" s="127">
        <v>0.34853619545393105</v>
      </c>
    </row>
    <row r="159" spans="1:23" s="85" customFormat="1" ht="14.25" customHeight="1" x14ac:dyDescent="0.25">
      <c r="A159" s="130" t="s">
        <v>240</v>
      </c>
      <c r="B159" s="130" t="s">
        <v>486</v>
      </c>
      <c r="C159" s="126" t="s">
        <v>490</v>
      </c>
      <c r="D159" s="127">
        <v>0.12784802737912496</v>
      </c>
      <c r="E159" s="127">
        <v>0.15308363458500002</v>
      </c>
      <c r="F159" s="127">
        <v>4.2554037227499994E-2</v>
      </c>
      <c r="G159" s="127">
        <v>7.2713694679999982E-2</v>
      </c>
      <c r="H159" s="127">
        <v>1.03286498125E-2</v>
      </c>
      <c r="I159" s="127">
        <v>0</v>
      </c>
      <c r="J159" s="127">
        <v>0</v>
      </c>
      <c r="K159" s="127">
        <v>0</v>
      </c>
      <c r="L159" s="127">
        <v>2.9333366860760077E-2</v>
      </c>
      <c r="M159" s="127">
        <v>0</v>
      </c>
      <c r="N159" s="127">
        <v>0</v>
      </c>
      <c r="O159" s="127">
        <v>0</v>
      </c>
      <c r="P159" s="127">
        <v>0.14116142984249999</v>
      </c>
      <c r="Q159" s="127">
        <v>9.3370994304999996E-2</v>
      </c>
      <c r="R159" s="127">
        <v>5.7283160705395936E-2</v>
      </c>
      <c r="S159" s="127">
        <v>5.7290007883526256E-2</v>
      </c>
      <c r="T159" s="127">
        <v>5.7110450057580274E-2</v>
      </c>
      <c r="U159" s="127">
        <v>5.6765549609307471E-2</v>
      </c>
      <c r="V159" s="127">
        <v>5.6467561167625822E-2</v>
      </c>
      <c r="W159" s="127">
        <v>5.600423010361627E-2</v>
      </c>
    </row>
    <row r="160" spans="1:23" s="85" customFormat="1" ht="14.25" customHeight="1" x14ac:dyDescent="0.25">
      <c r="A160" s="130" t="s">
        <v>240</v>
      </c>
      <c r="B160" s="130" t="s">
        <v>486</v>
      </c>
      <c r="C160" s="126" t="s">
        <v>491</v>
      </c>
      <c r="D160" s="127">
        <v>0.2538377616875</v>
      </c>
      <c r="E160" s="127">
        <v>0.16364247703000001</v>
      </c>
      <c r="F160" s="127">
        <v>0.23879263200000003</v>
      </c>
      <c r="G160" s="127">
        <v>0.29597290125750003</v>
      </c>
      <c r="H160" s="127">
        <v>0.26738060689000004</v>
      </c>
      <c r="I160" s="127">
        <v>0.31892056945437502</v>
      </c>
      <c r="J160" s="127">
        <v>7.3126840672499985E-2</v>
      </c>
      <c r="K160" s="127">
        <v>2.0657300606169094E-2</v>
      </c>
      <c r="L160" s="127">
        <v>1.0328650303084547E-2</v>
      </c>
      <c r="M160" s="127">
        <v>0</v>
      </c>
      <c r="N160" s="127">
        <v>6.9821672732499993E-2</v>
      </c>
      <c r="O160" s="127">
        <v>3.7397280000000005E-2</v>
      </c>
      <c r="P160" s="127">
        <v>2.9700910609999995E-2</v>
      </c>
      <c r="Q160" s="127">
        <v>0.22805658785999999</v>
      </c>
      <c r="R160" s="127">
        <v>0.12079134780333523</v>
      </c>
      <c r="S160" s="127">
        <v>0.12392877572445953</v>
      </c>
      <c r="T160" s="127">
        <v>0.12662169279389329</v>
      </c>
      <c r="U160" s="127">
        <v>0.12927932473014897</v>
      </c>
      <c r="V160" s="127">
        <v>0.13191898498058416</v>
      </c>
      <c r="W160" s="127">
        <v>0.13452336009783988</v>
      </c>
    </row>
    <row r="161" spans="1:23" s="85" customFormat="1" ht="14.25" customHeight="1" x14ac:dyDescent="0.25">
      <c r="A161" s="130" t="s">
        <v>240</v>
      </c>
      <c r="B161" s="130" t="s">
        <v>486</v>
      </c>
      <c r="C161" s="126" t="s">
        <v>492</v>
      </c>
      <c r="D161" s="127">
        <v>3.0688214842500002E-2</v>
      </c>
      <c r="E161" s="127">
        <v>0.28920219474999992</v>
      </c>
      <c r="F161" s="127">
        <v>4.1247000000000006E-2</v>
      </c>
      <c r="G161" s="127">
        <v>0.16295944962500003</v>
      </c>
      <c r="H161" s="127">
        <v>0.80079016793750002</v>
      </c>
      <c r="I161" s="127">
        <v>0.26167497812499996</v>
      </c>
      <c r="J161" s="127">
        <v>0.20100808849999999</v>
      </c>
      <c r="K161" s="127">
        <v>0.1672430158061167</v>
      </c>
      <c r="L161" s="127">
        <v>0.12022548952790428</v>
      </c>
      <c r="M161" s="127">
        <v>6.6929650784999989E-2</v>
      </c>
      <c r="N161" s="127">
        <v>0.10659166606499999</v>
      </c>
      <c r="O161" s="127">
        <v>6.1971898874999994E-3</v>
      </c>
      <c r="P161" s="127">
        <v>0</v>
      </c>
      <c r="Q161" s="127">
        <v>7.4366278649999992E-2</v>
      </c>
      <c r="R161" s="127">
        <v>6.2769229627840734E-2</v>
      </c>
      <c r="S161" s="127">
        <v>6.5343388196019217E-2</v>
      </c>
      <c r="T161" s="127">
        <v>6.7848467599618739E-2</v>
      </c>
      <c r="U161" s="127">
        <v>7.0293909958663317E-2</v>
      </c>
      <c r="V161" s="127">
        <v>7.2989656010126372E-2</v>
      </c>
      <c r="W161" s="127">
        <v>7.5625765017034816E-2</v>
      </c>
    </row>
    <row r="162" spans="1:23" s="85" customFormat="1" ht="14.25" customHeight="1" x14ac:dyDescent="0.25">
      <c r="A162" s="130" t="s">
        <v>240</v>
      </c>
      <c r="B162" s="130" t="s">
        <v>486</v>
      </c>
      <c r="C162" s="126" t="s">
        <v>493</v>
      </c>
      <c r="D162" s="127">
        <v>0.165258397</v>
      </c>
      <c r="E162" s="127">
        <v>0.30965292137875</v>
      </c>
      <c r="F162" s="127">
        <v>0.458592051675</v>
      </c>
      <c r="G162" s="127">
        <v>0.13998889220749999</v>
      </c>
      <c r="H162" s="127">
        <v>0.44542962984499995</v>
      </c>
      <c r="I162" s="127">
        <v>0.57515655488999995</v>
      </c>
      <c r="J162" s="127">
        <v>0.79022998496499985</v>
      </c>
      <c r="K162" s="127">
        <v>0.84199912320031045</v>
      </c>
      <c r="L162" s="127">
        <v>0.39647821320670346</v>
      </c>
      <c r="M162" s="127">
        <v>0.43380329212499996</v>
      </c>
      <c r="N162" s="127">
        <v>0.19087344853500002</v>
      </c>
      <c r="O162" s="127">
        <v>0.54741844006249996</v>
      </c>
      <c r="P162" s="127">
        <v>0.28920219474999992</v>
      </c>
      <c r="Q162" s="127">
        <v>4.296718321999999E-2</v>
      </c>
      <c r="R162" s="127">
        <v>0.27332990815141339</v>
      </c>
      <c r="S162" s="127">
        <v>0.27715547152682973</v>
      </c>
      <c r="T162" s="127">
        <v>0.27866644266979707</v>
      </c>
      <c r="U162" s="127">
        <v>0.27950305783865792</v>
      </c>
      <c r="V162" s="127">
        <v>0.28048497354623342</v>
      </c>
      <c r="W162" s="127">
        <v>0.28079253327970349</v>
      </c>
    </row>
    <row r="163" spans="1:23" s="85" customFormat="1" ht="14.25" customHeight="1" x14ac:dyDescent="0.25">
      <c r="A163" s="130" t="s">
        <v>240</v>
      </c>
      <c r="B163" s="130" t="s">
        <v>486</v>
      </c>
      <c r="C163" s="126" t="s">
        <v>494</v>
      </c>
      <c r="D163" s="127">
        <v>9.915503819999999E-2</v>
      </c>
      <c r="E163" s="127">
        <v>0.10907054201999999</v>
      </c>
      <c r="F163" s="127">
        <v>0.30125857827500002</v>
      </c>
      <c r="G163" s="127">
        <v>0.20623500000000003</v>
      </c>
      <c r="H163" s="127">
        <v>0.21656364981250004</v>
      </c>
      <c r="I163" s="127">
        <v>0.20623500000000003</v>
      </c>
      <c r="J163" s="127">
        <v>0.10724220000000001</v>
      </c>
      <c r="K163" s="127">
        <v>0.28414601349621083</v>
      </c>
      <c r="L163" s="127">
        <v>0.17506459312762176</v>
      </c>
      <c r="M163" s="127">
        <v>1.03286498125E-2</v>
      </c>
      <c r="N163" s="127">
        <v>0.20602481216250002</v>
      </c>
      <c r="O163" s="127">
        <v>0.21165186539249997</v>
      </c>
      <c r="P163" s="127">
        <v>0.25859462924999999</v>
      </c>
      <c r="Q163" s="127">
        <v>0.25780309931999995</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2.0011414341475002</v>
      </c>
      <c r="E164" s="127">
        <v>3.5522292435149989</v>
      </c>
      <c r="F164" s="127">
        <v>2.5851740209088749</v>
      </c>
      <c r="G164" s="127">
        <v>1.5587998297024999</v>
      </c>
      <c r="H164" s="127">
        <v>0.39423334549583328</v>
      </c>
      <c r="I164" s="127">
        <v>0.43956187745499997</v>
      </c>
      <c r="J164" s="127">
        <v>1.2891247782349999</v>
      </c>
      <c r="K164" s="127">
        <v>1.1113492527612538</v>
      </c>
      <c r="L164" s="127">
        <v>0.289447809961137</v>
      </c>
      <c r="M164" s="127">
        <v>4.0759316210075003</v>
      </c>
      <c r="N164" s="127">
        <v>4.5173242694724998</v>
      </c>
      <c r="O164" s="127">
        <v>2.11345168741</v>
      </c>
      <c r="P164" s="127">
        <v>4.6038087601366664</v>
      </c>
      <c r="Q164" s="127">
        <v>2.6059176545149998</v>
      </c>
      <c r="R164" s="127">
        <v>5.3803355956877112</v>
      </c>
      <c r="S164" s="127">
        <v>5.6622383740037181</v>
      </c>
      <c r="T164" s="127">
        <v>5.9333724735104338</v>
      </c>
      <c r="U164" s="127">
        <v>6.2035268947275997</v>
      </c>
      <c r="V164" s="127">
        <v>6.4738173105139003</v>
      </c>
      <c r="W164" s="127">
        <v>6.7431280480106999</v>
      </c>
    </row>
    <row r="165" spans="1:23" s="85" customFormat="1" ht="14.25" customHeight="1" x14ac:dyDescent="0.25">
      <c r="A165" s="130" t="s">
        <v>240</v>
      </c>
      <c r="B165" s="130" t="s">
        <v>486</v>
      </c>
      <c r="C165" s="126" t="s">
        <v>496</v>
      </c>
      <c r="D165" s="127">
        <v>4.5572279663931248</v>
      </c>
      <c r="E165" s="127">
        <v>6.2635386968852487</v>
      </c>
      <c r="F165" s="127">
        <v>3.9861813685649992</v>
      </c>
      <c r="G165" s="127">
        <v>2.2602926266411871</v>
      </c>
      <c r="H165" s="127">
        <v>3.3032634399775</v>
      </c>
      <c r="I165" s="127">
        <v>2.6686944357759246</v>
      </c>
      <c r="J165" s="127">
        <v>2.9633580645622497</v>
      </c>
      <c r="K165" s="127">
        <v>3.5478135673965387</v>
      </c>
      <c r="L165" s="127">
        <v>3.9046540884538947</v>
      </c>
      <c r="M165" s="127">
        <v>3.9186897388624984</v>
      </c>
      <c r="N165" s="127">
        <v>1.9719458222024997</v>
      </c>
      <c r="O165" s="127">
        <v>0.33216937796999996</v>
      </c>
      <c r="P165" s="127">
        <v>0.30862005639749995</v>
      </c>
      <c r="Q165" s="127">
        <v>0.49908035893999991</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1.6030205636756247</v>
      </c>
      <c r="E166" s="127">
        <v>4.0320617284022005</v>
      </c>
      <c r="F166" s="127">
        <v>0.68635936057499991</v>
      </c>
      <c r="G166" s="127">
        <v>1.5339264645352499</v>
      </c>
      <c r="H166" s="127">
        <v>0.17392485859312495</v>
      </c>
      <c r="I166" s="127">
        <v>1.1873484244400001</v>
      </c>
      <c r="J166" s="127">
        <v>0.68544044615999999</v>
      </c>
      <c r="K166" s="127">
        <v>0.66241580643306053</v>
      </c>
      <c r="L166" s="127">
        <v>1.4056628981427457</v>
      </c>
      <c r="M166" s="127">
        <v>1.3206356492158333</v>
      </c>
      <c r="N166" s="127">
        <v>1.67861256854</v>
      </c>
      <c r="O166" s="127">
        <v>0.41928935123333333</v>
      </c>
      <c r="P166" s="127">
        <v>0.49026552749583335</v>
      </c>
      <c r="Q166" s="127">
        <v>0.60220826616916667</v>
      </c>
      <c r="R166" s="127">
        <v>0.96484601970282702</v>
      </c>
      <c r="S166" s="127">
        <v>1.0063541843173271</v>
      </c>
      <c r="T166" s="127">
        <v>1.0475840287473606</v>
      </c>
      <c r="U166" s="127">
        <v>1.0864034173379822</v>
      </c>
      <c r="V166" s="127">
        <v>1.1319984440400996</v>
      </c>
      <c r="W166" s="127">
        <v>1.1751830149028049</v>
      </c>
    </row>
    <row r="167" spans="1:23" s="85" customFormat="1" ht="14.25" customHeight="1" x14ac:dyDescent="0.25">
      <c r="A167" s="130" t="s">
        <v>240</v>
      </c>
      <c r="B167" s="130" t="s">
        <v>486</v>
      </c>
      <c r="C167" s="126" t="s">
        <v>497</v>
      </c>
      <c r="D167" s="127">
        <v>0.38042470920833321</v>
      </c>
      <c r="E167" s="127">
        <v>0.12037661969999998</v>
      </c>
      <c r="F167" s="127">
        <v>0.4403682868583334</v>
      </c>
      <c r="G167" s="127">
        <v>0.4503221427500001</v>
      </c>
      <c r="H167" s="127">
        <v>0.62517530231500007</v>
      </c>
      <c r="I167" s="127">
        <v>0.47239553208750007</v>
      </c>
      <c r="J167" s="127">
        <v>0</v>
      </c>
      <c r="K167" s="127">
        <v>3.0985950909253643E-2</v>
      </c>
      <c r="L167" s="127">
        <v>4.5405501781645485E-2</v>
      </c>
      <c r="M167" s="127">
        <v>0.74283649451499989</v>
      </c>
      <c r="N167" s="127">
        <v>0.68003830365499984</v>
      </c>
      <c r="O167" s="127">
        <v>0.62343730268249975</v>
      </c>
      <c r="P167" s="127">
        <v>0.63748426642749978</v>
      </c>
      <c r="Q167" s="127">
        <v>0.73539986664999979</v>
      </c>
      <c r="R167" s="127">
        <v>0.63247758914382812</v>
      </c>
      <c r="S167" s="127">
        <v>0.63428734391989505</v>
      </c>
      <c r="T167" s="127">
        <v>0.63345304417646675</v>
      </c>
      <c r="U167" s="127">
        <v>0.63176285329667392</v>
      </c>
      <c r="V167" s="127">
        <v>0.63144282767985471</v>
      </c>
      <c r="W167" s="127">
        <v>0.63026691092667164</v>
      </c>
    </row>
    <row r="168" spans="1:23" s="85" customFormat="1" ht="14.25" customHeight="1" x14ac:dyDescent="0.25">
      <c r="A168" s="130" t="s">
        <v>240</v>
      </c>
      <c r="B168" s="130" t="s">
        <v>486</v>
      </c>
      <c r="C168" s="126" t="s">
        <v>498</v>
      </c>
      <c r="D168" s="127">
        <v>1.03286498125E-2</v>
      </c>
      <c r="E168" s="127">
        <v>9.0892118349999978E-3</v>
      </c>
      <c r="F168" s="127">
        <v>3.09859494375E-2</v>
      </c>
      <c r="G168" s="127">
        <v>1.2001394399500001E-3</v>
      </c>
      <c r="H168" s="127">
        <v>1.03286498125E-2</v>
      </c>
      <c r="I168" s="127">
        <v>0</v>
      </c>
      <c r="J168" s="127">
        <v>1.03286498125E-2</v>
      </c>
      <c r="K168" s="127">
        <v>2.0657300606169094E-2</v>
      </c>
      <c r="L168" s="127">
        <v>4.2967185260831708E-2</v>
      </c>
      <c r="M168" s="127">
        <v>6.2798190859999992E-2</v>
      </c>
      <c r="N168" s="127">
        <v>1.0741795804999997E-2</v>
      </c>
      <c r="O168" s="127">
        <v>1.1154941797499998E-2</v>
      </c>
      <c r="P168" s="127">
        <v>3.1812241422499998E-2</v>
      </c>
      <c r="Q168" s="127">
        <v>1.1154941797499998E-2</v>
      </c>
      <c r="R168" s="127">
        <v>1.6385682517865301E-2</v>
      </c>
      <c r="S168" s="127">
        <v>1.6284051787213445E-2</v>
      </c>
      <c r="T168" s="127">
        <v>1.612007266858614E-2</v>
      </c>
      <c r="U168" s="127">
        <v>1.5913126177597076E-2</v>
      </c>
      <c r="V168" s="127">
        <v>1.5756283114442927E-2</v>
      </c>
      <c r="W168" s="127">
        <v>1.5556472678926974E-2</v>
      </c>
    </row>
    <row r="169" spans="1:23" s="87" customFormat="1" ht="14.25" customHeight="1" x14ac:dyDescent="0.25">
      <c r="A169" s="125" t="s">
        <v>499</v>
      </c>
      <c r="B169" s="125" t="s">
        <v>499</v>
      </c>
      <c r="C169" s="124" t="s">
        <v>499</v>
      </c>
      <c r="D169" s="125">
        <f>SUMIF($B170:$B$211,LEFT($C169,LEN($C169)-6),D170:D$211)</f>
        <v>6.2903486754424369</v>
      </c>
      <c r="E169" s="125">
        <f>SUMIF($B170:$B$211,LEFT($C169,LEN($C169)-6),E170:E$211)</f>
        <v>7.1875047990637899</v>
      </c>
      <c r="F169" s="125">
        <f>SUMIF($B170:$B$211,LEFT($C169,LEN($C169)-6),F170:F$211)</f>
        <v>13.273768921223727</v>
      </c>
      <c r="G169" s="125">
        <f>SUMIF($B170:$B$211,LEFT($C169,LEN($C169)-6),G170:G$211)</f>
        <v>8.9716811456727736</v>
      </c>
      <c r="H169" s="125">
        <f>SUMIF($B170:$B$211,LEFT($C169,LEN($C169)-6),H170:H$211)</f>
        <v>11.241651415053999</v>
      </c>
      <c r="I169" s="125">
        <f>SUMIF($B170:$B$211,LEFT($C169,LEN($C169)-6),I170:I$211)</f>
        <v>12.351113571939937</v>
      </c>
      <c r="J169" s="125">
        <f>SUMIF($B170:$B$211,LEFT($C169,LEN($C169)-6),J170:J$211)</f>
        <v>17.527821789733498</v>
      </c>
      <c r="K169" s="125">
        <f>SUMIF($B170:$B$211,LEFT($C169,LEN($C169)-6),K170:K$211)</f>
        <v>19.303102600156521</v>
      </c>
      <c r="L169" s="125">
        <f>SUMIF($B170:$B$211,LEFT($C169,LEN($C169)-6),L170:L$211)</f>
        <v>13.75363603559904</v>
      </c>
      <c r="M169" s="125">
        <f>SUMIF($B170:$B$211,LEFT($C169,LEN($C169)-6),M170:M$211)</f>
        <v>29.305887292794164</v>
      </c>
      <c r="N169" s="125">
        <f>SUMIF($B170:$B$211,LEFT($C169,LEN($C169)-6),N170:N$211)</f>
        <v>32.605251566020826</v>
      </c>
      <c r="O169" s="125">
        <f>SUMIF($B170:$B$211,LEFT($C169,LEN($C169)-6),O170:O$211)</f>
        <v>21.525826773545006</v>
      </c>
      <c r="P169" s="125">
        <f>SUMIF($B170:$B$211,LEFT($C169,LEN($C169)-6),P170:P$211)</f>
        <v>22.962449953009997</v>
      </c>
      <c r="Q169" s="125">
        <f>SUMIF($B170:$B$211,LEFT($C169,LEN($C169)-6),Q170:Q$211)</f>
        <v>19.228371921239997</v>
      </c>
      <c r="R169" s="125">
        <f>SUMIF($B170:$B$211,LEFT($C169,LEN($C169)-6),R170:R$211)</f>
        <v>26.744619168942322</v>
      </c>
      <c r="S169" s="125">
        <f>SUMIF($B170:$B$211,LEFT($C169,LEN($C169)-6),S170:S$211)</f>
        <v>27.986751320857383</v>
      </c>
      <c r="T169" s="125">
        <f>SUMIF($B170:$B$211,LEFT($C169,LEN($C169)-6),T170:T$211)</f>
        <v>29.152746274813921</v>
      </c>
      <c r="U169" s="125">
        <f>SUMIF($B170:$B$211,LEFT($C169,LEN($C169)-6),U170:U$211)</f>
        <v>30.291975087379868</v>
      </c>
      <c r="V169" s="125">
        <f>SUMIF($B170:$B$211,LEFT($C169,LEN($C169)-6),V170:V$211)</f>
        <v>31.508267582658725</v>
      </c>
      <c r="W169" s="125">
        <f>SUMIF($B170:$B$211,LEFT($C169,LEN($C169)-6),W170:W$211)</f>
        <v>32.69779393654705</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8.2629198500000001E-2</v>
      </c>
      <c r="O170" s="127">
        <v>8.2629198500000001E-2</v>
      </c>
      <c r="P170" s="127">
        <v>7.6845154604999993E-2</v>
      </c>
      <c r="Q170" s="127">
        <v>0.16732412696249999</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1.4891593593375625</v>
      </c>
      <c r="E171" s="127">
        <v>2.4069970721019995</v>
      </c>
      <c r="F171" s="127">
        <v>3.5344527863537372</v>
      </c>
      <c r="G171" s="127">
        <v>2.5099025350240001</v>
      </c>
      <c r="H171" s="127">
        <v>3.8674357343017496</v>
      </c>
      <c r="I171" s="127">
        <v>4.0536993035417499</v>
      </c>
      <c r="J171" s="127">
        <v>5.0318317511500004</v>
      </c>
      <c r="K171" s="127">
        <v>5.5702200185727904</v>
      </c>
      <c r="L171" s="127">
        <v>5.5512642253940498</v>
      </c>
      <c r="M171" s="127">
        <v>9.5779635441274991</v>
      </c>
      <c r="N171" s="127">
        <v>11.608576097264999</v>
      </c>
      <c r="O171" s="127">
        <v>9.6758791443500041</v>
      </c>
      <c r="P171" s="127">
        <v>11.647411820559999</v>
      </c>
      <c r="Q171" s="127">
        <v>6.4136783875699992</v>
      </c>
      <c r="R171" s="127">
        <v>10.183364858395894</v>
      </c>
      <c r="S171" s="127">
        <v>10.821996842185946</v>
      </c>
      <c r="T171" s="127">
        <v>11.426891567724816</v>
      </c>
      <c r="U171" s="127">
        <v>12.036288583885913</v>
      </c>
      <c r="V171" s="127">
        <v>12.684061258488775</v>
      </c>
      <c r="W171" s="127">
        <v>13.336336223713863</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1.9600472176184995</v>
      </c>
      <c r="E173" s="127">
        <v>0.76029191269812491</v>
      </c>
      <c r="F173" s="127">
        <v>4.040668498692729</v>
      </c>
      <c r="G173" s="127">
        <v>0.28217871287749996</v>
      </c>
      <c r="H173" s="127">
        <v>0.5156061986399999</v>
      </c>
      <c r="I173" s="127">
        <v>0.36904544970693748</v>
      </c>
      <c r="J173" s="127">
        <v>0.22846973385249994</v>
      </c>
      <c r="K173" s="127">
        <v>1.9526730556028231</v>
      </c>
      <c r="L173" s="127">
        <v>0.96758796039295969</v>
      </c>
      <c r="M173" s="127">
        <v>8.8648791217791683</v>
      </c>
      <c r="N173" s="127">
        <v>9.7195656828883337</v>
      </c>
      <c r="O173" s="127">
        <v>1.7843236302508336</v>
      </c>
      <c r="P173" s="127">
        <v>2.9208250980591668</v>
      </c>
      <c r="Q173" s="127">
        <v>3.2450103477075003</v>
      </c>
      <c r="R173" s="127">
        <v>4.5122278093584152</v>
      </c>
      <c r="S173" s="127">
        <v>4.6861761200281649</v>
      </c>
      <c r="T173" s="127">
        <v>4.844099251928248</v>
      </c>
      <c r="U173" s="127">
        <v>4.9973450786502944</v>
      </c>
      <c r="V173" s="127">
        <v>5.1577433416315417</v>
      </c>
      <c r="W173" s="127">
        <v>5.3134642994347026</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6.2670508479999998E-2</v>
      </c>
      <c r="E175" s="127">
        <v>2.2597627249999999E-3</v>
      </c>
      <c r="F175" s="127">
        <v>2.4364350835000003E-2</v>
      </c>
      <c r="G175" s="127">
        <v>1.7650801212000005E-2</v>
      </c>
      <c r="H175" s="127">
        <v>8.8493295947499995E-2</v>
      </c>
      <c r="I175" s="127">
        <v>3.4820889262500002E-2</v>
      </c>
      <c r="J175" s="127">
        <v>0.1797856843515</v>
      </c>
      <c r="K175" s="127">
        <v>0.49568126143954611</v>
      </c>
      <c r="L175" s="127">
        <v>0.48173768195031119</v>
      </c>
      <c r="M175" s="127">
        <v>0.49536204500749997</v>
      </c>
      <c r="N175" s="127">
        <v>1.6699361016849996</v>
      </c>
      <c r="O175" s="127">
        <v>2.0830820941849999</v>
      </c>
      <c r="P175" s="127">
        <v>1.8409785425800003</v>
      </c>
      <c r="Q175" s="127">
        <v>1.9190631351624996</v>
      </c>
      <c r="R175" s="127">
        <v>2.8113060357761266</v>
      </c>
      <c r="S175" s="127">
        <v>3.0166550286647231</v>
      </c>
      <c r="T175" s="127">
        <v>3.2231888278724017</v>
      </c>
      <c r="U175" s="127">
        <v>3.4295999756944755</v>
      </c>
      <c r="V175" s="127">
        <v>3.6487487999537009</v>
      </c>
      <c r="W175" s="127">
        <v>3.8677749728273265</v>
      </c>
    </row>
    <row r="176" spans="1:23" s="85" customFormat="1" ht="14.25" customHeight="1" x14ac:dyDescent="0.25">
      <c r="A176" s="130" t="s">
        <v>240</v>
      </c>
      <c r="B176" s="130" t="s">
        <v>500</v>
      </c>
      <c r="C176" s="126" t="s">
        <v>506</v>
      </c>
      <c r="D176" s="127">
        <v>1.4097780702077496</v>
      </c>
      <c r="E176" s="127">
        <v>1.8800618129917914</v>
      </c>
      <c r="F176" s="127">
        <v>2.8538560309153245</v>
      </c>
      <c r="G176" s="127">
        <v>3.6761268815181496</v>
      </c>
      <c r="H176" s="127">
        <v>3.9649620900225</v>
      </c>
      <c r="I176" s="127">
        <v>5.3492752282974996</v>
      </c>
      <c r="J176" s="127">
        <v>9.5287991710199993</v>
      </c>
      <c r="K176" s="127">
        <v>8.8293847396899956</v>
      </c>
      <c r="L176" s="127">
        <v>4.0166055298635186</v>
      </c>
      <c r="M176" s="127">
        <v>7.1318369509324988</v>
      </c>
      <c r="N176" s="127">
        <v>6.7488538583574966</v>
      </c>
      <c r="O176" s="127">
        <v>5.7326021298941674</v>
      </c>
      <c r="P176" s="127">
        <v>5.1876609540983329</v>
      </c>
      <c r="Q176" s="127">
        <v>5.5546518782275012</v>
      </c>
      <c r="R176" s="127">
        <v>6.9612036488061193</v>
      </c>
      <c r="S176" s="127">
        <v>7.1237101906338358</v>
      </c>
      <c r="T176" s="127">
        <v>7.2632378384042386</v>
      </c>
      <c r="U176" s="127">
        <v>7.3774186549876735</v>
      </c>
      <c r="V176" s="127">
        <v>7.5103865710056148</v>
      </c>
      <c r="W176" s="127">
        <v>7.6180076558366832</v>
      </c>
    </row>
    <row r="177" spans="1:23" s="85" customFormat="1" ht="14.25" customHeight="1" x14ac:dyDescent="0.25">
      <c r="A177" s="130" t="s">
        <v>240</v>
      </c>
      <c r="B177" s="130" t="s">
        <v>500</v>
      </c>
      <c r="C177" s="126" t="s">
        <v>507</v>
      </c>
      <c r="D177" s="127">
        <v>1.368693519798625</v>
      </c>
      <c r="E177" s="127">
        <v>2.1378942385468744</v>
      </c>
      <c r="F177" s="127">
        <v>2.8204272544269373</v>
      </c>
      <c r="G177" s="127">
        <v>2.4858222150411247</v>
      </c>
      <c r="H177" s="127">
        <v>2.8051540961422501</v>
      </c>
      <c r="I177" s="127">
        <v>2.5442727011312503</v>
      </c>
      <c r="J177" s="127">
        <v>2.5589354493594993</v>
      </c>
      <c r="K177" s="127">
        <v>2.4551435248513664</v>
      </c>
      <c r="L177" s="127">
        <v>2.7364406379982005</v>
      </c>
      <c r="M177" s="127">
        <v>3.2358456309474994</v>
      </c>
      <c r="N177" s="127">
        <v>2.7756906273249999</v>
      </c>
      <c r="O177" s="127">
        <v>2.1673105763649998</v>
      </c>
      <c r="P177" s="127">
        <v>1.2887283831075</v>
      </c>
      <c r="Q177" s="127">
        <v>1.92864404561</v>
      </c>
      <c r="R177" s="127">
        <v>2.2765168166057661</v>
      </c>
      <c r="S177" s="127">
        <v>2.3382131393447141</v>
      </c>
      <c r="T177" s="127">
        <v>2.3953287888842141</v>
      </c>
      <c r="U177" s="127">
        <v>2.4513227941615114</v>
      </c>
      <c r="V177" s="127">
        <v>2.5073276115790923</v>
      </c>
      <c r="W177" s="127">
        <v>2.5622107847344728</v>
      </c>
    </row>
    <row r="178" spans="1:23" s="87" customFormat="1" ht="14.25" customHeight="1" x14ac:dyDescent="0.25">
      <c r="A178" s="125" t="s">
        <v>508</v>
      </c>
      <c r="B178" s="125" t="s">
        <v>508</v>
      </c>
      <c r="C178" s="124" t="s">
        <v>508</v>
      </c>
      <c r="D178" s="125">
        <f>SUMIF($B179:$B$211,LEFT($C178,LEN($C178)-6),D179:D$211)</f>
        <v>44.888100131782224</v>
      </c>
      <c r="E178" s="125">
        <f>SUMIF($B179:$B$211,LEFT($C178,LEN($C178)-6),E179:E$211)</f>
        <v>40.790196895526257</v>
      </c>
      <c r="F178" s="125">
        <f>SUMIF($B179:$B$211,LEFT($C178,LEN($C178)-6),F179:F$211)</f>
        <v>41.656709642372057</v>
      </c>
      <c r="G178" s="125">
        <f>SUMIF($B179:$B$211,LEFT($C178,LEN($C178)-6),G179:G$211)</f>
        <v>28.24992263287562</v>
      </c>
      <c r="H178" s="125">
        <f>SUMIF($B179:$B$211,LEFT($C178,LEN($C178)-6),H179:H$211)</f>
        <v>30.46457144366266</v>
      </c>
      <c r="I178" s="125">
        <f>SUMIF($B179:$B$211,LEFT($C178,LEN($C178)-6),I179:I$211)</f>
        <v>37.796100018865808</v>
      </c>
      <c r="J178" s="125">
        <f>SUMIF($B179:$B$211,LEFT($C178,LEN($C178)-6),J179:J$211)</f>
        <v>41.72985511276768</v>
      </c>
      <c r="K178" s="125">
        <f>SUMIF($B179:$B$211,LEFT($C178,LEN($C178)-6),K179:K$211)</f>
        <v>51.135457097546592</v>
      </c>
      <c r="L178" s="125">
        <f>SUMIF($B179:$B$211,LEFT($C178,LEN($C178)-6),L179:L$211)</f>
        <v>34.361999862822564</v>
      </c>
      <c r="M178" s="125">
        <f>SUMIF($B179:$B$211,LEFT($C178,LEN($C178)-6),M179:M$211)</f>
        <v>52.270760892789994</v>
      </c>
      <c r="N178" s="125">
        <f>SUMIF($B179:$B$211,LEFT($C178,LEN($C178)-6),N179:N$211)</f>
        <v>49.085893720020842</v>
      </c>
      <c r="O178" s="125">
        <f>SUMIF($B179:$B$211,LEFT($C178,LEN($C178)-6),O179:O$211)</f>
        <v>51.941952056857495</v>
      </c>
      <c r="P178" s="125">
        <f>SUMIF($B179:$B$211,LEFT($C178,LEN($C178)-6),P179:P$211)</f>
        <v>36.211649642961646</v>
      </c>
      <c r="Q178" s="125">
        <f>SUMIF($B179:$B$211,LEFT($C178,LEN($C178)-6),Q179:Q$211)</f>
        <v>45.651073072841648</v>
      </c>
      <c r="R178" s="125">
        <f>SUMIF($B179:$B$211,LEFT($C178,LEN($C178)-6),R179:R$211)</f>
        <v>46.679203544895636</v>
      </c>
      <c r="S178" s="125">
        <f>SUMIF($B179:$B$211,LEFT($C178,LEN($C178)-6),S179:S$211)</f>
        <v>47.437532405775997</v>
      </c>
      <c r="T178" s="125">
        <f>SUMIF($B179:$B$211,LEFT($C178,LEN($C178)-6),T179:T$211)</f>
        <v>48.083540850388708</v>
      </c>
      <c r="U178" s="125">
        <f>SUMIF($B179:$B$211,LEFT($C178,LEN($C178)-6),U179:U$211)</f>
        <v>48.688809983363377</v>
      </c>
      <c r="V178" s="125">
        <f>SUMIF($B179:$B$211,LEFT($C178,LEN($C178)-6),V179:V$211)</f>
        <v>49.30137814034714</v>
      </c>
      <c r="W178" s="125">
        <f>SUMIF($B179:$B$211,LEFT($C178,LEN($C178)-6),W179:W$211)</f>
        <v>49.873130968519042</v>
      </c>
    </row>
    <row r="179" spans="1:23" s="85" customFormat="1" ht="14.25" customHeight="1" x14ac:dyDescent="0.25">
      <c r="A179" s="130" t="s">
        <v>240</v>
      </c>
      <c r="B179" s="130" t="s">
        <v>509</v>
      </c>
      <c r="C179" s="126" t="s">
        <v>510</v>
      </c>
      <c r="D179" s="127">
        <v>2.8047960000000004E-2</v>
      </c>
      <c r="E179" s="127">
        <v>4.6196640000000004E-2</v>
      </c>
      <c r="F179" s="127">
        <v>5.9395679999999999E-2</v>
      </c>
      <c r="G179" s="127">
        <v>6.111315925E-2</v>
      </c>
      <c r="H179" s="127">
        <v>0.16891181565249996</v>
      </c>
      <c r="I179" s="127">
        <v>0.19991398891000001</v>
      </c>
      <c r="J179" s="127">
        <v>0.214754797</v>
      </c>
      <c r="K179" s="127">
        <v>0.22576153530059639</v>
      </c>
      <c r="L179" s="127">
        <v>7.2300552121591713E-2</v>
      </c>
      <c r="M179" s="127">
        <v>0.270598652</v>
      </c>
      <c r="N179" s="127">
        <v>0.14706300477250001</v>
      </c>
      <c r="O179" s="127">
        <v>6.1971898875E-2</v>
      </c>
      <c r="P179" s="127">
        <v>0.18146159350000002</v>
      </c>
      <c r="Q179" s="127">
        <v>8.0270099250000004E-2</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7.395313265749999E-2</v>
      </c>
      <c r="J180" s="127">
        <v>0</v>
      </c>
      <c r="K180" s="127">
        <v>1.0741796315207908E-2</v>
      </c>
      <c r="L180" s="127">
        <v>0</v>
      </c>
      <c r="M180" s="127">
        <v>2.4788759549999997E-2</v>
      </c>
      <c r="N180" s="127">
        <v>4.296718321999999E-2</v>
      </c>
      <c r="O180" s="127">
        <v>0.13461664231999998</v>
      </c>
      <c r="P180" s="127">
        <v>5.1645070805000005E-2</v>
      </c>
      <c r="Q180" s="127">
        <v>0.17558704681250004</v>
      </c>
      <c r="R180" s="127">
        <v>0.10392219328237423</v>
      </c>
      <c r="S180" s="127">
        <v>0.10484695498649665</v>
      </c>
      <c r="T180" s="127">
        <v>0.10567732550772733</v>
      </c>
      <c r="U180" s="127">
        <v>0.10617872420837725</v>
      </c>
      <c r="V180" s="127">
        <v>0.10733606918103704</v>
      </c>
      <c r="W180" s="127">
        <v>0.10816444233311613</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15.466692826106687</v>
      </c>
      <c r="E182" s="127">
        <v>12.838954811059086</v>
      </c>
      <c r="F182" s="127">
        <v>15.979467302475939</v>
      </c>
      <c r="G182" s="127">
        <v>12.565678272115123</v>
      </c>
      <c r="H182" s="127">
        <v>12.209538243347186</v>
      </c>
      <c r="I182" s="127">
        <v>11.172282577666875</v>
      </c>
      <c r="J182" s="127">
        <v>9.2875432108924993</v>
      </c>
      <c r="K182" s="127">
        <v>12.480453332960705</v>
      </c>
      <c r="L182" s="127">
        <v>6.6209709886917327</v>
      </c>
      <c r="M182" s="127">
        <v>7.8352782142358333</v>
      </c>
      <c r="N182" s="127">
        <v>6.8945496587508348</v>
      </c>
      <c r="O182" s="127">
        <v>8.5073315073416662</v>
      </c>
      <c r="P182" s="127">
        <v>6.2145033119308328</v>
      </c>
      <c r="Q182" s="127">
        <v>7.1500357460374993</v>
      </c>
      <c r="R182" s="127">
        <v>10.999728191367057</v>
      </c>
      <c r="S182" s="127">
        <v>11.494393621257606</v>
      </c>
      <c r="T182" s="127">
        <v>11.904924175711331</v>
      </c>
      <c r="U182" s="127">
        <v>12.279577641462296</v>
      </c>
      <c r="V182" s="127">
        <v>12.626624069240522</v>
      </c>
      <c r="W182" s="127">
        <v>12.937793408315883</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0.77216985998249976</v>
      </c>
      <c r="P183" s="127">
        <v>1.5286401722499997E-2</v>
      </c>
      <c r="Q183" s="127">
        <v>6.7755942769999994E-2</v>
      </c>
      <c r="R183" s="127">
        <v>0.18441418260372039</v>
      </c>
      <c r="S183" s="127">
        <v>0.19412036068497129</v>
      </c>
      <c r="T183" s="127">
        <v>0.20394069655663055</v>
      </c>
      <c r="U183" s="127">
        <v>0.2132915581206738</v>
      </c>
      <c r="V183" s="127">
        <v>0.2242448267162106</v>
      </c>
      <c r="W183" s="127">
        <v>0.23472862100413186</v>
      </c>
    </row>
    <row r="184" spans="1:23" s="85" customFormat="1" ht="14.25" customHeight="1" x14ac:dyDescent="0.25">
      <c r="A184" s="130" t="s">
        <v>240</v>
      </c>
      <c r="B184" s="130" t="s">
        <v>509</v>
      </c>
      <c r="C184" s="126" t="s">
        <v>261</v>
      </c>
      <c r="D184" s="127">
        <v>15.01968207185987</v>
      </c>
      <c r="E184" s="127">
        <v>15.452645012215186</v>
      </c>
      <c r="F184" s="127">
        <v>15.951692191266362</v>
      </c>
      <c r="G184" s="127">
        <v>14.203000543335499</v>
      </c>
      <c r="H184" s="127">
        <v>14.226623629152311</v>
      </c>
      <c r="I184" s="127">
        <v>14.755863076679939</v>
      </c>
      <c r="J184" s="127">
        <v>14.427679980938871</v>
      </c>
      <c r="K184" s="127">
        <v>13.032917707355592</v>
      </c>
      <c r="L184" s="127">
        <v>10.739245138583062</v>
      </c>
      <c r="M184" s="127">
        <v>15.783415564729166</v>
      </c>
      <c r="N184" s="127">
        <v>16.074863574607498</v>
      </c>
      <c r="O184" s="127">
        <v>14.779563559054996</v>
      </c>
      <c r="P184" s="127">
        <v>11.426490451931658</v>
      </c>
      <c r="Q184" s="127">
        <v>11.323438679789994</v>
      </c>
      <c r="R184" s="127">
        <v>12.347136138387453</v>
      </c>
      <c r="S184" s="127">
        <v>12.465455739012015</v>
      </c>
      <c r="T184" s="127">
        <v>12.563475426396705</v>
      </c>
      <c r="U184" s="127">
        <v>12.661413228351773</v>
      </c>
      <c r="V184" s="127">
        <v>12.761550392644089</v>
      </c>
      <c r="W184" s="127">
        <v>12.861605671506759</v>
      </c>
    </row>
    <row r="185" spans="1:23" s="85" customFormat="1" ht="14.25" customHeight="1" x14ac:dyDescent="0.25">
      <c r="A185" s="130" t="s">
        <v>240</v>
      </c>
      <c r="B185" s="130" t="s">
        <v>509</v>
      </c>
      <c r="C185" s="126" t="s">
        <v>514</v>
      </c>
      <c r="D185" s="127">
        <v>0.16030064508999997</v>
      </c>
      <c r="E185" s="127">
        <v>0.74399330329399993</v>
      </c>
      <c r="F185" s="127">
        <v>0.5065169868049999</v>
      </c>
      <c r="G185" s="127">
        <v>0.46644182553249997</v>
      </c>
      <c r="H185" s="127">
        <v>0.88397749420281246</v>
      </c>
      <c r="I185" s="127">
        <v>1.22658913713325</v>
      </c>
      <c r="J185" s="127">
        <v>1.2479620853843747</v>
      </c>
      <c r="K185" s="127">
        <v>1.8478710684975992</v>
      </c>
      <c r="L185" s="127">
        <v>1.1260722807420609</v>
      </c>
      <c r="M185" s="127">
        <v>1.4655359057350001</v>
      </c>
      <c r="N185" s="127">
        <v>2.0206760248050002</v>
      </c>
      <c r="O185" s="127">
        <v>3.1519154218649996</v>
      </c>
      <c r="P185" s="127">
        <v>1.8145826967924998</v>
      </c>
      <c r="Q185" s="127">
        <v>2.4447424469924997</v>
      </c>
      <c r="R185" s="127">
        <v>1.2255498440168526</v>
      </c>
      <c r="S185" s="127">
        <v>0.81973359914588884</v>
      </c>
      <c r="T185" s="127">
        <v>0.41505430346957811</v>
      </c>
      <c r="U185" s="127">
        <v>1.0723719369909551E-2</v>
      </c>
      <c r="V185" s="127">
        <v>-0.39372387147362581</v>
      </c>
      <c r="W185" s="127">
        <v>-0.79783046365666488</v>
      </c>
    </row>
    <row r="186" spans="1:23" s="85" customFormat="1" ht="14.25" customHeight="1" x14ac:dyDescent="0.25">
      <c r="A186" s="130" t="s">
        <v>240</v>
      </c>
      <c r="B186" s="130" t="s">
        <v>509</v>
      </c>
      <c r="C186" s="126" t="s">
        <v>267</v>
      </c>
      <c r="D186" s="127">
        <v>1.6492788020599998</v>
      </c>
      <c r="E186" s="127">
        <v>2.3869495583861249</v>
      </c>
      <c r="F186" s="127">
        <v>0.68416976357999992</v>
      </c>
      <c r="G186" s="127">
        <v>0.2048683150275</v>
      </c>
      <c r="H186" s="127">
        <v>0.11526773190749998</v>
      </c>
      <c r="I186" s="127">
        <v>1.4997372192274996</v>
      </c>
      <c r="J186" s="127">
        <v>3.4041732450019375</v>
      </c>
      <c r="K186" s="127">
        <v>2.2785002568604491</v>
      </c>
      <c r="L186" s="127">
        <v>1.8089666117327696</v>
      </c>
      <c r="M186" s="127">
        <v>3.6642158949666657</v>
      </c>
      <c r="N186" s="127">
        <v>1.467714385135833</v>
      </c>
      <c r="O186" s="127">
        <v>2.3204386125816661</v>
      </c>
      <c r="P186" s="127">
        <v>1.4081895256424997</v>
      </c>
      <c r="Q186" s="127">
        <v>1.1503817783966668</v>
      </c>
      <c r="R186" s="127">
        <v>0.70041041223623479</v>
      </c>
      <c r="S186" s="127">
        <v>0.53467078606516727</v>
      </c>
      <c r="T186" s="127">
        <v>0.36014588692429789</v>
      </c>
      <c r="U186" s="127">
        <v>0.17899376505609804</v>
      </c>
      <c r="V186" s="127">
        <v>-8.7018433574500027E-3</v>
      </c>
      <c r="W186" s="127">
        <v>-0.20309297875589422</v>
      </c>
    </row>
    <row r="187" spans="1:23" s="85" customFormat="1" ht="14.25" customHeight="1" x14ac:dyDescent="0.25">
      <c r="A187" s="130" t="s">
        <v>240</v>
      </c>
      <c r="B187" s="130" t="s">
        <v>509</v>
      </c>
      <c r="C187" s="126" t="s">
        <v>515</v>
      </c>
      <c r="D187" s="127">
        <v>0.28321146824866661</v>
      </c>
      <c r="E187" s="127">
        <v>0.27260707173845833</v>
      </c>
      <c r="F187" s="127">
        <v>0.28929448491249998</v>
      </c>
      <c r="G187" s="127">
        <v>0.42336413472500001</v>
      </c>
      <c r="H187" s="127">
        <v>0.25767736471499997</v>
      </c>
      <c r="I187" s="127">
        <v>0.29195901819749998</v>
      </c>
      <c r="J187" s="127">
        <v>0.19828168471500002</v>
      </c>
      <c r="K187" s="127">
        <v>0.1812781414694368</v>
      </c>
      <c r="L187" s="127">
        <v>0.20612606042296203</v>
      </c>
      <c r="M187" s="127">
        <v>0.34734201435583334</v>
      </c>
      <c r="N187" s="127">
        <v>0.44657823276250008</v>
      </c>
      <c r="O187" s="127">
        <v>0.3675143371016667</v>
      </c>
      <c r="P187" s="127">
        <v>0.45403843634333341</v>
      </c>
      <c r="Q187" s="127">
        <v>0.10864257766083332</v>
      </c>
      <c r="R187" s="127">
        <v>0.80809677804417213</v>
      </c>
      <c r="S187" s="127">
        <v>0.85278980553767481</v>
      </c>
      <c r="T187" s="127">
        <v>0.89805237946442651</v>
      </c>
      <c r="U187" s="127">
        <v>0.94452500732548916</v>
      </c>
      <c r="V187" s="127">
        <v>0.99221003500459914</v>
      </c>
      <c r="W187" s="127">
        <v>1.0411051166180354</v>
      </c>
    </row>
    <row r="188" spans="1:23" s="85" customFormat="1" ht="14.25" customHeight="1" x14ac:dyDescent="0.25">
      <c r="A188" s="130" t="s">
        <v>240</v>
      </c>
      <c r="B188" s="130" t="s">
        <v>509</v>
      </c>
      <c r="C188" s="126" t="s">
        <v>516</v>
      </c>
      <c r="D188" s="127">
        <v>1.474639778587</v>
      </c>
      <c r="E188" s="127">
        <v>0.30568974715140002</v>
      </c>
      <c r="F188" s="127">
        <v>0.56102685195449997</v>
      </c>
      <c r="G188" s="127">
        <v>0.32133168289000003</v>
      </c>
      <c r="H188" s="127">
        <v>0.45254164382000001</v>
      </c>
      <c r="I188" s="127">
        <v>1.03874084555</v>
      </c>
      <c r="J188" s="127">
        <v>1.1441917800000001</v>
      </c>
      <c r="K188" s="127">
        <v>0.83048382529461262</v>
      </c>
      <c r="L188" s="127">
        <v>0.85648654830592619</v>
      </c>
      <c r="M188" s="127">
        <v>7.2605386817924993</v>
      </c>
      <c r="N188" s="127">
        <v>7.3545357138974996</v>
      </c>
      <c r="O188" s="127">
        <v>7.5937309853624999</v>
      </c>
      <c r="P188" s="127">
        <v>5.1042615251608305</v>
      </c>
      <c r="Q188" s="127">
        <v>5.4186374209074959</v>
      </c>
      <c r="R188" s="127">
        <v>6.2741293076478302</v>
      </c>
      <c r="S188" s="127">
        <v>6.3182504198289422</v>
      </c>
      <c r="T188" s="127">
        <v>6.3589876846530222</v>
      </c>
      <c r="U188" s="127">
        <v>6.3965520734044441</v>
      </c>
      <c r="V188" s="127">
        <v>6.4401897026342114</v>
      </c>
      <c r="W188" s="127">
        <v>6.4806544557913339</v>
      </c>
    </row>
    <row r="189" spans="1:23" s="85" customFormat="1" ht="14.25" customHeight="1" x14ac:dyDescent="0.25">
      <c r="A189" s="130" t="s">
        <v>240</v>
      </c>
      <c r="B189" s="130" t="s">
        <v>509</v>
      </c>
      <c r="C189" s="126" t="s">
        <v>270</v>
      </c>
      <c r="D189" s="127">
        <v>10.806246579829999</v>
      </c>
      <c r="E189" s="127">
        <v>8.743160751681998</v>
      </c>
      <c r="F189" s="127">
        <v>7.6251463813777489</v>
      </c>
      <c r="G189" s="127">
        <v>4.1247000000000002E-3</v>
      </c>
      <c r="H189" s="127">
        <v>2.1500335208653496</v>
      </c>
      <c r="I189" s="127">
        <v>7.5370610228432477</v>
      </c>
      <c r="J189" s="127">
        <v>11.805268328835</v>
      </c>
      <c r="K189" s="127">
        <v>20.247449433492388</v>
      </c>
      <c r="L189" s="127">
        <v>12.931831682222453</v>
      </c>
      <c r="M189" s="127">
        <v>15.619047205424998</v>
      </c>
      <c r="N189" s="127">
        <v>14.636945942069174</v>
      </c>
      <c r="O189" s="127">
        <v>14.252699232372501</v>
      </c>
      <c r="P189" s="127">
        <v>9.5411906291324993</v>
      </c>
      <c r="Q189" s="127">
        <v>17.73158133422416</v>
      </c>
      <c r="R189" s="127">
        <v>14.035816497309936</v>
      </c>
      <c r="S189" s="127">
        <v>14.653271119257234</v>
      </c>
      <c r="T189" s="127">
        <v>15.273282971704992</v>
      </c>
      <c r="U189" s="127">
        <v>15.897554266064317</v>
      </c>
      <c r="V189" s="127">
        <v>16.551648759757544</v>
      </c>
      <c r="W189" s="127">
        <v>17.210002695362341</v>
      </c>
    </row>
    <row r="190" spans="1:23" s="87" customFormat="1" ht="14.25" customHeight="1" x14ac:dyDescent="0.25">
      <c r="A190" s="125" t="s">
        <v>517</v>
      </c>
      <c r="B190" s="125" t="s">
        <v>517</v>
      </c>
      <c r="C190" s="124" t="s">
        <v>517</v>
      </c>
      <c r="D190" s="125">
        <f>SUMIF($B191:$B$211,LEFT($C190,LEN($C190)-6),D191:D$211)</f>
        <v>44.940975767395507</v>
      </c>
      <c r="E190" s="125">
        <f>SUMIF($B191:$B$211,LEFT($C190,LEN($C190)-6),E191:E$211)</f>
        <v>34.91846574850311</v>
      </c>
      <c r="F190" s="125">
        <f>SUMIF($B191:$B$211,LEFT($C190,LEN($C190)-6),F191:F$211)</f>
        <v>34.676120141643693</v>
      </c>
      <c r="G190" s="125">
        <f>SUMIF($B191:$B$211,LEFT($C190,LEN($C190)-6),G191:G$211)</f>
        <v>31.182891432506491</v>
      </c>
      <c r="H190" s="125">
        <f>SUMIF($B191:$B$211,LEFT($C190,LEN($C190)-6),H191:H$211)</f>
        <v>23.769588518995228</v>
      </c>
      <c r="I190" s="125">
        <f>SUMIF($B191:$B$211,LEFT($C190,LEN($C190)-6),I191:I$211)</f>
        <v>24.526205263650521</v>
      </c>
      <c r="J190" s="125">
        <f>SUMIF($B191:$B$211,LEFT($C190,LEN($C190)-6),J191:J$211)</f>
        <v>21.448586257489051</v>
      </c>
      <c r="K190" s="125">
        <f>SUMIF($B191:$B$211,LEFT($C190,LEN($C190)-6),K191:K$211)</f>
        <v>17.632698177459204</v>
      </c>
      <c r="L190" s="125">
        <f>SUMIF($B191:$B$211,LEFT($C190,LEN($C190)-6),L191:L$211)</f>
        <v>15.712449323606545</v>
      </c>
      <c r="M190" s="125">
        <f>SUMIF($B191:$B$211,LEFT($C190,LEN($C190)-6),M191:M$211)</f>
        <v>17.871609246857492</v>
      </c>
      <c r="N190" s="125">
        <f>SUMIF($B191:$B$211,LEFT($C190,LEN($C190)-6),N191:N$211)</f>
        <v>19.24745954718416</v>
      </c>
      <c r="O190" s="125">
        <f>SUMIF($B191:$B$211,LEFT($C190,LEN($C190)-6),O191:O$211)</f>
        <v>16.789990934131662</v>
      </c>
      <c r="P190" s="125">
        <f>SUMIF($B191:$B$211,LEFT($C190,LEN($C190)-6),P191:P$211)</f>
        <v>15.427620898142493</v>
      </c>
      <c r="Q190" s="125">
        <f>SUMIF($B191:$B$211,LEFT($C190,LEN($C190)-6),Q191:Q$211)</f>
        <v>16.050878680895828</v>
      </c>
      <c r="R190" s="125">
        <f>SUMIF($B191:$B$211,LEFT($C190,LEN($C190)-6),R191:R$211)</f>
        <v>16.269268099667805</v>
      </c>
      <c r="S190" s="125">
        <f>SUMIF($B191:$B$211,LEFT($C190,LEN($C190)-6),S191:S$211)</f>
        <v>16.322962774712479</v>
      </c>
      <c r="T190" s="125">
        <f>SUMIF($B191:$B$211,LEFT($C190,LEN($C190)-6),T191:T$211)</f>
        <v>16.338562378297354</v>
      </c>
      <c r="U190" s="125">
        <f>SUMIF($B191:$B$211,LEFT($C190,LEN($C190)-6),U191:U$211)</f>
        <v>16.331697973562616</v>
      </c>
      <c r="V190" s="125">
        <f>SUMIF($B191:$B$211,LEFT($C190,LEN($C190)-6),V191:V$211)</f>
        <v>16.345492366746743</v>
      </c>
      <c r="W190" s="125">
        <f>SUMIF($B191:$B$211,LEFT($C190,LEN($C190)-6),W191:W$211)</f>
        <v>16.353233994946699</v>
      </c>
    </row>
    <row r="191" spans="1:23" s="85" customFormat="1" ht="14.25" customHeight="1" x14ac:dyDescent="0.25">
      <c r="A191" s="130" t="s">
        <v>240</v>
      </c>
      <c r="B191" s="130" t="s">
        <v>518</v>
      </c>
      <c r="C191" s="126" t="s">
        <v>291</v>
      </c>
      <c r="D191" s="127">
        <v>4.6153521608333338E-2</v>
      </c>
      <c r="E191" s="127">
        <v>0.2448706447916667</v>
      </c>
      <c r="F191" s="127">
        <v>2.1961201316666665E-2</v>
      </c>
      <c r="G191" s="127">
        <v>0.19509831</v>
      </c>
      <c r="H191" s="127">
        <v>0.18691001666666668</v>
      </c>
      <c r="I191" s="127">
        <v>0</v>
      </c>
      <c r="J191" s="127">
        <v>0</v>
      </c>
      <c r="K191" s="127">
        <v>1.012802899237877E-3</v>
      </c>
      <c r="L191" s="127">
        <v>0</v>
      </c>
      <c r="M191" s="127">
        <v>8.6962424999999996E-2</v>
      </c>
      <c r="N191" s="127">
        <v>0.12603670108333334</v>
      </c>
      <c r="O191" s="127">
        <v>0.13342808709999998</v>
      </c>
      <c r="P191" s="127">
        <v>0.71321936878333347</v>
      </c>
      <c r="Q191" s="127">
        <v>0.10053444481666668</v>
      </c>
      <c r="R191" s="127">
        <v>0.26233450941261088</v>
      </c>
      <c r="S191" s="127">
        <v>0.26150686389076472</v>
      </c>
      <c r="T191" s="127">
        <v>0.26392378446387033</v>
      </c>
      <c r="U191" s="127">
        <v>0.25651098291713992</v>
      </c>
      <c r="V191" s="127">
        <v>0.25940852392335878</v>
      </c>
      <c r="W191" s="127">
        <v>0.26888759835980552</v>
      </c>
    </row>
    <row r="192" spans="1:23" s="85" customFormat="1" ht="14.25" customHeight="1" x14ac:dyDescent="0.25">
      <c r="A192" s="130" t="s">
        <v>240</v>
      </c>
      <c r="B192" s="130" t="s">
        <v>518</v>
      </c>
      <c r="C192" s="126" t="s">
        <v>276</v>
      </c>
      <c r="D192" s="127">
        <v>13.468827677833184</v>
      </c>
      <c r="E192" s="127">
        <v>11.678168108229166</v>
      </c>
      <c r="F192" s="127">
        <v>11.08780846119971</v>
      </c>
      <c r="G192" s="127">
        <v>10.715244208153521</v>
      </c>
      <c r="H192" s="127">
        <v>8.7363185764403113</v>
      </c>
      <c r="I192" s="127">
        <v>9.1335940351285814</v>
      </c>
      <c r="J192" s="127">
        <v>7.1443396651891655</v>
      </c>
      <c r="K192" s="127">
        <v>6.5344739910254246</v>
      </c>
      <c r="L192" s="127">
        <v>6.6761396451434338</v>
      </c>
      <c r="M192" s="127">
        <v>9.1969476011849967</v>
      </c>
      <c r="N192" s="127">
        <v>10.540399975604164</v>
      </c>
      <c r="O192" s="127">
        <v>8.5770243175716629</v>
      </c>
      <c r="P192" s="127">
        <v>6.1005208861924949</v>
      </c>
      <c r="Q192" s="127">
        <v>7.3495933073991635</v>
      </c>
      <c r="R192" s="127">
        <v>7.9378419015882971</v>
      </c>
      <c r="S192" s="127">
        <v>7.8948943523653865</v>
      </c>
      <c r="T192" s="127">
        <v>7.826888182981067</v>
      </c>
      <c r="U192" s="127">
        <v>7.7532356328648655</v>
      </c>
      <c r="V192" s="127">
        <v>7.6845841574302662</v>
      </c>
      <c r="W192" s="127">
        <v>7.6102863012637512</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3.7183139324999996E-2</v>
      </c>
      <c r="O193" s="127">
        <v>2.4788759549999997E-2</v>
      </c>
      <c r="P193" s="127">
        <v>7.4366278649999982E-3</v>
      </c>
      <c r="Q193" s="127">
        <v>0</v>
      </c>
      <c r="R193" s="127">
        <v>4.9481246410000297E-2</v>
      </c>
      <c r="S193" s="127">
        <v>5.4287898784469053E-2</v>
      </c>
      <c r="T193" s="127">
        <v>5.8939425172472776E-2</v>
      </c>
      <c r="U193" s="127">
        <v>6.3684914631527881E-2</v>
      </c>
      <c r="V193" s="127">
        <v>6.8795538631022987E-2</v>
      </c>
      <c r="W193" s="127">
        <v>7.4000113486986568E-2</v>
      </c>
    </row>
    <row r="194" spans="1:23" s="85" customFormat="1" ht="14.25" customHeight="1" x14ac:dyDescent="0.25">
      <c r="A194" s="130" t="s">
        <v>240</v>
      </c>
      <c r="B194" s="130" t="s">
        <v>518</v>
      </c>
      <c r="C194" s="126" t="s">
        <v>520</v>
      </c>
      <c r="D194" s="127">
        <v>0.12394379774999997</v>
      </c>
      <c r="E194" s="127">
        <v>0.59493022920000005</v>
      </c>
      <c r="F194" s="127">
        <v>0.79386002458874994</v>
      </c>
      <c r="G194" s="127">
        <v>0.62188800521062493</v>
      </c>
      <c r="H194" s="127">
        <v>0.92214185525999992</v>
      </c>
      <c r="I194" s="127">
        <v>0.72047496767093755</v>
      </c>
      <c r="J194" s="127">
        <v>1.2152689369387499</v>
      </c>
      <c r="K194" s="127">
        <v>1.2483206756307972</v>
      </c>
      <c r="L194" s="127">
        <v>1.0770468648449285</v>
      </c>
      <c r="M194" s="127">
        <v>0.97006679038999999</v>
      </c>
      <c r="N194" s="127">
        <v>0.70152189526499997</v>
      </c>
      <c r="O194" s="127">
        <v>0</v>
      </c>
      <c r="P194" s="127">
        <v>0.47346530740499992</v>
      </c>
      <c r="Q194" s="127">
        <v>0.30366230448749998</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22.992687237312676</v>
      </c>
      <c r="E195" s="127">
        <v>15.072845319538768</v>
      </c>
      <c r="F195" s="127">
        <v>13.704276440646565</v>
      </c>
      <c r="G195" s="127">
        <v>13.08307142146791</v>
      </c>
      <c r="H195" s="127">
        <v>8.9332905374304978</v>
      </c>
      <c r="I195" s="127">
        <v>9.7758604745349995</v>
      </c>
      <c r="J195" s="127">
        <v>8.4324688806447607</v>
      </c>
      <c r="K195" s="127">
        <v>6.1806746700160922</v>
      </c>
      <c r="L195" s="127">
        <v>4.6036860130908446</v>
      </c>
      <c r="M195" s="127">
        <v>4.1956238842324991</v>
      </c>
      <c r="N195" s="127">
        <v>4.5979777213958304</v>
      </c>
      <c r="O195" s="127">
        <v>4.7326253142424983</v>
      </c>
      <c r="P195" s="127">
        <v>5.1551383094841663</v>
      </c>
      <c r="Q195" s="127">
        <v>5.8806696098724984</v>
      </c>
      <c r="R195" s="127">
        <v>5.0777908678570736</v>
      </c>
      <c r="S195" s="127">
        <v>5.1346440284958659</v>
      </c>
      <c r="T195" s="127">
        <v>5.1804063024872757</v>
      </c>
      <c r="U195" s="127">
        <v>5.2195235473708728</v>
      </c>
      <c r="V195" s="127">
        <v>5.2638938540755236</v>
      </c>
      <c r="W195" s="127">
        <v>5.3016191316723589</v>
      </c>
    </row>
    <row r="196" spans="1:23" s="85" customFormat="1" ht="14.25" customHeight="1" x14ac:dyDescent="0.25">
      <c r="A196" s="130" t="s">
        <v>240</v>
      </c>
      <c r="B196" s="130" t="s">
        <v>518</v>
      </c>
      <c r="C196" s="126" t="s">
        <v>288</v>
      </c>
      <c r="D196" s="127">
        <v>8.3093635328913127</v>
      </c>
      <c r="E196" s="127">
        <v>7.3276514467435119</v>
      </c>
      <c r="F196" s="127">
        <v>9.0682140138919998</v>
      </c>
      <c r="G196" s="127">
        <v>6.5675894876744367</v>
      </c>
      <c r="H196" s="127">
        <v>4.9909275331977501</v>
      </c>
      <c r="I196" s="127">
        <v>4.8962757863159991</v>
      </c>
      <c r="J196" s="127">
        <v>4.6565087747163751</v>
      </c>
      <c r="K196" s="127">
        <v>3.6682160378876549</v>
      </c>
      <c r="L196" s="127">
        <v>3.355576800527337</v>
      </c>
      <c r="M196" s="127">
        <v>3.4220085460499994</v>
      </c>
      <c r="N196" s="127">
        <v>3.244340114510833</v>
      </c>
      <c r="O196" s="127">
        <v>3.3221244556674989</v>
      </c>
      <c r="P196" s="127">
        <v>2.977840398412499</v>
      </c>
      <c r="Q196" s="127">
        <v>2.4164190143199993</v>
      </c>
      <c r="R196" s="127">
        <v>2.9418195743998226</v>
      </c>
      <c r="S196" s="127">
        <v>2.9776296311759931</v>
      </c>
      <c r="T196" s="127">
        <v>3.0084046831926701</v>
      </c>
      <c r="U196" s="127">
        <v>3.0387428957782108</v>
      </c>
      <c r="V196" s="127">
        <v>3.0688102926865701</v>
      </c>
      <c r="W196" s="127">
        <v>3.0984408501637959</v>
      </c>
    </row>
    <row r="197" spans="1:23" s="87" customFormat="1" ht="14.25" customHeight="1" x14ac:dyDescent="0.25">
      <c r="A197" s="123" t="s">
        <v>521</v>
      </c>
      <c r="B197" s="123" t="s">
        <v>521</v>
      </c>
      <c r="C197" s="122" t="s">
        <v>521</v>
      </c>
      <c r="D197" s="123">
        <f>SUMIF($A199:$A$211,LEFT($C197,LEN($C197)-6),D199:D$211)</f>
        <v>8.6528061882967489</v>
      </c>
      <c r="E197" s="123">
        <f>SUMIF($A199:$A$211,LEFT($C197,LEN($C197)-6),E199:E$211)</f>
        <v>6.8763754819941658</v>
      </c>
      <c r="F197" s="123">
        <f>SUMIF($A199:$A$211,LEFT($C197,LEN($C197)-6),F199:F$211)</f>
        <v>6.9767945673539993</v>
      </c>
      <c r="G197" s="123">
        <f>SUMIF($A199:$A$211,LEFT($C197,LEN($C197)-6),G199:G$211)</f>
        <v>7.9255299908609143</v>
      </c>
      <c r="H197" s="123">
        <f>SUMIF($A199:$A$211,LEFT($C197,LEN($C197)-6),H199:H$211)</f>
        <v>9.1062174475826652</v>
      </c>
      <c r="I197" s="123">
        <f>SUMIF($A199:$A$211,LEFT($C197,LEN($C197)-6),I199:I$211)</f>
        <v>9.933388338457938</v>
      </c>
      <c r="J197" s="123">
        <f>SUMIF($A199:$A$211,LEFT($C197,LEN($C197)-6),J199:J$211)</f>
        <v>7.9769293663675631</v>
      </c>
      <c r="K197" s="123">
        <f>SUMIF($A199:$A$211,LEFT($C197,LEN($C197)-6),K199:K$211)</f>
        <v>11.072218124257933</v>
      </c>
      <c r="L197" s="123">
        <f>SUMIF($A199:$A$211,LEFT($C197,LEN($C197)-6),L199:L$211)</f>
        <v>14.185119427467319</v>
      </c>
      <c r="M197" s="123">
        <f>SUMIF($A199:$A$211,LEFT($C197,LEN($C197)-6),M199:M$211)</f>
        <v>12.538289717783329</v>
      </c>
      <c r="N197" s="123">
        <f>SUMIF($A199:$A$211,LEFT($C197,LEN($C197)-6),N199:N$211)</f>
        <v>12.441059203496664</v>
      </c>
      <c r="O197" s="123">
        <f>SUMIF($A199:$A$211,LEFT($C197,LEN($C197)-6),O199:O$211)</f>
        <v>12.389059733120831</v>
      </c>
      <c r="P197" s="123">
        <f>SUMIF($A199:$A$211,LEFT($C197,LEN($C197)-6),P199:P$211)</f>
        <v>13.335289404815001</v>
      </c>
      <c r="Q197" s="123">
        <f>SUMIF($A199:$A$211,LEFT($C197,LEN($C197)-6),Q199:Q$211)</f>
        <v>10.071227316053335</v>
      </c>
      <c r="R197" s="123">
        <f>SUMIF($A199:$A$211,LEFT($C197,LEN($C197)-6),R199:R$211)</f>
        <v>11.806396551449467</v>
      </c>
      <c r="S197" s="123">
        <f>SUMIF($A199:$A$211,LEFT($C197,LEN($C197)-6),S199:S$211)</f>
        <v>11.81826701207498</v>
      </c>
      <c r="T197" s="123">
        <f>SUMIF($A199:$A$211,LEFT($C197,LEN($C197)-6),T199:T$211)</f>
        <v>11.811522067494378</v>
      </c>
      <c r="U197" s="123">
        <f>SUMIF($A199:$A$211,LEFT($C197,LEN($C197)-6),U199:U$211)</f>
        <v>11.767551848649045</v>
      </c>
      <c r="V197" s="123">
        <f>SUMIF($A199:$A$211,LEFT($C197,LEN($C197)-6),V199:V$211)</f>
        <v>11.788540653745562</v>
      </c>
      <c r="W197" s="123">
        <f>SUMIF($A199:$A$211,LEFT($C197,LEN($C197)-6),W199:W$211)</f>
        <v>11.772304184577242</v>
      </c>
    </row>
    <row r="198" spans="1:23" s="87" customFormat="1" ht="14.25" customHeight="1" x14ac:dyDescent="0.25">
      <c r="A198" s="125" t="s">
        <v>521</v>
      </c>
      <c r="B198" s="125" t="s">
        <v>521</v>
      </c>
      <c r="C198" s="124" t="s">
        <v>521</v>
      </c>
      <c r="D198" s="125">
        <f>SUMIF($B199:$B$211,LEFT($C198,LEN($C198)-6),D199:D$211)</f>
        <v>8.6528061882967489</v>
      </c>
      <c r="E198" s="125">
        <f>SUMIF($B199:$B$211,LEFT($C198,LEN($C198)-6),E199:E$211)</f>
        <v>6.8763754819941658</v>
      </c>
      <c r="F198" s="125">
        <f>SUMIF($B199:$B$211,LEFT($C198,LEN($C198)-6),F199:F$211)</f>
        <v>6.9767945673539993</v>
      </c>
      <c r="G198" s="125">
        <f>SUMIF($B199:$B$211,LEFT($C198,LEN($C198)-6),G199:G$211)</f>
        <v>7.9255299908609143</v>
      </c>
      <c r="H198" s="125">
        <f>SUMIF($B199:$B$211,LEFT($C198,LEN($C198)-6),H199:H$211)</f>
        <v>9.1062174475826652</v>
      </c>
      <c r="I198" s="125">
        <f>SUMIF($B199:$B$211,LEFT($C198,LEN($C198)-6),I199:I$211)</f>
        <v>9.933388338457938</v>
      </c>
      <c r="J198" s="125">
        <f>SUMIF($B199:$B$211,LEFT($C198,LEN($C198)-6),J199:J$211)</f>
        <v>7.9769293663675631</v>
      </c>
      <c r="K198" s="125">
        <f>SUMIF($B199:$B$211,LEFT($C198,LEN($C198)-6),K199:K$211)</f>
        <v>11.072218124257933</v>
      </c>
      <c r="L198" s="125">
        <f>SUMIF($B199:$B$211,LEFT($C198,LEN($C198)-6),L199:L$211)</f>
        <v>14.185119427467319</v>
      </c>
      <c r="M198" s="125">
        <f>SUMIF($B199:$B$211,LEFT($C198,LEN($C198)-6),M199:M$211)</f>
        <v>12.538289717783329</v>
      </c>
      <c r="N198" s="125">
        <f>SUMIF($B199:$B$211,LEFT($C198,LEN($C198)-6),N199:N$211)</f>
        <v>12.441059203496664</v>
      </c>
      <c r="O198" s="125">
        <f>SUMIF($B199:$B$211,LEFT($C198,LEN($C198)-6),O199:O$211)</f>
        <v>12.389059733120831</v>
      </c>
      <c r="P198" s="125">
        <f>SUMIF($B199:$B$211,LEFT($C198,LEN($C198)-6),P199:P$211)</f>
        <v>13.335289404815001</v>
      </c>
      <c r="Q198" s="125">
        <f>SUMIF($B199:$B$211,LEFT($C198,LEN($C198)-6),Q199:Q$211)</f>
        <v>10.071227316053335</v>
      </c>
      <c r="R198" s="125">
        <f>SUMIF($B199:$B$211,LEFT($C198,LEN($C198)-6),R199:R$211)</f>
        <v>11.806396551449467</v>
      </c>
      <c r="S198" s="125">
        <f>SUMIF($B199:$B$211,LEFT($C198,LEN($C198)-6),S199:S$211)</f>
        <v>11.81826701207498</v>
      </c>
      <c r="T198" s="125">
        <f>SUMIF($B199:$B$211,LEFT($C198,LEN($C198)-6),T199:T$211)</f>
        <v>11.811522067494378</v>
      </c>
      <c r="U198" s="125">
        <f>SUMIF($B199:$B$211,LEFT($C198,LEN($C198)-6),U199:U$211)</f>
        <v>11.767551848649045</v>
      </c>
      <c r="V198" s="125">
        <f>SUMIF($B199:$B$211,LEFT($C198,LEN($C198)-6),V199:V$211)</f>
        <v>11.788540653745562</v>
      </c>
      <c r="W198" s="125">
        <f>SUMIF($B199:$B$211,LEFT($C198,LEN($C198)-6),W199:W$211)</f>
        <v>11.772304184577242</v>
      </c>
    </row>
    <row r="199" spans="1:23" s="85" customFormat="1" ht="14.25" customHeight="1" x14ac:dyDescent="0.25">
      <c r="A199" s="130" t="s">
        <v>522</v>
      </c>
      <c r="B199" s="130" t="s">
        <v>522</v>
      </c>
      <c r="C199" s="126" t="s">
        <v>523</v>
      </c>
      <c r="D199" s="127">
        <v>7.9909139504221658</v>
      </c>
      <c r="E199" s="127">
        <v>6.1588650484012497</v>
      </c>
      <c r="F199" s="127">
        <v>6.289671209221499</v>
      </c>
      <c r="G199" s="127">
        <v>7.2232565382099985</v>
      </c>
      <c r="H199" s="127">
        <v>8.3618101641901639</v>
      </c>
      <c r="I199" s="127">
        <v>9.171571046964937</v>
      </c>
      <c r="J199" s="127">
        <v>7.2829285980300629</v>
      </c>
      <c r="K199" s="127">
        <v>9.9498510152989841</v>
      </c>
      <c r="L199" s="127">
        <v>13.007949108393481</v>
      </c>
      <c r="M199" s="127">
        <v>10.196516701699162</v>
      </c>
      <c r="N199" s="127">
        <v>9.5095402019824977</v>
      </c>
      <c r="O199" s="127">
        <v>9.8959617781483313</v>
      </c>
      <c r="P199" s="127">
        <v>9.5163063865966677</v>
      </c>
      <c r="Q199" s="127">
        <v>7.6079961686525008</v>
      </c>
      <c r="R199" s="127">
        <v>8.7167069455191371</v>
      </c>
      <c r="S199" s="127">
        <v>8.6996070457594747</v>
      </c>
      <c r="T199" s="127">
        <v>8.66551043979754</v>
      </c>
      <c r="U199" s="127">
        <v>8.5975416208872968</v>
      </c>
      <c r="V199" s="127">
        <v>8.5909186620269065</v>
      </c>
      <c r="W199" s="127">
        <v>8.550423490218126</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4.1355913849249991E-2</v>
      </c>
      <c r="H201" s="127">
        <v>9.5023578274999985E-3</v>
      </c>
      <c r="I201" s="127">
        <v>1.03286498125E-2</v>
      </c>
      <c r="J201" s="127">
        <v>0</v>
      </c>
      <c r="K201" s="127">
        <v>2.1070446618292455E-2</v>
      </c>
      <c r="L201" s="127">
        <v>1.0741796315207908E-2</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1.814868E-2</v>
      </c>
      <c r="E203" s="127">
        <v>3.6297360000000001E-2</v>
      </c>
      <c r="F203" s="127">
        <v>2.7223020000000001E-2</v>
      </c>
      <c r="G203" s="127">
        <v>3.0935250000000004E-2</v>
      </c>
      <c r="H203" s="127">
        <v>4.1247000000000006E-2</v>
      </c>
      <c r="I203" s="127">
        <v>3.0935250000000004E-2</v>
      </c>
      <c r="J203" s="127">
        <v>3.0935250000000004E-2</v>
      </c>
      <c r="K203" s="127">
        <v>2.8872901371389169E-2</v>
      </c>
      <c r="L203" s="127">
        <v>2.8666666361593537E-2</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0.62721771817458327</v>
      </c>
      <c r="E204" s="127">
        <v>0.66468723389291651</v>
      </c>
      <c r="F204" s="127">
        <v>0.65990033813249982</v>
      </c>
      <c r="G204" s="127">
        <v>0.62998228880166651</v>
      </c>
      <c r="H204" s="127">
        <v>0.69365792556499994</v>
      </c>
      <c r="I204" s="127">
        <v>0.72055339168050003</v>
      </c>
      <c r="J204" s="127">
        <v>0.64244201833749992</v>
      </c>
      <c r="K204" s="127">
        <v>1.0724237609692677</v>
      </c>
      <c r="L204" s="127">
        <v>1.1371843983696079</v>
      </c>
      <c r="M204" s="127">
        <v>2.3417730160841659</v>
      </c>
      <c r="N204" s="127">
        <v>2.9315190015141654</v>
      </c>
      <c r="O204" s="127">
        <v>2.4930979549725003</v>
      </c>
      <c r="P204" s="127">
        <v>3.8189830182183337</v>
      </c>
      <c r="Q204" s="127">
        <v>2.4590996874758342</v>
      </c>
      <c r="R204" s="127">
        <v>3.0896896059303303</v>
      </c>
      <c r="S204" s="127">
        <v>3.1186599663155059</v>
      </c>
      <c r="T204" s="127">
        <v>3.1460116276968377</v>
      </c>
      <c r="U204" s="127">
        <v>3.1700102277617477</v>
      </c>
      <c r="V204" s="127">
        <v>3.1976219917186559</v>
      </c>
      <c r="W204" s="127">
        <v>3.2218806943591169</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1.979856E-2</v>
      </c>
      <c r="K205" s="127">
        <v>0</v>
      </c>
      <c r="L205" s="127">
        <v>0</v>
      </c>
      <c r="M205" s="127">
        <v>0</v>
      </c>
      <c r="N205" s="127">
        <v>0</v>
      </c>
      <c r="O205" s="127">
        <v>0</v>
      </c>
      <c r="P205" s="127">
        <v>0</v>
      </c>
      <c r="Q205" s="127">
        <v>4.1314599249999999E-3</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1.6525839699999999E-2</v>
      </c>
      <c r="E206" s="127">
        <v>1.6525839699999999E-2</v>
      </c>
      <c r="F206" s="127">
        <v>0</v>
      </c>
      <c r="G206" s="127">
        <v>0</v>
      </c>
      <c r="H206" s="127">
        <v>0</v>
      </c>
      <c r="I206" s="127">
        <v>0</v>
      </c>
      <c r="J206" s="127">
        <v>8.2494000000000003E-4</v>
      </c>
      <c r="K206" s="127">
        <v>0</v>
      </c>
      <c r="L206" s="127">
        <v>5.7745802742778334E-4</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2.1196374999999999E-3</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2.1196374999999999E-3</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2.1196374999999999E-3</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39C5-9486-4FC1-BCB4-E54BDE79C60B}">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76</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287.41750725097427</v>
      </c>
      <c r="E4" s="5">
        <f t="shared" si="0"/>
        <v>306.15007594261493</v>
      </c>
      <c r="F4" s="5">
        <f t="shared" si="0"/>
        <v>269.04083145199752</v>
      </c>
      <c r="G4" s="5">
        <f t="shared" si="0"/>
        <v>238.70462199609193</v>
      </c>
      <c r="H4" s="5">
        <f t="shared" si="0"/>
        <v>243.71230389351149</v>
      </c>
      <c r="I4" s="5">
        <f t="shared" si="0"/>
        <v>251.93275222185406</v>
      </c>
      <c r="J4" s="5">
        <f t="shared" si="0"/>
        <v>290.31716083808772</v>
      </c>
      <c r="K4" s="5">
        <f t="shared" si="0"/>
        <v>243.97396013182691</v>
      </c>
      <c r="L4" s="5">
        <f t="shared" si="0"/>
        <v>208.82697930686135</v>
      </c>
      <c r="M4" s="5">
        <f t="shared" si="0"/>
        <v>262.8895374441181</v>
      </c>
      <c r="N4" s="5">
        <f t="shared" si="0"/>
        <v>256.1922170211393</v>
      </c>
      <c r="O4" s="5">
        <f t="shared" si="0"/>
        <v>248.20823253151619</v>
      </c>
      <c r="P4" s="5">
        <f t="shared" si="0"/>
        <v>220.47095826369178</v>
      </c>
      <c r="Q4" s="5">
        <f t="shared" si="0"/>
        <v>195.61364603932873</v>
      </c>
      <c r="R4" s="5">
        <f t="shared" si="0"/>
        <v>236.59516192643054</v>
      </c>
      <c r="S4" s="5">
        <f t="shared" si="0"/>
        <v>242.35922979281082</v>
      </c>
      <c r="T4" s="5">
        <f>T5+T56+T116+T120+T153+T197+T209</f>
        <v>247.77424639655948</v>
      </c>
      <c r="U4" s="5">
        <f t="shared" ref="U4:V4" si="1">U5+U56+U116+U120+U153+U197+U209</f>
        <v>252.85336295383118</v>
      </c>
      <c r="V4" s="5">
        <f t="shared" si="1"/>
        <v>258.6433957392689</v>
      </c>
      <c r="W4" s="5">
        <f t="shared" ref="W4" si="2">W5+W56+W116+W120+W153+W197+W209</f>
        <v>263.98457417138729</v>
      </c>
    </row>
    <row r="5" spans="1:31" s="87" customFormat="1" ht="14.25" customHeight="1" x14ac:dyDescent="0.25">
      <c r="A5" s="123" t="s">
        <v>349</v>
      </c>
      <c r="B5" s="123" t="s">
        <v>349</v>
      </c>
      <c r="C5" s="122" t="s">
        <v>349</v>
      </c>
      <c r="D5" s="123">
        <f>SUMIF($A7:$A$211,LEFT($C5,LEN($C5)-6),D7:D$211)</f>
        <v>80.279943671490017</v>
      </c>
      <c r="E5" s="123">
        <f>SUMIF($A7:$A$211,LEFT($C5,LEN($C5)-6),E7:E$211)</f>
        <v>102.21686836357999</v>
      </c>
      <c r="F5" s="123">
        <f>SUMIF($A7:$A$211,LEFT($C5,LEN($C5)-6),F7:F$211)</f>
        <v>81.748310794220018</v>
      </c>
      <c r="G5" s="123">
        <f>SUMIF($A7:$A$211,LEFT($C5,LEN($C5)-6),G7:G$211)</f>
        <v>75.947354712619997</v>
      </c>
      <c r="H5" s="123">
        <f>SUMIF($A7:$A$211,LEFT($C5,LEN($C5)-6),H7:H$211)</f>
        <v>50.27515206770002</v>
      </c>
      <c r="I5" s="123">
        <f>SUMIF($A7:$A$211,LEFT($C5,LEN($C5)-6),I7:I$211)</f>
        <v>58.556736322690007</v>
      </c>
      <c r="J5" s="123">
        <f>SUMIF($A7:$A$211,LEFT($C5,LEN($C5)-6),J7:J$211)</f>
        <v>57.591309590649999</v>
      </c>
      <c r="K5" s="123">
        <f>SUMIF($A7:$A$211,LEFT($C5,LEN($C5)-6),K7:K$211)</f>
        <v>50.147020189527268</v>
      </c>
      <c r="L5" s="123">
        <f>SUMIF($A7:$A$211,LEFT($C5,LEN($C5)-6),L7:L$211)</f>
        <v>39.978019705325977</v>
      </c>
      <c r="M5" s="123">
        <f>SUMIF($A7:$A$211,LEFT($C5,LEN($C5)-6),M7:M$211)</f>
        <v>47.534492173750003</v>
      </c>
      <c r="N5" s="123">
        <f>SUMIF($A7:$A$211,LEFT($C5,LEN($C5)-6),N7:N$211)</f>
        <v>27.429890891250004</v>
      </c>
      <c r="O5" s="123">
        <f>SUMIF($A7:$A$211,LEFT($C5,LEN($C5)-6),O7:O$211)</f>
        <v>30.313967062500002</v>
      </c>
      <c r="P5" s="123">
        <f>SUMIF($A7:$A$211,LEFT($C5,LEN($C5)-6),P7:P$211)</f>
        <v>25.093202511249999</v>
      </c>
      <c r="Q5" s="123">
        <f>SUMIF($A7:$A$211,LEFT($C5,LEN($C5)-6),Q7:Q$211)</f>
        <v>16.832247622500002</v>
      </c>
      <c r="R5" s="123">
        <f>SUMIF($A7:$A$211,LEFT($C5,LEN($C5)-6),R7:R$211)</f>
        <v>24.032263280180253</v>
      </c>
      <c r="S5" s="123">
        <f>SUMIF($A7:$A$211,LEFT($C5,LEN($C5)-6),S7:S$211)</f>
        <v>24.617751146465338</v>
      </c>
      <c r="T5" s="123">
        <f>SUMIF($A7:$A$211,LEFT($C5,LEN($C5)-6),T7:T$211)</f>
        <v>25.167783968896007</v>
      </c>
      <c r="U5" s="123">
        <f>SUMIF($A7:$A$211,LEFT($C5,LEN($C5)-6),U7:U$211)</f>
        <v>25.683697588351297</v>
      </c>
      <c r="V5" s="123">
        <f>SUMIF($A7:$A$211,LEFT($C5,LEN($C5)-6),V7:V$211)</f>
        <v>26.271822853329379</v>
      </c>
      <c r="W5" s="123">
        <f>SUMIF($A7:$A$211,LEFT($C5,LEN($C5)-6),W7:W$211)</f>
        <v>26.814355529238462</v>
      </c>
    </row>
    <row r="6" spans="1:31" s="87" customFormat="1" ht="14.25" customHeight="1" x14ac:dyDescent="0.25">
      <c r="A6" s="125" t="s">
        <v>350</v>
      </c>
      <c r="B6" s="125" t="s">
        <v>350</v>
      </c>
      <c r="C6" s="124" t="s">
        <v>350</v>
      </c>
      <c r="D6" s="125">
        <f>SUMIF($B7:$B$211,LEFT($C6,LEN($C6)-6),D7:D$211)</f>
        <v>77.122485821490017</v>
      </c>
      <c r="E6" s="125">
        <f>SUMIF($B7:$B$211,LEFT($C6,LEN($C6)-6),E7:E$211)</f>
        <v>93.262557133579989</v>
      </c>
      <c r="F6" s="125">
        <f>SUMIF($B7:$B$211,LEFT($C6,LEN($C6)-6),F7:F$211)</f>
        <v>79.990775711750004</v>
      </c>
      <c r="G6" s="125">
        <f>SUMIF($B7:$B$211,LEFT($C6,LEN($C6)-6),G7:G$211)</f>
        <v>73.016811458539991</v>
      </c>
      <c r="H6" s="125">
        <f>SUMIF($B7:$B$211,LEFT($C6,LEN($C6)-6),H7:H$211)</f>
        <v>46.081569577700016</v>
      </c>
      <c r="I6" s="125">
        <f>SUMIF($B7:$B$211,LEFT($C6,LEN($C6)-6),I7:I$211)</f>
        <v>55.080026692690005</v>
      </c>
      <c r="J6" s="125">
        <f>SUMIF($B7:$B$211,LEFT($C6,LEN($C6)-6),J7:J$211)</f>
        <v>54.358782200649998</v>
      </c>
      <c r="K6" s="125">
        <f>SUMIF($B7:$B$211,LEFT($C6,LEN($C6)-6),K7:K$211)</f>
        <v>45.737170190306699</v>
      </c>
      <c r="L6" s="125">
        <f>SUMIF($B7:$B$211,LEFT($C6,LEN($C6)-6),L7:L$211)</f>
        <v>36.844973955216958</v>
      </c>
      <c r="M6" s="125">
        <f>SUMIF($B7:$B$211,LEFT($C6,LEN($C6)-6),M7:M$211)</f>
        <v>45.046885603749999</v>
      </c>
      <c r="N6" s="125">
        <f>SUMIF($B7:$B$211,LEFT($C6,LEN($C6)-6),N7:N$211)</f>
        <v>24.491454611250003</v>
      </c>
      <c r="O6" s="125">
        <f>SUMIF($B7:$B$211,LEFT($C6,LEN($C6)-6),O7:O$211)</f>
        <v>28.1967585525</v>
      </c>
      <c r="P6" s="125">
        <f>SUMIF($B7:$B$211,LEFT($C6,LEN($C6)-6),P7:P$211)</f>
        <v>23.011053951249998</v>
      </c>
      <c r="Q6" s="125">
        <f>SUMIF($B7:$B$211,LEFT($C6,LEN($C6)-6),Q7:Q$211)</f>
        <v>13.051547602500001</v>
      </c>
      <c r="R6" s="125">
        <f>SUMIF($B7:$B$211,LEFT($C6,LEN($C6)-6),R7:R$211)</f>
        <v>21.545807615319838</v>
      </c>
      <c r="S6" s="125">
        <f>SUMIF($B7:$B$211,LEFT($C6,LEN($C6)-6),S7:S$211)</f>
        <v>22.070719013843259</v>
      </c>
      <c r="T6" s="125">
        <f>SUMIF($B7:$B$211,LEFT($C6,LEN($C6)-6),T7:T$211)</f>
        <v>22.563843661989743</v>
      </c>
      <c r="U6" s="125">
        <f>SUMIF($B7:$B$211,LEFT($C6,LEN($C6)-6),U7:U$211)</f>
        <v>23.026379190221675</v>
      </c>
      <c r="V6" s="125">
        <f>SUMIF($B7:$B$211,LEFT($C6,LEN($C6)-6),V7:V$211)</f>
        <v>23.553655113641558</v>
      </c>
      <c r="W6" s="125">
        <f>SUMIF($B7:$B$211,LEFT($C6,LEN($C6)-6),W7:W$211)</f>
        <v>24.040055604676546</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57.765045850200011</v>
      </c>
      <c r="E8" s="127">
        <v>71.044680425850004</v>
      </c>
      <c r="F8" s="127">
        <v>58.643875055700001</v>
      </c>
      <c r="G8" s="127">
        <v>53.370808666829994</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9.48681E-3</v>
      </c>
      <c r="E10" s="127">
        <v>3.3410069999999993E-2</v>
      </c>
      <c r="F10" s="127">
        <v>3.2172659999999999E-2</v>
      </c>
      <c r="G10" s="127">
        <v>7.2594720000000001E-2</v>
      </c>
      <c r="H10" s="127">
        <v>1.814868E-2</v>
      </c>
      <c r="I10" s="127">
        <v>1.4436450000000002E-2</v>
      </c>
      <c r="J10" s="127">
        <v>2.1860910000000001E-2</v>
      </c>
      <c r="K10" s="127">
        <v>2.2190886E-2</v>
      </c>
      <c r="L10" s="127">
        <v>0</v>
      </c>
      <c r="M10" s="127">
        <v>9.1568339999999984E-2</v>
      </c>
      <c r="N10" s="127">
        <v>0.11054195999999998</v>
      </c>
      <c r="O10" s="127">
        <v>9.7342919999999999E-2</v>
      </c>
      <c r="P10" s="127">
        <v>8.9505989999999994E-2</v>
      </c>
      <c r="Q10" s="127">
        <v>5.4033570000000003E-2</v>
      </c>
      <c r="R10" s="127">
        <v>0</v>
      </c>
      <c r="S10" s="127">
        <v>0</v>
      </c>
      <c r="T10" s="127">
        <v>0</v>
      </c>
      <c r="U10" s="127">
        <v>0</v>
      </c>
      <c r="V10" s="127">
        <v>0</v>
      </c>
      <c r="W10" s="127">
        <v>0</v>
      </c>
    </row>
    <row r="11" spans="1:31" s="85" customFormat="1" ht="14.25" customHeight="1" x14ac:dyDescent="0.25">
      <c r="A11" s="130" t="s">
        <v>144</v>
      </c>
      <c r="B11" s="130" t="s">
        <v>351</v>
      </c>
      <c r="C11" s="126" t="s">
        <v>355</v>
      </c>
      <c r="D11" s="127">
        <v>0</v>
      </c>
      <c r="E11" s="127">
        <v>0</v>
      </c>
      <c r="F11" s="127">
        <v>0</v>
      </c>
      <c r="G11" s="127">
        <v>0</v>
      </c>
      <c r="H11" s="127">
        <v>0</v>
      </c>
      <c r="I11" s="127">
        <v>0</v>
      </c>
      <c r="J11" s="127">
        <v>0</v>
      </c>
      <c r="K11" s="127">
        <v>0</v>
      </c>
      <c r="L11" s="127">
        <v>0</v>
      </c>
      <c r="M11" s="127">
        <v>9.8992799999999999E-3</v>
      </c>
      <c r="N11" s="127">
        <v>0</v>
      </c>
      <c r="O11" s="127">
        <v>0.12910310999999999</v>
      </c>
      <c r="P11" s="127">
        <v>0.12332853000000002</v>
      </c>
      <c r="Q11" s="127">
        <v>0.30027816000000002</v>
      </c>
      <c r="R11" s="127">
        <v>0</v>
      </c>
      <c r="S11" s="127">
        <v>0</v>
      </c>
      <c r="T11" s="127">
        <v>0</v>
      </c>
      <c r="U11" s="127">
        <v>0</v>
      </c>
      <c r="V11" s="127">
        <v>0</v>
      </c>
      <c r="W11" s="127">
        <v>0</v>
      </c>
    </row>
    <row r="12" spans="1:31" s="85" customFormat="1" ht="14.25" customHeight="1" x14ac:dyDescent="0.25">
      <c r="A12" s="130" t="s">
        <v>144</v>
      </c>
      <c r="B12" s="130" t="s">
        <v>351</v>
      </c>
      <c r="C12" s="126" t="s">
        <v>356</v>
      </c>
      <c r="D12" s="127">
        <v>2.8373646312000003</v>
      </c>
      <c r="E12" s="127">
        <v>7.1635603509000001</v>
      </c>
      <c r="F12" s="127">
        <v>6.6979683395999992</v>
      </c>
      <c r="G12" s="127">
        <v>5.5093246677000005</v>
      </c>
      <c r="H12" s="127">
        <v>5.2841737934999991</v>
      </c>
      <c r="I12" s="127">
        <v>6.0003730899900001</v>
      </c>
      <c r="J12" s="127">
        <v>8.2133171244000014</v>
      </c>
      <c r="K12" s="127">
        <v>6.9019405948533787</v>
      </c>
      <c r="L12" s="127">
        <v>9.1941914945584724</v>
      </c>
      <c r="M12" s="127">
        <v>12.288718709999998</v>
      </c>
      <c r="N12" s="127">
        <v>9.9042296400000041</v>
      </c>
      <c r="O12" s="127">
        <v>11.897284679999997</v>
      </c>
      <c r="P12" s="127">
        <v>6.3990595800000003</v>
      </c>
      <c r="Q12" s="127">
        <v>6.2332466400000008</v>
      </c>
      <c r="R12" s="127">
        <v>8.7823188893045145</v>
      </c>
      <c r="S12" s="127">
        <v>8.996278810082126</v>
      </c>
      <c r="T12" s="127">
        <v>9.1972820859639342</v>
      </c>
      <c r="U12" s="127">
        <v>9.3858168848951848</v>
      </c>
      <c r="V12" s="127">
        <v>9.6007406132047848</v>
      </c>
      <c r="W12" s="127">
        <v>9.7990030453424524</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1.6498800000000001E-3</v>
      </c>
      <c r="E14" s="127">
        <v>1.7323740000000001E-2</v>
      </c>
      <c r="F14" s="127">
        <v>5.7745800000000005E-3</v>
      </c>
      <c r="G14" s="127">
        <v>9.8992799999999999E-3</v>
      </c>
      <c r="H14" s="127">
        <v>4.5371700000000001E-3</v>
      </c>
      <c r="I14" s="127">
        <v>6.5995200000000002E-3</v>
      </c>
      <c r="J14" s="127">
        <v>0</v>
      </c>
      <c r="K14" s="127">
        <v>4.1247E-5</v>
      </c>
      <c r="L14" s="127">
        <v>2.47482E-3</v>
      </c>
      <c r="M14" s="127">
        <v>0</v>
      </c>
      <c r="N14" s="127">
        <v>0</v>
      </c>
      <c r="O14" s="127">
        <v>9.48681E-3</v>
      </c>
      <c r="P14" s="127">
        <v>2.6398080000000001E-2</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3.0877962499999998</v>
      </c>
      <c r="E17" s="127">
        <v>1.9637582124999997</v>
      </c>
      <c r="F17" s="127">
        <v>0.59029039999999999</v>
      </c>
      <c r="G17" s="127">
        <v>0.30918063750000002</v>
      </c>
      <c r="H17" s="127">
        <v>0.94959759999999993</v>
      </c>
      <c r="I17" s="127">
        <v>1.303290625</v>
      </c>
      <c r="J17" s="127">
        <v>0.9287449499999999</v>
      </c>
      <c r="K17" s="127">
        <v>1.0221467764375001</v>
      </c>
      <c r="L17" s="127">
        <v>0.72966109133750001</v>
      </c>
      <c r="M17" s="127">
        <v>1.6746282000000001</v>
      </c>
      <c r="N17" s="127">
        <v>0.70257389999999997</v>
      </c>
      <c r="O17" s="127">
        <v>1.4801371375000003</v>
      </c>
      <c r="P17" s="127">
        <v>3.0408777874999999</v>
      </c>
      <c r="Q17" s="127">
        <v>1.1657433374999999</v>
      </c>
      <c r="R17" s="127">
        <v>1.6946162512052456</v>
      </c>
      <c r="S17" s="127">
        <v>1.7359014702261457</v>
      </c>
      <c r="T17" s="127">
        <v>1.7746866045566276</v>
      </c>
      <c r="U17" s="127">
        <v>1.8110658499716061</v>
      </c>
      <c r="V17" s="127">
        <v>1.8525370430988137</v>
      </c>
      <c r="W17" s="127">
        <v>1.8907933104626802</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4.7219586223499999</v>
      </c>
      <c r="E19" s="127">
        <v>3.3353619355800008</v>
      </c>
      <c r="F19" s="127">
        <v>3.9046101326999998</v>
      </c>
      <c r="G19" s="127">
        <v>3.6475072699499993</v>
      </c>
      <c r="H19" s="127">
        <v>29.109424734450009</v>
      </c>
      <c r="I19" s="127">
        <v>35.899691485950001</v>
      </c>
      <c r="J19" s="127">
        <v>30.967195801499994</v>
      </c>
      <c r="K19" s="127">
        <v>20.978306640592006</v>
      </c>
      <c r="L19" s="127">
        <v>15.815400762218914</v>
      </c>
      <c r="M19" s="127">
        <v>17.371174049999997</v>
      </c>
      <c r="N19" s="127">
        <v>1.7793955800000001</v>
      </c>
      <c r="O19" s="127">
        <v>0.2804796</v>
      </c>
      <c r="P19" s="127">
        <v>0.56962107000000006</v>
      </c>
      <c r="Q19" s="127">
        <v>0.33327576000000009</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0.33946281000000011</v>
      </c>
      <c r="E21" s="127">
        <v>0.44464266000000002</v>
      </c>
      <c r="F21" s="127">
        <v>0.16168823999999998</v>
      </c>
      <c r="G21" s="127">
        <v>0</v>
      </c>
      <c r="H21" s="127">
        <v>1.23741E-3</v>
      </c>
      <c r="I21" s="127">
        <v>0</v>
      </c>
      <c r="J21" s="127">
        <v>1.1549160000000001E-2</v>
      </c>
      <c r="K21" s="127">
        <v>6.0839325E-3</v>
      </c>
      <c r="L21" s="127">
        <v>5.7716102159999998E-2</v>
      </c>
      <c r="M21" s="127">
        <v>2.0318272200000003</v>
      </c>
      <c r="N21" s="127">
        <v>0.20293523999999999</v>
      </c>
      <c r="O21" s="127">
        <v>0</v>
      </c>
      <c r="P21" s="127">
        <v>9.8992799999999999E-3</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8.142146342500002</v>
      </c>
      <c r="E22" s="127">
        <v>8.1946159637500013</v>
      </c>
      <c r="F22" s="127">
        <v>8.7380222737500013</v>
      </c>
      <c r="G22" s="127">
        <v>8.5956628362500016</v>
      </c>
      <c r="H22" s="127">
        <v>9.4587677687499987</v>
      </c>
      <c r="I22" s="127">
        <v>11.168707983750002</v>
      </c>
      <c r="J22" s="127">
        <v>12.584981016250001</v>
      </c>
      <c r="K22" s="127">
        <v>15.516562067765003</v>
      </c>
      <c r="L22" s="127">
        <v>9.7888041268600023</v>
      </c>
      <c r="M22" s="127">
        <v>10.76196673375</v>
      </c>
      <c r="N22" s="127">
        <v>11.678761511250002</v>
      </c>
      <c r="O22" s="127">
        <v>14.283125735000002</v>
      </c>
      <c r="P22" s="127">
        <v>12.73710224375</v>
      </c>
      <c r="Q22" s="127">
        <v>4.885775895000001</v>
      </c>
      <c r="R22" s="127">
        <v>11.06887247481008</v>
      </c>
      <c r="S22" s="127">
        <v>11.338538733534989</v>
      </c>
      <c r="T22" s="127">
        <v>11.591874971469181</v>
      </c>
      <c r="U22" s="127">
        <v>11.829496455354883</v>
      </c>
      <c r="V22" s="127">
        <v>12.100377457337959</v>
      </c>
      <c r="W22" s="127">
        <v>12.350259248871415</v>
      </c>
    </row>
    <row r="23" spans="1:23" s="85" customFormat="1" ht="14.25" customHeight="1" x14ac:dyDescent="0.25">
      <c r="A23" s="130" t="s">
        <v>144</v>
      </c>
      <c r="B23" s="130" t="s">
        <v>351</v>
      </c>
      <c r="C23" s="126" t="s">
        <v>364</v>
      </c>
      <c r="D23" s="127">
        <v>0.21757462524000004</v>
      </c>
      <c r="E23" s="127">
        <v>1.0652037750000003</v>
      </c>
      <c r="F23" s="127">
        <v>1.2163740299999999</v>
      </c>
      <c r="G23" s="127">
        <v>1.5018333803099999</v>
      </c>
      <c r="H23" s="127">
        <v>1.2556824210000002</v>
      </c>
      <c r="I23" s="127">
        <v>0.68692753799999995</v>
      </c>
      <c r="J23" s="127">
        <v>1.6311332385000006</v>
      </c>
      <c r="K23" s="127">
        <v>1.2898980451588091</v>
      </c>
      <c r="L23" s="127">
        <v>1.2567255580820689</v>
      </c>
      <c r="M23" s="127">
        <v>0.81710306999999993</v>
      </c>
      <c r="N23" s="127">
        <v>0.11301678000000001</v>
      </c>
      <c r="O23" s="127">
        <v>1.979856E-2</v>
      </c>
      <c r="P23" s="127">
        <v>1.526139E-2</v>
      </c>
      <c r="Q23" s="127">
        <v>7.9194239999999999E-2</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3.1574578500000001</v>
      </c>
      <c r="E26" s="125">
        <f>SUMIF($B27:$B$211,LEFT($C26,LEN($C26)-6),E27:E$211)</f>
        <v>8.9543112300000018</v>
      </c>
      <c r="F26" s="125">
        <f>SUMIF($B27:$B$211,LEFT($C26,LEN($C26)-6),F27:F$211)</f>
        <v>1.7315494724699998</v>
      </c>
      <c r="G26" s="125">
        <f>SUMIF($B27:$B$211,LEFT($C26,LEN($C26)-6),G27:G$211)</f>
        <v>2.9305432540800003</v>
      </c>
      <c r="H26" s="125">
        <f>SUMIF($B27:$B$211,LEFT($C26,LEN($C26)-6),H27:H$211)</f>
        <v>4.1935824899999998</v>
      </c>
      <c r="I26" s="125">
        <f>SUMIF($B27:$B$211,LEFT($C26,LEN($C26)-6),I27:I$211)</f>
        <v>3.4767096300000002</v>
      </c>
      <c r="J26" s="125">
        <f>SUMIF($B27:$B$211,LEFT($C26,LEN($C26)-6),J27:J$211)</f>
        <v>3.1294098899999998</v>
      </c>
      <c r="K26" s="125">
        <f>SUMIF($B27:$B$211,LEFT($C26,LEN($C26)-6),K27:K$211)</f>
        <v>4.4098499992205715</v>
      </c>
      <c r="L26" s="125">
        <f>SUMIF($B27:$B$211,LEFT($C26,LEN($C26)-6),L27:L$211)</f>
        <v>3.1330457501090239</v>
      </c>
      <c r="M26" s="125">
        <f>SUMIF($B27:$B$211,LEFT($C26,LEN($C26)-6),M27:M$211)</f>
        <v>2.4649207200000003</v>
      </c>
      <c r="N26" s="125">
        <f>SUMIF($B27:$B$211,LEFT($C26,LEN($C26)-6),N27:N$211)</f>
        <v>2.9132756100000003</v>
      </c>
      <c r="O26" s="125">
        <f>SUMIF($B27:$B$211,LEFT($C26,LEN($C26)-6),O27:O$211)</f>
        <v>2.1035970000000002</v>
      </c>
      <c r="P26" s="125">
        <f>SUMIF($B27:$B$211,LEFT($C26,LEN($C26)-6),P27:P$211)</f>
        <v>2.0446137899999997</v>
      </c>
      <c r="Q26" s="125">
        <f>SUMIF($B27:$B$211,LEFT($C26,LEN($C26)-6),Q27:Q$211)</f>
        <v>3.7807000199999998</v>
      </c>
      <c r="R26" s="125">
        <f>SUMIF($B27:$B$211,LEFT($C26,LEN($C26)-6),R27:R$211)</f>
        <v>2.4864556648604172</v>
      </c>
      <c r="S26" s="125">
        <f>SUMIF($B27:$B$211,LEFT($C26,LEN($C26)-6),S27:S$211)</f>
        <v>2.5470321326220775</v>
      </c>
      <c r="T26" s="125">
        <f>SUMIF($B27:$B$211,LEFT($C26,LEN($C26)-6),T27:T$211)</f>
        <v>2.6039403069062619</v>
      </c>
      <c r="U26" s="125">
        <f>SUMIF($B27:$B$211,LEFT($C26,LEN($C26)-6),U27:U$211)</f>
        <v>2.6573183981296213</v>
      </c>
      <c r="V26" s="125">
        <f>SUMIF($B27:$B$211,LEFT($C26,LEN($C26)-6),V27:V$211)</f>
        <v>2.7181677396878219</v>
      </c>
      <c r="W26" s="125">
        <f>SUMIF($B27:$B$211,LEFT($C26,LEN($C26)-6),W27:W$211)</f>
        <v>2.7742999245619178</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0.12415347000000002</v>
      </c>
      <c r="E29" s="127">
        <v>0.27717984000000001</v>
      </c>
      <c r="F29" s="127">
        <v>0.59643162000000005</v>
      </c>
      <c r="G29" s="127">
        <v>5.4033570000000003E-2</v>
      </c>
      <c r="H29" s="127">
        <v>1.2196737899999999</v>
      </c>
      <c r="I29" s="127">
        <v>0.68511266999999998</v>
      </c>
      <c r="J29" s="127">
        <v>0.83112705000000009</v>
      </c>
      <c r="K29" s="127">
        <v>2.2289878799999996</v>
      </c>
      <c r="L29" s="127">
        <v>0.54363546000000007</v>
      </c>
      <c r="M29" s="127">
        <v>1.897362E-2</v>
      </c>
      <c r="N29" s="127">
        <v>3.6297360000000001E-2</v>
      </c>
      <c r="O29" s="127">
        <v>0</v>
      </c>
      <c r="P29" s="127">
        <v>0</v>
      </c>
      <c r="Q29" s="127">
        <v>7.8369300000000006E-3</v>
      </c>
      <c r="R29" s="127">
        <v>1.0822562903926825E-2</v>
      </c>
      <c r="S29" s="127">
        <v>1.108622842674847E-2</v>
      </c>
      <c r="T29" s="127">
        <v>1.133392731180894E-2</v>
      </c>
      <c r="U29" s="127">
        <v>1.156626113465584E-2</v>
      </c>
      <c r="V29" s="127">
        <v>1.1831114369717694E-2</v>
      </c>
      <c r="W29" s="127">
        <v>1.207543567828559E-2</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1.6498800000000001E-3</v>
      </c>
      <c r="F31" s="127">
        <v>0</v>
      </c>
      <c r="G31" s="127">
        <v>8.2494000000000003E-4</v>
      </c>
      <c r="H31" s="127">
        <v>0</v>
      </c>
      <c r="I31" s="127">
        <v>4.1247000000000001E-4</v>
      </c>
      <c r="J31" s="127">
        <v>4.1247000000000001E-4</v>
      </c>
      <c r="K31" s="127">
        <v>4.867146E-5</v>
      </c>
      <c r="L31" s="127">
        <v>2.1799039500000001E-3</v>
      </c>
      <c r="M31" s="127">
        <v>0</v>
      </c>
      <c r="N31" s="127">
        <v>1.0724220000000001E-2</v>
      </c>
      <c r="O31" s="127">
        <v>1.1549160000000001E-2</v>
      </c>
      <c r="P31" s="127">
        <v>1.23741E-3</v>
      </c>
      <c r="Q31" s="127">
        <v>1.1136689999999999E-2</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2.6587816200000001</v>
      </c>
      <c r="E36" s="127">
        <v>7.9268484600000013</v>
      </c>
      <c r="F36" s="127">
        <v>0.52095002247</v>
      </c>
      <c r="G36" s="127">
        <v>0.6834066940800001</v>
      </c>
      <c r="H36" s="127">
        <v>0.81586566000000005</v>
      </c>
      <c r="I36" s="127">
        <v>0.10724220000000001</v>
      </c>
      <c r="J36" s="127">
        <v>2.9697840000000003E-2</v>
      </c>
      <c r="K36" s="127">
        <v>4.3335748079999993E-2</v>
      </c>
      <c r="L36" s="127">
        <v>0.26704332680902404</v>
      </c>
      <c r="M36" s="127">
        <v>5.2796160000000002E-2</v>
      </c>
      <c r="N36" s="127">
        <v>0</v>
      </c>
      <c r="O36" s="127">
        <v>9.8992799999999999E-3</v>
      </c>
      <c r="P36" s="127">
        <v>4.9496399999999996E-2</v>
      </c>
      <c r="Q36" s="127">
        <v>0.62117981999999994</v>
      </c>
      <c r="R36" s="127">
        <v>0</v>
      </c>
      <c r="S36" s="127">
        <v>0</v>
      </c>
      <c r="T36" s="127">
        <v>0</v>
      </c>
      <c r="U36" s="127">
        <v>0</v>
      </c>
      <c r="V36" s="127">
        <v>0</v>
      </c>
      <c r="W36" s="127">
        <v>0</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0.12126617999999999</v>
      </c>
      <c r="E40" s="127">
        <v>3.8359710000000005E-2</v>
      </c>
      <c r="F40" s="127">
        <v>1.484892E-2</v>
      </c>
      <c r="G40" s="127">
        <v>4.2071940000000002E-2</v>
      </c>
      <c r="H40" s="127">
        <v>0</v>
      </c>
      <c r="I40" s="127">
        <v>2.3923260000000002E-2</v>
      </c>
      <c r="J40" s="127">
        <v>8.6206229999999995E-2</v>
      </c>
      <c r="K40" s="127">
        <v>0.15457560873057172</v>
      </c>
      <c r="L40" s="127">
        <v>0.25273068074999999</v>
      </c>
      <c r="M40" s="127">
        <v>0.37287288000000007</v>
      </c>
      <c r="N40" s="127">
        <v>0.32090166000000003</v>
      </c>
      <c r="O40" s="127">
        <v>0.14436450000000001</v>
      </c>
      <c r="P40" s="127">
        <v>0.12374100000000002</v>
      </c>
      <c r="Q40" s="127">
        <v>0.13817744999999998</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0.25325658000000001</v>
      </c>
      <c r="E44" s="127">
        <v>0.71027334000000009</v>
      </c>
      <c r="F44" s="127">
        <v>0.59931890999999993</v>
      </c>
      <c r="G44" s="127">
        <v>2.1502061100000001</v>
      </c>
      <c r="H44" s="127">
        <v>2.1580430399999999</v>
      </c>
      <c r="I44" s="127">
        <v>2.6600190300000004</v>
      </c>
      <c r="J44" s="127">
        <v>2.1819663</v>
      </c>
      <c r="K44" s="127">
        <v>1.9829020909499999</v>
      </c>
      <c r="L44" s="127">
        <v>2.0674563785999998</v>
      </c>
      <c r="M44" s="127">
        <v>2.0202780600000003</v>
      </c>
      <c r="N44" s="127">
        <v>2.5453523700000003</v>
      </c>
      <c r="O44" s="127">
        <v>1.9377840600000003</v>
      </c>
      <c r="P44" s="127">
        <v>1.8701389799999997</v>
      </c>
      <c r="Q44" s="127">
        <v>3.0023691299999999</v>
      </c>
      <c r="R44" s="127">
        <v>2.4756331019564906</v>
      </c>
      <c r="S44" s="127">
        <v>2.5359459041953292</v>
      </c>
      <c r="T44" s="127">
        <v>2.5926063795944527</v>
      </c>
      <c r="U44" s="127">
        <v>2.6457521369949655</v>
      </c>
      <c r="V44" s="127">
        <v>2.7063366253181043</v>
      </c>
      <c r="W44" s="127">
        <v>2.762224488883632</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0</v>
      </c>
      <c r="E46" s="125">
        <f>SUMIF($B47:$B$211,LEFT($C46,LEN($C46)-6),E47:E$211)</f>
        <v>0</v>
      </c>
      <c r="F46" s="125">
        <f>SUMIF($B47:$B$211,LEFT($C46,LEN($C46)-6),F47:F$211)</f>
        <v>2.5985609999999999E-2</v>
      </c>
      <c r="G46" s="125">
        <f>SUMIF($B47:$B$211,LEFT($C46,LEN($C46)-6),G47:G$211)</f>
        <v>0</v>
      </c>
      <c r="H46" s="125">
        <f>SUMIF($B47:$B$211,LEFT($C46,LEN($C46)-6),H47:H$211)</f>
        <v>0</v>
      </c>
      <c r="I46" s="125">
        <f>SUMIF($B47:$B$211,LEFT($C46,LEN($C46)-6),I47:I$211)</f>
        <v>0</v>
      </c>
      <c r="J46" s="125">
        <f>SUMIF($B47:$B$211,LEFT($C46,LEN($C46)-6),J47:J$211)</f>
        <v>0.1031175</v>
      </c>
      <c r="K46" s="125">
        <f>SUMIF($B47:$B$211,LEFT($C46,LEN($C46)-6),K47:K$211)</f>
        <v>0</v>
      </c>
      <c r="L46" s="125">
        <f>SUMIF($B47:$B$211,LEFT($C46,LEN($C46)-6),L47:L$211)</f>
        <v>0</v>
      </c>
      <c r="M46" s="125">
        <f>SUMIF($B47:$B$211,LEFT($C46,LEN($C46)-6),M47:M$211)</f>
        <v>2.268585E-2</v>
      </c>
      <c r="N46" s="125">
        <f>SUMIF($B47:$B$211,LEFT($C46,LEN($C46)-6),N47:N$211)</f>
        <v>2.516067E-2</v>
      </c>
      <c r="O46" s="125">
        <f>SUMIF($B47:$B$211,LEFT($C46,LEN($C46)-6),O47:O$211)</f>
        <v>1.361151E-2</v>
      </c>
      <c r="P46" s="125">
        <f>SUMIF($B47:$B$211,LEFT($C46,LEN($C46)-6),P47:P$211)</f>
        <v>3.7534770000000002E-2</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v>
      </c>
      <c r="E52" s="127">
        <v>0</v>
      </c>
      <c r="F52" s="127">
        <v>2.5985609999999999E-2</v>
      </c>
      <c r="G52" s="127">
        <v>0</v>
      </c>
      <c r="H52" s="127">
        <v>0</v>
      </c>
      <c r="I52" s="127">
        <v>0</v>
      </c>
      <c r="J52" s="127">
        <v>0.1031175</v>
      </c>
      <c r="K52" s="127">
        <v>0</v>
      </c>
      <c r="L52" s="127">
        <v>0</v>
      </c>
      <c r="M52" s="127">
        <v>2.268585E-2</v>
      </c>
      <c r="N52" s="127">
        <v>2.516067E-2</v>
      </c>
      <c r="O52" s="127">
        <v>1.361151E-2</v>
      </c>
      <c r="P52" s="127">
        <v>3.7534770000000002E-2</v>
      </c>
      <c r="Q52" s="127">
        <v>0</v>
      </c>
      <c r="R52" s="127">
        <v>0</v>
      </c>
      <c r="S52" s="127">
        <v>0</v>
      </c>
      <c r="T52" s="127">
        <v>0</v>
      </c>
      <c r="U52" s="127">
        <v>0</v>
      </c>
      <c r="V52" s="127">
        <v>0</v>
      </c>
      <c r="W52" s="127">
        <v>0</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22.643731909189999</v>
      </c>
      <c r="E56" s="123">
        <f>SUMIF($A58:$A$211,LEFT($C56,LEN($C56)-6),E58:E$211)</f>
        <v>25.687233785000004</v>
      </c>
      <c r="F56" s="123">
        <f>SUMIF($A58:$A$211,LEFT($C56,LEN($C56)-6),F58:F$211)</f>
        <v>23.501200072499998</v>
      </c>
      <c r="G56" s="123">
        <f>SUMIF($A58:$A$211,LEFT($C56,LEN($C56)-6),G58:G$211)</f>
        <v>23.951335091360001</v>
      </c>
      <c r="H56" s="123">
        <f>SUMIF($A58:$A$211,LEFT($C56,LEN($C56)-6),H58:H$211)</f>
        <v>42.702162216490002</v>
      </c>
      <c r="I56" s="123">
        <f>SUMIF($A58:$A$211,LEFT($C56,LEN($C56)-6),I58:I$211)</f>
        <v>35.272663402767499</v>
      </c>
      <c r="J56" s="123">
        <f>SUMIF($A58:$A$211,LEFT($C56,LEN($C56)-6),J58:J$211)</f>
        <v>39.196312978804997</v>
      </c>
      <c r="K56" s="123">
        <f>SUMIF($A58:$A$211,LEFT($C56,LEN($C56)-6),K58:K$211)</f>
        <v>31.335851519973353</v>
      </c>
      <c r="L56" s="123">
        <f>SUMIF($A58:$A$211,LEFT($C56,LEN($C56)-6),L58:L$211)</f>
        <v>36.820497577723799</v>
      </c>
      <c r="M56" s="123">
        <f>SUMIF($A58:$A$211,LEFT($C56,LEN($C56)-6),M58:M$211)</f>
        <v>28.581444114999996</v>
      </c>
      <c r="N56" s="123">
        <f>SUMIF($A58:$A$211,LEFT($C56,LEN($C56)-6),N58:N$211)</f>
        <v>35.781302742499996</v>
      </c>
      <c r="O56" s="123">
        <f>SUMIF($A58:$A$211,LEFT($C56,LEN($C56)-6),O58:O$211)</f>
        <v>37.52633728</v>
      </c>
      <c r="P56" s="123">
        <f>SUMIF($A58:$A$211,LEFT($C56,LEN($C56)-6),P58:P$211)</f>
        <v>32.3409592175</v>
      </c>
      <c r="Q56" s="123">
        <f>SUMIF($A58:$A$211,LEFT($C56,LEN($C56)-6),Q58:Q$211)</f>
        <v>21.346685942500002</v>
      </c>
      <c r="R56" s="123">
        <f>SUMIF($A58:$A$211,LEFT($C56,LEN($C56)-6),R58:R$211)</f>
        <v>32.553522743101411</v>
      </c>
      <c r="S56" s="123">
        <f>SUMIF($A58:$A$211,LEFT($C56,LEN($C56)-6),S58:S$211)</f>
        <v>33.346610449769472</v>
      </c>
      <c r="T56" s="123">
        <f>SUMIF($A58:$A$211,LEFT($C56,LEN($C56)-6),T58:T$211)</f>
        <v>34.091671611329559</v>
      </c>
      <c r="U56" s="123">
        <f>SUMIF($A58:$A$211,LEFT($C56,LEN($C56)-6),U58:U$211)</f>
        <v>34.790515725536011</v>
      </c>
      <c r="V56" s="123">
        <f>SUMIF($A58:$A$211,LEFT($C56,LEN($C56)-6),V58:V$211)</f>
        <v>35.587175988701738</v>
      </c>
      <c r="W56" s="123">
        <f>SUMIF($A58:$A$211,LEFT($C56,LEN($C56)-6),W58:W$211)</f>
        <v>36.322077633136018</v>
      </c>
    </row>
    <row r="57" spans="1:23" s="87" customFormat="1" ht="14.25" customHeight="1" x14ac:dyDescent="0.25">
      <c r="A57" s="125" t="s">
        <v>391</v>
      </c>
      <c r="B57" s="125" t="s">
        <v>391</v>
      </c>
      <c r="C57" s="124" t="s">
        <v>391</v>
      </c>
      <c r="D57" s="125">
        <f>SUMIF($B58:$B$211,LEFT($C57,LEN($C57)-6),D58:D$211)</f>
        <v>21.3966960968</v>
      </c>
      <c r="E57" s="125">
        <f>SUMIF($B58:$B$211,LEFT($C57,LEN($C57)-6),E58:E$211)</f>
        <v>24.285042020000002</v>
      </c>
      <c r="F57" s="125">
        <f>SUMIF($B58:$B$211,LEFT($C57,LEN($C57)-6),F58:F$211)</f>
        <v>21.888236137499998</v>
      </c>
      <c r="G57" s="125">
        <f>SUMIF($B58:$B$211,LEFT($C57,LEN($C57)-6),G58:G$211)</f>
        <v>21.551584631360001</v>
      </c>
      <c r="H57" s="125">
        <f>SUMIF($B58:$B$211,LEFT($C57,LEN($C57)-6),H58:H$211)</f>
        <v>39.720416586490003</v>
      </c>
      <c r="I57" s="125">
        <f>SUMIF($B58:$B$211,LEFT($C57,LEN($C57)-6),I58:I$211)</f>
        <v>31.777588546017498</v>
      </c>
      <c r="J57" s="125">
        <f>SUMIF($B58:$B$211,LEFT($C57,LEN($C57)-6),J58:J$211)</f>
        <v>37.465011400804997</v>
      </c>
      <c r="K57" s="125">
        <f>SUMIF($B58:$B$211,LEFT($C57,LEN($C57)-6),K58:K$211)</f>
        <v>27.849729158991433</v>
      </c>
      <c r="L57" s="125">
        <f>SUMIF($B58:$B$211,LEFT($C57,LEN($C57)-6),L58:L$211)</f>
        <v>33.6214625997778</v>
      </c>
      <c r="M57" s="125">
        <f>SUMIF($B58:$B$211,LEFT($C57,LEN($C57)-6),M58:M$211)</f>
        <v>24.376312464999998</v>
      </c>
      <c r="N57" s="125">
        <f>SUMIF($B58:$B$211,LEFT($C57,LEN($C57)-6),N58:N$211)</f>
        <v>30.409293462499999</v>
      </c>
      <c r="O57" s="125">
        <f>SUMIF($B58:$B$211,LEFT($C57,LEN($C57)-6),O58:O$211)</f>
        <v>33.948160029999997</v>
      </c>
      <c r="P57" s="125">
        <f>SUMIF($B58:$B$211,LEFT($C57,LEN($C57)-6),P58:P$211)</f>
        <v>28.5264366575</v>
      </c>
      <c r="Q57" s="125">
        <f>SUMIF($B58:$B$211,LEFT($C57,LEN($C57)-6),Q58:Q$211)</f>
        <v>19.235664482500002</v>
      </c>
      <c r="R57" s="125">
        <f>SUMIF($B58:$B$211,LEFT($C57,LEN($C57)-6),R58:R$211)</f>
        <v>28.773488172122555</v>
      </c>
      <c r="S57" s="125">
        <f>SUMIF($B58:$B$211,LEFT($C57,LEN($C57)-6),S58:S$211)</f>
        <v>29.474484495234933</v>
      </c>
      <c r="T57" s="125">
        <f>SUMIF($B58:$B$211,LEFT($C57,LEN($C57)-6),T58:T$211)</f>
        <v>30.133030996909632</v>
      </c>
      <c r="U57" s="125">
        <f>SUMIF($B58:$B$211,LEFT($C57,LEN($C57)-6),U58:U$211)</f>
        <v>30.750727060495805</v>
      </c>
      <c r="V57" s="125">
        <f>SUMIF($B58:$B$211,LEFT($C57,LEN($C57)-6),V58:V$211)</f>
        <v>31.454881103678638</v>
      </c>
      <c r="W57" s="125">
        <f>SUMIF($B58:$B$211,LEFT($C57,LEN($C57)-6),W58:W$211)</f>
        <v>32.104447786236342</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9.48681E-3</v>
      </c>
      <c r="E59" s="127">
        <v>3.3410069999999993E-2</v>
      </c>
      <c r="F59" s="127">
        <v>3.2172659999999999E-2</v>
      </c>
      <c r="G59" s="127">
        <v>7.2594720000000001E-2</v>
      </c>
      <c r="H59" s="127">
        <v>1.814868E-2</v>
      </c>
      <c r="I59" s="127">
        <v>1.4436450000000002E-2</v>
      </c>
      <c r="J59" s="127">
        <v>2.1860910000000001E-2</v>
      </c>
      <c r="K59" s="127">
        <v>2.2190886E-2</v>
      </c>
      <c r="L59" s="127">
        <v>0</v>
      </c>
      <c r="M59" s="127">
        <v>0.75894480000000009</v>
      </c>
      <c r="N59" s="127">
        <v>0.61458030000000008</v>
      </c>
      <c r="O59" s="127">
        <v>0.26109351000000003</v>
      </c>
      <c r="P59" s="127">
        <v>0</v>
      </c>
      <c r="Q59" s="127">
        <v>3.4445369700000006</v>
      </c>
      <c r="R59" s="127">
        <v>1.2540744749660873</v>
      </c>
      <c r="S59" s="127">
        <v>1.2846269610116283</v>
      </c>
      <c r="T59" s="127">
        <v>1.3133292981557425</v>
      </c>
      <c r="U59" s="127">
        <v>1.3402511945207776</v>
      </c>
      <c r="V59" s="127">
        <v>1.3709413078194261</v>
      </c>
      <c r="W59" s="127">
        <v>1.3992522651670742</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0.19212357636000002</v>
      </c>
      <c r="H61" s="127">
        <v>9.0797503689899983</v>
      </c>
      <c r="I61" s="127">
        <v>11.943513905129999</v>
      </c>
      <c r="J61" s="127">
        <v>9.3366375099299983</v>
      </c>
      <c r="K61" s="127">
        <v>11.975728695397784</v>
      </c>
      <c r="L61" s="127">
        <v>17.449918892839104</v>
      </c>
      <c r="M61" s="127">
        <v>11.84283864</v>
      </c>
      <c r="N61" s="127">
        <v>18.0703107</v>
      </c>
      <c r="O61" s="127">
        <v>20.630099520000002</v>
      </c>
      <c r="P61" s="127">
        <v>19.316382569999998</v>
      </c>
      <c r="Q61" s="127">
        <v>13.803308550000002</v>
      </c>
      <c r="R61" s="127">
        <v>18.568944076108863</v>
      </c>
      <c r="S61" s="127">
        <v>19.021331407236936</v>
      </c>
      <c r="T61" s="127">
        <v>19.446323785219189</v>
      </c>
      <c r="U61" s="127">
        <v>19.844953370626111</v>
      </c>
      <c r="V61" s="127">
        <v>20.299378533491705</v>
      </c>
      <c r="W61" s="127">
        <v>20.718575793482021</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21.387209286800001</v>
      </c>
      <c r="E63" s="127">
        <v>24.251631950000004</v>
      </c>
      <c r="F63" s="127">
        <v>21.856063477499998</v>
      </c>
      <c r="G63" s="127">
        <v>21.286866334999999</v>
      </c>
      <c r="H63" s="127">
        <v>30.622517537500006</v>
      </c>
      <c r="I63" s="127">
        <v>19.819638190887499</v>
      </c>
      <c r="J63" s="127">
        <v>28.106512980874999</v>
      </c>
      <c r="K63" s="127">
        <v>15.851809577593649</v>
      </c>
      <c r="L63" s="127">
        <v>16.171543706938696</v>
      </c>
      <c r="M63" s="127">
        <v>11.774529024999998</v>
      </c>
      <c r="N63" s="127">
        <v>11.724402462499999</v>
      </c>
      <c r="O63" s="127">
        <v>13.056967</v>
      </c>
      <c r="P63" s="127">
        <v>9.2100540875000014</v>
      </c>
      <c r="Q63" s="127">
        <v>1.9878189625</v>
      </c>
      <c r="R63" s="127">
        <v>8.9504696210476045</v>
      </c>
      <c r="S63" s="127">
        <v>9.1685261269863698</v>
      </c>
      <c r="T63" s="127">
        <v>9.3733779135347</v>
      </c>
      <c r="U63" s="127">
        <v>9.5655224953489135</v>
      </c>
      <c r="V63" s="127">
        <v>9.7845612623675073</v>
      </c>
      <c r="W63" s="127">
        <v>9.9866197275872466</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1.2470358123900001</v>
      </c>
      <c r="E110" s="125">
        <f>SUMIF($B111:$B$211,LEFT($C110,LEN($C110)-6),E111:E$211)</f>
        <v>1.4021917649999998</v>
      </c>
      <c r="F110" s="125">
        <f>SUMIF($B111:$B$211,LEFT($C110,LEN($C110)-6),F111:F$211)</f>
        <v>1.612963935</v>
      </c>
      <c r="G110" s="125">
        <f>SUMIF($B111:$B$211,LEFT($C110,LEN($C110)-6),G111:G$211)</f>
        <v>2.3997504600000004</v>
      </c>
      <c r="H110" s="125">
        <f>SUMIF($B111:$B$211,LEFT($C110,LEN($C110)-6),H111:H$211)</f>
        <v>2.9817456299999989</v>
      </c>
      <c r="I110" s="125">
        <f>SUMIF($B111:$B$211,LEFT($C110,LEN($C110)-6),I111:I$211)</f>
        <v>3.4950748567500001</v>
      </c>
      <c r="J110" s="125">
        <f>SUMIF($B111:$B$211,LEFT($C110,LEN($C110)-6),J111:J$211)</f>
        <v>1.7313015780000001</v>
      </c>
      <c r="K110" s="125">
        <f>SUMIF($B111:$B$211,LEFT($C110,LEN($C110)-6),K111:K$211)</f>
        <v>3.4861223609819207</v>
      </c>
      <c r="L110" s="125">
        <f>SUMIF($B111:$B$211,LEFT($C110,LEN($C110)-6),L111:L$211)</f>
        <v>3.1990349779459986</v>
      </c>
      <c r="M110" s="125">
        <f>SUMIF($B111:$B$211,LEFT($C110,LEN($C110)-6),M111:M$211)</f>
        <v>4.2051316500000002</v>
      </c>
      <c r="N110" s="125">
        <f>SUMIF($B111:$B$211,LEFT($C110,LEN($C110)-6),N111:N$211)</f>
        <v>5.3720092799999994</v>
      </c>
      <c r="O110" s="125">
        <f>SUMIF($B111:$B$211,LEFT($C110,LEN($C110)-6),O111:O$211)</f>
        <v>3.5781772500000004</v>
      </c>
      <c r="P110" s="125">
        <f>SUMIF($B111:$B$211,LEFT($C110,LEN($C110)-6),P111:P$211)</f>
        <v>3.8145225599999999</v>
      </c>
      <c r="Q110" s="125">
        <f>SUMIF($B111:$B$211,LEFT($C110,LEN($C110)-6),Q111:Q$211)</f>
        <v>2.1110214600000003</v>
      </c>
      <c r="R110" s="125">
        <f>SUMIF($B111:$B$211,LEFT($C110,LEN($C110)-6),R111:R$211)</f>
        <v>3.7800345709788545</v>
      </c>
      <c r="S110" s="125">
        <f>SUMIF($B111:$B$211,LEFT($C110,LEN($C110)-6),S111:S$211)</f>
        <v>3.8721259545345381</v>
      </c>
      <c r="T110" s="125">
        <f>SUMIF($B111:$B$211,LEFT($C110,LEN($C110)-6),T111:T$211)</f>
        <v>3.95864061441993</v>
      </c>
      <c r="U110" s="125">
        <f>SUMIF($B111:$B$211,LEFT($C110,LEN($C110)-6),U111:U$211)</f>
        <v>4.0397886650402048</v>
      </c>
      <c r="V110" s="125">
        <f>SUMIF($B111:$B$211,LEFT($C110,LEN($C110)-6),V111:V$211)</f>
        <v>4.1322948850231018</v>
      </c>
      <c r="W110" s="125">
        <f>SUMIF($B111:$B$211,LEFT($C110,LEN($C110)-6),W111:W$211)</f>
        <v>4.2176298468996771</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1.2470358123900001</v>
      </c>
      <c r="E114" s="127">
        <v>1.4021917649999998</v>
      </c>
      <c r="F114" s="127">
        <v>1.612963935</v>
      </c>
      <c r="G114" s="127">
        <v>2.3997504600000004</v>
      </c>
      <c r="H114" s="127">
        <v>2.9817456299999989</v>
      </c>
      <c r="I114" s="127">
        <v>3.4950748567500001</v>
      </c>
      <c r="J114" s="127">
        <v>1.7313015780000001</v>
      </c>
      <c r="K114" s="127">
        <v>3.4861223609819207</v>
      </c>
      <c r="L114" s="127">
        <v>3.1990349779459986</v>
      </c>
      <c r="M114" s="127">
        <v>4.2051316500000002</v>
      </c>
      <c r="N114" s="127">
        <v>5.3720092799999994</v>
      </c>
      <c r="O114" s="127">
        <v>3.5781772500000004</v>
      </c>
      <c r="P114" s="127">
        <v>3.8145225599999999</v>
      </c>
      <c r="Q114" s="127">
        <v>2.1110214600000003</v>
      </c>
      <c r="R114" s="127">
        <v>3.7800345709788545</v>
      </c>
      <c r="S114" s="127">
        <v>3.8721259545345381</v>
      </c>
      <c r="T114" s="127">
        <v>3.95864061441993</v>
      </c>
      <c r="U114" s="127">
        <v>4.0397886650402048</v>
      </c>
      <c r="V114" s="127">
        <v>4.1322948850231018</v>
      </c>
      <c r="W114" s="127">
        <v>4.2176298468996771</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36.639386158283344</v>
      </c>
      <c r="E116" s="123">
        <f>SUMIF($A118:$A$211,LEFT($C116,LEN($C116)-6),E118:E$211)</f>
        <v>32.174607545849994</v>
      </c>
      <c r="F116" s="123">
        <f>SUMIF($A118:$A$211,LEFT($C116,LEN($C116)-6),F118:F$211)</f>
        <v>30.719800534775001</v>
      </c>
      <c r="G116" s="123">
        <f>SUMIF($A118:$A$211,LEFT($C116,LEN($C116)-6),G118:G$211)</f>
        <v>26.978904289883339</v>
      </c>
      <c r="H116" s="123">
        <f>SUMIF($A118:$A$211,LEFT($C116,LEN($C116)-6),H118:H$211)</f>
        <v>30.255180883308334</v>
      </c>
      <c r="I116" s="123">
        <f>SUMIF($A118:$A$211,LEFT($C116,LEN($C116)-6),I118:I$211)</f>
        <v>28.285394154416672</v>
      </c>
      <c r="J116" s="123">
        <f>SUMIF($A118:$A$211,LEFT($C116,LEN($C116)-6),J118:J$211)</f>
        <v>26.715944200366668</v>
      </c>
      <c r="K116" s="123">
        <f>SUMIF($A118:$A$211,LEFT($C116,LEN($C116)-6),K118:K$211)</f>
        <v>2.8706558323154971</v>
      </c>
      <c r="L116" s="123">
        <f>SUMIF($A118:$A$211,LEFT($C116,LEN($C116)-6),L118:L$211)</f>
        <v>0.60457709099920309</v>
      </c>
      <c r="M116" s="123">
        <f>SUMIF($A118:$A$211,LEFT($C116,LEN($C116)-6),M118:M$211)</f>
        <v>7.8350204166666666</v>
      </c>
      <c r="N116" s="123">
        <f>SUMIF($A118:$A$211,LEFT($C116,LEN($C116)-6),N118:N$211)</f>
        <v>8.8298369500000007</v>
      </c>
      <c r="O116" s="123">
        <f>SUMIF($A118:$A$211,LEFT($C116,LEN($C116)-6),O118:O$211)</f>
        <v>4.2611588250000016</v>
      </c>
      <c r="P116" s="123">
        <f>SUMIF($A118:$A$211,LEFT($C116,LEN($C116)-6),P118:P$211)</f>
        <v>5.2001009499999995</v>
      </c>
      <c r="Q116" s="123">
        <f>SUMIF($A118:$A$211,LEFT($C116,LEN($C116)-6),Q118:Q$211)</f>
        <v>3.0663707250000001</v>
      </c>
      <c r="R116" s="123">
        <f>SUMIF($A118:$A$211,LEFT($C116,LEN($C116)-6),R118:R$211)</f>
        <v>5.4126857683845433</v>
      </c>
      <c r="S116" s="123">
        <f>SUMIF($A118:$A$211,LEFT($C116,LEN($C116)-6),S118:S$211)</f>
        <v>5.5445527425624039</v>
      </c>
      <c r="T116" s="123">
        <f>SUMIF($A118:$A$211,LEFT($C116,LEN($C116)-6),T118:T$211)</f>
        <v>5.6684343260572954</v>
      </c>
      <c r="U116" s="123">
        <f>SUMIF($A118:$A$211,LEFT($C116,LEN($C116)-6),U118:U$211)</f>
        <v>5.7846313847023882</v>
      </c>
      <c r="V116" s="123">
        <f>SUMIF($A118:$A$211,LEFT($C116,LEN($C116)-6),V118:V$211)</f>
        <v>5.9170923691157711</v>
      </c>
      <c r="W116" s="123">
        <f>SUMIF($A118:$A$211,LEFT($C116,LEN($C116)-6),W118:W$211)</f>
        <v>6.0392847260960849</v>
      </c>
    </row>
    <row r="117" spans="1:23" s="87" customFormat="1" ht="14.25" customHeight="1" x14ac:dyDescent="0.25">
      <c r="A117" s="125" t="s">
        <v>452</v>
      </c>
      <c r="B117" s="125" t="s">
        <v>452</v>
      </c>
      <c r="C117" s="124" t="s">
        <v>452</v>
      </c>
      <c r="D117" s="125">
        <f>SUMIF($B118:$B$211,LEFT($C117,LEN($C117)-6),D118:D$211)</f>
        <v>36.639386158283344</v>
      </c>
      <c r="E117" s="125">
        <f>SUMIF($B118:$B$211,LEFT($C117,LEN($C117)-6),E118:E$211)</f>
        <v>32.174607545849994</v>
      </c>
      <c r="F117" s="125">
        <f>SUMIF($B118:$B$211,LEFT($C117,LEN($C117)-6),F118:F$211)</f>
        <v>30.719800534775001</v>
      </c>
      <c r="G117" s="125">
        <f>SUMIF($B118:$B$211,LEFT($C117,LEN($C117)-6),G118:G$211)</f>
        <v>26.978904289883339</v>
      </c>
      <c r="H117" s="125">
        <f>SUMIF($B118:$B$211,LEFT($C117,LEN($C117)-6),H118:H$211)</f>
        <v>30.255180883308334</v>
      </c>
      <c r="I117" s="125">
        <f>SUMIF($B118:$B$211,LEFT($C117,LEN($C117)-6),I118:I$211)</f>
        <v>28.285394154416672</v>
      </c>
      <c r="J117" s="125">
        <f>SUMIF($B118:$B$211,LEFT($C117,LEN($C117)-6),J118:J$211)</f>
        <v>26.715944200366668</v>
      </c>
      <c r="K117" s="125">
        <f>SUMIF($B118:$B$211,LEFT($C117,LEN($C117)-6),K118:K$211)</f>
        <v>2.8706558323154971</v>
      </c>
      <c r="L117" s="125">
        <f>SUMIF($B118:$B$211,LEFT($C117,LEN($C117)-6),L118:L$211)</f>
        <v>0.60457709099920309</v>
      </c>
      <c r="M117" s="125">
        <f>SUMIF($B118:$B$211,LEFT($C117,LEN($C117)-6),M118:M$211)</f>
        <v>7.8350204166666666</v>
      </c>
      <c r="N117" s="125">
        <f>SUMIF($B118:$B$211,LEFT($C117,LEN($C117)-6),N118:N$211)</f>
        <v>8.8298369500000007</v>
      </c>
      <c r="O117" s="125">
        <f>SUMIF($B118:$B$211,LEFT($C117,LEN($C117)-6),O118:O$211)</f>
        <v>4.2611588250000016</v>
      </c>
      <c r="P117" s="125">
        <f>SUMIF($B118:$B$211,LEFT($C117,LEN($C117)-6),P118:P$211)</f>
        <v>5.2001009499999995</v>
      </c>
      <c r="Q117" s="125">
        <f>SUMIF($B118:$B$211,LEFT($C117,LEN($C117)-6),Q118:Q$211)</f>
        <v>3.0663707250000001</v>
      </c>
      <c r="R117" s="125">
        <f>SUMIF($B118:$B$211,LEFT($C117,LEN($C117)-6),R118:R$211)</f>
        <v>5.4126857683845433</v>
      </c>
      <c r="S117" s="125">
        <f>SUMIF($B118:$B$211,LEFT($C117,LEN($C117)-6),S118:S$211)</f>
        <v>5.5445527425624039</v>
      </c>
      <c r="T117" s="125">
        <f>SUMIF($B118:$B$211,LEFT($C117,LEN($C117)-6),T118:T$211)</f>
        <v>5.6684343260572954</v>
      </c>
      <c r="U117" s="125">
        <f>SUMIF($B118:$B$211,LEFT($C117,LEN($C117)-6),U118:U$211)</f>
        <v>5.7846313847023882</v>
      </c>
      <c r="V117" s="125">
        <f>SUMIF($B118:$B$211,LEFT($C117,LEN($C117)-6),V118:V$211)</f>
        <v>5.9170923691157711</v>
      </c>
      <c r="W117" s="125">
        <f>SUMIF($B118:$B$211,LEFT($C117,LEN($C117)-6),W118:W$211)</f>
        <v>6.0392847260960849</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36.639386158283344</v>
      </c>
      <c r="E119" s="127">
        <v>32.174607545849994</v>
      </c>
      <c r="F119" s="127">
        <v>30.719800534775001</v>
      </c>
      <c r="G119" s="127">
        <v>26.978904289883339</v>
      </c>
      <c r="H119" s="127">
        <v>30.255180883308334</v>
      </c>
      <c r="I119" s="127">
        <v>28.285394154416672</v>
      </c>
      <c r="J119" s="127">
        <v>26.715944200366668</v>
      </c>
      <c r="K119" s="127">
        <v>2.8706558323154971</v>
      </c>
      <c r="L119" s="127">
        <v>0.60457709099920309</v>
      </c>
      <c r="M119" s="127">
        <v>7.8350204166666666</v>
      </c>
      <c r="N119" s="127">
        <v>8.8298369500000007</v>
      </c>
      <c r="O119" s="127">
        <v>4.2611588250000016</v>
      </c>
      <c r="P119" s="127">
        <v>5.2001009499999995</v>
      </c>
      <c r="Q119" s="127">
        <v>3.0663707250000001</v>
      </c>
      <c r="R119" s="127">
        <v>5.4126857683845433</v>
      </c>
      <c r="S119" s="127">
        <v>5.5445527425624039</v>
      </c>
      <c r="T119" s="127">
        <v>5.6684343260572954</v>
      </c>
      <c r="U119" s="127">
        <v>5.7846313847023882</v>
      </c>
      <c r="V119" s="127">
        <v>5.9170923691157711</v>
      </c>
      <c r="W119" s="127">
        <v>6.0392847260960849</v>
      </c>
    </row>
    <row r="120" spans="1:23" s="87" customFormat="1" ht="14.25" customHeight="1" x14ac:dyDescent="0.25">
      <c r="A120" s="123" t="s">
        <v>453</v>
      </c>
      <c r="B120" s="123" t="s">
        <v>453</v>
      </c>
      <c r="C120" s="122" t="s">
        <v>453</v>
      </c>
      <c r="D120" s="123">
        <f>SUMIF($A122:$A$211,LEFT($C120,LEN($C120)-6),D122:D$211)</f>
        <v>28.462826402929409</v>
      </c>
      <c r="E120" s="123">
        <f>SUMIF($A122:$A$211,LEFT($C120,LEN($C120)-6),E122:E$211)</f>
        <v>27.037874895769708</v>
      </c>
      <c r="F120" s="123">
        <f>SUMIF($A122:$A$211,LEFT($C120,LEN($C120)-6),F122:F$211)</f>
        <v>23.856195783980006</v>
      </c>
      <c r="G120" s="123">
        <f>SUMIF($A122:$A$211,LEFT($C120,LEN($C120)-6),G122:G$211)</f>
        <v>24.613195921176473</v>
      </c>
      <c r="H120" s="123">
        <f>SUMIF($A122:$A$211,LEFT($C120,LEN($C120)-6),H122:H$211)</f>
        <v>31.565431660884315</v>
      </c>
      <c r="I120" s="123">
        <f>SUMIF($A122:$A$211,LEFT($C120,LEN($C120)-6),I122:I$211)</f>
        <v>34.312861977263921</v>
      </c>
      <c r="J120" s="123">
        <f>SUMIF($A122:$A$211,LEFT($C120,LEN($C120)-6),J122:J$211)</f>
        <v>35.196109309232945</v>
      </c>
      <c r="K120" s="123">
        <f>SUMIF($A122:$A$211,LEFT($C120,LEN($C120)-6),K122:K$211)</f>
        <v>39.552909502354218</v>
      </c>
      <c r="L120" s="123">
        <f>SUMIF($A122:$A$211,LEFT($C120,LEN($C120)-6),L122:L$211)</f>
        <v>39.887312196123837</v>
      </c>
      <c r="M120" s="123">
        <f>SUMIF($A122:$A$211,LEFT($C120,LEN($C120)-6),M122:M$211)</f>
        <v>31.901670766176476</v>
      </c>
      <c r="N120" s="123">
        <f>SUMIF($A122:$A$211,LEFT($C120,LEN($C120)-6),N122:N$211)</f>
        <v>33.598296242156863</v>
      </c>
      <c r="O120" s="123">
        <f>SUMIF($A122:$A$211,LEFT($C120,LEN($C120)-6),O122:O$211)</f>
        <v>33.544027577941179</v>
      </c>
      <c r="P120" s="123">
        <f>SUMIF($A122:$A$211,LEFT($C120,LEN($C120)-6),P122:P$211)</f>
        <v>35.282592205784319</v>
      </c>
      <c r="Q120" s="123">
        <f>SUMIF($A122:$A$211,LEFT($C120,LEN($C120)-6),Q122:Q$211)</f>
        <v>33.446259324313729</v>
      </c>
      <c r="R120" s="123">
        <f>SUMIF($A122:$A$211,LEFT($C120,LEN($C120)-6),R122:R$211)</f>
        <v>35.568569908720043</v>
      </c>
      <c r="S120" s="123">
        <f>SUMIF($A122:$A$211,LEFT($C120,LEN($C120)-6),S122:S$211)</f>
        <v>36.435111934324553</v>
      </c>
      <c r="T120" s="123">
        <f>SUMIF($A122:$A$211,LEFT($C120,LEN($C120)-6),T122:T$211)</f>
        <v>37.249179284895327</v>
      </c>
      <c r="U120" s="123">
        <f>SUMIF($A122:$A$211,LEFT($C120,LEN($C120)-6),U122:U$211)</f>
        <v>38.012749050527432</v>
      </c>
      <c r="V120" s="123">
        <f>SUMIF($A122:$A$211,LEFT($C120,LEN($C120)-6),V122:V$211)</f>
        <v>38.883194516215617</v>
      </c>
      <c r="W120" s="123">
        <f>SUMIF($A122:$A$211,LEFT($C120,LEN($C120)-6),W122:W$211)</f>
        <v>39.686161393944182</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0.8425937160000001</v>
      </c>
      <c r="E130" s="125">
        <f>SUMIF($B131:$B$211,LEFT($C130,LEN($C130)-6),E131:E$211)</f>
        <v>0.56453778972000002</v>
      </c>
      <c r="F130" s="125">
        <f>SUMIF($B131:$B$211,LEFT($C130,LEN($C130)-6),F131:F$211)</f>
        <v>0.83800045008000001</v>
      </c>
      <c r="G130" s="125">
        <f>SUMIF($B131:$B$211,LEFT($C130,LEN($C130)-6),G131:G$211)</f>
        <v>0.87195333060000013</v>
      </c>
      <c r="H130" s="125">
        <f>SUMIF($B131:$B$211,LEFT($C130,LEN($C130)-6),H131:H$211)</f>
        <v>3.0007934945999999</v>
      </c>
      <c r="I130" s="125">
        <f>SUMIF($B131:$B$211,LEFT($C130,LEN($C130)-6),I131:I$211)</f>
        <v>1.0957979123100001</v>
      </c>
      <c r="J130" s="125">
        <f>SUMIF($B131:$B$211,LEFT($C130,LEN($C130)-6),J131:J$211)</f>
        <v>0.93770269847999999</v>
      </c>
      <c r="K130" s="125">
        <f>SUMIF($B131:$B$211,LEFT($C130,LEN($C130)-6),K131:K$211)</f>
        <v>0.8152057400591598</v>
      </c>
      <c r="L130" s="125">
        <f>SUMIF($B131:$B$211,LEFT($C130,LEN($C130)-6),L131:L$211)</f>
        <v>0.27223020391825464</v>
      </c>
      <c r="M130" s="125">
        <f>SUMIF($B131:$B$211,LEFT($C130,LEN($C130)-6),M131:M$211)</f>
        <v>2.4925562100000005</v>
      </c>
      <c r="N130" s="125">
        <f>SUMIF($B131:$B$211,LEFT($C130,LEN($C130)-6),N131:N$211)</f>
        <v>2.1988775700000001</v>
      </c>
      <c r="O130" s="125">
        <f>SUMIF($B131:$B$211,LEFT($C130,LEN($C130)-6),O131:O$211)</f>
        <v>2.2755969899999999</v>
      </c>
      <c r="P130" s="125">
        <f>SUMIF($B131:$B$211,LEFT($C130,LEN($C130)-6),P131:P$211)</f>
        <v>4.1832707400000002</v>
      </c>
      <c r="Q130" s="125">
        <f>SUMIF($B131:$B$211,LEFT($C130,LEN($C130)-6),Q131:Q$211)</f>
        <v>1.9344843000000003</v>
      </c>
      <c r="R130" s="125">
        <f>SUMIF($B131:$B$211,LEFT($C130,LEN($C130)-6),R131:R$211)</f>
        <v>2.7758308837630969</v>
      </c>
      <c r="S130" s="125">
        <f>SUMIF($B131:$B$211,LEFT($C130,LEN($C130)-6),S131:S$211)</f>
        <v>2.8434572775968818</v>
      </c>
      <c r="T130" s="125">
        <f>SUMIF($B131:$B$211,LEFT($C130,LEN($C130)-6),T131:T$211)</f>
        <v>2.9069884597325903</v>
      </c>
      <c r="U130" s="125">
        <f>SUMIF($B131:$B$211,LEFT($C130,LEN($C130)-6),U131:U$211)</f>
        <v>2.966578725599021</v>
      </c>
      <c r="V130" s="125">
        <f>SUMIF($B131:$B$211,LEFT($C130,LEN($C130)-6),V131:V$211)</f>
        <v>3.0345097504473504</v>
      </c>
      <c r="W130" s="125">
        <f>SUMIF($B131:$B$211,LEFT($C130,LEN($C130)-6),W131:W$211)</f>
        <v>3.0971746330546028</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0.8425937160000001</v>
      </c>
      <c r="E136" s="127">
        <v>0.56453778972000002</v>
      </c>
      <c r="F136" s="127">
        <v>0.83800045008000001</v>
      </c>
      <c r="G136" s="127">
        <v>0.87195333060000013</v>
      </c>
      <c r="H136" s="127">
        <v>3.0007934945999999</v>
      </c>
      <c r="I136" s="127">
        <v>1.0957979123100001</v>
      </c>
      <c r="J136" s="127">
        <v>0.93770269847999999</v>
      </c>
      <c r="K136" s="127">
        <v>0.8152057400591598</v>
      </c>
      <c r="L136" s="127">
        <v>0.27223020391825464</v>
      </c>
      <c r="M136" s="127">
        <v>2.4925562100000005</v>
      </c>
      <c r="N136" s="127">
        <v>2.1988775700000001</v>
      </c>
      <c r="O136" s="127">
        <v>2.2755969899999999</v>
      </c>
      <c r="P136" s="127">
        <v>4.1832707400000002</v>
      </c>
      <c r="Q136" s="127">
        <v>1.9344843000000003</v>
      </c>
      <c r="R136" s="127">
        <v>2.7758308837630969</v>
      </c>
      <c r="S136" s="127">
        <v>2.8434572775968818</v>
      </c>
      <c r="T136" s="127">
        <v>2.9069884597325903</v>
      </c>
      <c r="U136" s="127">
        <v>2.966578725599021</v>
      </c>
      <c r="V136" s="127">
        <v>3.0345097504473504</v>
      </c>
      <c r="W136" s="127">
        <v>3.0971746330546028</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27.620232686929409</v>
      </c>
      <c r="E139" s="125">
        <f>SUMIF($B140:$B$211,LEFT($C139,LEN($C139)-6),E140:E$211)</f>
        <v>26.473337106049708</v>
      </c>
      <c r="F139" s="125">
        <f>SUMIF($B140:$B$211,LEFT($C139,LEN($C139)-6),F140:F$211)</f>
        <v>23.018195333900007</v>
      </c>
      <c r="G139" s="125">
        <f>SUMIF($B140:$B$211,LEFT($C139,LEN($C139)-6),G140:G$211)</f>
        <v>23.741242590576473</v>
      </c>
      <c r="H139" s="125">
        <f>SUMIF($B140:$B$211,LEFT($C139,LEN($C139)-6),H140:H$211)</f>
        <v>28.564638166284315</v>
      </c>
      <c r="I139" s="125">
        <f>SUMIF($B140:$B$211,LEFT($C139,LEN($C139)-6),I140:I$211)</f>
        <v>33.217064064953924</v>
      </c>
      <c r="J139" s="125">
        <f>SUMIF($B140:$B$211,LEFT($C139,LEN($C139)-6),J140:J$211)</f>
        <v>34.258406610752949</v>
      </c>
      <c r="K139" s="125">
        <f>SUMIF($B140:$B$211,LEFT($C139,LEN($C139)-6),K140:K$211)</f>
        <v>38.737703762295055</v>
      </c>
      <c r="L139" s="125">
        <f>SUMIF($B140:$B$211,LEFT($C139,LEN($C139)-6),L140:L$211)</f>
        <v>39.615081992205582</v>
      </c>
      <c r="M139" s="125">
        <f>SUMIF($B140:$B$211,LEFT($C139,LEN($C139)-6),M140:M$211)</f>
        <v>29.409114556176476</v>
      </c>
      <c r="N139" s="125">
        <f>SUMIF($B140:$B$211,LEFT($C139,LEN($C139)-6),N140:N$211)</f>
        <v>31.399418672156859</v>
      </c>
      <c r="O139" s="125">
        <f>SUMIF($B140:$B$211,LEFT($C139,LEN($C139)-6),O140:O$211)</f>
        <v>31.268430587941182</v>
      </c>
      <c r="P139" s="125">
        <f>SUMIF($B140:$B$211,LEFT($C139,LEN($C139)-6),P140:P$211)</f>
        <v>31.099321465784321</v>
      </c>
      <c r="Q139" s="125">
        <f>SUMIF($B140:$B$211,LEFT($C139,LEN($C139)-6),Q140:Q$211)</f>
        <v>31.511775024313728</v>
      </c>
      <c r="R139" s="125">
        <f>SUMIF($B140:$B$211,LEFT($C139,LEN($C139)-6),R140:R$211)</f>
        <v>32.792739024956944</v>
      </c>
      <c r="S139" s="125">
        <f>SUMIF($B140:$B$211,LEFT($C139,LEN($C139)-6),S140:S$211)</f>
        <v>33.59165465672767</v>
      </c>
      <c r="T139" s="125">
        <f>SUMIF($B140:$B$211,LEFT($C139,LEN($C139)-6),T140:T$211)</f>
        <v>34.342190825162739</v>
      </c>
      <c r="U139" s="125">
        <f>SUMIF($B140:$B$211,LEFT($C139,LEN($C139)-6),U140:U$211)</f>
        <v>35.046170324928418</v>
      </c>
      <c r="V139" s="125">
        <f>SUMIF($B140:$B$211,LEFT($C139,LEN($C139)-6),V140:V$211)</f>
        <v>35.848684765768269</v>
      </c>
      <c r="W139" s="125">
        <f>SUMIF($B140:$B$211,LEFT($C139,LEN($C139)-6),W140:W$211)</f>
        <v>36.588986760889583</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2.8888944605294116</v>
      </c>
      <c r="E142" s="127">
        <v>3.2136134703497059</v>
      </c>
      <c r="F142" s="127">
        <v>1.625368664</v>
      </c>
      <c r="G142" s="127">
        <v>1.7151301061764708</v>
      </c>
      <c r="H142" s="127">
        <v>2.2673452107843133</v>
      </c>
      <c r="I142" s="127">
        <v>2.0430475560539216</v>
      </c>
      <c r="J142" s="127">
        <v>1.9821258973529412</v>
      </c>
      <c r="K142" s="127">
        <v>2.111809667658513</v>
      </c>
      <c r="L142" s="127">
        <v>2.0626103932618687</v>
      </c>
      <c r="M142" s="127">
        <v>1.9744974461764706</v>
      </c>
      <c r="N142" s="127">
        <v>2.874230882156863</v>
      </c>
      <c r="O142" s="127">
        <v>2.3101492979411766</v>
      </c>
      <c r="P142" s="127">
        <v>1.9863639257843135</v>
      </c>
      <c r="Q142" s="127">
        <v>3.3276999243137251</v>
      </c>
      <c r="R142" s="127">
        <v>2.7718411443027935</v>
      </c>
      <c r="S142" s="127">
        <v>2.8393703378014954</v>
      </c>
      <c r="T142" s="127">
        <v>2.9028102057055589</v>
      </c>
      <c r="U142" s="127">
        <v>2.9623148216728663</v>
      </c>
      <c r="V142" s="127">
        <v>3.0301482083358144</v>
      </c>
      <c r="W142" s="127">
        <v>3.0927230218555097</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24.731338226399998</v>
      </c>
      <c r="E149" s="127">
        <v>23.259723635700002</v>
      </c>
      <c r="F149" s="127">
        <v>21.392826669900007</v>
      </c>
      <c r="G149" s="127">
        <v>22.026112484400002</v>
      </c>
      <c r="H149" s="127">
        <v>26.297292955500001</v>
      </c>
      <c r="I149" s="127">
        <v>31.174016508900003</v>
      </c>
      <c r="J149" s="127">
        <v>32.276280713400006</v>
      </c>
      <c r="K149" s="127">
        <v>36.625894094636543</v>
      </c>
      <c r="L149" s="127">
        <v>37.552471598943711</v>
      </c>
      <c r="M149" s="127">
        <v>27.434617110000005</v>
      </c>
      <c r="N149" s="127">
        <v>28.525187789999997</v>
      </c>
      <c r="O149" s="127">
        <v>28.958281290000006</v>
      </c>
      <c r="P149" s="127">
        <v>29.112957540000007</v>
      </c>
      <c r="Q149" s="127">
        <v>28.184075100000005</v>
      </c>
      <c r="R149" s="127">
        <v>30.020897880654154</v>
      </c>
      <c r="S149" s="127">
        <v>30.752284318926172</v>
      </c>
      <c r="T149" s="127">
        <v>31.439380619457179</v>
      </c>
      <c r="U149" s="127">
        <v>32.083855503255549</v>
      </c>
      <c r="V149" s="127">
        <v>32.818536557432452</v>
      </c>
      <c r="W149" s="127">
        <v>33.49626373903407</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119.39161910908152</v>
      </c>
      <c r="E153" s="123">
        <f>SUMIF($A155:$A$211,LEFT($C153,LEN($C153)-6),E155:E$211)</f>
        <v>119.03349135241525</v>
      </c>
      <c r="F153" s="123">
        <f>SUMIF($A155:$A$211,LEFT($C153,LEN($C153)-6),F155:F$211)</f>
        <v>109.21532426652246</v>
      </c>
      <c r="G153" s="123">
        <f>SUMIF($A155:$A$211,LEFT($C153,LEN($C153)-6),G155:G$211)</f>
        <v>87.213831981052124</v>
      </c>
      <c r="H153" s="123">
        <f>SUMIF($A155:$A$211,LEFT($C153,LEN($C153)-6),H155:H$211)</f>
        <v>88.914377065128832</v>
      </c>
      <c r="I153" s="123">
        <f>SUMIF($A155:$A$211,LEFT($C153,LEN($C153)-6),I155:I$211)</f>
        <v>95.505096364715925</v>
      </c>
      <c r="J153" s="123">
        <f>SUMIF($A155:$A$211,LEFT($C153,LEN($C153)-6),J155:J$211)</f>
        <v>131.61748475903309</v>
      </c>
      <c r="K153" s="123">
        <f>SUMIF($A155:$A$211,LEFT($C153,LEN($C153)-6),K155:K$211)</f>
        <v>120.06752308765657</v>
      </c>
      <c r="L153" s="123">
        <f>SUMIF($A155:$A$211,LEFT($C153,LEN($C153)-6),L155:L$211)</f>
        <v>91.536572736688541</v>
      </c>
      <c r="M153" s="123">
        <f>SUMIF($A155:$A$211,LEFT($C153,LEN($C153)-6),M155:M$211)</f>
        <v>147.036909972525</v>
      </c>
      <c r="N153" s="123">
        <f>SUMIF($A155:$A$211,LEFT($C153,LEN($C153)-6),N155:N$211)</f>
        <v>150.55289019523246</v>
      </c>
      <c r="O153" s="123">
        <f>SUMIF($A155:$A$211,LEFT($C153,LEN($C153)-6),O155:O$211)</f>
        <v>142.56274178607501</v>
      </c>
      <c r="P153" s="123">
        <f>SUMIF($A155:$A$211,LEFT($C153,LEN($C153)-6),P155:P$211)</f>
        <v>122.55410337915745</v>
      </c>
      <c r="Q153" s="123">
        <f>SUMIF($A155:$A$211,LEFT($C153,LEN($C153)-6),Q155:Q$211)</f>
        <v>120.92208242501499</v>
      </c>
      <c r="R153" s="123">
        <f>SUMIF($A155:$A$211,LEFT($C153,LEN($C153)-6),R155:R$211)</f>
        <v>139.02812022604428</v>
      </c>
      <c r="S153" s="123">
        <f>SUMIF($A155:$A$211,LEFT($C153,LEN($C153)-6),S155:S$211)</f>
        <v>142.41520351968907</v>
      </c>
      <c r="T153" s="123">
        <f>SUMIF($A155:$A$211,LEFT($C153,LEN($C153)-6),T155:T$211)</f>
        <v>145.59717720538129</v>
      </c>
      <c r="U153" s="123">
        <f>SUMIF($A155:$A$211,LEFT($C153,LEN($C153)-6),U155:U$211)</f>
        <v>148.58176920471405</v>
      </c>
      <c r="V153" s="123">
        <f>SUMIF($A155:$A$211,LEFT($C153,LEN($C153)-6),V155:V$211)</f>
        <v>151.98411001190641</v>
      </c>
      <c r="W153" s="123">
        <f>SUMIF($A155:$A$211,LEFT($C153,LEN($C153)-6),W155:W$211)</f>
        <v>155.12269488897252</v>
      </c>
    </row>
    <row r="154" spans="1:23" s="87" customFormat="1" ht="14.25" customHeight="1" x14ac:dyDescent="0.25">
      <c r="A154" s="125" t="s">
        <v>485</v>
      </c>
      <c r="B154" s="125" t="s">
        <v>485</v>
      </c>
      <c r="C154" s="124" t="s">
        <v>485</v>
      </c>
      <c r="D154" s="125">
        <f>SUMIF($B155:$B$211,LEFT($C154,LEN($C154)-6),D155:D$211)</f>
        <v>4.7924544658399997</v>
      </c>
      <c r="E154" s="125">
        <f>SUMIF($B155:$B$211,LEFT($C154,LEN($C154)-6),E155:E$211)</f>
        <v>4.8417447224999997</v>
      </c>
      <c r="F154" s="125">
        <f>SUMIF($B155:$B$211,LEFT($C154,LEN($C154)-6),F155:F$211)</f>
        <v>3.9280022230000005</v>
      </c>
      <c r="G154" s="125">
        <f>SUMIF($B155:$B$211,LEFT($C154,LEN($C154)-6),G155:G$211)</f>
        <v>3.7019999190600008</v>
      </c>
      <c r="H154" s="125">
        <f>SUMIF($B155:$B$211,LEFT($C154,LEN($C154)-6),H155:H$211)</f>
        <v>7.6343593834800005</v>
      </c>
      <c r="I154" s="125">
        <f>SUMIF($B155:$B$211,LEFT($C154,LEN($C154)-6),I155:I$211)</f>
        <v>6.3385609552199993</v>
      </c>
      <c r="J154" s="125">
        <f>SUMIF($B155:$B$211,LEFT($C154,LEN($C154)-6),J155:J$211)</f>
        <v>7.3386386045099998</v>
      </c>
      <c r="K154" s="125">
        <f>SUMIF($B155:$B$211,LEFT($C154,LEN($C154)-6),K155:K$211)</f>
        <v>8.9294162023344974</v>
      </c>
      <c r="L154" s="125">
        <f>SUMIF($B155:$B$211,LEFT($C154,LEN($C154)-6),L155:L$211)</f>
        <v>6.4544228473786189</v>
      </c>
      <c r="M154" s="125">
        <f>SUMIF($B155:$B$211,LEFT($C154,LEN($C154)-6),M155:M$211)</f>
        <v>6.0195871800000003</v>
      </c>
      <c r="N154" s="125">
        <f>SUMIF($B155:$B$211,LEFT($C154,LEN($C154)-6),N155:N$211)</f>
        <v>7.1613041400000013</v>
      </c>
      <c r="O154" s="125">
        <f>SUMIF($B155:$B$211,LEFT($C154,LEN($C154)-6),O155:O$211)</f>
        <v>6.6580907399999996</v>
      </c>
      <c r="P154" s="125">
        <f>SUMIF($B155:$B$211,LEFT($C154,LEN($C154)-6),P155:P$211)</f>
        <v>3.6103499100000001</v>
      </c>
      <c r="Q154" s="125">
        <f>SUMIF($B155:$B$211,LEFT($C154,LEN($C154)-6),Q155:Q$211)</f>
        <v>1.6634915099999998</v>
      </c>
      <c r="R154" s="125">
        <f>SUMIF($B155:$B$211,LEFT($C154,LEN($C154)-6),R155:R$211)</f>
        <v>4.7423127908217211</v>
      </c>
      <c r="S154" s="125">
        <f>SUMIF($B155:$B$211,LEFT($C154,LEN($C154)-6),S155:S$211)</f>
        <v>4.857847751669313</v>
      </c>
      <c r="T154" s="125">
        <f>SUMIF($B155:$B$211,LEFT($C154,LEN($C154)-6),T155:T$211)</f>
        <v>4.9663863299452897</v>
      </c>
      <c r="U154" s="125">
        <f>SUMIF($B155:$B$211,LEFT($C154,LEN($C154)-6),U155:U$211)</f>
        <v>5.0681921285909688</v>
      </c>
      <c r="V154" s="125">
        <f>SUMIF($B155:$B$211,LEFT($C154,LEN($C154)-6),V155:V$211)</f>
        <v>5.1842475302064779</v>
      </c>
      <c r="W154" s="125">
        <f>SUMIF($B155:$B$211,LEFT($C154,LEN($C154)-6),W155:W$211)</f>
        <v>5.2913060963684204</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2.4129496146089512E-2</v>
      </c>
      <c r="L158" s="127">
        <v>0</v>
      </c>
      <c r="M158" s="127">
        <v>0</v>
      </c>
      <c r="N158" s="127">
        <v>4.9496399999999999E-3</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0.93925376900000013</v>
      </c>
      <c r="E159" s="127">
        <v>0.68091235049999999</v>
      </c>
      <c r="F159" s="127">
        <v>0.3765324055</v>
      </c>
      <c r="G159" s="127">
        <v>4.8836447999999998E-2</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0.82494000000000012</v>
      </c>
      <c r="G164" s="127">
        <v>0.82494000000000012</v>
      </c>
      <c r="H164" s="127">
        <v>0.82494000000000012</v>
      </c>
      <c r="I164" s="127">
        <v>0.82494000000000012</v>
      </c>
      <c r="J164" s="127">
        <v>0</v>
      </c>
      <c r="K164" s="127">
        <v>0</v>
      </c>
      <c r="L164" s="127">
        <v>2.4748201175476436E-2</v>
      </c>
      <c r="M164" s="127">
        <v>0</v>
      </c>
      <c r="N164" s="127">
        <v>0</v>
      </c>
      <c r="O164" s="127">
        <v>8.2494000000000012E-2</v>
      </c>
      <c r="P164" s="127">
        <v>0</v>
      </c>
      <c r="Q164" s="127">
        <v>0</v>
      </c>
      <c r="R164" s="127">
        <v>1.9791441724392997E-2</v>
      </c>
      <c r="S164" s="127">
        <v>2.0273612248693004E-2</v>
      </c>
      <c r="T164" s="127">
        <v>2.0726584256561181E-2</v>
      </c>
      <c r="U164" s="127">
        <v>2.1151457861482568E-2</v>
      </c>
      <c r="V164" s="127">
        <v>2.1635800379403321E-2</v>
      </c>
      <c r="W164" s="127">
        <v>2.2082595744186504E-2</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3.8532006968399997</v>
      </c>
      <c r="E166" s="127">
        <v>4.1608323719999998</v>
      </c>
      <c r="F166" s="127">
        <v>2.7265298175000003</v>
      </c>
      <c r="G166" s="127">
        <v>2.8282234710600007</v>
      </c>
      <c r="H166" s="127">
        <v>6.8094193834800008</v>
      </c>
      <c r="I166" s="127">
        <v>5.5136209552199995</v>
      </c>
      <c r="J166" s="127">
        <v>7.3386386045099998</v>
      </c>
      <c r="K166" s="127">
        <v>8.9052867061884076</v>
      </c>
      <c r="L166" s="127">
        <v>6.4296746462031429</v>
      </c>
      <c r="M166" s="127">
        <v>6.0195871800000003</v>
      </c>
      <c r="N166" s="127">
        <v>7.1563545000000008</v>
      </c>
      <c r="O166" s="127">
        <v>6.5755967399999999</v>
      </c>
      <c r="P166" s="127">
        <v>3.6103499100000001</v>
      </c>
      <c r="Q166" s="127">
        <v>1.6634915099999998</v>
      </c>
      <c r="R166" s="127">
        <v>4.7225213490973283</v>
      </c>
      <c r="S166" s="127">
        <v>4.83757413942062</v>
      </c>
      <c r="T166" s="127">
        <v>4.9456597456887286</v>
      </c>
      <c r="U166" s="127">
        <v>5.0470406707294861</v>
      </c>
      <c r="V166" s="127">
        <v>5.1626117298270744</v>
      </c>
      <c r="W166" s="127">
        <v>5.2692235006242338</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0.40305086876505003</v>
      </c>
      <c r="E169" s="125">
        <f>SUMIF($B170:$B$211,LEFT($C169,LEN($C169)-6),E170:E$211)</f>
        <v>0.51025236897525017</v>
      </c>
      <c r="F169" s="125">
        <f>SUMIF($B170:$B$211,LEFT($C169,LEN($C169)-6),F170:F$211)</f>
        <v>0.60828868243880019</v>
      </c>
      <c r="G169" s="125">
        <f>SUMIF($B170:$B$211,LEFT($C169,LEN($C169)-6),G170:G$211)</f>
        <v>0.58651155449095005</v>
      </c>
      <c r="H169" s="125">
        <f>SUMIF($B170:$B$211,LEFT($C169,LEN($C169)-6),H170:H$211)</f>
        <v>0.59263633320760012</v>
      </c>
      <c r="I169" s="125">
        <f>SUMIF($B170:$B$211,LEFT($C169,LEN($C169)-6),I170:I$211)</f>
        <v>0.33296371155025012</v>
      </c>
      <c r="J169" s="125">
        <f>SUMIF($B170:$B$211,LEFT($C169,LEN($C169)-6),J170:J$211)</f>
        <v>0.32834557827225003</v>
      </c>
      <c r="K169" s="125">
        <f>SUMIF($B170:$B$211,LEFT($C169,LEN($C169)-6),K170:K$211)</f>
        <v>0.48533583735566438</v>
      </c>
      <c r="L169" s="125">
        <f>SUMIF($B170:$B$211,LEFT($C169,LEN($C169)-6),L170:L$211)</f>
        <v>0.35918724786947803</v>
      </c>
      <c r="M169" s="125">
        <f>SUMIF($B170:$B$211,LEFT($C169,LEN($C169)-6),M170:M$211)</f>
        <v>1.0004585882500003</v>
      </c>
      <c r="N169" s="125">
        <f>SUMIF($B170:$B$211,LEFT($C169,LEN($C169)-6),N170:N$211)</f>
        <v>1.3094297826500003</v>
      </c>
      <c r="O169" s="125">
        <f>SUMIF($B170:$B$211,LEFT($C169,LEN($C169)-6),O170:O$211)</f>
        <v>1.6590767061000002</v>
      </c>
      <c r="P169" s="125">
        <f>SUMIF($B170:$B$211,LEFT($C169,LEN($C169)-6),P170:P$211)</f>
        <v>2.6615896241000003</v>
      </c>
      <c r="Q169" s="125">
        <f>SUMIF($B170:$B$211,LEFT($C169,LEN($C169)-6),Q170:Q$211)</f>
        <v>2.0851446962500004</v>
      </c>
      <c r="R169" s="125">
        <f>SUMIF($B170:$B$211,LEFT($C169,LEN($C169)-6),R170:R$211)</f>
        <v>2.0560409348446536</v>
      </c>
      <c r="S169" s="125">
        <f>SUMIF($B170:$B$211,LEFT($C169,LEN($C169)-6),S170:S$211)</f>
        <v>2.1061313905750447</v>
      </c>
      <c r="T169" s="125">
        <f>SUMIF($B170:$B$211,LEFT($C169,LEN($C169)-6),T170:T$211)</f>
        <v>2.1531885480820638</v>
      </c>
      <c r="U169" s="125">
        <f>SUMIF($B170:$B$211,LEFT($C169,LEN($C169)-6),U170:U$211)</f>
        <v>2.1973266930448294</v>
      </c>
      <c r="V169" s="125">
        <f>SUMIF($B170:$B$211,LEFT($C169,LEN($C169)-6),V170:V$211)</f>
        <v>2.2476427871019609</v>
      </c>
      <c r="W169" s="125">
        <f>SUMIF($B170:$B$211,LEFT($C169,LEN($C169)-6),W170:W$211)</f>
        <v>2.2940582818539608</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0.40305086876505003</v>
      </c>
      <c r="E173" s="127">
        <v>0.51025236897525017</v>
      </c>
      <c r="F173" s="127">
        <v>0.60828868243880019</v>
      </c>
      <c r="G173" s="127">
        <v>0.58651155449095005</v>
      </c>
      <c r="H173" s="127">
        <v>0.59263633320760012</v>
      </c>
      <c r="I173" s="127">
        <v>0.33296371155025012</v>
      </c>
      <c r="J173" s="127">
        <v>0.32834557827225003</v>
      </c>
      <c r="K173" s="127">
        <v>0.48533583735566438</v>
      </c>
      <c r="L173" s="127">
        <v>0.35918724786947803</v>
      </c>
      <c r="M173" s="127">
        <v>1.0004585882500003</v>
      </c>
      <c r="N173" s="127">
        <v>1.3094297826500003</v>
      </c>
      <c r="O173" s="127">
        <v>1.6590767061000002</v>
      </c>
      <c r="P173" s="127">
        <v>2.6615896241000003</v>
      </c>
      <c r="Q173" s="127">
        <v>2.0851446962500004</v>
      </c>
      <c r="R173" s="127">
        <v>2.0560409348446536</v>
      </c>
      <c r="S173" s="127">
        <v>2.1061313905750447</v>
      </c>
      <c r="T173" s="127">
        <v>2.1531885480820638</v>
      </c>
      <c r="U173" s="127">
        <v>2.1973266930448294</v>
      </c>
      <c r="V173" s="127">
        <v>2.2476427871019609</v>
      </c>
      <c r="W173" s="127">
        <v>2.2940582818539608</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0.63480246669000007</v>
      </c>
      <c r="E178" s="125">
        <f>SUMIF($B179:$B$211,LEFT($C178,LEN($C178)-6),E179:E$211)</f>
        <v>1.1947527650700001</v>
      </c>
      <c r="F178" s="125">
        <f>SUMIF($B179:$B$211,LEFT($C178,LEN($C178)-6),F179:F$211)</f>
        <v>0.71613041399999999</v>
      </c>
      <c r="G178" s="125">
        <f>SUMIF($B179:$B$211,LEFT($C178,LEN($C178)-6),G179:G$211)</f>
        <v>0.50703740937000008</v>
      </c>
      <c r="H178" s="125">
        <f>SUMIF($B179:$B$211,LEFT($C178,LEN($C178)-6),H179:H$211)</f>
        <v>0.79831277</v>
      </c>
      <c r="I178" s="125">
        <f>SUMIF($B179:$B$211,LEFT($C178,LEN($C178)-6),I179:I$211)</f>
        <v>1.9746749185000001</v>
      </c>
      <c r="J178" s="125">
        <f>SUMIF($B179:$B$211,LEFT($C178,LEN($C178)-6),J179:J$211)</f>
        <v>1.6597792800000002</v>
      </c>
      <c r="K178" s="125">
        <f>SUMIF($B179:$B$211,LEFT($C178,LEN($C178)-6),K179:K$211)</f>
        <v>0.85515346811760784</v>
      </c>
      <c r="L178" s="125">
        <f>SUMIF($B179:$B$211,LEFT($C178,LEN($C178)-6),L179:L$211)</f>
        <v>1.1368498679974688</v>
      </c>
      <c r="M178" s="125">
        <f>SUMIF($B179:$B$211,LEFT($C178,LEN($C178)-6),M179:M$211)</f>
        <v>12.170202329999999</v>
      </c>
      <c r="N178" s="125">
        <f>SUMIF($B179:$B$211,LEFT($C178,LEN($C178)-6),N179:N$211)</f>
        <v>14.508563505000001</v>
      </c>
      <c r="O178" s="125">
        <f>SUMIF($B179:$B$211,LEFT($C178,LEN($C178)-6),O179:O$211)</f>
        <v>11.360890360000003</v>
      </c>
      <c r="P178" s="125">
        <f>SUMIF($B179:$B$211,LEFT($C178,LEN($C178)-6),P179:P$211)</f>
        <v>11.898590835</v>
      </c>
      <c r="Q178" s="125">
        <f>SUMIF($B179:$B$211,LEFT($C178,LEN($C178)-6),Q179:Q$211)</f>
        <v>15.385451809999999</v>
      </c>
      <c r="R178" s="125">
        <f>SUMIF($B179:$B$211,LEFT($C178,LEN($C178)-6),R179:R$211)</f>
        <v>13.966409720371431</v>
      </c>
      <c r="S178" s="125">
        <f>SUMIF($B179:$B$211,LEFT($C178,LEN($C178)-6),S179:S$211)</f>
        <v>14.306667453549116</v>
      </c>
      <c r="T178" s="125">
        <f>SUMIF($B179:$B$211,LEFT($C178,LEN($C178)-6),T179:T$211)</f>
        <v>14.626320399597459</v>
      </c>
      <c r="U178" s="125">
        <f>SUMIF($B179:$B$211,LEFT($C178,LEN($C178)-6),U179:U$211)</f>
        <v>14.926144885773708</v>
      </c>
      <c r="V178" s="125">
        <f>SUMIF($B179:$B$211,LEFT($C178,LEN($C178)-6),V179:V$211)</f>
        <v>15.26793534977716</v>
      </c>
      <c r="W178" s="125">
        <f>SUMIF($B179:$B$211,LEFT($C178,LEN($C178)-6),W179:W$211)</f>
        <v>15.583229566975788</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0.5935550542200001</v>
      </c>
      <c r="E184" s="127">
        <v>1.1947507027199999</v>
      </c>
      <c r="F184" s="127">
        <v>0.71613041399999999</v>
      </c>
      <c r="G184" s="127">
        <v>0.50703617196000006</v>
      </c>
      <c r="H184" s="127">
        <v>0.68923736999999996</v>
      </c>
      <c r="I184" s="127">
        <v>1.5584354010000001</v>
      </c>
      <c r="J184" s="127">
        <v>1.6300814400000001</v>
      </c>
      <c r="K184" s="127">
        <v>0.74368344532306607</v>
      </c>
      <c r="L184" s="127">
        <v>1.087353465646516</v>
      </c>
      <c r="M184" s="127">
        <v>0.73997118000000006</v>
      </c>
      <c r="N184" s="127">
        <v>0.44381772000000003</v>
      </c>
      <c r="O184" s="127">
        <v>0.62530451999999992</v>
      </c>
      <c r="P184" s="127">
        <v>0.58983209999999997</v>
      </c>
      <c r="Q184" s="127">
        <v>0.32997599999999999</v>
      </c>
      <c r="R184" s="127">
        <v>0.5129417639405236</v>
      </c>
      <c r="S184" s="127">
        <v>0.52543834719598914</v>
      </c>
      <c r="T184" s="127">
        <v>0.53717818221999425</v>
      </c>
      <c r="U184" s="127">
        <v>0.54818978104109173</v>
      </c>
      <c r="V184" s="127">
        <v>0.56074265662000744</v>
      </c>
      <c r="W184" s="127">
        <v>0.57232240941031931</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4.1247412470000001E-2</v>
      </c>
      <c r="E188" s="127">
        <v>2.0623500000000003E-6</v>
      </c>
      <c r="F188" s="127">
        <v>0</v>
      </c>
      <c r="G188" s="127">
        <v>1.2374100000000001E-6</v>
      </c>
      <c r="H188" s="127">
        <v>0</v>
      </c>
      <c r="I188" s="127">
        <v>0</v>
      </c>
      <c r="J188" s="127">
        <v>2.969784E-2</v>
      </c>
      <c r="K188" s="127">
        <v>0.11147002279454178</v>
      </c>
      <c r="L188" s="127">
        <v>4.9496402350952866E-2</v>
      </c>
      <c r="M188" s="127">
        <v>1.2374099999999999E-2</v>
      </c>
      <c r="N188" s="127">
        <v>1.1549160000000001E-2</v>
      </c>
      <c r="O188" s="127">
        <v>1.814868E-2</v>
      </c>
      <c r="P188" s="127">
        <v>3.4647480000000001E-2</v>
      </c>
      <c r="Q188" s="127">
        <v>4.1247000000000006E-2</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0.1090754</v>
      </c>
      <c r="I189" s="127">
        <v>0.41623951749999993</v>
      </c>
      <c r="J189" s="127">
        <v>0</v>
      </c>
      <c r="K189" s="127">
        <v>0</v>
      </c>
      <c r="L189" s="127">
        <v>0</v>
      </c>
      <c r="M189" s="127">
        <v>11.417857049999999</v>
      </c>
      <c r="N189" s="127">
        <v>14.053196625000002</v>
      </c>
      <c r="O189" s="127">
        <v>10.717437160000003</v>
      </c>
      <c r="P189" s="127">
        <v>11.274111255000001</v>
      </c>
      <c r="Q189" s="127">
        <v>15.014228809999999</v>
      </c>
      <c r="R189" s="127">
        <v>13.453467956430908</v>
      </c>
      <c r="S189" s="127">
        <v>13.781229106353127</v>
      </c>
      <c r="T189" s="127">
        <v>14.089142217377464</v>
      </c>
      <c r="U189" s="127">
        <v>14.377955104732616</v>
      </c>
      <c r="V189" s="127">
        <v>14.707192693157152</v>
      </c>
      <c r="W189" s="127">
        <v>15.01090715756547</v>
      </c>
    </row>
    <row r="190" spans="1:23" s="87" customFormat="1" ht="14.25" customHeight="1" x14ac:dyDescent="0.25">
      <c r="A190" s="125" t="s">
        <v>517</v>
      </c>
      <c r="B190" s="125" t="s">
        <v>517</v>
      </c>
      <c r="C190" s="124" t="s">
        <v>517</v>
      </c>
      <c r="D190" s="125">
        <f>SUMIF($B191:$B$211,LEFT($C190,LEN($C190)-6),D191:D$211)</f>
        <v>113.56131130778647</v>
      </c>
      <c r="E190" s="125">
        <f>SUMIF($B191:$B$211,LEFT($C190,LEN($C190)-6),E191:E$211)</f>
        <v>112.48674149587001</v>
      </c>
      <c r="F190" s="125">
        <f>SUMIF($B191:$B$211,LEFT($C190,LEN($C190)-6),F191:F$211)</f>
        <v>103.96290294708366</v>
      </c>
      <c r="G190" s="125">
        <f>SUMIF($B191:$B$211,LEFT($C190,LEN($C190)-6),G191:G$211)</f>
        <v>82.41828309813117</v>
      </c>
      <c r="H190" s="125">
        <f>SUMIF($B191:$B$211,LEFT($C190,LEN($C190)-6),H191:H$211)</f>
        <v>79.889068578441226</v>
      </c>
      <c r="I190" s="125">
        <f>SUMIF($B191:$B$211,LEFT($C190,LEN($C190)-6),I191:I$211)</f>
        <v>86.858896779445672</v>
      </c>
      <c r="J190" s="125">
        <f>SUMIF($B191:$B$211,LEFT($C190,LEN($C190)-6),J191:J$211)</f>
        <v>122.29072129625084</v>
      </c>
      <c r="K190" s="125">
        <f>SUMIF($B191:$B$211,LEFT($C190,LEN($C190)-6),K191:K$211)</f>
        <v>109.79761757984879</v>
      </c>
      <c r="L190" s="125">
        <f>SUMIF($B191:$B$211,LEFT($C190,LEN($C190)-6),L191:L$211)</f>
        <v>83.586112773442977</v>
      </c>
      <c r="M190" s="125">
        <f>SUMIF($B191:$B$211,LEFT($C190,LEN($C190)-6),M191:M$211)</f>
        <v>127.84666187427499</v>
      </c>
      <c r="N190" s="125">
        <f>SUMIF($B191:$B$211,LEFT($C190,LEN($C190)-6),N191:N$211)</f>
        <v>127.57359276758247</v>
      </c>
      <c r="O190" s="125">
        <f>SUMIF($B191:$B$211,LEFT($C190,LEN($C190)-6),O191:O$211)</f>
        <v>122.88468397997499</v>
      </c>
      <c r="P190" s="125">
        <f>SUMIF($B191:$B$211,LEFT($C190,LEN($C190)-6),P191:P$211)</f>
        <v>104.38357301005746</v>
      </c>
      <c r="Q190" s="125">
        <f>SUMIF($B191:$B$211,LEFT($C190,LEN($C190)-6),Q191:Q$211)</f>
        <v>101.78799440876497</v>
      </c>
      <c r="R190" s="125">
        <f>SUMIF($B191:$B$211,LEFT($C190,LEN($C190)-6),R191:R$211)</f>
        <v>118.26335678000648</v>
      </c>
      <c r="S190" s="125">
        <f>SUMIF($B191:$B$211,LEFT($C190,LEN($C190)-6),S191:S$211)</f>
        <v>121.14455692389561</v>
      </c>
      <c r="T190" s="125">
        <f>SUMIF($B191:$B$211,LEFT($C190,LEN($C190)-6),T191:T$211)</f>
        <v>123.8512819277565</v>
      </c>
      <c r="U190" s="125">
        <f>SUMIF($B191:$B$211,LEFT($C190,LEN($C190)-6),U191:U$211)</f>
        <v>126.39010549730455</v>
      </c>
      <c r="V190" s="125">
        <f>SUMIF($B191:$B$211,LEFT($C190,LEN($C190)-6),V191:V$211)</f>
        <v>129.2842843448208</v>
      </c>
      <c r="W190" s="125">
        <f>SUMIF($B191:$B$211,LEFT($C190,LEN($C190)-6),W191:W$211)</f>
        <v>131.95410094377436</v>
      </c>
    </row>
    <row r="191" spans="1:23" s="85" customFormat="1" ht="14.25" customHeight="1" x14ac:dyDescent="0.25">
      <c r="A191" s="130" t="s">
        <v>240</v>
      </c>
      <c r="B191" s="130" t="s">
        <v>518</v>
      </c>
      <c r="C191" s="126" t="s">
        <v>291</v>
      </c>
      <c r="D191" s="127">
        <v>113.07957604562647</v>
      </c>
      <c r="E191" s="127">
        <v>112.38981104587</v>
      </c>
      <c r="F191" s="127">
        <v>103.66804258053367</v>
      </c>
      <c r="G191" s="127">
        <v>82.063950744631157</v>
      </c>
      <c r="H191" s="127">
        <v>79.106922340941225</v>
      </c>
      <c r="I191" s="127">
        <v>86.546611617745683</v>
      </c>
      <c r="J191" s="127">
        <v>121.73788156820083</v>
      </c>
      <c r="K191" s="127">
        <v>109.62438017162046</v>
      </c>
      <c r="L191" s="127">
        <v>83.262943618512864</v>
      </c>
      <c r="M191" s="127">
        <v>127.01347247427499</v>
      </c>
      <c r="N191" s="127">
        <v>126.50075829758246</v>
      </c>
      <c r="O191" s="127">
        <v>121.741729609975</v>
      </c>
      <c r="P191" s="127">
        <v>103.22824454005746</v>
      </c>
      <c r="Q191" s="127">
        <v>100.76548127876498</v>
      </c>
      <c r="R191" s="127">
        <v>117.16756824092721</v>
      </c>
      <c r="S191" s="127">
        <v>120.02207215208264</v>
      </c>
      <c r="T191" s="127">
        <v>122.70371755125088</v>
      </c>
      <c r="U191" s="127">
        <v>125.21901723439825</v>
      </c>
      <c r="V191" s="127">
        <v>128.08637959287256</v>
      </c>
      <c r="W191" s="127">
        <v>130.73145856801574</v>
      </c>
    </row>
    <row r="192" spans="1:23" s="85" customFormat="1" ht="14.25" customHeight="1" x14ac:dyDescent="0.25">
      <c r="A192" s="130" t="s">
        <v>240</v>
      </c>
      <c r="B192" s="130" t="s">
        <v>518</v>
      </c>
      <c r="C192" s="126" t="s">
        <v>276</v>
      </c>
      <c r="D192" s="127">
        <v>0.29158659215999999</v>
      </c>
      <c r="E192" s="127">
        <v>0</v>
      </c>
      <c r="F192" s="127">
        <v>0.15075366030000001</v>
      </c>
      <c r="G192" s="127">
        <v>9.6930450000000001E-2</v>
      </c>
      <c r="H192" s="127">
        <v>0.58611986999999988</v>
      </c>
      <c r="I192" s="127">
        <v>0.23923260000000002</v>
      </c>
      <c r="J192" s="127">
        <v>0.55188486000000003</v>
      </c>
      <c r="K192" s="127">
        <v>0.17323740822833517</v>
      </c>
      <c r="L192" s="127">
        <v>0.32172661528119362</v>
      </c>
      <c r="M192" s="127">
        <v>0.82205271000000002</v>
      </c>
      <c r="N192" s="127">
        <v>0.90949635000000006</v>
      </c>
      <c r="O192" s="127">
        <v>1.14295437</v>
      </c>
      <c r="P192" s="127">
        <v>1.1066570100000004</v>
      </c>
      <c r="Q192" s="127">
        <v>1.0225131300000001</v>
      </c>
      <c r="R192" s="127">
        <v>1.0957885390792605</v>
      </c>
      <c r="S192" s="127">
        <v>1.1224847718129569</v>
      </c>
      <c r="T192" s="127">
        <v>1.1475643765056209</v>
      </c>
      <c r="U192" s="127">
        <v>1.1710882629062931</v>
      </c>
      <c r="V192" s="127">
        <v>1.1979047519482318</v>
      </c>
      <c r="W192" s="127">
        <v>1.2226423757586147</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7.4244599999999999E-3</v>
      </c>
      <c r="E195" s="127">
        <v>7.4244599999999999E-3</v>
      </c>
      <c r="F195" s="127">
        <v>1.7065946250000002E-2</v>
      </c>
      <c r="G195" s="127">
        <v>0.19344843</v>
      </c>
      <c r="H195" s="127">
        <v>0.16086330000000001</v>
      </c>
      <c r="I195" s="127">
        <v>0</v>
      </c>
      <c r="J195" s="127">
        <v>1.2992805000000001E-4</v>
      </c>
      <c r="K195" s="127">
        <v>0</v>
      </c>
      <c r="L195" s="127">
        <v>4.0141582306622775E-5</v>
      </c>
      <c r="M195" s="127">
        <v>1.1136689999999999E-2</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0.18272420999999997</v>
      </c>
      <c r="E196" s="127">
        <v>8.9505989999999994E-2</v>
      </c>
      <c r="F196" s="127">
        <v>0.12704076000000003</v>
      </c>
      <c r="G196" s="127">
        <v>6.3953473499999997E-2</v>
      </c>
      <c r="H196" s="127">
        <v>3.5163067499999999E-2</v>
      </c>
      <c r="I196" s="127">
        <v>7.305256169999999E-2</v>
      </c>
      <c r="J196" s="127">
        <v>8.2494000000000003E-4</v>
      </c>
      <c r="K196" s="127">
        <v>0</v>
      </c>
      <c r="L196" s="127">
        <v>1.4023980666103297E-3</v>
      </c>
      <c r="M196" s="127">
        <v>0</v>
      </c>
      <c r="N196" s="127">
        <v>0.16333812</v>
      </c>
      <c r="O196" s="127">
        <v>0</v>
      </c>
      <c r="P196" s="127">
        <v>4.867146E-2</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BE87F-FC5C-4092-A953-4DD679705CB5}">
  <dimension ref="A1:AR212"/>
  <sheetViews>
    <sheetView showGridLines="0" zoomScaleNormal="100" workbookViewId="0">
      <pane xSplit="3" topLeftCell="D1" activePane="topRight" state="frozen"/>
      <selection pane="topRight"/>
    </sheetView>
  </sheetViews>
  <sheetFormatPr defaultColWidth="8" defaultRowHeight="14" x14ac:dyDescent="0.3"/>
  <cols>
    <col min="1" max="3" width="18" style="88" customWidth="1"/>
    <col min="4" max="41" width="9.75" style="43" customWidth="1"/>
    <col min="42" max="42" width="9.75" style="137" customWidth="1"/>
    <col min="43" max="16384" width="8" style="88"/>
  </cols>
  <sheetData>
    <row r="1" spans="1:44" ht="20" x14ac:dyDescent="0.4">
      <c r="A1" s="92" t="s">
        <v>1284</v>
      </c>
      <c r="B1" s="91"/>
      <c r="C1" s="133"/>
    </row>
    <row r="2" spans="1:44"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5"/>
      <c r="AR2" s="90"/>
    </row>
    <row r="3" spans="1:44" s="89" customFormat="1" ht="14.5" x14ac:dyDescent="0.35">
      <c r="A3" s="44">
        <v>2021</v>
      </c>
      <c r="D3" s="141" t="s">
        <v>145</v>
      </c>
      <c r="E3" s="141" t="s">
        <v>232</v>
      </c>
      <c r="F3" s="141" t="s">
        <v>370</v>
      </c>
      <c r="G3" s="141" t="s">
        <v>291</v>
      </c>
      <c r="H3" s="141" t="s">
        <v>165</v>
      </c>
      <c r="I3" s="141" t="s">
        <v>354</v>
      </c>
      <c r="J3" s="141" t="s">
        <v>197</v>
      </c>
      <c r="K3" s="141" t="s">
        <v>355</v>
      </c>
      <c r="L3" s="141" t="s">
        <v>356</v>
      </c>
      <c r="M3" s="141" t="s">
        <v>357</v>
      </c>
      <c r="N3" s="141" t="s">
        <v>248</v>
      </c>
      <c r="O3" s="141" t="s">
        <v>241</v>
      </c>
      <c r="P3" s="141" t="s">
        <v>360</v>
      </c>
      <c r="Q3" s="141" t="s">
        <v>276</v>
      </c>
      <c r="R3" s="141" t="s">
        <v>490</v>
      </c>
      <c r="S3" s="141" t="s">
        <v>375</v>
      </c>
      <c r="T3" s="141" t="s">
        <v>261</v>
      </c>
      <c r="U3" s="141" t="s">
        <v>225</v>
      </c>
      <c r="V3" s="141" t="s">
        <v>200</v>
      </c>
      <c r="W3" s="141" t="s">
        <v>155</v>
      </c>
      <c r="X3" s="141" t="s">
        <v>481</v>
      </c>
      <c r="Y3" s="141" t="s">
        <v>170</v>
      </c>
      <c r="Z3" s="141" t="s">
        <v>363</v>
      </c>
      <c r="AA3" s="141" t="s">
        <v>187</v>
      </c>
      <c r="AB3" s="141" t="s">
        <v>495</v>
      </c>
      <c r="AC3" s="141" t="s">
        <v>173</v>
      </c>
      <c r="AD3" s="141" t="s">
        <v>177</v>
      </c>
      <c r="AE3" s="141" t="s">
        <v>450</v>
      </c>
      <c r="AF3" s="141" t="s">
        <v>285</v>
      </c>
      <c r="AG3" s="141" t="s">
        <v>159</v>
      </c>
      <c r="AH3" s="141" t="s">
        <v>364</v>
      </c>
      <c r="AI3" s="141" t="s">
        <v>1285</v>
      </c>
      <c r="AJ3" s="141" t="s">
        <v>516</v>
      </c>
      <c r="AK3" s="141" t="s">
        <v>206</v>
      </c>
      <c r="AL3" s="141" t="s">
        <v>245</v>
      </c>
      <c r="AM3" s="141" t="s">
        <v>213</v>
      </c>
      <c r="AN3" s="141" t="s">
        <v>270</v>
      </c>
      <c r="AO3" s="141" t="s">
        <v>415</v>
      </c>
      <c r="AP3" s="140" t="s">
        <v>1286</v>
      </c>
      <c r="AR3" s="90"/>
    </row>
    <row r="4" spans="1:44" s="89" customFormat="1" ht="14.25" customHeight="1" x14ac:dyDescent="0.25">
      <c r="A4" s="47" t="s">
        <v>100</v>
      </c>
      <c r="B4" s="47" t="s">
        <v>100</v>
      </c>
      <c r="C4" s="47" t="s">
        <v>100</v>
      </c>
      <c r="D4" s="48">
        <v>12.741000000000001</v>
      </c>
      <c r="E4" s="48">
        <v>5.4510000000000005</v>
      </c>
      <c r="F4" s="48">
        <v>0</v>
      </c>
      <c r="G4" s="48">
        <v>294.67</v>
      </c>
      <c r="H4" s="48">
        <v>2.8000000000000001E-2</v>
      </c>
      <c r="I4" s="48">
        <v>0.23599999999999999</v>
      </c>
      <c r="J4" s="48">
        <v>0.63300000000000012</v>
      </c>
      <c r="K4" s="48">
        <v>0.313</v>
      </c>
      <c r="L4" s="48">
        <v>28.843999999999991</v>
      </c>
      <c r="M4" s="48">
        <v>2.3E-2</v>
      </c>
      <c r="N4" s="48">
        <v>4.0380000000000003</v>
      </c>
      <c r="O4" s="48">
        <v>0</v>
      </c>
      <c r="P4" s="48">
        <v>3.6910000000000007</v>
      </c>
      <c r="Q4" s="48">
        <v>2.7709999999999999</v>
      </c>
      <c r="R4" s="48">
        <v>0.75600000000000001</v>
      </c>
      <c r="S4" s="48">
        <v>2.4E-2</v>
      </c>
      <c r="T4" s="48">
        <v>1.5159999999999998</v>
      </c>
      <c r="U4" s="48">
        <v>5.5169999999999995</v>
      </c>
      <c r="V4" s="48">
        <v>50.016000000000005</v>
      </c>
      <c r="W4" s="48">
        <v>0.67999999999999994</v>
      </c>
      <c r="X4" s="48">
        <v>70.207000000000008</v>
      </c>
      <c r="Y4" s="48">
        <v>0.35000000000000003</v>
      </c>
      <c r="Z4" s="48">
        <v>0</v>
      </c>
      <c r="AA4" s="48">
        <v>3.3000000000000002E-2</v>
      </c>
      <c r="AB4" s="48">
        <v>0.2</v>
      </c>
      <c r="AC4" s="48">
        <v>1.81</v>
      </c>
      <c r="AD4" s="48">
        <v>4.6980000000000004</v>
      </c>
      <c r="AE4" s="48">
        <v>8.6750000000000007</v>
      </c>
      <c r="AF4" s="48">
        <v>0</v>
      </c>
      <c r="AG4" s="48">
        <v>35.116</v>
      </c>
      <c r="AH4" s="48">
        <v>4.8000000000000001E-2</v>
      </c>
      <c r="AI4" s="48">
        <v>0</v>
      </c>
      <c r="AJ4" s="48">
        <v>4.3999999999999997E-2</v>
      </c>
      <c r="AK4" s="48">
        <v>32.56</v>
      </c>
      <c r="AL4" s="48">
        <v>15.942</v>
      </c>
      <c r="AM4" s="48">
        <v>10.143000000000002</v>
      </c>
      <c r="AN4" s="48">
        <v>27.512000000000004</v>
      </c>
      <c r="AO4" s="48">
        <v>0</v>
      </c>
      <c r="AP4" s="48">
        <v>591.774</v>
      </c>
    </row>
    <row r="5" spans="1:44" s="89" customFormat="1" ht="14.25" customHeight="1" x14ac:dyDescent="0.25">
      <c r="A5" s="49" t="s">
        <v>349</v>
      </c>
      <c r="B5" s="49" t="s">
        <v>349</v>
      </c>
      <c r="C5" s="49" t="s">
        <v>349</v>
      </c>
      <c r="D5" s="50">
        <v>11.221000000000002</v>
      </c>
      <c r="E5" s="50">
        <v>2.1000000000000001E-2</v>
      </c>
      <c r="F5" s="50">
        <v>0</v>
      </c>
      <c r="G5" s="50">
        <v>6.2210000000000001</v>
      </c>
      <c r="H5" s="50">
        <v>2.8000000000000001E-2</v>
      </c>
      <c r="I5" s="50">
        <v>0.23599999999999999</v>
      </c>
      <c r="J5" s="50">
        <v>0</v>
      </c>
      <c r="K5" s="50">
        <v>0.22</v>
      </c>
      <c r="L5" s="50">
        <v>27.694999999999993</v>
      </c>
      <c r="M5" s="50">
        <v>2.3E-2</v>
      </c>
      <c r="N5" s="50">
        <v>1.008</v>
      </c>
      <c r="O5" s="50">
        <v>0</v>
      </c>
      <c r="P5" s="50">
        <v>1.9070000000000005</v>
      </c>
      <c r="Q5" s="50">
        <v>0.14000000000000001</v>
      </c>
      <c r="R5" s="50">
        <v>0</v>
      </c>
      <c r="S5" s="50">
        <v>0</v>
      </c>
      <c r="T5" s="50">
        <v>0</v>
      </c>
      <c r="U5" s="50">
        <v>3.6209999999999996</v>
      </c>
      <c r="V5" s="50">
        <v>1.321</v>
      </c>
      <c r="W5" s="50">
        <v>0.67999999999999994</v>
      </c>
      <c r="X5" s="50">
        <v>0</v>
      </c>
      <c r="Y5" s="50">
        <v>0.35000000000000003</v>
      </c>
      <c r="Z5" s="50">
        <v>0</v>
      </c>
      <c r="AA5" s="50">
        <v>3.3000000000000002E-2</v>
      </c>
      <c r="AB5" s="50">
        <v>0</v>
      </c>
      <c r="AC5" s="50">
        <v>0</v>
      </c>
      <c r="AD5" s="50">
        <v>4.6980000000000004</v>
      </c>
      <c r="AE5" s="50">
        <v>0</v>
      </c>
      <c r="AF5" s="50">
        <v>0</v>
      </c>
      <c r="AG5" s="50">
        <v>19.044</v>
      </c>
      <c r="AH5" s="50">
        <v>4.8000000000000001E-2</v>
      </c>
      <c r="AI5" s="50">
        <v>0</v>
      </c>
      <c r="AJ5" s="50">
        <v>0</v>
      </c>
      <c r="AK5" s="50">
        <v>5.01</v>
      </c>
      <c r="AL5" s="50">
        <v>7.9919999999999991</v>
      </c>
      <c r="AM5" s="50">
        <v>5.1920000000000002</v>
      </c>
      <c r="AN5" s="50">
        <v>0</v>
      </c>
      <c r="AO5" s="50">
        <v>0</v>
      </c>
      <c r="AP5" s="50">
        <v>96.709000000000003</v>
      </c>
    </row>
    <row r="6" spans="1:44" s="89" customFormat="1" ht="14.25" customHeight="1" x14ac:dyDescent="0.25">
      <c r="A6" s="51" t="s">
        <v>350</v>
      </c>
      <c r="B6" s="51" t="s">
        <v>350</v>
      </c>
      <c r="C6" s="51" t="s">
        <v>350</v>
      </c>
      <c r="D6" s="52">
        <v>9.0760000000000005</v>
      </c>
      <c r="E6" s="52">
        <v>2.1000000000000001E-2</v>
      </c>
      <c r="F6" s="52">
        <v>0</v>
      </c>
      <c r="G6" s="52">
        <v>4.2919999999999998</v>
      </c>
      <c r="H6" s="52">
        <v>0</v>
      </c>
      <c r="I6" s="52">
        <v>1.6E-2</v>
      </c>
      <c r="J6" s="52">
        <v>0</v>
      </c>
      <c r="K6" s="52">
        <v>0.22</v>
      </c>
      <c r="L6" s="52">
        <v>26.819999999999997</v>
      </c>
      <c r="M6" s="52">
        <v>0</v>
      </c>
      <c r="N6" s="52">
        <v>0.94000000000000006</v>
      </c>
      <c r="O6" s="52">
        <v>0</v>
      </c>
      <c r="P6" s="52">
        <v>1.7120000000000004</v>
      </c>
      <c r="Q6" s="52">
        <v>0.12000000000000001</v>
      </c>
      <c r="R6" s="52">
        <v>0</v>
      </c>
      <c r="S6" s="52">
        <v>0</v>
      </c>
      <c r="T6" s="52">
        <v>0</v>
      </c>
      <c r="U6" s="52">
        <v>0</v>
      </c>
      <c r="V6" s="52">
        <v>1.321</v>
      </c>
      <c r="W6" s="52">
        <v>0.46399999999999997</v>
      </c>
      <c r="X6" s="52">
        <v>0</v>
      </c>
      <c r="Y6" s="52">
        <v>1.2E-2</v>
      </c>
      <c r="Z6" s="52">
        <v>0</v>
      </c>
      <c r="AA6" s="52">
        <v>0</v>
      </c>
      <c r="AB6" s="52">
        <v>0</v>
      </c>
      <c r="AC6" s="52">
        <v>0</v>
      </c>
      <c r="AD6" s="52">
        <v>4.6980000000000004</v>
      </c>
      <c r="AE6" s="52">
        <v>0</v>
      </c>
      <c r="AF6" s="52">
        <v>0</v>
      </c>
      <c r="AG6" s="52">
        <v>19.044</v>
      </c>
      <c r="AH6" s="52">
        <v>4.8000000000000001E-2</v>
      </c>
      <c r="AI6" s="52">
        <v>0</v>
      </c>
      <c r="AJ6" s="52">
        <v>0</v>
      </c>
      <c r="AK6" s="52">
        <v>5.01</v>
      </c>
      <c r="AL6" s="52">
        <v>5.9609999999999994</v>
      </c>
      <c r="AM6" s="52">
        <v>5.0549999999999997</v>
      </c>
      <c r="AN6" s="52">
        <v>0</v>
      </c>
      <c r="AO6" s="52">
        <v>0</v>
      </c>
      <c r="AP6" s="52">
        <v>84.830000000000013</v>
      </c>
    </row>
    <row r="7" spans="1:44" s="89" customFormat="1" ht="14.25" customHeight="1" x14ac:dyDescent="0.25">
      <c r="A7" s="3" t="s">
        <v>144</v>
      </c>
      <c r="B7" s="3" t="s">
        <v>351</v>
      </c>
      <c r="C7" s="3" t="s">
        <v>352</v>
      </c>
      <c r="D7" s="53">
        <v>0</v>
      </c>
      <c r="E7" s="53">
        <v>0</v>
      </c>
      <c r="F7" s="53">
        <v>0</v>
      </c>
      <c r="G7" s="53">
        <v>0</v>
      </c>
      <c r="H7" s="53">
        <v>0</v>
      </c>
      <c r="I7" s="53">
        <v>0</v>
      </c>
      <c r="J7" s="53">
        <v>0</v>
      </c>
      <c r="K7" s="53">
        <v>0</v>
      </c>
      <c r="L7" s="53">
        <v>0</v>
      </c>
      <c r="M7" s="53">
        <v>0</v>
      </c>
      <c r="N7" s="53">
        <v>0</v>
      </c>
      <c r="O7" s="53">
        <v>0</v>
      </c>
      <c r="P7" s="53">
        <v>0.12400000000000001</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53">
        <v>0</v>
      </c>
      <c r="AJ7" s="53">
        <v>0</v>
      </c>
      <c r="AK7" s="53">
        <v>0</v>
      </c>
      <c r="AL7" s="53">
        <v>0</v>
      </c>
      <c r="AM7" s="53">
        <v>0</v>
      </c>
      <c r="AN7" s="53">
        <v>0</v>
      </c>
      <c r="AO7" s="53">
        <v>0</v>
      </c>
      <c r="AP7" s="138">
        <v>0.12400000000000001</v>
      </c>
    </row>
    <row r="8" spans="1:44" s="89" customFormat="1" ht="14.25" customHeight="1" x14ac:dyDescent="0.25">
      <c r="A8" s="3" t="s">
        <v>144</v>
      </c>
      <c r="B8" s="3" t="s">
        <v>351</v>
      </c>
      <c r="C8" s="3" t="s">
        <v>145</v>
      </c>
      <c r="D8" s="53">
        <v>0</v>
      </c>
      <c r="E8" s="53">
        <v>0</v>
      </c>
      <c r="F8" s="53">
        <v>0</v>
      </c>
      <c r="G8" s="53">
        <v>1</v>
      </c>
      <c r="H8" s="53">
        <v>0</v>
      </c>
      <c r="I8" s="53">
        <v>0</v>
      </c>
      <c r="J8" s="53">
        <v>0</v>
      </c>
      <c r="K8" s="53">
        <v>0</v>
      </c>
      <c r="L8" s="53">
        <v>2.5059999999999998</v>
      </c>
      <c r="M8" s="53">
        <v>0</v>
      </c>
      <c r="N8" s="53">
        <v>0</v>
      </c>
      <c r="O8" s="53">
        <v>0</v>
      </c>
      <c r="P8" s="53">
        <v>0.20699999999999999</v>
      </c>
      <c r="Q8" s="53">
        <v>0</v>
      </c>
      <c r="R8" s="53">
        <v>0</v>
      </c>
      <c r="S8" s="53">
        <v>0</v>
      </c>
      <c r="T8" s="53">
        <v>0</v>
      </c>
      <c r="U8" s="53">
        <v>0</v>
      </c>
      <c r="V8" s="53">
        <v>0</v>
      </c>
      <c r="W8" s="53">
        <v>3.3000000000000002E-2</v>
      </c>
      <c r="X8" s="53">
        <v>0</v>
      </c>
      <c r="Y8" s="53">
        <v>0</v>
      </c>
      <c r="Z8" s="53">
        <v>0</v>
      </c>
      <c r="AA8" s="53">
        <v>0</v>
      </c>
      <c r="AB8" s="53">
        <v>0</v>
      </c>
      <c r="AC8" s="53">
        <v>0</v>
      </c>
      <c r="AD8" s="53">
        <v>7.8E-2</v>
      </c>
      <c r="AE8" s="53">
        <v>0</v>
      </c>
      <c r="AF8" s="53">
        <v>0</v>
      </c>
      <c r="AG8" s="53">
        <v>0.29799999999999999</v>
      </c>
      <c r="AH8" s="53">
        <v>0</v>
      </c>
      <c r="AI8" s="53">
        <v>0</v>
      </c>
      <c r="AJ8" s="53">
        <v>0</v>
      </c>
      <c r="AK8" s="53">
        <v>0</v>
      </c>
      <c r="AL8" s="53">
        <v>0.113</v>
      </c>
      <c r="AM8" s="53">
        <v>0.20400000000000001</v>
      </c>
      <c r="AN8" s="53">
        <v>0</v>
      </c>
      <c r="AO8" s="53">
        <v>0</v>
      </c>
      <c r="AP8" s="138">
        <v>4.4389999999999992</v>
      </c>
    </row>
    <row r="9" spans="1:44" s="89" customFormat="1" ht="14.25" customHeight="1" x14ac:dyDescent="0.25">
      <c r="A9" s="3" t="s">
        <v>144</v>
      </c>
      <c r="B9" s="3" t="s">
        <v>351</v>
      </c>
      <c r="C9" s="3" t="s">
        <v>353</v>
      </c>
      <c r="D9" s="53">
        <v>0</v>
      </c>
      <c r="E9" s="53">
        <v>0</v>
      </c>
      <c r="F9" s="53">
        <v>0</v>
      </c>
      <c r="G9" s="53">
        <v>0</v>
      </c>
      <c r="H9" s="53">
        <v>0</v>
      </c>
      <c r="I9" s="53">
        <v>0</v>
      </c>
      <c r="J9" s="53">
        <v>0</v>
      </c>
      <c r="K9" s="53">
        <v>0.02</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1.4E-2</v>
      </c>
      <c r="AH9" s="53">
        <v>0</v>
      </c>
      <c r="AI9" s="53">
        <v>0</v>
      </c>
      <c r="AJ9" s="53">
        <v>0</v>
      </c>
      <c r="AK9" s="53">
        <v>0</v>
      </c>
      <c r="AL9" s="53">
        <v>0</v>
      </c>
      <c r="AM9" s="53">
        <v>0</v>
      </c>
      <c r="AN9" s="53">
        <v>0</v>
      </c>
      <c r="AO9" s="53">
        <v>0</v>
      </c>
      <c r="AP9" s="138">
        <v>3.4000000000000002E-2</v>
      </c>
    </row>
    <row r="10" spans="1:44" s="89" customFormat="1" ht="14.25" customHeight="1" x14ac:dyDescent="0.25">
      <c r="A10" s="3" t="s">
        <v>144</v>
      </c>
      <c r="B10" s="3" t="s">
        <v>351</v>
      </c>
      <c r="C10" s="3" t="s">
        <v>354</v>
      </c>
      <c r="D10" s="53">
        <v>0</v>
      </c>
      <c r="E10" s="53">
        <v>0</v>
      </c>
      <c r="F10" s="53">
        <v>0</v>
      </c>
      <c r="G10" s="53">
        <v>3.7999999999999999E-2</v>
      </c>
      <c r="H10" s="53">
        <v>0</v>
      </c>
      <c r="I10" s="53">
        <v>0</v>
      </c>
      <c r="J10" s="53">
        <v>0</v>
      </c>
      <c r="K10" s="53">
        <v>0</v>
      </c>
      <c r="L10" s="53">
        <v>6.7</v>
      </c>
      <c r="M10" s="53">
        <v>0</v>
      </c>
      <c r="N10" s="53">
        <v>0</v>
      </c>
      <c r="O10" s="53">
        <v>0</v>
      </c>
      <c r="P10" s="53">
        <v>0</v>
      </c>
      <c r="Q10" s="53">
        <v>0</v>
      </c>
      <c r="R10" s="53">
        <v>0</v>
      </c>
      <c r="S10" s="53">
        <v>0</v>
      </c>
      <c r="T10" s="53">
        <v>0</v>
      </c>
      <c r="U10" s="53">
        <v>0</v>
      </c>
      <c r="V10" s="53">
        <v>0</v>
      </c>
      <c r="W10" s="53">
        <v>5.6999999999999995E-2</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138">
        <v>6.7950000000000008</v>
      </c>
    </row>
    <row r="11" spans="1:44" s="89" customFormat="1" ht="14.25" customHeight="1" x14ac:dyDescent="0.25">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0</v>
      </c>
      <c r="W11" s="53">
        <v>0</v>
      </c>
      <c r="X11" s="53">
        <v>0</v>
      </c>
      <c r="Y11" s="53">
        <v>0</v>
      </c>
      <c r="Z11" s="53">
        <v>0</v>
      </c>
      <c r="AA11" s="53">
        <v>0</v>
      </c>
      <c r="AB11" s="53">
        <v>0</v>
      </c>
      <c r="AC11" s="53">
        <v>0</v>
      </c>
      <c r="AD11" s="53">
        <v>0</v>
      </c>
      <c r="AE11" s="53">
        <v>0</v>
      </c>
      <c r="AF11" s="53">
        <v>0</v>
      </c>
      <c r="AG11" s="53">
        <v>0</v>
      </c>
      <c r="AH11" s="53">
        <v>0</v>
      </c>
      <c r="AI11" s="53">
        <v>0</v>
      </c>
      <c r="AJ11" s="53">
        <v>0</v>
      </c>
      <c r="AK11" s="53">
        <v>0</v>
      </c>
      <c r="AL11" s="53">
        <v>0</v>
      </c>
      <c r="AM11" s="53">
        <v>0</v>
      </c>
      <c r="AN11" s="53">
        <v>0</v>
      </c>
      <c r="AO11" s="53">
        <v>0</v>
      </c>
      <c r="AP11" s="138">
        <v>0</v>
      </c>
    </row>
    <row r="12" spans="1:44" s="89" customFormat="1" ht="14.25" customHeight="1" x14ac:dyDescent="0.25">
      <c r="A12" s="3" t="s">
        <v>144</v>
      </c>
      <c r="B12" s="3" t="s">
        <v>351</v>
      </c>
      <c r="C12" s="3" t="s">
        <v>356</v>
      </c>
      <c r="D12" s="53">
        <v>9.6000000000000002E-2</v>
      </c>
      <c r="E12" s="53">
        <v>0</v>
      </c>
      <c r="F12" s="53">
        <v>0</v>
      </c>
      <c r="G12" s="53">
        <v>0</v>
      </c>
      <c r="H12" s="53">
        <v>0</v>
      </c>
      <c r="I12" s="53">
        <v>0</v>
      </c>
      <c r="J12" s="53">
        <v>0</v>
      </c>
      <c r="K12" s="53">
        <v>0</v>
      </c>
      <c r="L12" s="53">
        <v>0</v>
      </c>
      <c r="M12" s="53">
        <v>0</v>
      </c>
      <c r="N12" s="53">
        <v>0</v>
      </c>
      <c r="O12" s="53">
        <v>0</v>
      </c>
      <c r="P12" s="53">
        <v>0.21199999999999999</v>
      </c>
      <c r="Q12" s="53">
        <v>0</v>
      </c>
      <c r="R12" s="53">
        <v>0</v>
      </c>
      <c r="S12" s="53">
        <v>0</v>
      </c>
      <c r="T12" s="53">
        <v>0</v>
      </c>
      <c r="U12" s="53">
        <v>0</v>
      </c>
      <c r="V12" s="53">
        <v>0</v>
      </c>
      <c r="W12" s="53">
        <v>2.3E-2</v>
      </c>
      <c r="X12" s="53">
        <v>0</v>
      </c>
      <c r="Y12" s="53">
        <v>1.2E-2</v>
      </c>
      <c r="Z12" s="53">
        <v>0</v>
      </c>
      <c r="AA12" s="53">
        <v>0</v>
      </c>
      <c r="AB12" s="53">
        <v>0</v>
      </c>
      <c r="AC12" s="53">
        <v>0</v>
      </c>
      <c r="AD12" s="53">
        <v>0</v>
      </c>
      <c r="AE12" s="53">
        <v>0</v>
      </c>
      <c r="AF12" s="53">
        <v>0</v>
      </c>
      <c r="AG12" s="53">
        <v>4.3559999999999999</v>
      </c>
      <c r="AH12" s="53">
        <v>0</v>
      </c>
      <c r="AI12" s="53">
        <v>0</v>
      </c>
      <c r="AJ12" s="53">
        <v>0</v>
      </c>
      <c r="AK12" s="53">
        <v>0</v>
      </c>
      <c r="AL12" s="53">
        <v>0</v>
      </c>
      <c r="AM12" s="53">
        <v>0.70100000000000007</v>
      </c>
      <c r="AN12" s="53">
        <v>0</v>
      </c>
      <c r="AO12" s="53">
        <v>0</v>
      </c>
      <c r="AP12" s="138">
        <v>5.4</v>
      </c>
    </row>
    <row r="13" spans="1:44" s="89" customFormat="1" ht="14.25" customHeight="1" x14ac:dyDescent="0.25">
      <c r="A13" s="3" t="s">
        <v>144</v>
      </c>
      <c r="B13" s="3" t="s">
        <v>351</v>
      </c>
      <c r="C13" s="3" t="s">
        <v>151</v>
      </c>
      <c r="D13" s="53">
        <v>0.77</v>
      </c>
      <c r="E13" s="53">
        <v>0</v>
      </c>
      <c r="F13" s="53">
        <v>0</v>
      </c>
      <c r="G13" s="53">
        <v>1.4620000000000002</v>
      </c>
      <c r="H13" s="53">
        <v>0</v>
      </c>
      <c r="I13" s="53">
        <v>1.6E-2</v>
      </c>
      <c r="J13" s="53">
        <v>0</v>
      </c>
      <c r="K13" s="53">
        <v>0</v>
      </c>
      <c r="L13" s="53">
        <v>1.7509999999999999</v>
      </c>
      <c r="M13" s="53">
        <v>0</v>
      </c>
      <c r="N13" s="53">
        <v>0.88600000000000001</v>
      </c>
      <c r="O13" s="53">
        <v>0</v>
      </c>
      <c r="P13" s="53">
        <v>0.53100000000000014</v>
      </c>
      <c r="Q13" s="53">
        <v>0</v>
      </c>
      <c r="R13" s="53">
        <v>0</v>
      </c>
      <c r="S13" s="53">
        <v>0</v>
      </c>
      <c r="T13" s="53">
        <v>0</v>
      </c>
      <c r="U13" s="53">
        <v>0</v>
      </c>
      <c r="V13" s="53">
        <v>0</v>
      </c>
      <c r="W13" s="53">
        <v>0.32999999999999996</v>
      </c>
      <c r="X13" s="53">
        <v>0</v>
      </c>
      <c r="Y13" s="53">
        <v>0</v>
      </c>
      <c r="Z13" s="53">
        <v>0</v>
      </c>
      <c r="AA13" s="53">
        <v>0</v>
      </c>
      <c r="AB13" s="53">
        <v>0</v>
      </c>
      <c r="AC13" s="53">
        <v>0</v>
      </c>
      <c r="AD13" s="53">
        <v>2.4E-2</v>
      </c>
      <c r="AE13" s="53">
        <v>0</v>
      </c>
      <c r="AF13" s="53">
        <v>0</v>
      </c>
      <c r="AG13" s="53">
        <v>0.30299999999999999</v>
      </c>
      <c r="AH13" s="53">
        <v>0</v>
      </c>
      <c r="AI13" s="53">
        <v>0</v>
      </c>
      <c r="AJ13" s="53">
        <v>0</v>
      </c>
      <c r="AK13" s="53">
        <v>0</v>
      </c>
      <c r="AL13" s="53">
        <v>0</v>
      </c>
      <c r="AM13" s="53">
        <v>0.93200000000000016</v>
      </c>
      <c r="AN13" s="53">
        <v>0</v>
      </c>
      <c r="AO13" s="53">
        <v>0</v>
      </c>
      <c r="AP13" s="138">
        <v>7.0050000000000008</v>
      </c>
    </row>
    <row r="14" spans="1:44" s="89" customFormat="1" ht="14.25" customHeight="1" x14ac:dyDescent="0.25">
      <c r="A14" s="3" t="s">
        <v>144</v>
      </c>
      <c r="B14" s="3" t="s">
        <v>351</v>
      </c>
      <c r="C14" s="3" t="s">
        <v>357</v>
      </c>
      <c r="D14" s="53">
        <v>0</v>
      </c>
      <c r="E14" s="53">
        <v>0</v>
      </c>
      <c r="F14" s="53">
        <v>0</v>
      </c>
      <c r="G14" s="53">
        <v>0</v>
      </c>
      <c r="H14" s="53">
        <v>0</v>
      </c>
      <c r="I14" s="53">
        <v>0</v>
      </c>
      <c r="J14" s="53">
        <v>0</v>
      </c>
      <c r="K14" s="53">
        <v>0</v>
      </c>
      <c r="L14" s="53">
        <v>0.84399999999999997</v>
      </c>
      <c r="M14" s="53">
        <v>0</v>
      </c>
      <c r="N14" s="53">
        <v>0</v>
      </c>
      <c r="O14" s="53">
        <v>0</v>
      </c>
      <c r="P14" s="53">
        <v>0</v>
      </c>
      <c r="Q14" s="53">
        <v>0</v>
      </c>
      <c r="R14" s="53">
        <v>0</v>
      </c>
      <c r="S14" s="53">
        <v>0</v>
      </c>
      <c r="T14" s="53">
        <v>0</v>
      </c>
      <c r="U14" s="53">
        <v>0</v>
      </c>
      <c r="V14" s="53">
        <v>0</v>
      </c>
      <c r="W14" s="53">
        <v>0</v>
      </c>
      <c r="X14" s="53">
        <v>0</v>
      </c>
      <c r="Y14" s="53">
        <v>0</v>
      </c>
      <c r="Z14" s="53">
        <v>0</v>
      </c>
      <c r="AA14" s="53">
        <v>0</v>
      </c>
      <c r="AB14" s="53">
        <v>0</v>
      </c>
      <c r="AC14" s="53">
        <v>0</v>
      </c>
      <c r="AD14" s="53">
        <v>0</v>
      </c>
      <c r="AE14" s="53">
        <v>0</v>
      </c>
      <c r="AF14" s="53">
        <v>0</v>
      </c>
      <c r="AG14" s="53">
        <v>0</v>
      </c>
      <c r="AH14" s="53">
        <v>0</v>
      </c>
      <c r="AI14" s="53">
        <v>0</v>
      </c>
      <c r="AJ14" s="53">
        <v>0</v>
      </c>
      <c r="AK14" s="53">
        <v>0</v>
      </c>
      <c r="AL14" s="53">
        <v>0.28199999999999997</v>
      </c>
      <c r="AM14" s="53">
        <v>0</v>
      </c>
      <c r="AN14" s="53">
        <v>0</v>
      </c>
      <c r="AO14" s="53">
        <v>0</v>
      </c>
      <c r="AP14" s="138">
        <v>1.1259999999999999</v>
      </c>
    </row>
    <row r="15" spans="1:44"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53">
        <v>0</v>
      </c>
      <c r="AJ15" s="53">
        <v>0</v>
      </c>
      <c r="AK15" s="53">
        <v>0</v>
      </c>
      <c r="AL15" s="53">
        <v>0</v>
      </c>
      <c r="AM15" s="53">
        <v>0</v>
      </c>
      <c r="AN15" s="53">
        <v>0</v>
      </c>
      <c r="AO15" s="53">
        <v>0</v>
      </c>
      <c r="AP15" s="138">
        <v>0</v>
      </c>
    </row>
    <row r="16" spans="1:44" s="89" customFormat="1" ht="14.25" customHeight="1" x14ac:dyDescent="0.25">
      <c r="A16" s="3" t="s">
        <v>144</v>
      </c>
      <c r="B16" s="3" t="s">
        <v>351</v>
      </c>
      <c r="C16" s="3" t="s">
        <v>359</v>
      </c>
      <c r="D16" s="53">
        <v>0</v>
      </c>
      <c r="E16" s="53">
        <v>0</v>
      </c>
      <c r="F16" s="53">
        <v>0</v>
      </c>
      <c r="G16" s="53">
        <v>0</v>
      </c>
      <c r="H16" s="53">
        <v>0</v>
      </c>
      <c r="I16" s="53">
        <v>0</v>
      </c>
      <c r="J16" s="53">
        <v>0</v>
      </c>
      <c r="K16" s="53">
        <v>0</v>
      </c>
      <c r="L16" s="53">
        <v>1.8049999999999999</v>
      </c>
      <c r="M16" s="53">
        <v>0</v>
      </c>
      <c r="N16" s="53">
        <v>0</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2.5000000000000001E-2</v>
      </c>
      <c r="AH16" s="53">
        <v>0</v>
      </c>
      <c r="AI16" s="53">
        <v>0</v>
      </c>
      <c r="AJ16" s="53">
        <v>0</v>
      </c>
      <c r="AK16" s="53">
        <v>0</v>
      </c>
      <c r="AL16" s="53">
        <v>0</v>
      </c>
      <c r="AM16" s="53">
        <v>0</v>
      </c>
      <c r="AN16" s="53">
        <v>0</v>
      </c>
      <c r="AO16" s="53">
        <v>0</v>
      </c>
      <c r="AP16" s="138">
        <v>1.8299999999999998</v>
      </c>
    </row>
    <row r="17" spans="1:42" s="89" customFormat="1" ht="14.25" customHeight="1" x14ac:dyDescent="0.25">
      <c r="A17" s="3" t="s">
        <v>144</v>
      </c>
      <c r="B17" s="3" t="s">
        <v>351</v>
      </c>
      <c r="C17" s="3" t="s">
        <v>360</v>
      </c>
      <c r="D17" s="53">
        <v>0.222</v>
      </c>
      <c r="E17" s="53">
        <v>0</v>
      </c>
      <c r="F17" s="53">
        <v>0</v>
      </c>
      <c r="G17" s="53">
        <v>0</v>
      </c>
      <c r="H17" s="53">
        <v>0</v>
      </c>
      <c r="I17" s="53">
        <v>0</v>
      </c>
      <c r="J17" s="53">
        <v>0</v>
      </c>
      <c r="K17" s="53">
        <v>0</v>
      </c>
      <c r="L17" s="53">
        <v>2.4E-2</v>
      </c>
      <c r="M17" s="53">
        <v>0</v>
      </c>
      <c r="N17" s="53">
        <v>3.4000000000000002E-2</v>
      </c>
      <c r="O17" s="53">
        <v>0</v>
      </c>
      <c r="P17" s="53">
        <v>0</v>
      </c>
      <c r="Q17" s="53">
        <v>0</v>
      </c>
      <c r="R17" s="53">
        <v>0</v>
      </c>
      <c r="S17" s="53">
        <v>0</v>
      </c>
      <c r="T17" s="53">
        <v>0</v>
      </c>
      <c r="U17" s="53">
        <v>0</v>
      </c>
      <c r="V17" s="53">
        <v>0</v>
      </c>
      <c r="W17" s="53">
        <v>1.0999999999999999E-2</v>
      </c>
      <c r="X17" s="53">
        <v>0</v>
      </c>
      <c r="Y17" s="53">
        <v>0</v>
      </c>
      <c r="Z17" s="53">
        <v>0</v>
      </c>
      <c r="AA17" s="53">
        <v>0</v>
      </c>
      <c r="AB17" s="53">
        <v>0</v>
      </c>
      <c r="AC17" s="53">
        <v>0</v>
      </c>
      <c r="AD17" s="53">
        <v>4.5410000000000004</v>
      </c>
      <c r="AE17" s="53">
        <v>0</v>
      </c>
      <c r="AF17" s="53">
        <v>0</v>
      </c>
      <c r="AG17" s="53">
        <v>3.8080000000000003</v>
      </c>
      <c r="AH17" s="53">
        <v>0</v>
      </c>
      <c r="AI17" s="53">
        <v>0</v>
      </c>
      <c r="AJ17" s="53">
        <v>0</v>
      </c>
      <c r="AK17" s="53">
        <v>3.99</v>
      </c>
      <c r="AL17" s="53">
        <v>1.2</v>
      </c>
      <c r="AM17" s="53">
        <v>0.45599999999999996</v>
      </c>
      <c r="AN17" s="53">
        <v>0</v>
      </c>
      <c r="AO17" s="53">
        <v>0</v>
      </c>
      <c r="AP17" s="138">
        <v>14.286</v>
      </c>
    </row>
    <row r="18" spans="1:42" s="89" customFormat="1" ht="14.25" customHeight="1" x14ac:dyDescent="0.25">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53">
        <v>0</v>
      </c>
      <c r="AJ18" s="53">
        <v>0</v>
      </c>
      <c r="AK18" s="53">
        <v>0</v>
      </c>
      <c r="AL18" s="53">
        <v>0</v>
      </c>
      <c r="AM18" s="53">
        <v>0</v>
      </c>
      <c r="AN18" s="53">
        <v>0</v>
      </c>
      <c r="AO18" s="53">
        <v>0</v>
      </c>
      <c r="AP18" s="138">
        <v>0</v>
      </c>
    </row>
    <row r="19" spans="1:42" s="89" customFormat="1" ht="14.25" customHeight="1" x14ac:dyDescent="0.25">
      <c r="A19" s="3" t="s">
        <v>144</v>
      </c>
      <c r="B19" s="3" t="s">
        <v>351</v>
      </c>
      <c r="C19" s="3" t="s">
        <v>155</v>
      </c>
      <c r="D19" s="53">
        <v>5.5720000000000001</v>
      </c>
      <c r="E19" s="53">
        <v>0</v>
      </c>
      <c r="F19" s="53">
        <v>0</v>
      </c>
      <c r="G19" s="53">
        <v>0.44099999999999995</v>
      </c>
      <c r="H19" s="53">
        <v>0</v>
      </c>
      <c r="I19" s="53">
        <v>0</v>
      </c>
      <c r="J19" s="53">
        <v>0</v>
      </c>
      <c r="K19" s="53">
        <v>0</v>
      </c>
      <c r="L19" s="53">
        <v>3.2440000000000002</v>
      </c>
      <c r="M19" s="53">
        <v>0</v>
      </c>
      <c r="N19" s="53">
        <v>0</v>
      </c>
      <c r="O19" s="53">
        <v>0</v>
      </c>
      <c r="P19" s="53">
        <v>0</v>
      </c>
      <c r="Q19" s="53">
        <v>0.12000000000000001</v>
      </c>
      <c r="R19" s="53">
        <v>0</v>
      </c>
      <c r="S19" s="53">
        <v>0</v>
      </c>
      <c r="T19" s="53">
        <v>0</v>
      </c>
      <c r="U19" s="53">
        <v>0</v>
      </c>
      <c r="V19" s="53">
        <v>0</v>
      </c>
      <c r="W19" s="53">
        <v>0</v>
      </c>
      <c r="X19" s="53">
        <v>0</v>
      </c>
      <c r="Y19" s="53">
        <v>0</v>
      </c>
      <c r="Z19" s="53">
        <v>0</v>
      </c>
      <c r="AA19" s="53">
        <v>0</v>
      </c>
      <c r="AB19" s="53">
        <v>0</v>
      </c>
      <c r="AC19" s="53">
        <v>0</v>
      </c>
      <c r="AD19" s="53">
        <v>0</v>
      </c>
      <c r="AE19" s="53">
        <v>0</v>
      </c>
      <c r="AF19" s="53">
        <v>0</v>
      </c>
      <c r="AG19" s="53">
        <v>0.19900000000000001</v>
      </c>
      <c r="AH19" s="53">
        <v>4.8000000000000001E-2</v>
      </c>
      <c r="AI19" s="53">
        <v>0</v>
      </c>
      <c r="AJ19" s="53">
        <v>0</v>
      </c>
      <c r="AK19" s="53">
        <v>0</v>
      </c>
      <c r="AL19" s="53">
        <v>0</v>
      </c>
      <c r="AM19" s="53">
        <v>0.40300000000000002</v>
      </c>
      <c r="AN19" s="53">
        <v>0</v>
      </c>
      <c r="AO19" s="53">
        <v>0</v>
      </c>
      <c r="AP19" s="138">
        <v>10.026999999999999</v>
      </c>
    </row>
    <row r="20" spans="1:42" s="89" customFormat="1" ht="14.25" customHeight="1" x14ac:dyDescent="0.25">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138">
        <v>0</v>
      </c>
    </row>
    <row r="21" spans="1:42" s="89" customFormat="1" ht="14.25" customHeight="1" x14ac:dyDescent="0.25">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0</v>
      </c>
      <c r="AD21" s="53">
        <v>0</v>
      </c>
      <c r="AE21" s="53">
        <v>0</v>
      </c>
      <c r="AF21" s="53">
        <v>0</v>
      </c>
      <c r="AG21" s="53">
        <v>7.1189999999999998</v>
      </c>
      <c r="AH21" s="53">
        <v>0</v>
      </c>
      <c r="AI21" s="53">
        <v>0</v>
      </c>
      <c r="AJ21" s="53">
        <v>0</v>
      </c>
      <c r="AK21" s="53">
        <v>0</v>
      </c>
      <c r="AL21" s="53">
        <v>0</v>
      </c>
      <c r="AM21" s="53">
        <v>0</v>
      </c>
      <c r="AN21" s="53">
        <v>0</v>
      </c>
      <c r="AO21" s="53">
        <v>0</v>
      </c>
      <c r="AP21" s="138">
        <v>7.1189999999999998</v>
      </c>
    </row>
    <row r="22" spans="1:42" s="89" customFormat="1" ht="14.25" customHeight="1" x14ac:dyDescent="0.25">
      <c r="A22" s="3" t="s">
        <v>144</v>
      </c>
      <c r="B22" s="3" t="s">
        <v>351</v>
      </c>
      <c r="C22" s="3" t="s">
        <v>159</v>
      </c>
      <c r="D22" s="53">
        <v>2.4159999999999999</v>
      </c>
      <c r="E22" s="53">
        <v>0</v>
      </c>
      <c r="F22" s="53">
        <v>0</v>
      </c>
      <c r="G22" s="53">
        <v>0.14600000000000002</v>
      </c>
      <c r="H22" s="53">
        <v>0</v>
      </c>
      <c r="I22" s="53">
        <v>0</v>
      </c>
      <c r="J22" s="53">
        <v>0</v>
      </c>
      <c r="K22" s="53">
        <v>0</v>
      </c>
      <c r="L22" s="53">
        <v>1.903</v>
      </c>
      <c r="M22" s="53">
        <v>0</v>
      </c>
      <c r="N22" s="53">
        <v>0</v>
      </c>
      <c r="O22" s="53">
        <v>0</v>
      </c>
      <c r="P22" s="53">
        <v>0</v>
      </c>
      <c r="Q22" s="53">
        <v>0</v>
      </c>
      <c r="R22" s="53">
        <v>0</v>
      </c>
      <c r="S22" s="53">
        <v>0</v>
      </c>
      <c r="T22" s="53">
        <v>0</v>
      </c>
      <c r="U22" s="53">
        <v>0</v>
      </c>
      <c r="V22" s="53">
        <v>0</v>
      </c>
      <c r="W22" s="53">
        <v>0</v>
      </c>
      <c r="X22" s="53">
        <v>0</v>
      </c>
      <c r="Y22" s="53">
        <v>0</v>
      </c>
      <c r="Z22" s="53">
        <v>0</v>
      </c>
      <c r="AA22" s="53">
        <v>0</v>
      </c>
      <c r="AB22" s="53">
        <v>0</v>
      </c>
      <c r="AC22" s="53">
        <v>0</v>
      </c>
      <c r="AD22" s="53">
        <v>5.5E-2</v>
      </c>
      <c r="AE22" s="53">
        <v>0</v>
      </c>
      <c r="AF22" s="53">
        <v>0</v>
      </c>
      <c r="AG22" s="53">
        <v>0</v>
      </c>
      <c r="AH22" s="53">
        <v>0</v>
      </c>
      <c r="AI22" s="53">
        <v>0</v>
      </c>
      <c r="AJ22" s="53">
        <v>0</v>
      </c>
      <c r="AK22" s="53">
        <v>0</v>
      </c>
      <c r="AL22" s="53">
        <v>3.59</v>
      </c>
      <c r="AM22" s="53">
        <v>0.17699999999999996</v>
      </c>
      <c r="AN22" s="53">
        <v>0</v>
      </c>
      <c r="AO22" s="53">
        <v>0</v>
      </c>
      <c r="AP22" s="138">
        <v>8.286999999999999</v>
      </c>
    </row>
    <row r="23" spans="1:42" s="89" customFormat="1" ht="14.25" customHeight="1" x14ac:dyDescent="0.25">
      <c r="A23" s="3" t="s">
        <v>144</v>
      </c>
      <c r="B23" s="3" t="s">
        <v>351</v>
      </c>
      <c r="C23" s="3" t="s">
        <v>364</v>
      </c>
      <c r="D23" s="53">
        <v>0</v>
      </c>
      <c r="E23" s="53">
        <v>0</v>
      </c>
      <c r="F23" s="53">
        <v>0</v>
      </c>
      <c r="G23" s="53">
        <v>0.12000000000000001</v>
      </c>
      <c r="H23" s="53">
        <v>0</v>
      </c>
      <c r="I23" s="53">
        <v>0</v>
      </c>
      <c r="J23" s="53">
        <v>0</v>
      </c>
      <c r="K23" s="53">
        <v>0</v>
      </c>
      <c r="L23" s="53">
        <v>0</v>
      </c>
      <c r="M23" s="53">
        <v>0</v>
      </c>
      <c r="N23" s="53">
        <v>0</v>
      </c>
      <c r="O23" s="53">
        <v>0</v>
      </c>
      <c r="P23" s="53">
        <v>0</v>
      </c>
      <c r="Q23" s="53">
        <v>0</v>
      </c>
      <c r="R23" s="53">
        <v>0</v>
      </c>
      <c r="S23" s="53">
        <v>0</v>
      </c>
      <c r="T23" s="53">
        <v>0</v>
      </c>
      <c r="U23" s="53">
        <v>0</v>
      </c>
      <c r="V23" s="53">
        <v>0</v>
      </c>
      <c r="W23" s="53">
        <v>0.01</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1.7999999999999999E-2</v>
      </c>
      <c r="AN23" s="53">
        <v>0</v>
      </c>
      <c r="AO23" s="53">
        <v>0</v>
      </c>
      <c r="AP23" s="138">
        <v>0.14799999999999999</v>
      </c>
    </row>
    <row r="24" spans="1:42" s="89" customFormat="1" ht="14.25" customHeight="1" x14ac:dyDescent="0.25">
      <c r="A24" s="3" t="s">
        <v>144</v>
      </c>
      <c r="B24" s="3" t="s">
        <v>351</v>
      </c>
      <c r="C24" s="3" t="s">
        <v>365</v>
      </c>
      <c r="D24" s="53">
        <v>0</v>
      </c>
      <c r="E24" s="53">
        <v>0</v>
      </c>
      <c r="F24" s="53">
        <v>0</v>
      </c>
      <c r="G24" s="53">
        <v>0</v>
      </c>
      <c r="H24" s="53">
        <v>0</v>
      </c>
      <c r="I24" s="53">
        <v>0</v>
      </c>
      <c r="J24" s="53">
        <v>0</v>
      </c>
      <c r="K24" s="53">
        <v>0</v>
      </c>
      <c r="L24" s="53">
        <v>0.63900000000000012</v>
      </c>
      <c r="M24" s="53">
        <v>0</v>
      </c>
      <c r="N24" s="53">
        <v>0</v>
      </c>
      <c r="O24" s="53">
        <v>0</v>
      </c>
      <c r="P24" s="53">
        <v>0.63800000000000012</v>
      </c>
      <c r="Q24" s="53">
        <v>0</v>
      </c>
      <c r="R24" s="53">
        <v>0</v>
      </c>
      <c r="S24" s="53">
        <v>0</v>
      </c>
      <c r="T24" s="53">
        <v>0</v>
      </c>
      <c r="U24" s="53">
        <v>0</v>
      </c>
      <c r="V24" s="53">
        <v>0</v>
      </c>
      <c r="W24" s="53">
        <v>0</v>
      </c>
      <c r="X24" s="53">
        <v>0</v>
      </c>
      <c r="Y24" s="53">
        <v>0</v>
      </c>
      <c r="Z24" s="53">
        <v>0</v>
      </c>
      <c r="AA24" s="53">
        <v>0</v>
      </c>
      <c r="AB24" s="53">
        <v>0</v>
      </c>
      <c r="AC24" s="53">
        <v>0</v>
      </c>
      <c r="AD24" s="53">
        <v>0</v>
      </c>
      <c r="AE24" s="53">
        <v>0</v>
      </c>
      <c r="AF24" s="53">
        <v>0</v>
      </c>
      <c r="AG24" s="53">
        <v>0</v>
      </c>
      <c r="AH24" s="53">
        <v>0</v>
      </c>
      <c r="AI24" s="53">
        <v>0</v>
      </c>
      <c r="AJ24" s="53">
        <v>0</v>
      </c>
      <c r="AK24" s="53">
        <v>0</v>
      </c>
      <c r="AL24" s="53">
        <v>0</v>
      </c>
      <c r="AM24" s="53">
        <v>0</v>
      </c>
      <c r="AN24" s="53">
        <v>0</v>
      </c>
      <c r="AO24" s="53">
        <v>0</v>
      </c>
      <c r="AP24" s="138">
        <v>1.2770000000000001</v>
      </c>
    </row>
    <row r="25" spans="1:42" s="89" customFormat="1" ht="14.25" customHeight="1" x14ac:dyDescent="0.25">
      <c r="A25" s="3" t="s">
        <v>144</v>
      </c>
      <c r="B25" s="3" t="s">
        <v>351</v>
      </c>
      <c r="C25" s="3" t="s">
        <v>162</v>
      </c>
      <c r="D25" s="53">
        <v>0</v>
      </c>
      <c r="E25" s="53">
        <v>2.1000000000000001E-2</v>
      </c>
      <c r="F25" s="53">
        <v>0</v>
      </c>
      <c r="G25" s="53">
        <v>1.0850000000000002</v>
      </c>
      <c r="H25" s="53">
        <v>0</v>
      </c>
      <c r="I25" s="53">
        <v>0</v>
      </c>
      <c r="J25" s="53">
        <v>0</v>
      </c>
      <c r="K25" s="53">
        <v>0.2</v>
      </c>
      <c r="L25" s="53">
        <v>7.4040000000000008</v>
      </c>
      <c r="M25" s="53">
        <v>0</v>
      </c>
      <c r="N25" s="53">
        <v>0.02</v>
      </c>
      <c r="O25" s="53">
        <v>0</v>
      </c>
      <c r="P25" s="53">
        <v>0</v>
      </c>
      <c r="Q25" s="53">
        <v>0</v>
      </c>
      <c r="R25" s="53">
        <v>0</v>
      </c>
      <c r="S25" s="53">
        <v>0</v>
      </c>
      <c r="T25" s="53">
        <v>0</v>
      </c>
      <c r="U25" s="53">
        <v>0</v>
      </c>
      <c r="V25" s="53">
        <v>1.321</v>
      </c>
      <c r="W25" s="53">
        <v>0</v>
      </c>
      <c r="X25" s="53">
        <v>0</v>
      </c>
      <c r="Y25" s="53">
        <v>0</v>
      </c>
      <c r="Z25" s="53">
        <v>0</v>
      </c>
      <c r="AA25" s="53">
        <v>0</v>
      </c>
      <c r="AB25" s="53">
        <v>0</v>
      </c>
      <c r="AC25" s="53">
        <v>0</v>
      </c>
      <c r="AD25" s="53">
        <v>0</v>
      </c>
      <c r="AE25" s="53">
        <v>0</v>
      </c>
      <c r="AF25" s="53">
        <v>0</v>
      </c>
      <c r="AG25" s="53">
        <v>2.9220000000000002</v>
      </c>
      <c r="AH25" s="53">
        <v>0</v>
      </c>
      <c r="AI25" s="53">
        <v>0</v>
      </c>
      <c r="AJ25" s="53">
        <v>0</v>
      </c>
      <c r="AK25" s="53">
        <v>1.02</v>
      </c>
      <c r="AL25" s="53">
        <v>0.77600000000000002</v>
      </c>
      <c r="AM25" s="53">
        <v>2.1640000000000001</v>
      </c>
      <c r="AN25" s="53">
        <v>0</v>
      </c>
      <c r="AO25" s="53">
        <v>0</v>
      </c>
      <c r="AP25" s="138">
        <v>16.933</v>
      </c>
    </row>
    <row r="26" spans="1:42" s="89" customFormat="1" ht="14.25" customHeight="1" x14ac:dyDescent="0.25">
      <c r="A26" s="51" t="s">
        <v>366</v>
      </c>
      <c r="B26" s="51" t="s">
        <v>366</v>
      </c>
      <c r="C26" s="51" t="s">
        <v>366</v>
      </c>
      <c r="D26" s="52">
        <v>1.0409999999999999</v>
      </c>
      <c r="E26" s="52">
        <v>0</v>
      </c>
      <c r="F26" s="52">
        <v>0</v>
      </c>
      <c r="G26" s="52">
        <v>0.751</v>
      </c>
      <c r="H26" s="52">
        <v>2.8000000000000001E-2</v>
      </c>
      <c r="I26" s="52">
        <v>0.21999999999999997</v>
      </c>
      <c r="J26" s="52">
        <v>0</v>
      </c>
      <c r="K26" s="52">
        <v>0</v>
      </c>
      <c r="L26" s="52">
        <v>0.875</v>
      </c>
      <c r="M26" s="52">
        <v>2.3E-2</v>
      </c>
      <c r="N26" s="52">
        <v>2.1999999999999999E-2</v>
      </c>
      <c r="O26" s="52">
        <v>0</v>
      </c>
      <c r="P26" s="52">
        <v>0.183</v>
      </c>
      <c r="Q26" s="52">
        <v>0.02</v>
      </c>
      <c r="R26" s="52">
        <v>0</v>
      </c>
      <c r="S26" s="52">
        <v>0</v>
      </c>
      <c r="T26" s="52">
        <v>0</v>
      </c>
      <c r="U26" s="52">
        <v>3.6209999999999996</v>
      </c>
      <c r="V26" s="52">
        <v>0</v>
      </c>
      <c r="W26" s="52">
        <v>0.21599999999999997</v>
      </c>
      <c r="X26" s="52">
        <v>0</v>
      </c>
      <c r="Y26" s="52">
        <v>0.33800000000000002</v>
      </c>
      <c r="Z26" s="52">
        <v>0</v>
      </c>
      <c r="AA26" s="52">
        <v>0</v>
      </c>
      <c r="AB26" s="52">
        <v>0</v>
      </c>
      <c r="AC26" s="52">
        <v>0</v>
      </c>
      <c r="AD26" s="52">
        <v>0</v>
      </c>
      <c r="AE26" s="52">
        <v>0</v>
      </c>
      <c r="AF26" s="52">
        <v>0</v>
      </c>
      <c r="AG26" s="52">
        <v>0</v>
      </c>
      <c r="AH26" s="52">
        <v>0</v>
      </c>
      <c r="AI26" s="52">
        <v>0</v>
      </c>
      <c r="AJ26" s="52">
        <v>0</v>
      </c>
      <c r="AK26" s="52">
        <v>0</v>
      </c>
      <c r="AL26" s="52">
        <v>0.33999999999999997</v>
      </c>
      <c r="AM26" s="52">
        <v>9.1000000000000011E-2</v>
      </c>
      <c r="AN26" s="52">
        <v>0</v>
      </c>
      <c r="AO26" s="52">
        <v>0</v>
      </c>
      <c r="AP26" s="52">
        <v>7.7689999999999984</v>
      </c>
    </row>
    <row r="27" spans="1:42" s="89" customFormat="1" ht="14.25" customHeight="1" x14ac:dyDescent="0.25">
      <c r="A27" s="3" t="s">
        <v>144</v>
      </c>
      <c r="B27" s="3" t="s">
        <v>367</v>
      </c>
      <c r="C27" s="3" t="s">
        <v>368</v>
      </c>
      <c r="D27" s="53">
        <v>0</v>
      </c>
      <c r="E27" s="53">
        <v>0</v>
      </c>
      <c r="F27" s="53">
        <v>0</v>
      </c>
      <c r="G27" s="53">
        <v>7.4999999999999997E-2</v>
      </c>
      <c r="H27" s="53">
        <v>0</v>
      </c>
      <c r="I27" s="53">
        <v>0</v>
      </c>
      <c r="J27" s="53">
        <v>0</v>
      </c>
      <c r="K27" s="53">
        <v>0</v>
      </c>
      <c r="L27" s="53">
        <v>0.04</v>
      </c>
      <c r="M27" s="53">
        <v>0</v>
      </c>
      <c r="N27" s="53">
        <v>0</v>
      </c>
      <c r="O27" s="53">
        <v>0</v>
      </c>
      <c r="P27" s="53">
        <v>0.09</v>
      </c>
      <c r="Q27" s="53">
        <v>0.02</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53">
        <v>0</v>
      </c>
      <c r="AJ27" s="53">
        <v>0</v>
      </c>
      <c r="AK27" s="53">
        <v>0</v>
      </c>
      <c r="AL27" s="53">
        <v>0</v>
      </c>
      <c r="AM27" s="53">
        <v>0</v>
      </c>
      <c r="AN27" s="53">
        <v>0</v>
      </c>
      <c r="AO27" s="53">
        <v>0</v>
      </c>
      <c r="AP27" s="138">
        <v>0.22499999999999998</v>
      </c>
    </row>
    <row r="28" spans="1:42"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53">
        <v>0</v>
      </c>
      <c r="AJ28" s="53">
        <v>0</v>
      </c>
      <c r="AK28" s="53">
        <v>0</v>
      </c>
      <c r="AL28" s="53">
        <v>0</v>
      </c>
      <c r="AM28" s="53">
        <v>0</v>
      </c>
      <c r="AN28" s="53">
        <v>0</v>
      </c>
      <c r="AO28" s="53">
        <v>0</v>
      </c>
      <c r="AP28" s="138">
        <v>0</v>
      </c>
    </row>
    <row r="29" spans="1:42" s="89" customFormat="1" ht="14.25" customHeight="1" x14ac:dyDescent="0.25">
      <c r="A29" s="3" t="s">
        <v>144</v>
      </c>
      <c r="B29" s="3" t="s">
        <v>367</v>
      </c>
      <c r="C29" s="3" t="s">
        <v>370</v>
      </c>
      <c r="D29" s="53">
        <v>0</v>
      </c>
      <c r="E29" s="53">
        <v>0</v>
      </c>
      <c r="F29" s="53">
        <v>0</v>
      </c>
      <c r="G29" s="53">
        <v>5.3000000000000005E-2</v>
      </c>
      <c r="H29" s="53">
        <v>0</v>
      </c>
      <c r="I29" s="53">
        <v>0</v>
      </c>
      <c r="J29" s="53">
        <v>0</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0</v>
      </c>
      <c r="AD29" s="53">
        <v>0</v>
      </c>
      <c r="AE29" s="53">
        <v>0</v>
      </c>
      <c r="AF29" s="53">
        <v>0</v>
      </c>
      <c r="AG29" s="53">
        <v>0</v>
      </c>
      <c r="AH29" s="53">
        <v>0</v>
      </c>
      <c r="AI29" s="53">
        <v>0</v>
      </c>
      <c r="AJ29" s="53">
        <v>0</v>
      </c>
      <c r="AK29" s="53">
        <v>0</v>
      </c>
      <c r="AL29" s="53">
        <v>0.22899999999999995</v>
      </c>
      <c r="AM29" s="53">
        <v>0</v>
      </c>
      <c r="AN29" s="53">
        <v>0</v>
      </c>
      <c r="AO29" s="53">
        <v>0</v>
      </c>
      <c r="AP29" s="138">
        <v>0.28199999999999997</v>
      </c>
    </row>
    <row r="30" spans="1:42" s="89" customFormat="1" ht="14.25" customHeight="1" x14ac:dyDescent="0.25">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v>
      </c>
      <c r="Z30" s="53">
        <v>0</v>
      </c>
      <c r="AA30" s="53">
        <v>0</v>
      </c>
      <c r="AB30" s="53">
        <v>0</v>
      </c>
      <c r="AC30" s="53">
        <v>0</v>
      </c>
      <c r="AD30" s="53">
        <v>0</v>
      </c>
      <c r="AE30" s="53">
        <v>0</v>
      </c>
      <c r="AF30" s="53">
        <v>0</v>
      </c>
      <c r="AG30" s="53">
        <v>0</v>
      </c>
      <c r="AH30" s="53">
        <v>0</v>
      </c>
      <c r="AI30" s="53">
        <v>0</v>
      </c>
      <c r="AJ30" s="53">
        <v>0</v>
      </c>
      <c r="AK30" s="53">
        <v>0</v>
      </c>
      <c r="AL30" s="53">
        <v>0</v>
      </c>
      <c r="AM30" s="53">
        <v>0</v>
      </c>
      <c r="AN30" s="53">
        <v>0</v>
      </c>
      <c r="AO30" s="53">
        <v>0</v>
      </c>
      <c r="AP30" s="138">
        <v>0</v>
      </c>
    </row>
    <row r="31" spans="1:42" s="89" customFormat="1" ht="14.25" customHeight="1" x14ac:dyDescent="0.25">
      <c r="A31" s="3" t="s">
        <v>144</v>
      </c>
      <c r="B31" s="3" t="s">
        <v>367</v>
      </c>
      <c r="C31" s="3" t="s">
        <v>165</v>
      </c>
      <c r="D31" s="53">
        <v>0</v>
      </c>
      <c r="E31" s="53">
        <v>0</v>
      </c>
      <c r="F31" s="53">
        <v>0</v>
      </c>
      <c r="G31" s="53">
        <v>0</v>
      </c>
      <c r="H31" s="53">
        <v>0</v>
      </c>
      <c r="I31" s="53">
        <v>0</v>
      </c>
      <c r="J31" s="53">
        <v>0</v>
      </c>
      <c r="K31" s="53">
        <v>0</v>
      </c>
      <c r="L31" s="53">
        <v>0.255</v>
      </c>
      <c r="M31" s="53">
        <v>0</v>
      </c>
      <c r="N31" s="53">
        <v>0</v>
      </c>
      <c r="O31" s="53">
        <v>0</v>
      </c>
      <c r="P31" s="53">
        <v>0</v>
      </c>
      <c r="Q31" s="53">
        <v>0</v>
      </c>
      <c r="R31" s="53">
        <v>0</v>
      </c>
      <c r="S31" s="53">
        <v>0</v>
      </c>
      <c r="T31" s="53">
        <v>0</v>
      </c>
      <c r="U31" s="53">
        <v>0</v>
      </c>
      <c r="V31" s="53">
        <v>0</v>
      </c>
      <c r="W31" s="53">
        <v>0.21599999999999997</v>
      </c>
      <c r="X31" s="53">
        <v>0</v>
      </c>
      <c r="Y31" s="53">
        <v>0.30199999999999999</v>
      </c>
      <c r="Z31" s="53">
        <v>0</v>
      </c>
      <c r="AA31" s="53">
        <v>0</v>
      </c>
      <c r="AB31" s="53">
        <v>0</v>
      </c>
      <c r="AC31" s="53">
        <v>0</v>
      </c>
      <c r="AD31" s="53">
        <v>0</v>
      </c>
      <c r="AE31" s="53">
        <v>0</v>
      </c>
      <c r="AF31" s="53">
        <v>0</v>
      </c>
      <c r="AG31" s="53">
        <v>0</v>
      </c>
      <c r="AH31" s="53">
        <v>0</v>
      </c>
      <c r="AI31" s="53">
        <v>0</v>
      </c>
      <c r="AJ31" s="53">
        <v>0</v>
      </c>
      <c r="AK31" s="53">
        <v>0</v>
      </c>
      <c r="AL31" s="53">
        <v>0</v>
      </c>
      <c r="AM31" s="53">
        <v>0</v>
      </c>
      <c r="AN31" s="53">
        <v>0</v>
      </c>
      <c r="AO31" s="53">
        <v>0</v>
      </c>
      <c r="AP31" s="138">
        <v>0.77299999999999991</v>
      </c>
    </row>
    <row r="32" spans="1:42" s="89" customFormat="1" ht="14.25" customHeight="1" x14ac:dyDescent="0.25">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138">
        <v>0</v>
      </c>
    </row>
    <row r="33" spans="1:42" s="89" customFormat="1" ht="14.25" customHeight="1" x14ac:dyDescent="0.25">
      <c r="A33" s="3" t="s">
        <v>144</v>
      </c>
      <c r="B33" s="3" t="s">
        <v>367</v>
      </c>
      <c r="C33" s="3" t="s">
        <v>373</v>
      </c>
      <c r="D33" s="53">
        <v>0.40300000000000002</v>
      </c>
      <c r="E33" s="53">
        <v>0</v>
      </c>
      <c r="F33" s="53">
        <v>0</v>
      </c>
      <c r="G33" s="53">
        <v>2.4E-2</v>
      </c>
      <c r="H33" s="53">
        <v>4.0000000000000001E-3</v>
      </c>
      <c r="I33" s="53">
        <v>0</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0.111</v>
      </c>
      <c r="AM33" s="53">
        <v>0</v>
      </c>
      <c r="AN33" s="53">
        <v>0</v>
      </c>
      <c r="AO33" s="53">
        <v>0</v>
      </c>
      <c r="AP33" s="138">
        <v>0.54200000000000004</v>
      </c>
    </row>
    <row r="34" spans="1:42" s="89" customFormat="1" ht="14.25" customHeight="1" x14ac:dyDescent="0.25">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2.4E-2</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0</v>
      </c>
      <c r="AI34" s="53">
        <v>0</v>
      </c>
      <c r="AJ34" s="53">
        <v>0</v>
      </c>
      <c r="AK34" s="53">
        <v>0</v>
      </c>
      <c r="AL34" s="53">
        <v>0</v>
      </c>
      <c r="AM34" s="53">
        <v>8.5000000000000006E-2</v>
      </c>
      <c r="AN34" s="53">
        <v>0</v>
      </c>
      <c r="AO34" s="53">
        <v>0</v>
      </c>
      <c r="AP34" s="138">
        <v>0.10900000000000001</v>
      </c>
    </row>
    <row r="35" spans="1:42" s="89" customFormat="1" ht="14.25" customHeight="1" x14ac:dyDescent="0.25">
      <c r="A35" s="3" t="s">
        <v>144</v>
      </c>
      <c r="B35" s="3" t="s">
        <v>367</v>
      </c>
      <c r="C35" s="3" t="s">
        <v>374</v>
      </c>
      <c r="D35" s="53">
        <v>0</v>
      </c>
      <c r="E35" s="53">
        <v>0</v>
      </c>
      <c r="F35" s="53">
        <v>0</v>
      </c>
      <c r="G35" s="53">
        <v>0</v>
      </c>
      <c r="H35" s="53">
        <v>0</v>
      </c>
      <c r="I35" s="53">
        <v>0.21999999999999997</v>
      </c>
      <c r="J35" s="53">
        <v>0</v>
      </c>
      <c r="K35" s="53">
        <v>0</v>
      </c>
      <c r="L35" s="53">
        <v>0</v>
      </c>
      <c r="M35" s="53">
        <v>0</v>
      </c>
      <c r="N35" s="53">
        <v>0</v>
      </c>
      <c r="O35" s="53">
        <v>0</v>
      </c>
      <c r="P35" s="53">
        <v>0</v>
      </c>
      <c r="Q35" s="53">
        <v>0</v>
      </c>
      <c r="R35" s="53">
        <v>0</v>
      </c>
      <c r="S35" s="53">
        <v>0</v>
      </c>
      <c r="T35" s="53">
        <v>0</v>
      </c>
      <c r="U35" s="53">
        <v>0</v>
      </c>
      <c r="V35" s="53">
        <v>0</v>
      </c>
      <c r="W35" s="53">
        <v>0</v>
      </c>
      <c r="X35" s="53">
        <v>0</v>
      </c>
      <c r="Y35" s="53">
        <v>0</v>
      </c>
      <c r="Z35" s="53">
        <v>0</v>
      </c>
      <c r="AA35" s="53">
        <v>0</v>
      </c>
      <c r="AB35" s="53">
        <v>0</v>
      </c>
      <c r="AC35" s="53">
        <v>0</v>
      </c>
      <c r="AD35" s="53">
        <v>0</v>
      </c>
      <c r="AE35" s="53">
        <v>0</v>
      </c>
      <c r="AF35" s="53">
        <v>0</v>
      </c>
      <c r="AG35" s="53">
        <v>0</v>
      </c>
      <c r="AH35" s="53">
        <v>0</v>
      </c>
      <c r="AI35" s="53">
        <v>0</v>
      </c>
      <c r="AJ35" s="53">
        <v>0</v>
      </c>
      <c r="AK35" s="53">
        <v>0</v>
      </c>
      <c r="AL35" s="53">
        <v>0</v>
      </c>
      <c r="AM35" s="53">
        <v>0</v>
      </c>
      <c r="AN35" s="53">
        <v>0</v>
      </c>
      <c r="AO35" s="53">
        <v>0</v>
      </c>
      <c r="AP35" s="138">
        <v>0.21999999999999997</v>
      </c>
    </row>
    <row r="36" spans="1:42" s="89" customFormat="1" ht="14.25" customHeight="1" x14ac:dyDescent="0.25">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53">
        <v>0</v>
      </c>
      <c r="W36" s="53">
        <v>0</v>
      </c>
      <c r="X36" s="53">
        <v>0</v>
      </c>
      <c r="Y36" s="53">
        <v>1.2E-2</v>
      </c>
      <c r="Z36" s="53">
        <v>0</v>
      </c>
      <c r="AA36" s="53">
        <v>0</v>
      </c>
      <c r="AB36" s="53">
        <v>0</v>
      </c>
      <c r="AC36" s="53">
        <v>0</v>
      </c>
      <c r="AD36" s="53">
        <v>0</v>
      </c>
      <c r="AE36" s="53">
        <v>0</v>
      </c>
      <c r="AF36" s="53">
        <v>0</v>
      </c>
      <c r="AG36" s="53">
        <v>0</v>
      </c>
      <c r="AH36" s="53">
        <v>0</v>
      </c>
      <c r="AI36" s="53">
        <v>0</v>
      </c>
      <c r="AJ36" s="53">
        <v>0</v>
      </c>
      <c r="AK36" s="53">
        <v>0</v>
      </c>
      <c r="AL36" s="53">
        <v>0</v>
      </c>
      <c r="AM36" s="53">
        <v>0</v>
      </c>
      <c r="AN36" s="53">
        <v>0</v>
      </c>
      <c r="AO36" s="53">
        <v>0</v>
      </c>
      <c r="AP36" s="138">
        <v>1.2E-2</v>
      </c>
    </row>
    <row r="37" spans="1:42"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53">
        <v>0</v>
      </c>
      <c r="AJ37" s="53">
        <v>0</v>
      </c>
      <c r="AK37" s="53">
        <v>0</v>
      </c>
      <c r="AL37" s="53">
        <v>0</v>
      </c>
      <c r="AM37" s="53">
        <v>0</v>
      </c>
      <c r="AN37" s="53">
        <v>0</v>
      </c>
      <c r="AO37" s="53">
        <v>0</v>
      </c>
      <c r="AP37" s="138">
        <v>0</v>
      </c>
    </row>
    <row r="38" spans="1:42"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53">
        <v>0</v>
      </c>
      <c r="AJ38" s="53">
        <v>0</v>
      </c>
      <c r="AK38" s="53">
        <v>0</v>
      </c>
      <c r="AL38" s="53">
        <v>0</v>
      </c>
      <c r="AM38" s="53">
        <v>0</v>
      </c>
      <c r="AN38" s="53">
        <v>0</v>
      </c>
      <c r="AO38" s="53">
        <v>0</v>
      </c>
      <c r="AP38" s="138">
        <v>0</v>
      </c>
    </row>
    <row r="39" spans="1:42"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53">
        <v>0</v>
      </c>
      <c r="AJ39" s="53">
        <v>0</v>
      </c>
      <c r="AK39" s="53">
        <v>0</v>
      </c>
      <c r="AL39" s="53">
        <v>0</v>
      </c>
      <c r="AM39" s="53">
        <v>0</v>
      </c>
      <c r="AN39" s="53">
        <v>0</v>
      </c>
      <c r="AO39" s="53">
        <v>0</v>
      </c>
      <c r="AP39" s="138">
        <v>0</v>
      </c>
    </row>
    <row r="40" spans="1:42" s="89" customFormat="1" ht="14.25" customHeight="1" x14ac:dyDescent="0.25">
      <c r="A40" s="3" t="s">
        <v>144</v>
      </c>
      <c r="B40" s="3" t="s">
        <v>367</v>
      </c>
      <c r="C40" s="3" t="s">
        <v>170</v>
      </c>
      <c r="D40" s="53">
        <v>0.63800000000000001</v>
      </c>
      <c r="E40" s="53">
        <v>0</v>
      </c>
      <c r="F40" s="53">
        <v>0</v>
      </c>
      <c r="G40" s="53">
        <v>0.48499999999999999</v>
      </c>
      <c r="H40" s="53">
        <v>0</v>
      </c>
      <c r="I40" s="53">
        <v>0</v>
      </c>
      <c r="J40" s="53">
        <v>0</v>
      </c>
      <c r="K40" s="53">
        <v>0</v>
      </c>
      <c r="L40" s="53">
        <v>0.58000000000000007</v>
      </c>
      <c r="M40" s="53">
        <v>0</v>
      </c>
      <c r="N40" s="53">
        <v>1.2E-2</v>
      </c>
      <c r="O40" s="53">
        <v>0</v>
      </c>
      <c r="P40" s="53">
        <v>0</v>
      </c>
      <c r="Q40" s="53">
        <v>0</v>
      </c>
      <c r="R40" s="53">
        <v>0</v>
      </c>
      <c r="S40" s="53">
        <v>0</v>
      </c>
      <c r="T40" s="53">
        <v>0</v>
      </c>
      <c r="U40" s="53">
        <v>3.6209999999999996</v>
      </c>
      <c r="V40" s="53">
        <v>0</v>
      </c>
      <c r="W40" s="53">
        <v>0</v>
      </c>
      <c r="X40" s="53">
        <v>0</v>
      </c>
      <c r="Y40" s="53">
        <v>0</v>
      </c>
      <c r="Z40" s="53">
        <v>0</v>
      </c>
      <c r="AA40" s="53">
        <v>0</v>
      </c>
      <c r="AB40" s="53">
        <v>0</v>
      </c>
      <c r="AC40" s="53">
        <v>0</v>
      </c>
      <c r="AD40" s="53">
        <v>0</v>
      </c>
      <c r="AE40" s="53">
        <v>0</v>
      </c>
      <c r="AF40" s="53">
        <v>0</v>
      </c>
      <c r="AG40" s="53">
        <v>0</v>
      </c>
      <c r="AH40" s="53">
        <v>0</v>
      </c>
      <c r="AI40" s="53">
        <v>0</v>
      </c>
      <c r="AJ40" s="53">
        <v>0</v>
      </c>
      <c r="AK40" s="53">
        <v>0</v>
      </c>
      <c r="AL40" s="53">
        <v>0</v>
      </c>
      <c r="AM40" s="53">
        <v>0</v>
      </c>
      <c r="AN40" s="53">
        <v>0</v>
      </c>
      <c r="AO40" s="53">
        <v>0</v>
      </c>
      <c r="AP40" s="138">
        <v>5.3359999999999994</v>
      </c>
    </row>
    <row r="41" spans="1:42" s="89" customFormat="1" ht="14.25" customHeight="1" x14ac:dyDescent="0.25">
      <c r="A41" s="3" t="s">
        <v>144</v>
      </c>
      <c r="B41" s="3" t="s">
        <v>367</v>
      </c>
      <c r="C41" s="3" t="s">
        <v>379</v>
      </c>
      <c r="D41" s="53">
        <v>0</v>
      </c>
      <c r="E41" s="53">
        <v>0</v>
      </c>
      <c r="F41" s="53">
        <v>0</v>
      </c>
      <c r="G41" s="53">
        <v>0</v>
      </c>
      <c r="H41" s="53">
        <v>0</v>
      </c>
      <c r="I41" s="53">
        <v>0</v>
      </c>
      <c r="J41" s="53">
        <v>0</v>
      </c>
      <c r="K41" s="53">
        <v>0</v>
      </c>
      <c r="L41" s="53">
        <v>0</v>
      </c>
      <c r="M41" s="53">
        <v>2.3E-2</v>
      </c>
      <c r="N41" s="53">
        <v>0</v>
      </c>
      <c r="O41" s="53">
        <v>0</v>
      </c>
      <c r="P41" s="53">
        <v>6.9000000000000006E-2</v>
      </c>
      <c r="Q41" s="53">
        <v>0</v>
      </c>
      <c r="R41" s="53">
        <v>0</v>
      </c>
      <c r="S41" s="53">
        <v>0</v>
      </c>
      <c r="T41" s="53">
        <v>0</v>
      </c>
      <c r="U41" s="53">
        <v>0</v>
      </c>
      <c r="V41" s="53">
        <v>0</v>
      </c>
      <c r="W41" s="53">
        <v>0</v>
      </c>
      <c r="X41" s="53">
        <v>0</v>
      </c>
      <c r="Y41" s="53">
        <v>0</v>
      </c>
      <c r="Z41" s="53">
        <v>0</v>
      </c>
      <c r="AA41" s="53">
        <v>0</v>
      </c>
      <c r="AB41" s="53">
        <v>0</v>
      </c>
      <c r="AC41" s="53">
        <v>0</v>
      </c>
      <c r="AD41" s="53">
        <v>0</v>
      </c>
      <c r="AE41" s="53">
        <v>0</v>
      </c>
      <c r="AF41" s="53">
        <v>0</v>
      </c>
      <c r="AG41" s="53">
        <v>0</v>
      </c>
      <c r="AH41" s="53">
        <v>0</v>
      </c>
      <c r="AI41" s="53">
        <v>0</v>
      </c>
      <c r="AJ41" s="53">
        <v>0</v>
      </c>
      <c r="AK41" s="53">
        <v>0</v>
      </c>
      <c r="AL41" s="53">
        <v>0</v>
      </c>
      <c r="AM41" s="53">
        <v>0</v>
      </c>
      <c r="AN41" s="53">
        <v>0</v>
      </c>
      <c r="AO41" s="53">
        <v>0</v>
      </c>
      <c r="AP41" s="138">
        <v>9.1999999999999998E-2</v>
      </c>
    </row>
    <row r="42" spans="1:42" s="89" customFormat="1" ht="14.25" customHeight="1" x14ac:dyDescent="0.25">
      <c r="A42" s="3" t="s">
        <v>144</v>
      </c>
      <c r="B42" s="3" t="s">
        <v>367</v>
      </c>
      <c r="C42" s="3" t="s">
        <v>173</v>
      </c>
      <c r="D42" s="53">
        <v>0</v>
      </c>
      <c r="E42" s="53">
        <v>0</v>
      </c>
      <c r="F42" s="53">
        <v>0</v>
      </c>
      <c r="G42" s="53">
        <v>0</v>
      </c>
      <c r="H42" s="53">
        <v>0</v>
      </c>
      <c r="I42" s="53">
        <v>0</v>
      </c>
      <c r="J42" s="53">
        <v>0</v>
      </c>
      <c r="K42" s="53">
        <v>0</v>
      </c>
      <c r="L42" s="53">
        <v>0</v>
      </c>
      <c r="M42" s="53">
        <v>0</v>
      </c>
      <c r="N42" s="53">
        <v>0.01</v>
      </c>
      <c r="O42" s="53">
        <v>0</v>
      </c>
      <c r="P42" s="53">
        <v>0</v>
      </c>
      <c r="Q42" s="53">
        <v>0</v>
      </c>
      <c r="R42" s="53">
        <v>0</v>
      </c>
      <c r="S42" s="53">
        <v>0</v>
      </c>
      <c r="T42" s="53">
        <v>0</v>
      </c>
      <c r="U42" s="53">
        <v>0</v>
      </c>
      <c r="V42" s="53">
        <v>0</v>
      </c>
      <c r="W42" s="53">
        <v>0</v>
      </c>
      <c r="X42" s="53">
        <v>0</v>
      </c>
      <c r="Y42" s="53">
        <v>0</v>
      </c>
      <c r="Z42" s="53">
        <v>0</v>
      </c>
      <c r="AA42" s="53">
        <v>0</v>
      </c>
      <c r="AB42" s="53">
        <v>0</v>
      </c>
      <c r="AC42" s="53">
        <v>0</v>
      </c>
      <c r="AD42" s="53">
        <v>0</v>
      </c>
      <c r="AE42" s="53">
        <v>0</v>
      </c>
      <c r="AF42" s="53">
        <v>0</v>
      </c>
      <c r="AG42" s="53">
        <v>0</v>
      </c>
      <c r="AH42" s="53">
        <v>0</v>
      </c>
      <c r="AI42" s="53">
        <v>0</v>
      </c>
      <c r="AJ42" s="53">
        <v>0</v>
      </c>
      <c r="AK42" s="53">
        <v>0</v>
      </c>
      <c r="AL42" s="53">
        <v>0</v>
      </c>
      <c r="AM42" s="53">
        <v>6.0000000000000001E-3</v>
      </c>
      <c r="AN42" s="53">
        <v>0</v>
      </c>
      <c r="AO42" s="53">
        <v>0</v>
      </c>
      <c r="AP42" s="138">
        <v>1.6E-2</v>
      </c>
    </row>
    <row r="43" spans="1:42" s="89" customFormat="1" ht="14.25" customHeight="1" x14ac:dyDescent="0.25">
      <c r="A43" s="3" t="s">
        <v>144</v>
      </c>
      <c r="B43" s="3" t="s">
        <v>367</v>
      </c>
      <c r="C43" s="3" t="s">
        <v>380</v>
      </c>
      <c r="D43" s="53">
        <v>0</v>
      </c>
      <c r="E43" s="53">
        <v>0</v>
      </c>
      <c r="F43" s="53">
        <v>0</v>
      </c>
      <c r="G43" s="53">
        <v>0</v>
      </c>
      <c r="H43" s="53">
        <v>2.4E-2</v>
      </c>
      <c r="I43" s="53">
        <v>0</v>
      </c>
      <c r="J43" s="53">
        <v>0</v>
      </c>
      <c r="K43" s="53">
        <v>0</v>
      </c>
      <c r="L43" s="53">
        <v>0</v>
      </c>
      <c r="M43" s="53">
        <v>0</v>
      </c>
      <c r="N43" s="53">
        <v>0</v>
      </c>
      <c r="O43" s="53">
        <v>0</v>
      </c>
      <c r="P43" s="53">
        <v>0</v>
      </c>
      <c r="Q43" s="53">
        <v>0</v>
      </c>
      <c r="R43" s="53">
        <v>0</v>
      </c>
      <c r="S43" s="53">
        <v>0</v>
      </c>
      <c r="T43" s="53">
        <v>0</v>
      </c>
      <c r="U43" s="53">
        <v>0</v>
      </c>
      <c r="V43" s="53">
        <v>0</v>
      </c>
      <c r="W43" s="53">
        <v>0</v>
      </c>
      <c r="X43" s="53">
        <v>0</v>
      </c>
      <c r="Y43" s="53">
        <v>2.4E-2</v>
      </c>
      <c r="Z43" s="53">
        <v>0</v>
      </c>
      <c r="AA43" s="53">
        <v>0</v>
      </c>
      <c r="AB43" s="53">
        <v>0</v>
      </c>
      <c r="AC43" s="53">
        <v>0</v>
      </c>
      <c r="AD43" s="53">
        <v>0</v>
      </c>
      <c r="AE43" s="53">
        <v>0</v>
      </c>
      <c r="AF43" s="53">
        <v>0</v>
      </c>
      <c r="AG43" s="53">
        <v>0</v>
      </c>
      <c r="AH43" s="53">
        <v>0</v>
      </c>
      <c r="AI43" s="53">
        <v>0</v>
      </c>
      <c r="AJ43" s="53">
        <v>0</v>
      </c>
      <c r="AK43" s="53">
        <v>0</v>
      </c>
      <c r="AL43" s="53">
        <v>0</v>
      </c>
      <c r="AM43" s="53">
        <v>0</v>
      </c>
      <c r="AN43" s="53">
        <v>0</v>
      </c>
      <c r="AO43" s="53">
        <v>0</v>
      </c>
      <c r="AP43" s="138">
        <v>4.8000000000000001E-2</v>
      </c>
    </row>
    <row r="44" spans="1:42" s="89" customFormat="1" ht="14.25" customHeight="1" x14ac:dyDescent="0.25">
      <c r="A44" s="3" t="s">
        <v>144</v>
      </c>
      <c r="B44" s="3" t="s">
        <v>367</v>
      </c>
      <c r="C44" s="3" t="s">
        <v>177</v>
      </c>
      <c r="D44" s="53">
        <v>0</v>
      </c>
      <c r="E44" s="53">
        <v>0</v>
      </c>
      <c r="F44" s="53">
        <v>0</v>
      </c>
      <c r="G44" s="53">
        <v>0.11399999999999999</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53">
        <v>0</v>
      </c>
      <c r="AJ44" s="53">
        <v>0</v>
      </c>
      <c r="AK44" s="53">
        <v>0</v>
      </c>
      <c r="AL44" s="53">
        <v>0</v>
      </c>
      <c r="AM44" s="53">
        <v>0</v>
      </c>
      <c r="AN44" s="53">
        <v>0</v>
      </c>
      <c r="AO44" s="53">
        <v>0</v>
      </c>
      <c r="AP44" s="138">
        <v>0.11399999999999999</v>
      </c>
    </row>
    <row r="45" spans="1:42" s="89" customFormat="1" ht="14.25" customHeight="1" x14ac:dyDescent="0.25">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0</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138">
        <v>0</v>
      </c>
    </row>
    <row r="46" spans="1:42" s="89" customFormat="1" ht="14.25" customHeight="1" x14ac:dyDescent="0.25">
      <c r="A46" s="51" t="s">
        <v>381</v>
      </c>
      <c r="B46" s="51" t="s">
        <v>381</v>
      </c>
      <c r="C46" s="51" t="s">
        <v>381</v>
      </c>
      <c r="D46" s="52">
        <v>1.1039999999999999</v>
      </c>
      <c r="E46" s="52">
        <v>0</v>
      </c>
      <c r="F46" s="52">
        <v>0</v>
      </c>
      <c r="G46" s="52">
        <v>1.1779999999999999</v>
      </c>
      <c r="H46" s="52">
        <v>0</v>
      </c>
      <c r="I46" s="52">
        <v>0</v>
      </c>
      <c r="J46" s="52">
        <v>0</v>
      </c>
      <c r="K46" s="52">
        <v>0</v>
      </c>
      <c r="L46" s="52">
        <v>0</v>
      </c>
      <c r="M46" s="52">
        <v>0</v>
      </c>
      <c r="N46" s="52">
        <v>4.5999999999999999E-2</v>
      </c>
      <c r="O46" s="52">
        <v>0</v>
      </c>
      <c r="P46" s="52">
        <v>1.2E-2</v>
      </c>
      <c r="Q46" s="52">
        <v>0</v>
      </c>
      <c r="R46" s="52">
        <v>0</v>
      </c>
      <c r="S46" s="52">
        <v>0</v>
      </c>
      <c r="T46" s="52">
        <v>0</v>
      </c>
      <c r="U46" s="52">
        <v>0</v>
      </c>
      <c r="V46" s="52">
        <v>0</v>
      </c>
      <c r="W46" s="52">
        <v>0</v>
      </c>
      <c r="X46" s="52">
        <v>0</v>
      </c>
      <c r="Y46" s="52">
        <v>0</v>
      </c>
      <c r="Z46" s="52">
        <v>0</v>
      </c>
      <c r="AA46" s="52">
        <v>3.3000000000000002E-2</v>
      </c>
      <c r="AB46" s="52">
        <v>0</v>
      </c>
      <c r="AC46" s="52">
        <v>0</v>
      </c>
      <c r="AD46" s="52">
        <v>0</v>
      </c>
      <c r="AE46" s="52">
        <v>0</v>
      </c>
      <c r="AF46" s="52">
        <v>0</v>
      </c>
      <c r="AG46" s="52">
        <v>0</v>
      </c>
      <c r="AH46" s="52">
        <v>0</v>
      </c>
      <c r="AI46" s="52">
        <v>0</v>
      </c>
      <c r="AJ46" s="52">
        <v>0</v>
      </c>
      <c r="AK46" s="52">
        <v>0</v>
      </c>
      <c r="AL46" s="52">
        <v>1.6910000000000001</v>
      </c>
      <c r="AM46" s="52">
        <v>4.5999999999999999E-2</v>
      </c>
      <c r="AN46" s="52">
        <v>0</v>
      </c>
      <c r="AO46" s="52">
        <v>0</v>
      </c>
      <c r="AP46" s="52">
        <v>4.1099999999999994</v>
      </c>
    </row>
    <row r="47" spans="1:42" s="89" customFormat="1" ht="14.25" customHeight="1" x14ac:dyDescent="0.25">
      <c r="A47" s="3" t="s">
        <v>144</v>
      </c>
      <c r="B47" s="3" t="s">
        <v>382</v>
      </c>
      <c r="C47" s="3" t="s">
        <v>383</v>
      </c>
      <c r="D47" s="53">
        <v>0.28799999999999998</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53">
        <v>0</v>
      </c>
      <c r="AJ47" s="53">
        <v>0</v>
      </c>
      <c r="AK47" s="53">
        <v>0</v>
      </c>
      <c r="AL47" s="53">
        <v>0</v>
      </c>
      <c r="AM47" s="53">
        <v>0</v>
      </c>
      <c r="AN47" s="53">
        <v>0</v>
      </c>
      <c r="AO47" s="53">
        <v>0</v>
      </c>
      <c r="AP47" s="138">
        <v>0.28799999999999998</v>
      </c>
    </row>
    <row r="48" spans="1:42" s="89" customFormat="1" ht="14.25" customHeight="1" x14ac:dyDescent="0.25">
      <c r="A48" s="3" t="s">
        <v>144</v>
      </c>
      <c r="B48" s="3" t="s">
        <v>382</v>
      </c>
      <c r="C48" s="3" t="s">
        <v>384</v>
      </c>
      <c r="D48" s="53">
        <v>0.81599999999999995</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v>
      </c>
      <c r="X48" s="53">
        <v>0</v>
      </c>
      <c r="Y48" s="53">
        <v>0</v>
      </c>
      <c r="Z48" s="53">
        <v>0</v>
      </c>
      <c r="AA48" s="53">
        <v>0</v>
      </c>
      <c r="AB48" s="53">
        <v>0</v>
      </c>
      <c r="AC48" s="53">
        <v>0</v>
      </c>
      <c r="AD48" s="53">
        <v>0</v>
      </c>
      <c r="AE48" s="53">
        <v>0</v>
      </c>
      <c r="AF48" s="53">
        <v>0</v>
      </c>
      <c r="AG48" s="53">
        <v>0</v>
      </c>
      <c r="AH48" s="53">
        <v>0</v>
      </c>
      <c r="AI48" s="53">
        <v>0</v>
      </c>
      <c r="AJ48" s="53">
        <v>0</v>
      </c>
      <c r="AK48" s="53">
        <v>0</v>
      </c>
      <c r="AL48" s="53">
        <v>1.6910000000000001</v>
      </c>
      <c r="AM48" s="53">
        <v>0</v>
      </c>
      <c r="AN48" s="53">
        <v>0</v>
      </c>
      <c r="AO48" s="53">
        <v>0</v>
      </c>
      <c r="AP48" s="138">
        <v>2.5070000000000001</v>
      </c>
    </row>
    <row r="49" spans="1:42"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3.3000000000000002E-2</v>
      </c>
      <c r="AB49" s="53">
        <v>0</v>
      </c>
      <c r="AC49" s="53">
        <v>0</v>
      </c>
      <c r="AD49" s="53">
        <v>0</v>
      </c>
      <c r="AE49" s="53">
        <v>0</v>
      </c>
      <c r="AF49" s="53">
        <v>0</v>
      </c>
      <c r="AG49" s="53">
        <v>0</v>
      </c>
      <c r="AH49" s="53">
        <v>0</v>
      </c>
      <c r="AI49" s="53">
        <v>0</v>
      </c>
      <c r="AJ49" s="53">
        <v>0</v>
      </c>
      <c r="AK49" s="53">
        <v>0</v>
      </c>
      <c r="AL49" s="53">
        <v>0</v>
      </c>
      <c r="AM49" s="53">
        <v>0</v>
      </c>
      <c r="AN49" s="53">
        <v>0</v>
      </c>
      <c r="AO49" s="53">
        <v>0</v>
      </c>
      <c r="AP49" s="138">
        <v>3.3000000000000002E-2</v>
      </c>
    </row>
    <row r="50" spans="1:42"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53">
        <v>0</v>
      </c>
      <c r="AJ50" s="53">
        <v>0</v>
      </c>
      <c r="AK50" s="53">
        <v>0</v>
      </c>
      <c r="AL50" s="53">
        <v>0</v>
      </c>
      <c r="AM50" s="53">
        <v>0</v>
      </c>
      <c r="AN50" s="53">
        <v>0</v>
      </c>
      <c r="AO50" s="53">
        <v>0</v>
      </c>
      <c r="AP50" s="138">
        <v>0</v>
      </c>
    </row>
    <row r="51" spans="1:42"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53">
        <v>0</v>
      </c>
      <c r="AJ51" s="53">
        <v>0</v>
      </c>
      <c r="AK51" s="53">
        <v>0</v>
      </c>
      <c r="AL51" s="53">
        <v>0</v>
      </c>
      <c r="AM51" s="53">
        <v>0</v>
      </c>
      <c r="AN51" s="53">
        <v>0</v>
      </c>
      <c r="AO51" s="53">
        <v>0</v>
      </c>
      <c r="AP51" s="138">
        <v>0</v>
      </c>
    </row>
    <row r="52" spans="1:42" s="89" customFormat="1" ht="14.25" customHeight="1" x14ac:dyDescent="0.25">
      <c r="A52" s="3" t="s">
        <v>144</v>
      </c>
      <c r="B52" s="3" t="s">
        <v>382</v>
      </c>
      <c r="C52" s="3" t="s">
        <v>187</v>
      </c>
      <c r="D52" s="53">
        <v>0</v>
      </c>
      <c r="E52" s="53">
        <v>0</v>
      </c>
      <c r="F52" s="53">
        <v>0</v>
      </c>
      <c r="G52" s="53">
        <v>1.1779999999999999</v>
      </c>
      <c r="H52" s="53">
        <v>0</v>
      </c>
      <c r="I52" s="53">
        <v>0</v>
      </c>
      <c r="J52" s="53">
        <v>0</v>
      </c>
      <c r="K52" s="53">
        <v>0</v>
      </c>
      <c r="L52" s="53">
        <v>0</v>
      </c>
      <c r="M52" s="53">
        <v>0</v>
      </c>
      <c r="N52" s="53">
        <v>4.5999999999999999E-2</v>
      </c>
      <c r="O52" s="53">
        <v>0</v>
      </c>
      <c r="P52" s="53">
        <v>1.2E-2</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53">
        <v>0</v>
      </c>
      <c r="AJ52" s="53">
        <v>0</v>
      </c>
      <c r="AK52" s="53">
        <v>0</v>
      </c>
      <c r="AL52" s="53">
        <v>0</v>
      </c>
      <c r="AM52" s="53">
        <v>4.5999999999999999E-2</v>
      </c>
      <c r="AN52" s="53">
        <v>0</v>
      </c>
      <c r="AO52" s="53">
        <v>0</v>
      </c>
      <c r="AP52" s="138">
        <v>1.282</v>
      </c>
    </row>
    <row r="53" spans="1:42"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53">
        <v>0</v>
      </c>
      <c r="AJ53" s="53">
        <v>0</v>
      </c>
      <c r="AK53" s="53">
        <v>0</v>
      </c>
      <c r="AL53" s="53">
        <v>0</v>
      </c>
      <c r="AM53" s="53">
        <v>0</v>
      </c>
      <c r="AN53" s="53">
        <v>0</v>
      </c>
      <c r="AO53" s="53">
        <v>0</v>
      </c>
      <c r="AP53" s="138">
        <v>0</v>
      </c>
    </row>
    <row r="54" spans="1:42"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53">
        <v>0</v>
      </c>
      <c r="AJ54" s="53">
        <v>0</v>
      </c>
      <c r="AK54" s="53">
        <v>0</v>
      </c>
      <c r="AL54" s="53">
        <v>0</v>
      </c>
      <c r="AM54" s="53">
        <v>0</v>
      </c>
      <c r="AN54" s="53">
        <v>0</v>
      </c>
      <c r="AO54" s="53">
        <v>0</v>
      </c>
      <c r="AP54" s="138">
        <v>0</v>
      </c>
    </row>
    <row r="55" spans="1:42" s="89" customFormat="1" ht="14.25" customHeight="1" x14ac:dyDescent="0.25">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v>
      </c>
      <c r="AI55" s="53">
        <v>0</v>
      </c>
      <c r="AJ55" s="53">
        <v>0</v>
      </c>
      <c r="AK55" s="53">
        <v>0</v>
      </c>
      <c r="AL55" s="53">
        <v>0</v>
      </c>
      <c r="AM55" s="53">
        <v>0</v>
      </c>
      <c r="AN55" s="53">
        <v>0</v>
      </c>
      <c r="AO55" s="53">
        <v>0</v>
      </c>
      <c r="AP55" s="138">
        <v>0</v>
      </c>
    </row>
    <row r="56" spans="1:42" s="89" customFormat="1" ht="14.25" customHeight="1" x14ac:dyDescent="0.25">
      <c r="A56" s="49" t="s">
        <v>390</v>
      </c>
      <c r="B56" s="49" t="s">
        <v>390</v>
      </c>
      <c r="C56" s="49" t="s">
        <v>390</v>
      </c>
      <c r="D56" s="50">
        <v>0.80100000000000005</v>
      </c>
      <c r="E56" s="50">
        <v>0</v>
      </c>
      <c r="F56" s="50">
        <v>0</v>
      </c>
      <c r="G56" s="50">
        <v>19.285</v>
      </c>
      <c r="H56" s="50">
        <v>0</v>
      </c>
      <c r="I56" s="50">
        <v>0</v>
      </c>
      <c r="J56" s="50">
        <v>2.7E-2</v>
      </c>
      <c r="K56" s="50">
        <v>0</v>
      </c>
      <c r="L56" s="50">
        <v>0.43</v>
      </c>
      <c r="M56" s="50">
        <v>0</v>
      </c>
      <c r="N56" s="50">
        <v>1.1680000000000001</v>
      </c>
      <c r="O56" s="50">
        <v>0</v>
      </c>
      <c r="P56" s="50">
        <v>0</v>
      </c>
      <c r="Q56" s="50">
        <v>7.3999999999999996E-2</v>
      </c>
      <c r="R56" s="50">
        <v>0</v>
      </c>
      <c r="S56" s="50">
        <v>2.4E-2</v>
      </c>
      <c r="T56" s="50">
        <v>1.2999999999999999E-2</v>
      </c>
      <c r="U56" s="50">
        <v>0</v>
      </c>
      <c r="V56" s="50">
        <v>0.19</v>
      </c>
      <c r="W56" s="50">
        <v>0</v>
      </c>
      <c r="X56" s="50">
        <v>0</v>
      </c>
      <c r="Y56" s="50">
        <v>0</v>
      </c>
      <c r="Z56" s="50">
        <v>0</v>
      </c>
      <c r="AA56" s="50">
        <v>0</v>
      </c>
      <c r="AB56" s="50">
        <v>0</v>
      </c>
      <c r="AC56" s="50">
        <v>0</v>
      </c>
      <c r="AD56" s="50">
        <v>0</v>
      </c>
      <c r="AE56" s="50">
        <v>1.1130000000000002</v>
      </c>
      <c r="AF56" s="50">
        <v>0</v>
      </c>
      <c r="AG56" s="50">
        <v>0.31900000000000001</v>
      </c>
      <c r="AH56" s="50">
        <v>0</v>
      </c>
      <c r="AI56" s="50">
        <v>0</v>
      </c>
      <c r="AJ56" s="50">
        <v>0</v>
      </c>
      <c r="AK56" s="50">
        <v>3.0509999999999997</v>
      </c>
      <c r="AL56" s="50">
        <v>4.4550000000000001</v>
      </c>
      <c r="AM56" s="50">
        <v>0.30099999999999999</v>
      </c>
      <c r="AN56" s="50">
        <v>1.615</v>
      </c>
      <c r="AO56" s="50">
        <v>0</v>
      </c>
      <c r="AP56" s="50">
        <v>31.250999999999998</v>
      </c>
    </row>
    <row r="57" spans="1:42" s="89" customFormat="1" ht="14.25" customHeight="1" x14ac:dyDescent="0.25">
      <c r="A57" s="51" t="s">
        <v>391</v>
      </c>
      <c r="B57" s="51" t="s">
        <v>391</v>
      </c>
      <c r="C57" s="51" t="s">
        <v>391</v>
      </c>
      <c r="D57" s="52">
        <v>0.04</v>
      </c>
      <c r="E57" s="52">
        <v>0</v>
      </c>
      <c r="F57" s="52">
        <v>0</v>
      </c>
      <c r="G57" s="52">
        <v>2.1280000000000001</v>
      </c>
      <c r="H57" s="52">
        <v>0</v>
      </c>
      <c r="I57" s="52">
        <v>0</v>
      </c>
      <c r="J57" s="52">
        <v>0</v>
      </c>
      <c r="K57" s="52">
        <v>0</v>
      </c>
      <c r="L57" s="52">
        <v>0</v>
      </c>
      <c r="M57" s="52">
        <v>0</v>
      </c>
      <c r="N57" s="52">
        <v>0</v>
      </c>
      <c r="O57" s="52">
        <v>0</v>
      </c>
      <c r="P57" s="52">
        <v>0</v>
      </c>
      <c r="Q57" s="52">
        <v>0</v>
      </c>
      <c r="R57" s="52">
        <v>0</v>
      </c>
      <c r="S57" s="52">
        <v>0</v>
      </c>
      <c r="T57" s="52">
        <v>0</v>
      </c>
      <c r="U57" s="52">
        <v>0</v>
      </c>
      <c r="V57" s="52">
        <v>0</v>
      </c>
      <c r="W57" s="52">
        <v>0</v>
      </c>
      <c r="X57" s="52">
        <v>0</v>
      </c>
      <c r="Y57" s="52">
        <v>0</v>
      </c>
      <c r="Z57" s="52">
        <v>0</v>
      </c>
      <c r="AA57" s="52">
        <v>0</v>
      </c>
      <c r="AB57" s="52">
        <v>0</v>
      </c>
      <c r="AC57" s="52">
        <v>0</v>
      </c>
      <c r="AD57" s="52">
        <v>0</v>
      </c>
      <c r="AE57" s="52">
        <v>0</v>
      </c>
      <c r="AF57" s="52">
        <v>0</v>
      </c>
      <c r="AG57" s="52">
        <v>0</v>
      </c>
      <c r="AH57" s="52">
        <v>0</v>
      </c>
      <c r="AI57" s="52">
        <v>0</v>
      </c>
      <c r="AJ57" s="52">
        <v>0</v>
      </c>
      <c r="AK57" s="52">
        <v>2.65</v>
      </c>
      <c r="AL57" s="52">
        <v>2.9590000000000005</v>
      </c>
      <c r="AM57" s="52">
        <v>0</v>
      </c>
      <c r="AN57" s="52">
        <v>0</v>
      </c>
      <c r="AO57" s="52">
        <v>0</v>
      </c>
      <c r="AP57" s="52">
        <v>7.777000000000001</v>
      </c>
    </row>
    <row r="58" spans="1:42" s="89" customFormat="1" ht="14.25" customHeight="1" x14ac:dyDescent="0.25">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138">
        <v>0</v>
      </c>
    </row>
    <row r="59" spans="1:42" s="89" customFormat="1" ht="14.25" customHeight="1" x14ac:dyDescent="0.25">
      <c r="A59" s="3" t="s">
        <v>196</v>
      </c>
      <c r="B59" s="3" t="s">
        <v>392</v>
      </c>
      <c r="C59" s="3" t="s">
        <v>197</v>
      </c>
      <c r="D59" s="53">
        <v>0.04</v>
      </c>
      <c r="E59" s="53">
        <v>0</v>
      </c>
      <c r="F59" s="53">
        <v>0</v>
      </c>
      <c r="G59" s="53">
        <v>1.4510000000000001</v>
      </c>
      <c r="H59" s="53">
        <v>0</v>
      </c>
      <c r="I59" s="53">
        <v>0</v>
      </c>
      <c r="J59" s="53">
        <v>0</v>
      </c>
      <c r="K59" s="53">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2.65</v>
      </c>
      <c r="AL59" s="53">
        <v>2.9590000000000005</v>
      </c>
      <c r="AM59" s="53">
        <v>0</v>
      </c>
      <c r="AN59" s="53">
        <v>0</v>
      </c>
      <c r="AO59" s="53">
        <v>0</v>
      </c>
      <c r="AP59" s="138">
        <v>7.1000000000000005</v>
      </c>
    </row>
    <row r="60" spans="1:42"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53">
        <v>0</v>
      </c>
      <c r="AJ60" s="53">
        <v>0</v>
      </c>
      <c r="AK60" s="53">
        <v>0</v>
      </c>
      <c r="AL60" s="53">
        <v>0</v>
      </c>
      <c r="AM60" s="53">
        <v>0</v>
      </c>
      <c r="AN60" s="53">
        <v>0</v>
      </c>
      <c r="AO60" s="53">
        <v>0</v>
      </c>
      <c r="AP60" s="138">
        <v>0</v>
      </c>
    </row>
    <row r="61" spans="1:42" s="89" customFormat="1" ht="14.25" customHeight="1" x14ac:dyDescent="0.25">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0</v>
      </c>
      <c r="AD61" s="53">
        <v>0</v>
      </c>
      <c r="AE61" s="53">
        <v>0</v>
      </c>
      <c r="AF61" s="53">
        <v>0</v>
      </c>
      <c r="AG61" s="53">
        <v>0</v>
      </c>
      <c r="AH61" s="53">
        <v>0</v>
      </c>
      <c r="AI61" s="53">
        <v>0</v>
      </c>
      <c r="AJ61" s="53">
        <v>0</v>
      </c>
      <c r="AK61" s="53">
        <v>0</v>
      </c>
      <c r="AL61" s="53">
        <v>0</v>
      </c>
      <c r="AM61" s="53">
        <v>0</v>
      </c>
      <c r="AN61" s="53">
        <v>0</v>
      </c>
      <c r="AO61" s="53">
        <v>0</v>
      </c>
      <c r="AP61" s="138">
        <v>0</v>
      </c>
    </row>
    <row r="62" spans="1:42" s="89" customFormat="1" ht="14.25" customHeight="1" x14ac:dyDescent="0.25">
      <c r="A62" s="3" t="s">
        <v>196</v>
      </c>
      <c r="B62" s="3" t="s">
        <v>392</v>
      </c>
      <c r="C62" s="3" t="s">
        <v>395</v>
      </c>
      <c r="D62" s="53">
        <v>0</v>
      </c>
      <c r="E62" s="53">
        <v>0</v>
      </c>
      <c r="F62" s="53">
        <v>0</v>
      </c>
      <c r="G62" s="53">
        <v>0.67700000000000005</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53">
        <v>0</v>
      </c>
      <c r="AJ62" s="53">
        <v>0</v>
      </c>
      <c r="AK62" s="53">
        <v>0</v>
      </c>
      <c r="AL62" s="53">
        <v>0</v>
      </c>
      <c r="AM62" s="53">
        <v>0</v>
      </c>
      <c r="AN62" s="53">
        <v>0</v>
      </c>
      <c r="AO62" s="53">
        <v>0</v>
      </c>
      <c r="AP62" s="138">
        <v>0.67700000000000005</v>
      </c>
    </row>
    <row r="63" spans="1:42"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53">
        <v>0</v>
      </c>
      <c r="AJ63" s="53">
        <v>0</v>
      </c>
      <c r="AK63" s="53">
        <v>0</v>
      </c>
      <c r="AL63" s="53">
        <v>0</v>
      </c>
      <c r="AM63" s="53">
        <v>0</v>
      </c>
      <c r="AN63" s="53">
        <v>0</v>
      </c>
      <c r="AO63" s="53">
        <v>0</v>
      </c>
      <c r="AP63" s="138">
        <v>0</v>
      </c>
    </row>
    <row r="64" spans="1:42" s="89" customFormat="1" ht="14.25" customHeight="1" x14ac:dyDescent="0.25">
      <c r="A64" s="51" t="s">
        <v>396</v>
      </c>
      <c r="B64" s="51" t="s">
        <v>396</v>
      </c>
      <c r="C64" s="51" t="s">
        <v>396</v>
      </c>
      <c r="D64" s="52">
        <v>0</v>
      </c>
      <c r="E64" s="52">
        <v>0</v>
      </c>
      <c r="F64" s="52">
        <v>0</v>
      </c>
      <c r="G64" s="52">
        <v>8.9819999999999975</v>
      </c>
      <c r="H64" s="52">
        <v>0</v>
      </c>
      <c r="I64" s="52">
        <v>0</v>
      </c>
      <c r="J64" s="52">
        <v>0</v>
      </c>
      <c r="K64" s="52">
        <v>0</v>
      </c>
      <c r="L64" s="52">
        <v>0</v>
      </c>
      <c r="M64" s="52">
        <v>0</v>
      </c>
      <c r="N64" s="52">
        <v>0.29100000000000004</v>
      </c>
      <c r="O64" s="52">
        <v>0</v>
      </c>
      <c r="P64" s="52">
        <v>0</v>
      </c>
      <c r="Q64" s="52">
        <v>7.3999999999999996E-2</v>
      </c>
      <c r="R64" s="52">
        <v>0</v>
      </c>
      <c r="S64" s="52">
        <v>0</v>
      </c>
      <c r="T64" s="52">
        <v>1.2999999999999999E-2</v>
      </c>
      <c r="U64" s="52">
        <v>0</v>
      </c>
      <c r="V64" s="52">
        <v>0.05</v>
      </c>
      <c r="W64" s="52">
        <v>0</v>
      </c>
      <c r="X64" s="52">
        <v>0</v>
      </c>
      <c r="Y64" s="52">
        <v>0</v>
      </c>
      <c r="Z64" s="52">
        <v>0</v>
      </c>
      <c r="AA64" s="52">
        <v>0</v>
      </c>
      <c r="AB64" s="52">
        <v>0</v>
      </c>
      <c r="AC64" s="52">
        <v>0</v>
      </c>
      <c r="AD64" s="52">
        <v>0</v>
      </c>
      <c r="AE64" s="52">
        <v>1.1130000000000002</v>
      </c>
      <c r="AF64" s="52">
        <v>0</v>
      </c>
      <c r="AG64" s="52">
        <v>0</v>
      </c>
      <c r="AH64" s="52">
        <v>0</v>
      </c>
      <c r="AI64" s="52">
        <v>0</v>
      </c>
      <c r="AJ64" s="52">
        <v>0</v>
      </c>
      <c r="AK64" s="52">
        <v>7.5000000000000011E-2</v>
      </c>
      <c r="AL64" s="52">
        <v>1.0779999999999998</v>
      </c>
      <c r="AM64" s="52">
        <v>0</v>
      </c>
      <c r="AN64" s="52">
        <v>0</v>
      </c>
      <c r="AO64" s="52">
        <v>0</v>
      </c>
      <c r="AP64" s="52">
        <v>11.675999999999997</v>
      </c>
    </row>
    <row r="65" spans="1:42"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53">
        <v>0</v>
      </c>
      <c r="AJ65" s="53">
        <v>0</v>
      </c>
      <c r="AK65" s="53">
        <v>0</v>
      </c>
      <c r="AL65" s="53">
        <v>0</v>
      </c>
      <c r="AM65" s="53">
        <v>0</v>
      </c>
      <c r="AN65" s="53">
        <v>0</v>
      </c>
      <c r="AO65" s="53">
        <v>0</v>
      </c>
      <c r="AP65" s="138">
        <v>0</v>
      </c>
    </row>
    <row r="66" spans="1:42"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53">
        <v>0</v>
      </c>
      <c r="AJ66" s="53">
        <v>0</v>
      </c>
      <c r="AK66" s="53">
        <v>0</v>
      </c>
      <c r="AL66" s="53">
        <v>0</v>
      </c>
      <c r="AM66" s="53">
        <v>0</v>
      </c>
      <c r="AN66" s="53">
        <v>0</v>
      </c>
      <c r="AO66" s="53">
        <v>0</v>
      </c>
      <c r="AP66" s="138">
        <v>0</v>
      </c>
    </row>
    <row r="67" spans="1:42" s="89" customFormat="1" ht="14.25" customHeight="1" x14ac:dyDescent="0.25">
      <c r="A67" s="3" t="s">
        <v>196</v>
      </c>
      <c r="B67" s="3" t="s">
        <v>397</v>
      </c>
      <c r="C67" s="3" t="s">
        <v>400</v>
      </c>
      <c r="D67" s="53">
        <v>0</v>
      </c>
      <c r="E67" s="53">
        <v>0</v>
      </c>
      <c r="F67" s="53">
        <v>0</v>
      </c>
      <c r="G67" s="53">
        <v>0.06</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53">
        <v>0</v>
      </c>
      <c r="AJ67" s="53">
        <v>0</v>
      </c>
      <c r="AK67" s="53">
        <v>0</v>
      </c>
      <c r="AL67" s="53">
        <v>0</v>
      </c>
      <c r="AM67" s="53">
        <v>0</v>
      </c>
      <c r="AN67" s="53">
        <v>0</v>
      </c>
      <c r="AO67" s="53">
        <v>0</v>
      </c>
      <c r="AP67" s="138">
        <v>0.06</v>
      </c>
    </row>
    <row r="68" spans="1:42"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53">
        <v>0</v>
      </c>
      <c r="AJ68" s="53">
        <v>0</v>
      </c>
      <c r="AK68" s="53">
        <v>0</v>
      </c>
      <c r="AL68" s="53">
        <v>0</v>
      </c>
      <c r="AM68" s="53">
        <v>0</v>
      </c>
      <c r="AN68" s="53">
        <v>0</v>
      </c>
      <c r="AO68" s="53">
        <v>0</v>
      </c>
      <c r="AP68" s="138">
        <v>0</v>
      </c>
    </row>
    <row r="69" spans="1:42" s="89" customFormat="1" ht="14.25" customHeight="1" x14ac:dyDescent="0.25">
      <c r="A69" s="3" t="s">
        <v>196</v>
      </c>
      <c r="B69" s="3" t="s">
        <v>397</v>
      </c>
      <c r="C69" s="3" t="s">
        <v>402</v>
      </c>
      <c r="D69" s="53">
        <v>0</v>
      </c>
      <c r="E69" s="53">
        <v>0</v>
      </c>
      <c r="F69" s="53">
        <v>0</v>
      </c>
      <c r="G69" s="53">
        <v>0.108</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1.2E-2</v>
      </c>
      <c r="AF69" s="53">
        <v>0</v>
      </c>
      <c r="AG69" s="53">
        <v>0</v>
      </c>
      <c r="AH69" s="53">
        <v>0</v>
      </c>
      <c r="AI69" s="53">
        <v>0</v>
      </c>
      <c r="AJ69" s="53">
        <v>0</v>
      </c>
      <c r="AK69" s="53">
        <v>0</v>
      </c>
      <c r="AL69" s="53">
        <v>0</v>
      </c>
      <c r="AM69" s="53">
        <v>0</v>
      </c>
      <c r="AN69" s="53">
        <v>0</v>
      </c>
      <c r="AO69" s="53">
        <v>0</v>
      </c>
      <c r="AP69" s="138">
        <v>0.12</v>
      </c>
    </row>
    <row r="70" spans="1:42" s="89" customFormat="1" ht="14.25" customHeight="1" x14ac:dyDescent="0.25">
      <c r="A70" s="3" t="s">
        <v>196</v>
      </c>
      <c r="B70" s="3" t="s">
        <v>397</v>
      </c>
      <c r="C70" s="3" t="s">
        <v>403</v>
      </c>
      <c r="D70" s="53">
        <v>0</v>
      </c>
      <c r="E70" s="53">
        <v>0</v>
      </c>
      <c r="F70" s="53">
        <v>0</v>
      </c>
      <c r="G70" s="53">
        <v>7.3229999999999986</v>
      </c>
      <c r="H70" s="53">
        <v>0</v>
      </c>
      <c r="I70" s="53">
        <v>0</v>
      </c>
      <c r="J70" s="53">
        <v>0</v>
      </c>
      <c r="K70" s="53">
        <v>0</v>
      </c>
      <c r="L70" s="53">
        <v>0</v>
      </c>
      <c r="M70" s="53">
        <v>0</v>
      </c>
      <c r="N70" s="53">
        <v>6.9000000000000006E-2</v>
      </c>
      <c r="O70" s="53">
        <v>0</v>
      </c>
      <c r="P70" s="53">
        <v>0</v>
      </c>
      <c r="Q70" s="53">
        <v>0</v>
      </c>
      <c r="R70" s="53">
        <v>0</v>
      </c>
      <c r="S70" s="53">
        <v>0</v>
      </c>
      <c r="T70" s="53">
        <v>0</v>
      </c>
      <c r="U70" s="53">
        <v>0</v>
      </c>
      <c r="V70" s="53">
        <v>0.05</v>
      </c>
      <c r="W70" s="53">
        <v>0</v>
      </c>
      <c r="X70" s="53">
        <v>0</v>
      </c>
      <c r="Y70" s="53">
        <v>0</v>
      </c>
      <c r="Z70" s="53">
        <v>0</v>
      </c>
      <c r="AA70" s="53">
        <v>0</v>
      </c>
      <c r="AB70" s="53">
        <v>0</v>
      </c>
      <c r="AC70" s="53">
        <v>0</v>
      </c>
      <c r="AD70" s="53">
        <v>0</v>
      </c>
      <c r="AE70" s="53">
        <v>0.81100000000000005</v>
      </c>
      <c r="AF70" s="53">
        <v>0</v>
      </c>
      <c r="AG70" s="53">
        <v>0</v>
      </c>
      <c r="AH70" s="53">
        <v>0</v>
      </c>
      <c r="AI70" s="53">
        <v>0</v>
      </c>
      <c r="AJ70" s="53">
        <v>0</v>
      </c>
      <c r="AK70" s="53">
        <v>0</v>
      </c>
      <c r="AL70" s="53">
        <v>0.92999999999999983</v>
      </c>
      <c r="AM70" s="53">
        <v>0</v>
      </c>
      <c r="AN70" s="53">
        <v>0</v>
      </c>
      <c r="AO70" s="53">
        <v>0</v>
      </c>
      <c r="AP70" s="138">
        <v>9.1829999999999981</v>
      </c>
    </row>
    <row r="71" spans="1:42" s="89" customFormat="1" ht="14.25" customHeight="1" x14ac:dyDescent="0.25">
      <c r="A71" s="3" t="s">
        <v>196</v>
      </c>
      <c r="B71" s="3" t="s">
        <v>397</v>
      </c>
      <c r="C71" s="3" t="s">
        <v>404</v>
      </c>
      <c r="D71" s="53">
        <v>0</v>
      </c>
      <c r="E71" s="53">
        <v>0</v>
      </c>
      <c r="F71" s="53">
        <v>0</v>
      </c>
      <c r="G71" s="53">
        <v>5.5E-2</v>
      </c>
      <c r="H71" s="53">
        <v>0</v>
      </c>
      <c r="I71" s="53">
        <v>0</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53">
        <v>0</v>
      </c>
      <c r="AJ71" s="53">
        <v>0</v>
      </c>
      <c r="AK71" s="53">
        <v>0</v>
      </c>
      <c r="AL71" s="53">
        <v>0</v>
      </c>
      <c r="AM71" s="53">
        <v>0</v>
      </c>
      <c r="AN71" s="53">
        <v>0</v>
      </c>
      <c r="AO71" s="53">
        <v>0</v>
      </c>
      <c r="AP71" s="138">
        <v>5.5E-2</v>
      </c>
    </row>
    <row r="72" spans="1:42" s="89" customFormat="1" ht="14.25" customHeight="1" x14ac:dyDescent="0.25">
      <c r="A72" s="3" t="s">
        <v>196</v>
      </c>
      <c r="B72" s="3" t="s">
        <v>397</v>
      </c>
      <c r="C72" s="3" t="s">
        <v>405</v>
      </c>
      <c r="D72" s="53">
        <v>0</v>
      </c>
      <c r="E72" s="53">
        <v>0</v>
      </c>
      <c r="F72" s="53">
        <v>0</v>
      </c>
      <c r="G72" s="53">
        <v>0.05</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53">
        <v>0</v>
      </c>
      <c r="AJ72" s="53">
        <v>0</v>
      </c>
      <c r="AK72" s="53">
        <v>0</v>
      </c>
      <c r="AL72" s="53">
        <v>0</v>
      </c>
      <c r="AM72" s="53">
        <v>0</v>
      </c>
      <c r="AN72" s="53">
        <v>0</v>
      </c>
      <c r="AO72" s="53">
        <v>0</v>
      </c>
      <c r="AP72" s="138">
        <v>0.05</v>
      </c>
    </row>
    <row r="73" spans="1:42" s="89" customFormat="1" ht="14.25" customHeight="1" x14ac:dyDescent="0.25">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4.2999999999999997E-2</v>
      </c>
      <c r="AF73" s="53">
        <v>0</v>
      </c>
      <c r="AG73" s="53">
        <v>0</v>
      </c>
      <c r="AH73" s="53">
        <v>0</v>
      </c>
      <c r="AI73" s="53">
        <v>0</v>
      </c>
      <c r="AJ73" s="53">
        <v>0</v>
      </c>
      <c r="AK73" s="53">
        <v>0</v>
      </c>
      <c r="AL73" s="53">
        <v>0</v>
      </c>
      <c r="AM73" s="53">
        <v>0</v>
      </c>
      <c r="AN73" s="53">
        <v>0</v>
      </c>
      <c r="AO73" s="53">
        <v>0</v>
      </c>
      <c r="AP73" s="138">
        <v>4.2999999999999997E-2</v>
      </c>
    </row>
    <row r="74" spans="1:42" s="89" customFormat="1" ht="14.25" customHeight="1" x14ac:dyDescent="0.25">
      <c r="A74" s="3" t="s">
        <v>196</v>
      </c>
      <c r="B74" s="3" t="s">
        <v>397</v>
      </c>
      <c r="C74" s="3" t="s">
        <v>407</v>
      </c>
      <c r="D74" s="53">
        <v>0</v>
      </c>
      <c r="E74" s="53">
        <v>0</v>
      </c>
      <c r="F74" s="53">
        <v>0</v>
      </c>
      <c r="G74" s="53">
        <v>0.90099999999999991</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2.7E-2</v>
      </c>
      <c r="AF74" s="53">
        <v>0</v>
      </c>
      <c r="AG74" s="53">
        <v>0</v>
      </c>
      <c r="AH74" s="53">
        <v>0</v>
      </c>
      <c r="AI74" s="53">
        <v>0</v>
      </c>
      <c r="AJ74" s="53">
        <v>0</v>
      </c>
      <c r="AK74" s="53">
        <v>0</v>
      </c>
      <c r="AL74" s="53">
        <v>0</v>
      </c>
      <c r="AM74" s="53">
        <v>0</v>
      </c>
      <c r="AN74" s="53">
        <v>0</v>
      </c>
      <c r="AO74" s="53">
        <v>0</v>
      </c>
      <c r="AP74" s="138">
        <v>0.92799999999999994</v>
      </c>
    </row>
    <row r="75" spans="1:42"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53">
        <v>0</v>
      </c>
      <c r="AJ75" s="53">
        <v>0</v>
      </c>
      <c r="AK75" s="53">
        <v>0</v>
      </c>
      <c r="AL75" s="53">
        <v>0</v>
      </c>
      <c r="AM75" s="53">
        <v>0</v>
      </c>
      <c r="AN75" s="53">
        <v>0</v>
      </c>
      <c r="AO75" s="53">
        <v>0</v>
      </c>
      <c r="AP75" s="138">
        <v>0</v>
      </c>
    </row>
    <row r="76" spans="1:42"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0.22200000000000003</v>
      </c>
      <c r="O76" s="53">
        <v>0</v>
      </c>
      <c r="P76" s="53">
        <v>0</v>
      </c>
      <c r="Q76" s="53">
        <v>0</v>
      </c>
      <c r="R76" s="53">
        <v>0</v>
      </c>
      <c r="S76" s="53">
        <v>0</v>
      </c>
      <c r="T76" s="53">
        <v>1.2999999999999999E-2</v>
      </c>
      <c r="U76" s="53">
        <v>0</v>
      </c>
      <c r="V76" s="53">
        <v>0</v>
      </c>
      <c r="W76" s="53">
        <v>0</v>
      </c>
      <c r="X76" s="53">
        <v>0</v>
      </c>
      <c r="Y76" s="53">
        <v>0</v>
      </c>
      <c r="Z76" s="53">
        <v>0</v>
      </c>
      <c r="AA76" s="53">
        <v>0</v>
      </c>
      <c r="AB76" s="53">
        <v>0</v>
      </c>
      <c r="AC76" s="53">
        <v>0</v>
      </c>
      <c r="AD76" s="53">
        <v>0</v>
      </c>
      <c r="AE76" s="53">
        <v>0.12</v>
      </c>
      <c r="AF76" s="53">
        <v>0</v>
      </c>
      <c r="AG76" s="53">
        <v>0</v>
      </c>
      <c r="AH76" s="53">
        <v>0</v>
      </c>
      <c r="AI76" s="53">
        <v>0</v>
      </c>
      <c r="AJ76" s="53">
        <v>0</v>
      </c>
      <c r="AK76" s="53">
        <v>2.5000000000000001E-2</v>
      </c>
      <c r="AL76" s="53">
        <v>0</v>
      </c>
      <c r="AM76" s="53">
        <v>0</v>
      </c>
      <c r="AN76" s="53">
        <v>0</v>
      </c>
      <c r="AO76" s="53">
        <v>0</v>
      </c>
      <c r="AP76" s="138">
        <v>0.38000000000000006</v>
      </c>
    </row>
    <row r="77" spans="1:42"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53">
        <v>0</v>
      </c>
      <c r="AJ77" s="53">
        <v>0</v>
      </c>
      <c r="AK77" s="53">
        <v>0</v>
      </c>
      <c r="AL77" s="53">
        <v>0</v>
      </c>
      <c r="AM77" s="53">
        <v>0</v>
      </c>
      <c r="AN77" s="53">
        <v>0</v>
      </c>
      <c r="AO77" s="53">
        <v>0</v>
      </c>
      <c r="AP77" s="138">
        <v>0</v>
      </c>
    </row>
    <row r="78" spans="1:42"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53">
        <v>0</v>
      </c>
      <c r="AJ78" s="53">
        <v>0</v>
      </c>
      <c r="AK78" s="53">
        <v>0</v>
      </c>
      <c r="AL78" s="53">
        <v>0</v>
      </c>
      <c r="AM78" s="53">
        <v>0</v>
      </c>
      <c r="AN78" s="53">
        <v>0</v>
      </c>
      <c r="AO78" s="53">
        <v>0</v>
      </c>
      <c r="AP78" s="138">
        <v>0</v>
      </c>
    </row>
    <row r="79" spans="1:42" s="89" customFormat="1" ht="14.25" customHeight="1" x14ac:dyDescent="0.25">
      <c r="A79" s="3" t="s">
        <v>196</v>
      </c>
      <c r="B79" s="3" t="s">
        <v>397</v>
      </c>
      <c r="C79" s="3" t="s">
        <v>412</v>
      </c>
      <c r="D79" s="53">
        <v>0</v>
      </c>
      <c r="E79" s="53">
        <v>0</v>
      </c>
      <c r="F79" s="53">
        <v>0</v>
      </c>
      <c r="G79" s="53">
        <v>0.376</v>
      </c>
      <c r="H79" s="53">
        <v>0</v>
      </c>
      <c r="I79" s="53">
        <v>0</v>
      </c>
      <c r="J79" s="53">
        <v>0</v>
      </c>
      <c r="K79" s="53">
        <v>0</v>
      </c>
      <c r="L79" s="53">
        <v>0</v>
      </c>
      <c r="M79" s="53">
        <v>0</v>
      </c>
      <c r="N79" s="53">
        <v>0</v>
      </c>
      <c r="O79" s="53">
        <v>0</v>
      </c>
      <c r="P79" s="53">
        <v>0</v>
      </c>
      <c r="Q79" s="53">
        <v>7.3999999999999996E-2</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53">
        <v>0</v>
      </c>
      <c r="AJ79" s="53">
        <v>0</v>
      </c>
      <c r="AK79" s="53">
        <v>0.05</v>
      </c>
      <c r="AL79" s="53">
        <v>0.14800000000000002</v>
      </c>
      <c r="AM79" s="53">
        <v>0</v>
      </c>
      <c r="AN79" s="53">
        <v>0</v>
      </c>
      <c r="AO79" s="53">
        <v>0</v>
      </c>
      <c r="AP79" s="138">
        <v>0.64800000000000002</v>
      </c>
    </row>
    <row r="80" spans="1:42" s="89" customFormat="1" ht="14.25" customHeight="1" x14ac:dyDescent="0.25">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53">
        <v>0</v>
      </c>
      <c r="AJ80" s="53">
        <v>0</v>
      </c>
      <c r="AK80" s="53">
        <v>0</v>
      </c>
      <c r="AL80" s="53">
        <v>0</v>
      </c>
      <c r="AM80" s="53">
        <v>0</v>
      </c>
      <c r="AN80" s="53">
        <v>0</v>
      </c>
      <c r="AO80" s="53">
        <v>0</v>
      </c>
      <c r="AP80" s="138">
        <v>0</v>
      </c>
    </row>
    <row r="81" spans="1:42" s="89" customFormat="1" ht="14.25" customHeight="1" x14ac:dyDescent="0.25">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53">
        <v>0</v>
      </c>
      <c r="AJ81" s="53">
        <v>0</v>
      </c>
      <c r="AK81" s="53">
        <v>0</v>
      </c>
      <c r="AL81" s="53">
        <v>0</v>
      </c>
      <c r="AM81" s="53">
        <v>0</v>
      </c>
      <c r="AN81" s="53">
        <v>0</v>
      </c>
      <c r="AO81" s="53">
        <v>0</v>
      </c>
      <c r="AP81" s="138">
        <v>0</v>
      </c>
    </row>
    <row r="82" spans="1:42" s="89" customFormat="1" ht="14.25" customHeight="1" x14ac:dyDescent="0.25">
      <c r="A82" s="3" t="s">
        <v>196</v>
      </c>
      <c r="B82" s="3" t="s">
        <v>397</v>
      </c>
      <c r="C82" s="3" t="s">
        <v>415</v>
      </c>
      <c r="D82" s="53">
        <v>0</v>
      </c>
      <c r="E82" s="53">
        <v>0</v>
      </c>
      <c r="F82" s="53">
        <v>0</v>
      </c>
      <c r="G82" s="53">
        <v>0.109</v>
      </c>
      <c r="H82" s="53">
        <v>0</v>
      </c>
      <c r="I82" s="53">
        <v>0</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0.1</v>
      </c>
      <c r="AF82" s="53">
        <v>0</v>
      </c>
      <c r="AG82" s="53">
        <v>0</v>
      </c>
      <c r="AH82" s="53">
        <v>0</v>
      </c>
      <c r="AI82" s="53">
        <v>0</v>
      </c>
      <c r="AJ82" s="53">
        <v>0</v>
      </c>
      <c r="AK82" s="53">
        <v>0</v>
      </c>
      <c r="AL82" s="53">
        <v>0</v>
      </c>
      <c r="AM82" s="53">
        <v>0</v>
      </c>
      <c r="AN82" s="53">
        <v>0</v>
      </c>
      <c r="AO82" s="53">
        <v>0</v>
      </c>
      <c r="AP82" s="138">
        <v>0.20900000000000002</v>
      </c>
    </row>
    <row r="83" spans="1:42" s="89" customFormat="1" ht="14.25" customHeight="1" x14ac:dyDescent="0.25">
      <c r="A83" s="51" t="s">
        <v>416</v>
      </c>
      <c r="B83" s="51" t="s">
        <v>416</v>
      </c>
      <c r="C83" s="51" t="s">
        <v>416</v>
      </c>
      <c r="D83" s="52">
        <v>0.76100000000000001</v>
      </c>
      <c r="E83" s="52">
        <v>0</v>
      </c>
      <c r="F83" s="52">
        <v>0</v>
      </c>
      <c r="G83" s="52">
        <v>7.2570000000000006</v>
      </c>
      <c r="H83" s="52">
        <v>0</v>
      </c>
      <c r="I83" s="52">
        <v>0</v>
      </c>
      <c r="J83" s="52">
        <v>2.7E-2</v>
      </c>
      <c r="K83" s="52">
        <v>0</v>
      </c>
      <c r="L83" s="52">
        <v>0.43</v>
      </c>
      <c r="M83" s="52">
        <v>0</v>
      </c>
      <c r="N83" s="52">
        <v>0.67700000000000005</v>
      </c>
      <c r="O83" s="52">
        <v>0</v>
      </c>
      <c r="P83" s="52">
        <v>0</v>
      </c>
      <c r="Q83" s="52">
        <v>0</v>
      </c>
      <c r="R83" s="52">
        <v>0</v>
      </c>
      <c r="S83" s="52">
        <v>2.4E-2</v>
      </c>
      <c r="T83" s="52">
        <v>0</v>
      </c>
      <c r="U83" s="52">
        <v>0</v>
      </c>
      <c r="V83" s="52">
        <v>0.14000000000000001</v>
      </c>
      <c r="W83" s="52">
        <v>0</v>
      </c>
      <c r="X83" s="52">
        <v>0</v>
      </c>
      <c r="Y83" s="52">
        <v>0</v>
      </c>
      <c r="Z83" s="52">
        <v>0</v>
      </c>
      <c r="AA83" s="52">
        <v>0</v>
      </c>
      <c r="AB83" s="52">
        <v>0</v>
      </c>
      <c r="AC83" s="52">
        <v>0</v>
      </c>
      <c r="AD83" s="52">
        <v>0</v>
      </c>
      <c r="AE83" s="52">
        <v>0</v>
      </c>
      <c r="AF83" s="52">
        <v>0</v>
      </c>
      <c r="AG83" s="52">
        <v>0.31900000000000001</v>
      </c>
      <c r="AH83" s="52">
        <v>0</v>
      </c>
      <c r="AI83" s="52">
        <v>0</v>
      </c>
      <c r="AJ83" s="52">
        <v>0</v>
      </c>
      <c r="AK83" s="52">
        <v>0.32600000000000001</v>
      </c>
      <c r="AL83" s="52">
        <v>0.41800000000000004</v>
      </c>
      <c r="AM83" s="52">
        <v>8.3000000000000004E-2</v>
      </c>
      <c r="AN83" s="52">
        <v>1.615</v>
      </c>
      <c r="AO83" s="52">
        <v>0</v>
      </c>
      <c r="AP83" s="52">
        <v>10.462</v>
      </c>
    </row>
    <row r="84" spans="1:42" s="89" customFormat="1" ht="14.25" customHeight="1" x14ac:dyDescent="0.25">
      <c r="A84" s="3" t="s">
        <v>196</v>
      </c>
      <c r="B84" s="3" t="s">
        <v>417</v>
      </c>
      <c r="C84" s="3" t="s">
        <v>418</v>
      </c>
      <c r="D84" s="53">
        <v>0.10700000000000001</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138">
        <v>0.10700000000000001</v>
      </c>
    </row>
    <row r="85" spans="1:42"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138">
        <v>0</v>
      </c>
    </row>
    <row r="86" spans="1:42"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53">
        <v>0</v>
      </c>
      <c r="AJ86" s="53">
        <v>0</v>
      </c>
      <c r="AK86" s="53">
        <v>0</v>
      </c>
      <c r="AL86" s="53">
        <v>0</v>
      </c>
      <c r="AM86" s="53">
        <v>0</v>
      </c>
      <c r="AN86" s="53">
        <v>0</v>
      </c>
      <c r="AO86" s="53">
        <v>0</v>
      </c>
      <c r="AP86" s="138">
        <v>0</v>
      </c>
    </row>
    <row r="87" spans="1:42" s="89" customFormat="1" ht="14.25" customHeight="1" x14ac:dyDescent="0.25">
      <c r="A87" s="3" t="s">
        <v>196</v>
      </c>
      <c r="B87" s="3" t="s">
        <v>417</v>
      </c>
      <c r="C87" s="3" t="s">
        <v>421</v>
      </c>
      <c r="D87" s="53">
        <v>0</v>
      </c>
      <c r="E87" s="53">
        <v>0</v>
      </c>
      <c r="F87" s="53">
        <v>0</v>
      </c>
      <c r="G87" s="53">
        <v>5.1999999999999998E-2</v>
      </c>
      <c r="H87" s="53">
        <v>0</v>
      </c>
      <c r="I87" s="53">
        <v>0</v>
      </c>
      <c r="J87" s="53">
        <v>0</v>
      </c>
      <c r="K87" s="53">
        <v>0</v>
      </c>
      <c r="L87" s="53">
        <v>0.39400000000000002</v>
      </c>
      <c r="M87" s="53">
        <v>0</v>
      </c>
      <c r="N87" s="53">
        <v>0</v>
      </c>
      <c r="O87" s="53">
        <v>0</v>
      </c>
      <c r="P87" s="53">
        <v>0</v>
      </c>
      <c r="Q87" s="53">
        <v>0</v>
      </c>
      <c r="R87" s="53">
        <v>0</v>
      </c>
      <c r="S87" s="53">
        <v>2.4E-2</v>
      </c>
      <c r="T87" s="53">
        <v>0</v>
      </c>
      <c r="U87" s="53">
        <v>0</v>
      </c>
      <c r="V87" s="53">
        <v>0.14000000000000001</v>
      </c>
      <c r="W87" s="53">
        <v>0</v>
      </c>
      <c r="X87" s="53">
        <v>0</v>
      </c>
      <c r="Y87" s="53">
        <v>0</v>
      </c>
      <c r="Z87" s="53">
        <v>0</v>
      </c>
      <c r="AA87" s="53">
        <v>0</v>
      </c>
      <c r="AB87" s="53">
        <v>0</v>
      </c>
      <c r="AC87" s="53">
        <v>0</v>
      </c>
      <c r="AD87" s="53">
        <v>0</v>
      </c>
      <c r="AE87" s="53">
        <v>0</v>
      </c>
      <c r="AF87" s="53">
        <v>0</v>
      </c>
      <c r="AG87" s="53">
        <v>0.22800000000000001</v>
      </c>
      <c r="AH87" s="53">
        <v>0</v>
      </c>
      <c r="AI87" s="53">
        <v>0</v>
      </c>
      <c r="AJ87" s="53">
        <v>0</v>
      </c>
      <c r="AK87" s="53">
        <v>2.5000000000000001E-2</v>
      </c>
      <c r="AL87" s="53">
        <v>0</v>
      </c>
      <c r="AM87" s="53">
        <v>0</v>
      </c>
      <c r="AN87" s="53">
        <v>0</v>
      </c>
      <c r="AO87" s="53">
        <v>0</v>
      </c>
      <c r="AP87" s="138">
        <v>0.8630000000000001</v>
      </c>
    </row>
    <row r="88" spans="1:42"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53">
        <v>0</v>
      </c>
      <c r="AJ88" s="53">
        <v>0</v>
      </c>
      <c r="AK88" s="53">
        <v>0</v>
      </c>
      <c r="AL88" s="53">
        <v>0</v>
      </c>
      <c r="AM88" s="53">
        <v>0</v>
      </c>
      <c r="AN88" s="53">
        <v>0</v>
      </c>
      <c r="AO88" s="53">
        <v>0</v>
      </c>
      <c r="AP88" s="138">
        <v>0</v>
      </c>
    </row>
    <row r="89" spans="1:42" s="89" customFormat="1" ht="14.25" customHeight="1" x14ac:dyDescent="0.25">
      <c r="A89" s="3" t="s">
        <v>196</v>
      </c>
      <c r="B89" s="3" t="s">
        <v>417</v>
      </c>
      <c r="C89" s="3" t="s">
        <v>423</v>
      </c>
      <c r="D89" s="53">
        <v>0</v>
      </c>
      <c r="E89" s="53">
        <v>0</v>
      </c>
      <c r="F89" s="53">
        <v>0</v>
      </c>
      <c r="G89" s="53">
        <v>1.288</v>
      </c>
      <c r="H89" s="53">
        <v>0</v>
      </c>
      <c r="I89" s="53">
        <v>0</v>
      </c>
      <c r="J89" s="53">
        <v>0</v>
      </c>
      <c r="K89" s="53">
        <v>0</v>
      </c>
      <c r="L89" s="53">
        <v>0</v>
      </c>
      <c r="M89" s="53">
        <v>0</v>
      </c>
      <c r="N89" s="53">
        <v>1.6E-2</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9.0999999999999998E-2</v>
      </c>
      <c r="AH89" s="53">
        <v>0</v>
      </c>
      <c r="AI89" s="53">
        <v>0</v>
      </c>
      <c r="AJ89" s="53">
        <v>0</v>
      </c>
      <c r="AK89" s="53">
        <v>0</v>
      </c>
      <c r="AL89" s="53">
        <v>0</v>
      </c>
      <c r="AM89" s="53">
        <v>0</v>
      </c>
      <c r="AN89" s="53">
        <v>0.40199999999999997</v>
      </c>
      <c r="AO89" s="53">
        <v>0</v>
      </c>
      <c r="AP89" s="138">
        <v>1.395</v>
      </c>
    </row>
    <row r="90" spans="1:42"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53">
        <v>0</v>
      </c>
      <c r="AJ90" s="53">
        <v>0</v>
      </c>
      <c r="AK90" s="53">
        <v>0</v>
      </c>
      <c r="AL90" s="53">
        <v>0</v>
      </c>
      <c r="AM90" s="53">
        <v>0</v>
      </c>
      <c r="AN90" s="53">
        <v>0</v>
      </c>
      <c r="AO90" s="53">
        <v>0</v>
      </c>
      <c r="AP90" s="138">
        <v>0</v>
      </c>
    </row>
    <row r="91" spans="1:42"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53">
        <v>0</v>
      </c>
      <c r="AJ91" s="53">
        <v>0</v>
      </c>
      <c r="AK91" s="53">
        <v>0</v>
      </c>
      <c r="AL91" s="53">
        <v>0</v>
      </c>
      <c r="AM91" s="53">
        <v>0</v>
      </c>
      <c r="AN91" s="53">
        <v>0</v>
      </c>
      <c r="AO91" s="53">
        <v>0</v>
      </c>
      <c r="AP91" s="138">
        <v>0</v>
      </c>
    </row>
    <row r="92" spans="1:42"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53">
        <v>0</v>
      </c>
      <c r="AJ92" s="53">
        <v>0</v>
      </c>
      <c r="AK92" s="53">
        <v>0</v>
      </c>
      <c r="AL92" s="53">
        <v>0</v>
      </c>
      <c r="AM92" s="53">
        <v>0</v>
      </c>
      <c r="AN92" s="53">
        <v>0</v>
      </c>
      <c r="AO92" s="53">
        <v>0</v>
      </c>
      <c r="AP92" s="138">
        <v>0</v>
      </c>
    </row>
    <row r="93" spans="1:42"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53">
        <v>0</v>
      </c>
      <c r="AJ93" s="53">
        <v>0</v>
      </c>
      <c r="AK93" s="53">
        <v>0</v>
      </c>
      <c r="AL93" s="53">
        <v>0</v>
      </c>
      <c r="AM93" s="53">
        <v>0</v>
      </c>
      <c r="AN93" s="53">
        <v>0</v>
      </c>
      <c r="AO93" s="53">
        <v>0</v>
      </c>
      <c r="AP93" s="138">
        <v>0</v>
      </c>
    </row>
    <row r="94" spans="1:42"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53">
        <v>0</v>
      </c>
      <c r="AJ94" s="53">
        <v>0</v>
      </c>
      <c r="AK94" s="53">
        <v>0</v>
      </c>
      <c r="AL94" s="53">
        <v>0</v>
      </c>
      <c r="AM94" s="53">
        <v>0</v>
      </c>
      <c r="AN94" s="53">
        <v>0</v>
      </c>
      <c r="AO94" s="53">
        <v>0</v>
      </c>
      <c r="AP94" s="138">
        <v>0</v>
      </c>
    </row>
    <row r="95" spans="1:42"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53">
        <v>0</v>
      </c>
      <c r="AJ95" s="53">
        <v>0</v>
      </c>
      <c r="AK95" s="53">
        <v>0</v>
      </c>
      <c r="AL95" s="53">
        <v>0</v>
      </c>
      <c r="AM95" s="53">
        <v>0</v>
      </c>
      <c r="AN95" s="53">
        <v>0</v>
      </c>
      <c r="AO95" s="53">
        <v>0</v>
      </c>
      <c r="AP95" s="138">
        <v>0</v>
      </c>
    </row>
    <row r="96" spans="1:42" s="89" customFormat="1" ht="14.25" customHeight="1" x14ac:dyDescent="0.25">
      <c r="A96" s="3" t="s">
        <v>196</v>
      </c>
      <c r="B96" s="3" t="s">
        <v>417</v>
      </c>
      <c r="C96" s="3" t="s">
        <v>430</v>
      </c>
      <c r="D96" s="53">
        <v>0.65400000000000003</v>
      </c>
      <c r="E96" s="53">
        <v>0</v>
      </c>
      <c r="F96" s="53">
        <v>0</v>
      </c>
      <c r="G96" s="53">
        <v>5.7080000000000011</v>
      </c>
      <c r="H96" s="53">
        <v>0</v>
      </c>
      <c r="I96" s="53">
        <v>0</v>
      </c>
      <c r="J96" s="53">
        <v>2.7E-2</v>
      </c>
      <c r="K96" s="53">
        <v>0</v>
      </c>
      <c r="L96" s="53">
        <v>3.5999999999999997E-2</v>
      </c>
      <c r="M96" s="53">
        <v>0</v>
      </c>
      <c r="N96" s="53">
        <v>0.66100000000000003</v>
      </c>
      <c r="O96" s="53">
        <v>0</v>
      </c>
      <c r="P96" s="53">
        <v>0</v>
      </c>
      <c r="Q96" s="53">
        <v>0</v>
      </c>
      <c r="R96" s="53">
        <v>0</v>
      </c>
      <c r="S96" s="53">
        <v>0</v>
      </c>
      <c r="T96" s="53">
        <v>0</v>
      </c>
      <c r="U96" s="53">
        <v>0</v>
      </c>
      <c r="V96" s="53">
        <v>0</v>
      </c>
      <c r="W96" s="53">
        <v>0</v>
      </c>
      <c r="X96" s="53">
        <v>0</v>
      </c>
      <c r="Y96" s="53">
        <v>0</v>
      </c>
      <c r="Z96" s="53">
        <v>0</v>
      </c>
      <c r="AA96" s="53">
        <v>0</v>
      </c>
      <c r="AB96" s="53">
        <v>0</v>
      </c>
      <c r="AC96" s="53">
        <v>0</v>
      </c>
      <c r="AD96" s="53">
        <v>0</v>
      </c>
      <c r="AE96" s="53">
        <v>0</v>
      </c>
      <c r="AF96" s="53">
        <v>0</v>
      </c>
      <c r="AG96" s="53">
        <v>0</v>
      </c>
      <c r="AH96" s="53">
        <v>0</v>
      </c>
      <c r="AI96" s="53">
        <v>0</v>
      </c>
      <c r="AJ96" s="53">
        <v>0</v>
      </c>
      <c r="AK96" s="53">
        <v>0.30099999999999999</v>
      </c>
      <c r="AL96" s="53">
        <v>0.41800000000000004</v>
      </c>
      <c r="AM96" s="53">
        <v>8.3000000000000004E-2</v>
      </c>
      <c r="AN96" s="53">
        <v>1.2130000000000001</v>
      </c>
      <c r="AO96" s="53">
        <v>0</v>
      </c>
      <c r="AP96" s="138">
        <v>7.8880000000000008</v>
      </c>
    </row>
    <row r="97" spans="1:42" s="89" customFormat="1" ht="14.25" customHeight="1" x14ac:dyDescent="0.25">
      <c r="A97" s="3" t="s">
        <v>196</v>
      </c>
      <c r="B97" s="3" t="s">
        <v>417</v>
      </c>
      <c r="C97" s="3" t="s">
        <v>431</v>
      </c>
      <c r="D97" s="53">
        <v>0</v>
      </c>
      <c r="E97" s="53">
        <v>0</v>
      </c>
      <c r="F97" s="53">
        <v>0</v>
      </c>
      <c r="G97" s="53">
        <v>0.125</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53">
        <v>0</v>
      </c>
      <c r="AJ97" s="53">
        <v>0</v>
      </c>
      <c r="AK97" s="53">
        <v>0</v>
      </c>
      <c r="AL97" s="53">
        <v>0</v>
      </c>
      <c r="AM97" s="53">
        <v>0</v>
      </c>
      <c r="AN97" s="53">
        <v>0</v>
      </c>
      <c r="AO97" s="53">
        <v>0</v>
      </c>
      <c r="AP97" s="138">
        <v>0.125</v>
      </c>
    </row>
    <row r="98" spans="1:42" s="89" customFormat="1" ht="14.25" customHeight="1" x14ac:dyDescent="0.25">
      <c r="A98" s="3" t="s">
        <v>196</v>
      </c>
      <c r="B98" s="3" t="s">
        <v>417</v>
      </c>
      <c r="C98" s="3" t="s">
        <v>432</v>
      </c>
      <c r="D98" s="53">
        <v>0</v>
      </c>
      <c r="E98" s="53">
        <v>0</v>
      </c>
      <c r="F98" s="53">
        <v>0</v>
      </c>
      <c r="G98" s="53">
        <v>2.8000000000000001E-2</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53">
        <v>0</v>
      </c>
      <c r="AJ98" s="53">
        <v>0</v>
      </c>
      <c r="AK98" s="53">
        <v>0</v>
      </c>
      <c r="AL98" s="53">
        <v>0</v>
      </c>
      <c r="AM98" s="53">
        <v>0</v>
      </c>
      <c r="AN98" s="53">
        <v>0</v>
      </c>
      <c r="AO98" s="53">
        <v>0</v>
      </c>
      <c r="AP98" s="138">
        <v>2.8000000000000001E-2</v>
      </c>
    </row>
    <row r="99" spans="1:42" s="89" customFormat="1" ht="14.25" customHeight="1" x14ac:dyDescent="0.25">
      <c r="A99" s="3" t="s">
        <v>196</v>
      </c>
      <c r="B99" s="3" t="s">
        <v>417</v>
      </c>
      <c r="C99" s="3" t="s">
        <v>433</v>
      </c>
      <c r="D99" s="53">
        <v>0</v>
      </c>
      <c r="E99" s="53">
        <v>0</v>
      </c>
      <c r="F99" s="53">
        <v>0</v>
      </c>
      <c r="G99" s="53">
        <v>5.6000000000000001E-2</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0</v>
      </c>
      <c r="AC99" s="53">
        <v>0</v>
      </c>
      <c r="AD99" s="53">
        <v>0</v>
      </c>
      <c r="AE99" s="53">
        <v>0</v>
      </c>
      <c r="AF99" s="53">
        <v>0</v>
      </c>
      <c r="AG99" s="53">
        <v>0</v>
      </c>
      <c r="AH99" s="53">
        <v>0</v>
      </c>
      <c r="AI99" s="53">
        <v>0</v>
      </c>
      <c r="AJ99" s="53">
        <v>0</v>
      </c>
      <c r="AK99" s="53">
        <v>0</v>
      </c>
      <c r="AL99" s="53">
        <v>0</v>
      </c>
      <c r="AM99" s="53">
        <v>0</v>
      </c>
      <c r="AN99" s="53">
        <v>0</v>
      </c>
      <c r="AO99" s="53">
        <v>0</v>
      </c>
      <c r="AP99" s="138">
        <v>5.6000000000000001E-2</v>
      </c>
    </row>
    <row r="100" spans="1:42" s="89" customFormat="1" ht="14.25" customHeight="1" x14ac:dyDescent="0.25">
      <c r="A100" s="51" t="s">
        <v>434</v>
      </c>
      <c r="B100" s="51" t="s">
        <v>434</v>
      </c>
      <c r="C100" s="51" t="s">
        <v>434</v>
      </c>
      <c r="D100" s="52">
        <v>0</v>
      </c>
      <c r="E100" s="52">
        <v>0</v>
      </c>
      <c r="F100" s="52">
        <v>0</v>
      </c>
      <c r="G100" s="52">
        <v>0.14399999999999999</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v>
      </c>
      <c r="AL100" s="52">
        <v>0</v>
      </c>
      <c r="AM100" s="52">
        <v>0</v>
      </c>
      <c r="AN100" s="52">
        <v>0</v>
      </c>
      <c r="AO100" s="52">
        <v>0</v>
      </c>
      <c r="AP100" s="52">
        <v>0.14399999999999999</v>
      </c>
    </row>
    <row r="101" spans="1:42" s="89" customFormat="1" ht="14.25" customHeight="1" x14ac:dyDescent="0.25">
      <c r="A101" s="3" t="s">
        <v>196</v>
      </c>
      <c r="B101" s="3" t="s">
        <v>435</v>
      </c>
      <c r="C101" s="3" t="s">
        <v>436</v>
      </c>
      <c r="D101" s="53">
        <v>0</v>
      </c>
      <c r="E101" s="53">
        <v>0</v>
      </c>
      <c r="F101" s="53">
        <v>0</v>
      </c>
      <c r="G101" s="53">
        <v>2.7E-2</v>
      </c>
      <c r="H101" s="53">
        <v>0</v>
      </c>
      <c r="I101" s="53">
        <v>0</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0</v>
      </c>
      <c r="AF101" s="53">
        <v>0</v>
      </c>
      <c r="AG101" s="53">
        <v>0</v>
      </c>
      <c r="AH101" s="53">
        <v>0</v>
      </c>
      <c r="AI101" s="53">
        <v>0</v>
      </c>
      <c r="AJ101" s="53">
        <v>0</v>
      </c>
      <c r="AK101" s="53">
        <v>0</v>
      </c>
      <c r="AL101" s="53">
        <v>0</v>
      </c>
      <c r="AM101" s="53">
        <v>0</v>
      </c>
      <c r="AN101" s="53">
        <v>0</v>
      </c>
      <c r="AO101" s="53">
        <v>0</v>
      </c>
      <c r="AP101" s="138">
        <v>2.7E-2</v>
      </c>
    </row>
    <row r="102" spans="1:42" s="89" customFormat="1" ht="14.25" customHeight="1" x14ac:dyDescent="0.25">
      <c r="A102" s="3" t="s">
        <v>196</v>
      </c>
      <c r="B102" s="3" t="s">
        <v>435</v>
      </c>
      <c r="C102" s="3" t="s">
        <v>437</v>
      </c>
      <c r="D102" s="53">
        <v>0</v>
      </c>
      <c r="E102" s="53">
        <v>0</v>
      </c>
      <c r="F102" s="53">
        <v>0</v>
      </c>
      <c r="G102" s="53">
        <v>5.2999999999999999E-2</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53">
        <v>0</v>
      </c>
      <c r="AJ102" s="53">
        <v>0</v>
      </c>
      <c r="AK102" s="53">
        <v>0</v>
      </c>
      <c r="AL102" s="53">
        <v>0</v>
      </c>
      <c r="AM102" s="53">
        <v>0</v>
      </c>
      <c r="AN102" s="53">
        <v>0</v>
      </c>
      <c r="AO102" s="53">
        <v>0</v>
      </c>
      <c r="AP102" s="138">
        <v>5.2999999999999999E-2</v>
      </c>
    </row>
    <row r="103" spans="1:42"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53">
        <v>0</v>
      </c>
      <c r="AJ103" s="53">
        <v>0</v>
      </c>
      <c r="AK103" s="53">
        <v>0</v>
      </c>
      <c r="AL103" s="53">
        <v>0</v>
      </c>
      <c r="AM103" s="53">
        <v>0</v>
      </c>
      <c r="AN103" s="53">
        <v>0</v>
      </c>
      <c r="AO103" s="53">
        <v>0</v>
      </c>
      <c r="AP103" s="138">
        <v>0</v>
      </c>
    </row>
    <row r="104" spans="1:42"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53">
        <v>0</v>
      </c>
      <c r="AJ104" s="53">
        <v>0</v>
      </c>
      <c r="AK104" s="53">
        <v>0</v>
      </c>
      <c r="AL104" s="53">
        <v>0</v>
      </c>
      <c r="AM104" s="53">
        <v>0</v>
      </c>
      <c r="AN104" s="53">
        <v>0</v>
      </c>
      <c r="AO104" s="53">
        <v>0</v>
      </c>
      <c r="AP104" s="138">
        <v>0</v>
      </c>
    </row>
    <row r="105" spans="1:42"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53">
        <v>0</v>
      </c>
      <c r="AJ105" s="53">
        <v>0</v>
      </c>
      <c r="AK105" s="53">
        <v>0</v>
      </c>
      <c r="AL105" s="53">
        <v>0</v>
      </c>
      <c r="AM105" s="53">
        <v>0</v>
      </c>
      <c r="AN105" s="53">
        <v>0</v>
      </c>
      <c r="AO105" s="53">
        <v>0</v>
      </c>
      <c r="AP105" s="138">
        <v>0</v>
      </c>
    </row>
    <row r="106" spans="1:42" s="89" customFormat="1" ht="14.25" customHeight="1" x14ac:dyDescent="0.25">
      <c r="A106" s="3" t="s">
        <v>196</v>
      </c>
      <c r="B106" s="3" t="s">
        <v>435</v>
      </c>
      <c r="C106" s="3" t="s">
        <v>441</v>
      </c>
      <c r="D106" s="53">
        <v>0</v>
      </c>
      <c r="E106" s="53">
        <v>0</v>
      </c>
      <c r="F106" s="53">
        <v>0</v>
      </c>
      <c r="G106" s="53">
        <v>4.3999999999999997E-2</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53">
        <v>0</v>
      </c>
      <c r="AJ106" s="53">
        <v>0</v>
      </c>
      <c r="AK106" s="53">
        <v>0</v>
      </c>
      <c r="AL106" s="53">
        <v>0</v>
      </c>
      <c r="AM106" s="53">
        <v>0</v>
      </c>
      <c r="AN106" s="53">
        <v>0</v>
      </c>
      <c r="AO106" s="53">
        <v>0</v>
      </c>
      <c r="AP106" s="138">
        <v>4.3999999999999997E-2</v>
      </c>
    </row>
    <row r="107" spans="1:42"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53">
        <v>0</v>
      </c>
      <c r="AJ107" s="53">
        <v>0</v>
      </c>
      <c r="AK107" s="53">
        <v>0</v>
      </c>
      <c r="AL107" s="53">
        <v>0</v>
      </c>
      <c r="AM107" s="53">
        <v>0</v>
      </c>
      <c r="AN107" s="53">
        <v>0</v>
      </c>
      <c r="AO107" s="53">
        <v>0</v>
      </c>
      <c r="AP107" s="138">
        <v>0</v>
      </c>
    </row>
    <row r="108" spans="1:42" s="89" customFormat="1" ht="14.25" customHeight="1" x14ac:dyDescent="0.25">
      <c r="A108" s="3" t="s">
        <v>196</v>
      </c>
      <c r="B108" s="3" t="s">
        <v>435</v>
      </c>
      <c r="C108" s="3" t="s">
        <v>443</v>
      </c>
      <c r="D108" s="53">
        <v>0</v>
      </c>
      <c r="E108" s="53">
        <v>0</v>
      </c>
      <c r="F108" s="53">
        <v>0</v>
      </c>
      <c r="G108" s="53">
        <v>0.02</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53">
        <v>0</v>
      </c>
      <c r="AJ108" s="53">
        <v>0</v>
      </c>
      <c r="AK108" s="53">
        <v>0</v>
      </c>
      <c r="AL108" s="53">
        <v>0</v>
      </c>
      <c r="AM108" s="53">
        <v>0</v>
      </c>
      <c r="AN108" s="53">
        <v>0</v>
      </c>
      <c r="AO108" s="53">
        <v>0</v>
      </c>
      <c r="AP108" s="138">
        <v>0.02</v>
      </c>
    </row>
    <row r="109" spans="1:42"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53">
        <v>0</v>
      </c>
      <c r="AJ109" s="53">
        <v>0</v>
      </c>
      <c r="AK109" s="53">
        <v>0</v>
      </c>
      <c r="AL109" s="53">
        <v>0</v>
      </c>
      <c r="AM109" s="53">
        <v>0</v>
      </c>
      <c r="AN109" s="53">
        <v>0</v>
      </c>
      <c r="AO109" s="53">
        <v>0</v>
      </c>
      <c r="AP109" s="138">
        <v>0</v>
      </c>
    </row>
    <row r="110" spans="1:42" s="89" customFormat="1" ht="14.25" customHeight="1" x14ac:dyDescent="0.25">
      <c r="A110" s="51" t="s">
        <v>445</v>
      </c>
      <c r="B110" s="51" t="s">
        <v>445</v>
      </c>
      <c r="C110" s="51" t="s">
        <v>445</v>
      </c>
      <c r="D110" s="52">
        <v>0</v>
      </c>
      <c r="E110" s="52">
        <v>0</v>
      </c>
      <c r="F110" s="52">
        <v>0</v>
      </c>
      <c r="G110" s="52">
        <v>0.77400000000000002</v>
      </c>
      <c r="H110" s="52">
        <v>0</v>
      </c>
      <c r="I110" s="52">
        <v>0</v>
      </c>
      <c r="J110" s="52">
        <v>0</v>
      </c>
      <c r="K110" s="52">
        <v>0</v>
      </c>
      <c r="L110" s="52">
        <v>0</v>
      </c>
      <c r="M110" s="52">
        <v>0</v>
      </c>
      <c r="N110" s="52">
        <v>0.2</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2">
        <v>0</v>
      </c>
      <c r="AI110" s="52">
        <v>0</v>
      </c>
      <c r="AJ110" s="52">
        <v>0</v>
      </c>
      <c r="AK110" s="52">
        <v>0</v>
      </c>
      <c r="AL110" s="52">
        <v>0</v>
      </c>
      <c r="AM110" s="52">
        <v>0.21799999999999997</v>
      </c>
      <c r="AN110" s="52">
        <v>0</v>
      </c>
      <c r="AO110" s="52">
        <v>0</v>
      </c>
      <c r="AP110" s="52">
        <v>1.1920000000000002</v>
      </c>
    </row>
    <row r="111" spans="1:42" s="89" customFormat="1" ht="14.25" customHeight="1" x14ac:dyDescent="0.25">
      <c r="A111" s="3" t="s">
        <v>196</v>
      </c>
      <c r="B111" s="3" t="s">
        <v>446</v>
      </c>
      <c r="C111" s="3" t="s">
        <v>447</v>
      </c>
      <c r="D111" s="53">
        <v>0</v>
      </c>
      <c r="E111" s="53">
        <v>0</v>
      </c>
      <c r="F111" s="53">
        <v>0</v>
      </c>
      <c r="G111" s="53">
        <v>2.1999999999999999E-2</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53">
        <v>0</v>
      </c>
      <c r="AJ111" s="53">
        <v>0</v>
      </c>
      <c r="AK111" s="53">
        <v>0</v>
      </c>
      <c r="AL111" s="53">
        <v>0</v>
      </c>
      <c r="AM111" s="53">
        <v>0</v>
      </c>
      <c r="AN111" s="53">
        <v>0</v>
      </c>
      <c r="AO111" s="53">
        <v>0</v>
      </c>
      <c r="AP111" s="138">
        <v>2.1999999999999999E-2</v>
      </c>
    </row>
    <row r="112" spans="1:42"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53">
        <v>0</v>
      </c>
      <c r="AJ112" s="53">
        <v>0</v>
      </c>
      <c r="AK112" s="53">
        <v>0</v>
      </c>
      <c r="AL112" s="53">
        <v>0</v>
      </c>
      <c r="AM112" s="53">
        <v>0</v>
      </c>
      <c r="AN112" s="53">
        <v>0</v>
      </c>
      <c r="AO112" s="53">
        <v>0</v>
      </c>
      <c r="AP112" s="138">
        <v>0</v>
      </c>
    </row>
    <row r="113" spans="1:42" s="89" customFormat="1" ht="14.25" customHeight="1" x14ac:dyDescent="0.25">
      <c r="A113" s="3" t="s">
        <v>196</v>
      </c>
      <c r="B113" s="3" t="s">
        <v>446</v>
      </c>
      <c r="C113" s="3" t="s">
        <v>449</v>
      </c>
      <c r="D113" s="53">
        <v>0</v>
      </c>
      <c r="E113" s="53">
        <v>0</v>
      </c>
      <c r="F113" s="53">
        <v>0</v>
      </c>
      <c r="G113" s="53">
        <v>0.112</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53">
        <v>0</v>
      </c>
      <c r="AJ113" s="53">
        <v>0</v>
      </c>
      <c r="AK113" s="53">
        <v>0</v>
      </c>
      <c r="AL113" s="53">
        <v>0</v>
      </c>
      <c r="AM113" s="53">
        <v>0</v>
      </c>
      <c r="AN113" s="53">
        <v>0</v>
      </c>
      <c r="AO113" s="53">
        <v>0</v>
      </c>
      <c r="AP113" s="138">
        <v>0.112</v>
      </c>
    </row>
    <row r="114" spans="1:42" s="89" customFormat="1" ht="14.25" customHeight="1" x14ac:dyDescent="0.25">
      <c r="A114" s="3" t="s">
        <v>196</v>
      </c>
      <c r="B114" s="3" t="s">
        <v>446</v>
      </c>
      <c r="C114" s="3" t="s">
        <v>450</v>
      </c>
      <c r="D114" s="53">
        <v>0</v>
      </c>
      <c r="E114" s="53">
        <v>0</v>
      </c>
      <c r="F114" s="53">
        <v>0</v>
      </c>
      <c r="G114" s="53">
        <v>0.64</v>
      </c>
      <c r="H114" s="53">
        <v>0</v>
      </c>
      <c r="I114" s="53">
        <v>0</v>
      </c>
      <c r="J114" s="53">
        <v>0</v>
      </c>
      <c r="K114" s="53">
        <v>0</v>
      </c>
      <c r="L114" s="53">
        <v>0</v>
      </c>
      <c r="M114" s="53">
        <v>0</v>
      </c>
      <c r="N114" s="53">
        <v>0.2</v>
      </c>
      <c r="O114" s="53">
        <v>0</v>
      </c>
      <c r="P114" s="53">
        <v>0</v>
      </c>
      <c r="Q114" s="53">
        <v>0</v>
      </c>
      <c r="R114" s="53">
        <v>0</v>
      </c>
      <c r="S114" s="53">
        <v>0</v>
      </c>
      <c r="T114" s="53">
        <v>0</v>
      </c>
      <c r="U114" s="53">
        <v>0</v>
      </c>
      <c r="V114" s="53">
        <v>0</v>
      </c>
      <c r="W114" s="53">
        <v>0</v>
      </c>
      <c r="X114" s="53">
        <v>0</v>
      </c>
      <c r="Y114" s="53">
        <v>0</v>
      </c>
      <c r="Z114" s="53">
        <v>0</v>
      </c>
      <c r="AA114" s="53">
        <v>0</v>
      </c>
      <c r="AB114" s="53">
        <v>0</v>
      </c>
      <c r="AC114" s="53">
        <v>0</v>
      </c>
      <c r="AD114" s="53">
        <v>0</v>
      </c>
      <c r="AE114" s="53">
        <v>0</v>
      </c>
      <c r="AF114" s="53">
        <v>0</v>
      </c>
      <c r="AG114" s="53">
        <v>0</v>
      </c>
      <c r="AH114" s="53">
        <v>0</v>
      </c>
      <c r="AI114" s="53">
        <v>0</v>
      </c>
      <c r="AJ114" s="53">
        <v>0</v>
      </c>
      <c r="AK114" s="53">
        <v>0</v>
      </c>
      <c r="AL114" s="53">
        <v>0</v>
      </c>
      <c r="AM114" s="53">
        <v>0.21799999999999997</v>
      </c>
      <c r="AN114" s="53">
        <v>0</v>
      </c>
      <c r="AO114" s="53">
        <v>0</v>
      </c>
      <c r="AP114" s="138">
        <v>1.0580000000000001</v>
      </c>
    </row>
    <row r="115" spans="1:42"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53">
        <v>0</v>
      </c>
      <c r="AJ115" s="53">
        <v>0</v>
      </c>
      <c r="AK115" s="53">
        <v>0</v>
      </c>
      <c r="AL115" s="53">
        <v>0</v>
      </c>
      <c r="AM115" s="53">
        <v>0</v>
      </c>
      <c r="AN115" s="53">
        <v>0</v>
      </c>
      <c r="AO115" s="53">
        <v>0</v>
      </c>
      <c r="AP115" s="138">
        <v>0</v>
      </c>
    </row>
    <row r="116" spans="1:42" s="89" customFormat="1" ht="14.25" customHeight="1" x14ac:dyDescent="0.25">
      <c r="A116" s="49" t="s">
        <v>452</v>
      </c>
      <c r="B116" s="49" t="s">
        <v>452</v>
      </c>
      <c r="C116" s="49" t="s">
        <v>452</v>
      </c>
      <c r="D116" s="50">
        <v>0</v>
      </c>
      <c r="E116" s="50">
        <v>0</v>
      </c>
      <c r="F116" s="50">
        <v>0</v>
      </c>
      <c r="G116" s="50">
        <v>4.3000000000000007</v>
      </c>
      <c r="H116" s="50">
        <v>0</v>
      </c>
      <c r="I116" s="50">
        <v>0</v>
      </c>
      <c r="J116" s="50">
        <v>0</v>
      </c>
      <c r="K116" s="50">
        <v>0</v>
      </c>
      <c r="L116" s="50">
        <v>1.4E-2</v>
      </c>
      <c r="M116" s="50">
        <v>0</v>
      </c>
      <c r="N116" s="50">
        <v>0.91500000000000026</v>
      </c>
      <c r="O116" s="50">
        <v>0</v>
      </c>
      <c r="P116" s="50">
        <v>0</v>
      </c>
      <c r="Q116" s="50">
        <v>0</v>
      </c>
      <c r="R116" s="50">
        <v>0</v>
      </c>
      <c r="S116" s="50">
        <v>0</v>
      </c>
      <c r="T116" s="50">
        <v>0</v>
      </c>
      <c r="U116" s="50">
        <v>1.2E-2</v>
      </c>
      <c r="V116" s="50">
        <v>0</v>
      </c>
      <c r="W116" s="50">
        <v>0</v>
      </c>
      <c r="X116" s="50">
        <v>0</v>
      </c>
      <c r="Y116" s="50">
        <v>0</v>
      </c>
      <c r="Z116" s="50">
        <v>0</v>
      </c>
      <c r="AA116" s="50">
        <v>0</v>
      </c>
      <c r="AB116" s="50">
        <v>0</v>
      </c>
      <c r="AC116" s="50">
        <v>0</v>
      </c>
      <c r="AD116" s="50">
        <v>0</v>
      </c>
      <c r="AE116" s="50">
        <v>0</v>
      </c>
      <c r="AF116" s="50">
        <v>0</v>
      </c>
      <c r="AG116" s="50">
        <v>0</v>
      </c>
      <c r="AH116" s="50">
        <v>0</v>
      </c>
      <c r="AI116" s="50">
        <v>0</v>
      </c>
      <c r="AJ116" s="50">
        <v>0</v>
      </c>
      <c r="AK116" s="50">
        <v>0</v>
      </c>
      <c r="AL116" s="50">
        <v>0</v>
      </c>
      <c r="AM116" s="50">
        <v>0.70100000000000029</v>
      </c>
      <c r="AN116" s="50">
        <v>0</v>
      </c>
      <c r="AO116" s="50">
        <v>0</v>
      </c>
      <c r="AP116" s="50">
        <v>5.9420000000000002</v>
      </c>
    </row>
    <row r="117" spans="1:42" s="89" customFormat="1" ht="14.25" customHeight="1" x14ac:dyDescent="0.25">
      <c r="A117" s="51" t="s">
        <v>452</v>
      </c>
      <c r="B117" s="51" t="s">
        <v>452</v>
      </c>
      <c r="C117" s="51" t="s">
        <v>452</v>
      </c>
      <c r="D117" s="52">
        <v>0</v>
      </c>
      <c r="E117" s="52">
        <v>0</v>
      </c>
      <c r="F117" s="52">
        <v>0</v>
      </c>
      <c r="G117" s="52">
        <v>4.3000000000000007</v>
      </c>
      <c r="H117" s="52">
        <v>0</v>
      </c>
      <c r="I117" s="52">
        <v>0</v>
      </c>
      <c r="J117" s="52">
        <v>0</v>
      </c>
      <c r="K117" s="52">
        <v>0</v>
      </c>
      <c r="L117" s="52">
        <v>1.4E-2</v>
      </c>
      <c r="M117" s="52">
        <v>0</v>
      </c>
      <c r="N117" s="52">
        <v>0.91500000000000026</v>
      </c>
      <c r="O117" s="52">
        <v>0</v>
      </c>
      <c r="P117" s="52">
        <v>0</v>
      </c>
      <c r="Q117" s="52">
        <v>0</v>
      </c>
      <c r="R117" s="52">
        <v>0</v>
      </c>
      <c r="S117" s="52">
        <v>0</v>
      </c>
      <c r="T117" s="52">
        <v>0</v>
      </c>
      <c r="U117" s="52">
        <v>1.2E-2</v>
      </c>
      <c r="V117" s="52">
        <v>0</v>
      </c>
      <c r="W117" s="52">
        <v>0</v>
      </c>
      <c r="X117" s="52">
        <v>0</v>
      </c>
      <c r="Y117" s="52">
        <v>0</v>
      </c>
      <c r="Z117" s="52">
        <v>0</v>
      </c>
      <c r="AA117" s="52">
        <v>0</v>
      </c>
      <c r="AB117" s="52">
        <v>0</v>
      </c>
      <c r="AC117" s="52">
        <v>0</v>
      </c>
      <c r="AD117" s="52">
        <v>0</v>
      </c>
      <c r="AE117" s="52">
        <v>0</v>
      </c>
      <c r="AF117" s="52">
        <v>0</v>
      </c>
      <c r="AG117" s="52">
        <v>0</v>
      </c>
      <c r="AH117" s="52">
        <v>0</v>
      </c>
      <c r="AI117" s="52">
        <v>0</v>
      </c>
      <c r="AJ117" s="52">
        <v>0</v>
      </c>
      <c r="AK117" s="52">
        <v>0</v>
      </c>
      <c r="AL117" s="52">
        <v>0</v>
      </c>
      <c r="AM117" s="52">
        <v>0.70100000000000029</v>
      </c>
      <c r="AN117" s="52">
        <v>0</v>
      </c>
      <c r="AO117" s="52">
        <v>0</v>
      </c>
      <c r="AP117" s="52">
        <v>5.9420000000000002</v>
      </c>
    </row>
    <row r="118" spans="1:42" s="89" customFormat="1" ht="14.25" customHeight="1" x14ac:dyDescent="0.25">
      <c r="A118" s="3" t="s">
        <v>209</v>
      </c>
      <c r="B118" s="3" t="s">
        <v>209</v>
      </c>
      <c r="C118" s="3" t="s">
        <v>210</v>
      </c>
      <c r="D118" s="53">
        <v>0</v>
      </c>
      <c r="E118" s="53">
        <v>0</v>
      </c>
      <c r="F118" s="53">
        <v>0</v>
      </c>
      <c r="G118" s="53">
        <v>8.5000000000000006E-2</v>
      </c>
      <c r="H118" s="53">
        <v>0</v>
      </c>
      <c r="I118" s="53">
        <v>0</v>
      </c>
      <c r="J118" s="53">
        <v>0</v>
      </c>
      <c r="K118" s="53">
        <v>0</v>
      </c>
      <c r="L118" s="53">
        <v>1.4E-2</v>
      </c>
      <c r="M118" s="53">
        <v>0</v>
      </c>
      <c r="N118" s="53">
        <v>0</v>
      </c>
      <c r="O118" s="53">
        <v>0</v>
      </c>
      <c r="P118" s="53">
        <v>0</v>
      </c>
      <c r="Q118" s="53">
        <v>0</v>
      </c>
      <c r="R118" s="53">
        <v>0</v>
      </c>
      <c r="S118" s="53">
        <v>0</v>
      </c>
      <c r="T118" s="53">
        <v>0</v>
      </c>
      <c r="U118" s="53">
        <v>0</v>
      </c>
      <c r="V118" s="53">
        <v>0</v>
      </c>
      <c r="W118" s="53">
        <v>0</v>
      </c>
      <c r="X118" s="53">
        <v>0</v>
      </c>
      <c r="Y118" s="53">
        <v>0</v>
      </c>
      <c r="Z118" s="53">
        <v>0</v>
      </c>
      <c r="AA118" s="53">
        <v>0</v>
      </c>
      <c r="AB118" s="53">
        <v>0</v>
      </c>
      <c r="AC118" s="53">
        <v>0</v>
      </c>
      <c r="AD118" s="53">
        <v>0</v>
      </c>
      <c r="AE118" s="53">
        <v>0</v>
      </c>
      <c r="AF118" s="53">
        <v>0</v>
      </c>
      <c r="AG118" s="53">
        <v>0</v>
      </c>
      <c r="AH118" s="53">
        <v>0</v>
      </c>
      <c r="AI118" s="53">
        <v>0</v>
      </c>
      <c r="AJ118" s="53">
        <v>0</v>
      </c>
      <c r="AK118" s="53">
        <v>0</v>
      </c>
      <c r="AL118" s="53">
        <v>0</v>
      </c>
      <c r="AM118" s="53">
        <v>0.70100000000000029</v>
      </c>
      <c r="AN118" s="53">
        <v>0</v>
      </c>
      <c r="AO118" s="53">
        <v>0</v>
      </c>
      <c r="AP118" s="138">
        <v>0.80000000000000027</v>
      </c>
    </row>
    <row r="119" spans="1:42" s="89" customFormat="1" ht="14.25" customHeight="1" x14ac:dyDescent="0.25">
      <c r="A119" s="3" t="s">
        <v>209</v>
      </c>
      <c r="B119" s="3" t="s">
        <v>209</v>
      </c>
      <c r="C119" s="3" t="s">
        <v>213</v>
      </c>
      <c r="D119" s="53">
        <v>0</v>
      </c>
      <c r="E119" s="53">
        <v>0</v>
      </c>
      <c r="F119" s="53">
        <v>0</v>
      </c>
      <c r="G119" s="53">
        <v>4.2150000000000007</v>
      </c>
      <c r="H119" s="53">
        <v>0</v>
      </c>
      <c r="I119" s="53">
        <v>0</v>
      </c>
      <c r="J119" s="53">
        <v>0</v>
      </c>
      <c r="K119" s="53">
        <v>0</v>
      </c>
      <c r="L119" s="53">
        <v>0</v>
      </c>
      <c r="M119" s="53">
        <v>0</v>
      </c>
      <c r="N119" s="53">
        <v>0.91500000000000026</v>
      </c>
      <c r="O119" s="53">
        <v>0</v>
      </c>
      <c r="P119" s="53">
        <v>0</v>
      </c>
      <c r="Q119" s="53">
        <v>0</v>
      </c>
      <c r="R119" s="53">
        <v>0</v>
      </c>
      <c r="S119" s="53">
        <v>0</v>
      </c>
      <c r="T119" s="53">
        <v>0</v>
      </c>
      <c r="U119" s="53">
        <v>1.2E-2</v>
      </c>
      <c r="V119" s="53">
        <v>0</v>
      </c>
      <c r="W119" s="53">
        <v>0</v>
      </c>
      <c r="X119" s="53">
        <v>0</v>
      </c>
      <c r="Y119" s="53">
        <v>0</v>
      </c>
      <c r="Z119" s="53">
        <v>0</v>
      </c>
      <c r="AA119" s="53">
        <v>0</v>
      </c>
      <c r="AB119" s="53">
        <v>0</v>
      </c>
      <c r="AC119" s="53">
        <v>0</v>
      </c>
      <c r="AD119" s="53">
        <v>0</v>
      </c>
      <c r="AE119" s="53">
        <v>0</v>
      </c>
      <c r="AF119" s="53">
        <v>0</v>
      </c>
      <c r="AG119" s="53">
        <v>0</v>
      </c>
      <c r="AH119" s="53">
        <v>0</v>
      </c>
      <c r="AI119" s="53">
        <v>0</v>
      </c>
      <c r="AJ119" s="53">
        <v>0</v>
      </c>
      <c r="AK119" s="53">
        <v>0</v>
      </c>
      <c r="AL119" s="53">
        <v>0</v>
      </c>
      <c r="AM119" s="53">
        <v>0</v>
      </c>
      <c r="AN119" s="53">
        <v>0</v>
      </c>
      <c r="AO119" s="53">
        <v>0</v>
      </c>
      <c r="AP119" s="138">
        <v>5.1420000000000003</v>
      </c>
    </row>
    <row r="120" spans="1:42" s="89" customFormat="1" ht="14.25" customHeight="1" x14ac:dyDescent="0.25">
      <c r="A120" s="49" t="s">
        <v>453</v>
      </c>
      <c r="B120" s="49" t="s">
        <v>453</v>
      </c>
      <c r="C120" s="49" t="s">
        <v>453</v>
      </c>
      <c r="D120" s="50">
        <v>0.123</v>
      </c>
      <c r="E120" s="50">
        <v>5.4300000000000006</v>
      </c>
      <c r="F120" s="50">
        <v>0</v>
      </c>
      <c r="G120" s="50">
        <v>48.83700000000001</v>
      </c>
      <c r="H120" s="50">
        <v>0</v>
      </c>
      <c r="I120" s="50">
        <v>0</v>
      </c>
      <c r="J120" s="50">
        <v>0</v>
      </c>
      <c r="K120" s="50">
        <v>9.2999999999999999E-2</v>
      </c>
      <c r="L120" s="50">
        <v>0</v>
      </c>
      <c r="M120" s="50">
        <v>0</v>
      </c>
      <c r="N120" s="50">
        <v>6.4000000000000001E-2</v>
      </c>
      <c r="O120" s="50">
        <v>0</v>
      </c>
      <c r="P120" s="50">
        <v>0</v>
      </c>
      <c r="Q120" s="50">
        <v>0</v>
      </c>
      <c r="R120" s="50">
        <v>0</v>
      </c>
      <c r="S120" s="50">
        <v>0</v>
      </c>
      <c r="T120" s="50">
        <v>0</v>
      </c>
      <c r="U120" s="50">
        <v>1.7639999999999998</v>
      </c>
      <c r="V120" s="50">
        <v>47.804000000000002</v>
      </c>
      <c r="W120" s="50">
        <v>0</v>
      </c>
      <c r="X120" s="50">
        <v>70.207000000000008</v>
      </c>
      <c r="Y120" s="50">
        <v>0</v>
      </c>
      <c r="Z120" s="50">
        <v>0</v>
      </c>
      <c r="AA120" s="50">
        <v>0</v>
      </c>
      <c r="AB120" s="50">
        <v>0</v>
      </c>
      <c r="AC120" s="50">
        <v>0</v>
      </c>
      <c r="AD120" s="50">
        <v>0</v>
      </c>
      <c r="AE120" s="50">
        <v>0</v>
      </c>
      <c r="AF120" s="50">
        <v>0</v>
      </c>
      <c r="AG120" s="50">
        <v>15.493999999999996</v>
      </c>
      <c r="AH120" s="50">
        <v>0</v>
      </c>
      <c r="AI120" s="50">
        <v>0</v>
      </c>
      <c r="AJ120" s="50">
        <v>0</v>
      </c>
      <c r="AK120" s="50">
        <v>24.381</v>
      </c>
      <c r="AL120" s="50">
        <v>2.5760000000000001</v>
      </c>
      <c r="AM120" s="50">
        <v>2.5350000000000001</v>
      </c>
      <c r="AN120" s="50">
        <v>0.192</v>
      </c>
      <c r="AO120" s="50">
        <v>0</v>
      </c>
      <c r="AP120" s="50">
        <v>219.30799999999999</v>
      </c>
    </row>
    <row r="121" spans="1:42" s="89" customFormat="1" ht="14.25" customHeight="1" x14ac:dyDescent="0.25">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0</v>
      </c>
      <c r="X121" s="52">
        <v>8.1000000000000003E-2</v>
      </c>
      <c r="Y121" s="52">
        <v>0</v>
      </c>
      <c r="Z121" s="52">
        <v>0</v>
      </c>
      <c r="AA121" s="52">
        <v>0</v>
      </c>
      <c r="AB121" s="52">
        <v>0</v>
      </c>
      <c r="AC121" s="52">
        <v>0</v>
      </c>
      <c r="AD121" s="52">
        <v>0</v>
      </c>
      <c r="AE121" s="52">
        <v>0</v>
      </c>
      <c r="AF121" s="52">
        <v>0</v>
      </c>
      <c r="AG121" s="52">
        <v>0</v>
      </c>
      <c r="AH121" s="52">
        <v>0</v>
      </c>
      <c r="AI121" s="52">
        <v>0</v>
      </c>
      <c r="AJ121" s="52">
        <v>0</v>
      </c>
      <c r="AK121" s="52">
        <v>0</v>
      </c>
      <c r="AL121" s="52">
        <v>0</v>
      </c>
      <c r="AM121" s="52">
        <v>3.3000000000000002E-2</v>
      </c>
      <c r="AN121" s="52">
        <v>0</v>
      </c>
      <c r="AO121" s="52">
        <v>0</v>
      </c>
      <c r="AP121" s="52">
        <v>0.114</v>
      </c>
    </row>
    <row r="122" spans="1:42"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53">
        <v>0</v>
      </c>
      <c r="AJ122" s="53">
        <v>0</v>
      </c>
      <c r="AK122" s="53">
        <v>0</v>
      </c>
      <c r="AL122" s="53">
        <v>0</v>
      </c>
      <c r="AM122" s="53">
        <v>0</v>
      </c>
      <c r="AN122" s="53">
        <v>0</v>
      </c>
      <c r="AO122" s="53">
        <v>0</v>
      </c>
      <c r="AP122" s="138">
        <v>0</v>
      </c>
    </row>
    <row r="123" spans="1:42"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138">
        <v>0</v>
      </c>
    </row>
    <row r="124" spans="1:42" s="89" customFormat="1" ht="14.25" customHeight="1" x14ac:dyDescent="0.25">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0</v>
      </c>
      <c r="X124" s="53">
        <v>8.1000000000000003E-2</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3.3000000000000002E-2</v>
      </c>
      <c r="AN124" s="53">
        <v>0</v>
      </c>
      <c r="AO124" s="53">
        <v>0</v>
      </c>
      <c r="AP124" s="138">
        <v>0.114</v>
      </c>
    </row>
    <row r="125" spans="1:42"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53">
        <v>0</v>
      </c>
      <c r="AJ125" s="53">
        <v>0</v>
      </c>
      <c r="AK125" s="53">
        <v>0</v>
      </c>
      <c r="AL125" s="53">
        <v>0</v>
      </c>
      <c r="AM125" s="53">
        <v>0</v>
      </c>
      <c r="AN125" s="53">
        <v>0</v>
      </c>
      <c r="AO125" s="53">
        <v>0</v>
      </c>
      <c r="AP125" s="138">
        <v>0</v>
      </c>
    </row>
    <row r="126" spans="1:42"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53">
        <v>0</v>
      </c>
      <c r="AJ126" s="53">
        <v>0</v>
      </c>
      <c r="AK126" s="53">
        <v>0</v>
      </c>
      <c r="AL126" s="53">
        <v>0</v>
      </c>
      <c r="AM126" s="53">
        <v>0</v>
      </c>
      <c r="AN126" s="53">
        <v>0</v>
      </c>
      <c r="AO126" s="53">
        <v>0</v>
      </c>
      <c r="AP126" s="138">
        <v>0</v>
      </c>
    </row>
    <row r="127" spans="1:42"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53">
        <v>0</v>
      </c>
      <c r="AJ127" s="53">
        <v>0</v>
      </c>
      <c r="AK127" s="53">
        <v>0</v>
      </c>
      <c r="AL127" s="53">
        <v>0</v>
      </c>
      <c r="AM127" s="53">
        <v>0</v>
      </c>
      <c r="AN127" s="53">
        <v>0</v>
      </c>
      <c r="AO127" s="53">
        <v>0</v>
      </c>
      <c r="AP127" s="138">
        <v>0</v>
      </c>
    </row>
    <row r="128" spans="1:42"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53">
        <v>0</v>
      </c>
      <c r="AJ128" s="53">
        <v>0</v>
      </c>
      <c r="AK128" s="53">
        <v>0</v>
      </c>
      <c r="AL128" s="53">
        <v>0</v>
      </c>
      <c r="AM128" s="53">
        <v>0</v>
      </c>
      <c r="AN128" s="53">
        <v>0</v>
      </c>
      <c r="AO128" s="53">
        <v>0</v>
      </c>
      <c r="AP128" s="138">
        <v>0</v>
      </c>
    </row>
    <row r="129" spans="1:42" s="89" customFormat="1" ht="14.25" customHeight="1" x14ac:dyDescent="0.25">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138">
        <v>0</v>
      </c>
    </row>
    <row r="130" spans="1:42" s="89" customFormat="1" ht="14.25" customHeight="1" x14ac:dyDescent="0.25">
      <c r="A130" s="51" t="s">
        <v>464</v>
      </c>
      <c r="B130" s="51" t="s">
        <v>464</v>
      </c>
      <c r="C130" s="51" t="s">
        <v>464</v>
      </c>
      <c r="D130" s="52">
        <v>0</v>
      </c>
      <c r="E130" s="52">
        <v>0</v>
      </c>
      <c r="F130" s="52">
        <v>0</v>
      </c>
      <c r="G130" s="52">
        <v>2.0009999999999999</v>
      </c>
      <c r="H130" s="52">
        <v>0</v>
      </c>
      <c r="I130" s="52">
        <v>0</v>
      </c>
      <c r="J130" s="52">
        <v>0</v>
      </c>
      <c r="K130" s="52">
        <v>9.2999999999999999E-2</v>
      </c>
      <c r="L130" s="52">
        <v>0</v>
      </c>
      <c r="M130" s="52">
        <v>0</v>
      </c>
      <c r="N130" s="52">
        <v>5.2000000000000005E-2</v>
      </c>
      <c r="O130" s="52">
        <v>0</v>
      </c>
      <c r="P130" s="52">
        <v>0</v>
      </c>
      <c r="Q130" s="52">
        <v>0</v>
      </c>
      <c r="R130" s="52">
        <v>0</v>
      </c>
      <c r="S130" s="52">
        <v>0</v>
      </c>
      <c r="T130" s="52">
        <v>0</v>
      </c>
      <c r="U130" s="52">
        <v>1.7229999999999999</v>
      </c>
      <c r="V130" s="52">
        <v>0</v>
      </c>
      <c r="W130" s="52">
        <v>0</v>
      </c>
      <c r="X130" s="52">
        <v>0.378</v>
      </c>
      <c r="Y130" s="52">
        <v>0</v>
      </c>
      <c r="Z130" s="52">
        <v>0</v>
      </c>
      <c r="AA130" s="52">
        <v>0</v>
      </c>
      <c r="AB130" s="52">
        <v>0</v>
      </c>
      <c r="AC130" s="52">
        <v>0</v>
      </c>
      <c r="AD130" s="52">
        <v>0</v>
      </c>
      <c r="AE130" s="52">
        <v>0</v>
      </c>
      <c r="AF130" s="52">
        <v>0</v>
      </c>
      <c r="AG130" s="52">
        <v>2.0669999999999997</v>
      </c>
      <c r="AH130" s="52">
        <v>0</v>
      </c>
      <c r="AI130" s="52">
        <v>0</v>
      </c>
      <c r="AJ130" s="52">
        <v>0</v>
      </c>
      <c r="AK130" s="52">
        <v>0</v>
      </c>
      <c r="AL130" s="52">
        <v>4.8000000000000001E-2</v>
      </c>
      <c r="AM130" s="52">
        <v>0.68199999999999994</v>
      </c>
      <c r="AN130" s="52">
        <v>0</v>
      </c>
      <c r="AO130" s="52">
        <v>0</v>
      </c>
      <c r="AP130" s="52">
        <v>7.0440000000000014</v>
      </c>
    </row>
    <row r="131" spans="1:42"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2.8000000000000001E-2</v>
      </c>
      <c r="Y131" s="53">
        <v>0</v>
      </c>
      <c r="Z131" s="53">
        <v>0</v>
      </c>
      <c r="AA131" s="53">
        <v>0</v>
      </c>
      <c r="AB131" s="53">
        <v>0</v>
      </c>
      <c r="AC131" s="53">
        <v>0</v>
      </c>
      <c r="AD131" s="53">
        <v>0</v>
      </c>
      <c r="AE131" s="53">
        <v>0</v>
      </c>
      <c r="AF131" s="53">
        <v>0</v>
      </c>
      <c r="AG131" s="53">
        <v>0</v>
      </c>
      <c r="AH131" s="53">
        <v>0</v>
      </c>
      <c r="AI131" s="53">
        <v>0</v>
      </c>
      <c r="AJ131" s="53">
        <v>0</v>
      </c>
      <c r="AK131" s="53">
        <v>0</v>
      </c>
      <c r="AL131" s="53">
        <v>0</v>
      </c>
      <c r="AM131" s="53">
        <v>0</v>
      </c>
      <c r="AN131" s="53">
        <v>0</v>
      </c>
      <c r="AO131" s="53">
        <v>0</v>
      </c>
      <c r="AP131" s="138">
        <v>2.8000000000000001E-2</v>
      </c>
    </row>
    <row r="132" spans="1:42" s="89" customFormat="1" ht="14.25" customHeight="1" x14ac:dyDescent="0.25">
      <c r="A132" s="3" t="s">
        <v>224</v>
      </c>
      <c r="B132" s="3" t="s">
        <v>465</v>
      </c>
      <c r="C132" s="3" t="s">
        <v>467</v>
      </c>
      <c r="D132" s="53">
        <v>0</v>
      </c>
      <c r="E132" s="53">
        <v>0</v>
      </c>
      <c r="F132" s="53">
        <v>0</v>
      </c>
      <c r="G132" s="53">
        <v>1.165</v>
      </c>
      <c r="H132" s="53">
        <v>0</v>
      </c>
      <c r="I132" s="53">
        <v>0</v>
      </c>
      <c r="J132" s="53">
        <v>0</v>
      </c>
      <c r="K132" s="53">
        <v>0</v>
      </c>
      <c r="L132" s="53">
        <v>0</v>
      </c>
      <c r="M132" s="53">
        <v>0</v>
      </c>
      <c r="N132" s="53">
        <v>0</v>
      </c>
      <c r="O132" s="53">
        <v>0</v>
      </c>
      <c r="P132" s="53">
        <v>0</v>
      </c>
      <c r="Q132" s="53">
        <v>0</v>
      </c>
      <c r="R132" s="53">
        <v>0</v>
      </c>
      <c r="S132" s="53">
        <v>0</v>
      </c>
      <c r="T132" s="53">
        <v>0</v>
      </c>
      <c r="U132" s="53">
        <v>0</v>
      </c>
      <c r="V132" s="53">
        <v>0</v>
      </c>
      <c r="W132" s="53">
        <v>0</v>
      </c>
      <c r="X132" s="53">
        <v>0.35</v>
      </c>
      <c r="Y132" s="53">
        <v>0</v>
      </c>
      <c r="Z132" s="53">
        <v>0</v>
      </c>
      <c r="AA132" s="53">
        <v>0</v>
      </c>
      <c r="AB132" s="53">
        <v>0</v>
      </c>
      <c r="AC132" s="53">
        <v>0</v>
      </c>
      <c r="AD132" s="53">
        <v>0</v>
      </c>
      <c r="AE132" s="53">
        <v>0</v>
      </c>
      <c r="AF132" s="53">
        <v>0</v>
      </c>
      <c r="AG132" s="53">
        <v>1.5399999999999998</v>
      </c>
      <c r="AH132" s="53">
        <v>0</v>
      </c>
      <c r="AI132" s="53">
        <v>0</v>
      </c>
      <c r="AJ132" s="53">
        <v>0</v>
      </c>
      <c r="AK132" s="53">
        <v>0</v>
      </c>
      <c r="AL132" s="53">
        <v>0</v>
      </c>
      <c r="AM132" s="53">
        <v>0</v>
      </c>
      <c r="AN132" s="53">
        <v>0</v>
      </c>
      <c r="AO132" s="53">
        <v>0</v>
      </c>
      <c r="AP132" s="138">
        <v>3.0549999999999997</v>
      </c>
    </row>
    <row r="133" spans="1:42" s="89" customFormat="1" ht="14.25" customHeight="1" x14ac:dyDescent="0.25">
      <c r="A133" s="3" t="s">
        <v>224</v>
      </c>
      <c r="B133" s="3" t="s">
        <v>465</v>
      </c>
      <c r="C133" s="3" t="s">
        <v>468</v>
      </c>
      <c r="D133" s="53">
        <v>0</v>
      </c>
      <c r="E133" s="53">
        <v>0</v>
      </c>
      <c r="F133" s="53">
        <v>0</v>
      </c>
      <c r="G133" s="53">
        <v>0.17299999999999999</v>
      </c>
      <c r="H133" s="53">
        <v>0</v>
      </c>
      <c r="I133" s="53">
        <v>0</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0.34199999999999992</v>
      </c>
      <c r="AH133" s="53">
        <v>0</v>
      </c>
      <c r="AI133" s="53">
        <v>0</v>
      </c>
      <c r="AJ133" s="53">
        <v>0</v>
      </c>
      <c r="AK133" s="53">
        <v>0</v>
      </c>
      <c r="AL133" s="53">
        <v>0</v>
      </c>
      <c r="AM133" s="53">
        <v>0</v>
      </c>
      <c r="AN133" s="53">
        <v>0</v>
      </c>
      <c r="AO133" s="53">
        <v>0</v>
      </c>
      <c r="AP133" s="138">
        <v>0.5149999999999999</v>
      </c>
    </row>
    <row r="134" spans="1:42" s="89" customFormat="1" ht="14.25" customHeight="1" x14ac:dyDescent="0.25">
      <c r="A134" s="3" t="s">
        <v>224</v>
      </c>
      <c r="B134" s="3" t="s">
        <v>465</v>
      </c>
      <c r="C134" s="3" t="s">
        <v>469</v>
      </c>
      <c r="D134" s="53">
        <v>0</v>
      </c>
      <c r="E134" s="53">
        <v>0</v>
      </c>
      <c r="F134" s="53">
        <v>0</v>
      </c>
      <c r="G134" s="53">
        <v>0.28800000000000003</v>
      </c>
      <c r="H134" s="53">
        <v>0</v>
      </c>
      <c r="I134" s="53">
        <v>0</v>
      </c>
      <c r="J134" s="53">
        <v>0</v>
      </c>
      <c r="K134" s="53">
        <v>0</v>
      </c>
      <c r="L134" s="53">
        <v>0</v>
      </c>
      <c r="M134" s="53">
        <v>0</v>
      </c>
      <c r="N134" s="53">
        <v>0</v>
      </c>
      <c r="O134" s="53">
        <v>0</v>
      </c>
      <c r="P134" s="53">
        <v>0</v>
      </c>
      <c r="Q134" s="53">
        <v>0</v>
      </c>
      <c r="R134" s="53">
        <v>0</v>
      </c>
      <c r="S134" s="53">
        <v>0</v>
      </c>
      <c r="T134" s="53">
        <v>0</v>
      </c>
      <c r="U134" s="53">
        <v>1.7229999999999999</v>
      </c>
      <c r="V134" s="53">
        <v>0</v>
      </c>
      <c r="W134" s="53">
        <v>0</v>
      </c>
      <c r="X134" s="53">
        <v>0</v>
      </c>
      <c r="Y134" s="53">
        <v>0</v>
      </c>
      <c r="Z134" s="53">
        <v>0</v>
      </c>
      <c r="AA134" s="53">
        <v>0</v>
      </c>
      <c r="AB134" s="53">
        <v>0</v>
      </c>
      <c r="AC134" s="53">
        <v>0</v>
      </c>
      <c r="AD134" s="53">
        <v>0</v>
      </c>
      <c r="AE134" s="53">
        <v>0</v>
      </c>
      <c r="AF134" s="53">
        <v>0</v>
      </c>
      <c r="AG134" s="53">
        <v>0.18500000000000003</v>
      </c>
      <c r="AH134" s="53">
        <v>0</v>
      </c>
      <c r="AI134" s="53">
        <v>0</v>
      </c>
      <c r="AJ134" s="53">
        <v>0</v>
      </c>
      <c r="AK134" s="53">
        <v>0</v>
      </c>
      <c r="AL134" s="53">
        <v>0</v>
      </c>
      <c r="AM134" s="53">
        <v>0</v>
      </c>
      <c r="AN134" s="53">
        <v>0</v>
      </c>
      <c r="AO134" s="53">
        <v>0</v>
      </c>
      <c r="AP134" s="138">
        <v>2.1960000000000002</v>
      </c>
    </row>
    <row r="135" spans="1:42" s="89" customFormat="1" ht="14.25" customHeight="1" x14ac:dyDescent="0.25">
      <c r="A135" s="3" t="s">
        <v>224</v>
      </c>
      <c r="B135" s="3" t="s">
        <v>465</v>
      </c>
      <c r="C135" s="3" t="s">
        <v>470</v>
      </c>
      <c r="D135" s="53">
        <v>0</v>
      </c>
      <c r="E135" s="53">
        <v>0</v>
      </c>
      <c r="F135" s="53">
        <v>0</v>
      </c>
      <c r="G135" s="53">
        <v>3.5000000000000003E-2</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53">
        <v>0</v>
      </c>
      <c r="AJ135" s="53">
        <v>0</v>
      </c>
      <c r="AK135" s="53">
        <v>0</v>
      </c>
      <c r="AL135" s="53">
        <v>0</v>
      </c>
      <c r="AM135" s="53">
        <v>6.9000000000000006E-2</v>
      </c>
      <c r="AN135" s="53">
        <v>0</v>
      </c>
      <c r="AO135" s="53">
        <v>0</v>
      </c>
      <c r="AP135" s="138">
        <v>0.10400000000000001</v>
      </c>
    </row>
    <row r="136" spans="1:42" s="89" customFormat="1" ht="14.25" customHeight="1" x14ac:dyDescent="0.25">
      <c r="A136" s="3" t="s">
        <v>224</v>
      </c>
      <c r="B136" s="3" t="s">
        <v>465</v>
      </c>
      <c r="C136" s="3" t="s">
        <v>225</v>
      </c>
      <c r="D136" s="53">
        <v>0</v>
      </c>
      <c r="E136" s="53">
        <v>0</v>
      </c>
      <c r="F136" s="53">
        <v>0</v>
      </c>
      <c r="G136" s="53">
        <v>0.25900000000000001</v>
      </c>
      <c r="H136" s="53">
        <v>0</v>
      </c>
      <c r="I136" s="53">
        <v>0</v>
      </c>
      <c r="J136" s="53">
        <v>0</v>
      </c>
      <c r="K136" s="53">
        <v>0</v>
      </c>
      <c r="L136" s="53">
        <v>0</v>
      </c>
      <c r="M136" s="53">
        <v>0</v>
      </c>
      <c r="N136" s="53">
        <v>5.2000000000000005E-2</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v>
      </c>
      <c r="AF136" s="53">
        <v>0</v>
      </c>
      <c r="AG136" s="53">
        <v>0</v>
      </c>
      <c r="AH136" s="53">
        <v>0</v>
      </c>
      <c r="AI136" s="53">
        <v>0</v>
      </c>
      <c r="AJ136" s="53">
        <v>0</v>
      </c>
      <c r="AK136" s="53">
        <v>0</v>
      </c>
      <c r="AL136" s="53">
        <v>0</v>
      </c>
      <c r="AM136" s="53">
        <v>0.61299999999999999</v>
      </c>
      <c r="AN136" s="53">
        <v>0</v>
      </c>
      <c r="AO136" s="53">
        <v>0</v>
      </c>
      <c r="AP136" s="138">
        <v>0.92399999999999993</v>
      </c>
    </row>
    <row r="137" spans="1:42" s="89" customFormat="1" ht="14.25" customHeight="1" x14ac:dyDescent="0.25">
      <c r="A137" s="3" t="s">
        <v>224</v>
      </c>
      <c r="B137" s="3" t="s">
        <v>465</v>
      </c>
      <c r="C137" s="3" t="s">
        <v>471</v>
      </c>
      <c r="D137" s="53">
        <v>0</v>
      </c>
      <c r="E137" s="53">
        <v>0</v>
      </c>
      <c r="F137" s="53">
        <v>0</v>
      </c>
      <c r="G137" s="53">
        <v>8.1000000000000003E-2</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53">
        <v>0</v>
      </c>
      <c r="AJ137" s="53">
        <v>0</v>
      </c>
      <c r="AK137" s="53">
        <v>0</v>
      </c>
      <c r="AL137" s="53">
        <v>0</v>
      </c>
      <c r="AM137" s="53">
        <v>0</v>
      </c>
      <c r="AN137" s="53">
        <v>0</v>
      </c>
      <c r="AO137" s="53">
        <v>0</v>
      </c>
      <c r="AP137" s="138">
        <v>8.1000000000000003E-2</v>
      </c>
    </row>
    <row r="138" spans="1:42" s="89" customFormat="1" ht="14.25" customHeight="1" x14ac:dyDescent="0.25">
      <c r="A138" s="3" t="s">
        <v>224</v>
      </c>
      <c r="B138" s="3" t="s">
        <v>465</v>
      </c>
      <c r="C138" s="3" t="s">
        <v>472</v>
      </c>
      <c r="D138" s="53">
        <v>0</v>
      </c>
      <c r="E138" s="53">
        <v>0</v>
      </c>
      <c r="F138" s="53">
        <v>0</v>
      </c>
      <c r="G138" s="53">
        <v>0</v>
      </c>
      <c r="H138" s="53">
        <v>0</v>
      </c>
      <c r="I138" s="53">
        <v>0</v>
      </c>
      <c r="J138" s="53">
        <v>0</v>
      </c>
      <c r="K138" s="53">
        <v>9.2999999999999999E-2</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v>
      </c>
      <c r="AF138" s="53">
        <v>0</v>
      </c>
      <c r="AG138" s="53">
        <v>0</v>
      </c>
      <c r="AH138" s="53">
        <v>0</v>
      </c>
      <c r="AI138" s="53">
        <v>0</v>
      </c>
      <c r="AJ138" s="53">
        <v>0</v>
      </c>
      <c r="AK138" s="53">
        <v>0</v>
      </c>
      <c r="AL138" s="53">
        <v>4.8000000000000001E-2</v>
      </c>
      <c r="AM138" s="53">
        <v>0</v>
      </c>
      <c r="AN138" s="53">
        <v>0</v>
      </c>
      <c r="AO138" s="53">
        <v>0</v>
      </c>
      <c r="AP138" s="138">
        <v>0.14100000000000001</v>
      </c>
    </row>
    <row r="139" spans="1:42" s="89" customFormat="1" ht="14.25" customHeight="1" x14ac:dyDescent="0.25">
      <c r="A139" s="51" t="s">
        <v>473</v>
      </c>
      <c r="B139" s="51" t="s">
        <v>473</v>
      </c>
      <c r="C139" s="51" t="s">
        <v>473</v>
      </c>
      <c r="D139" s="52">
        <v>0.123</v>
      </c>
      <c r="E139" s="52">
        <v>5.4300000000000006</v>
      </c>
      <c r="F139" s="52">
        <v>0</v>
      </c>
      <c r="G139" s="52">
        <v>46.836000000000006</v>
      </c>
      <c r="H139" s="52">
        <v>0</v>
      </c>
      <c r="I139" s="52">
        <v>0</v>
      </c>
      <c r="J139" s="52">
        <v>0</v>
      </c>
      <c r="K139" s="52">
        <v>0</v>
      </c>
      <c r="L139" s="52">
        <v>0</v>
      </c>
      <c r="M139" s="52">
        <v>0</v>
      </c>
      <c r="N139" s="52">
        <v>1.2E-2</v>
      </c>
      <c r="O139" s="52">
        <v>0</v>
      </c>
      <c r="P139" s="52">
        <v>0</v>
      </c>
      <c r="Q139" s="52">
        <v>0</v>
      </c>
      <c r="R139" s="52">
        <v>0</v>
      </c>
      <c r="S139" s="52">
        <v>0</v>
      </c>
      <c r="T139" s="52">
        <v>0</v>
      </c>
      <c r="U139" s="52">
        <v>4.1000000000000002E-2</v>
      </c>
      <c r="V139" s="52">
        <v>47.804000000000002</v>
      </c>
      <c r="W139" s="52">
        <v>0</v>
      </c>
      <c r="X139" s="52">
        <v>69.748000000000005</v>
      </c>
      <c r="Y139" s="52">
        <v>0</v>
      </c>
      <c r="Z139" s="52">
        <v>0</v>
      </c>
      <c r="AA139" s="52">
        <v>0</v>
      </c>
      <c r="AB139" s="52">
        <v>0</v>
      </c>
      <c r="AC139" s="52">
        <v>0</v>
      </c>
      <c r="AD139" s="52">
        <v>0</v>
      </c>
      <c r="AE139" s="52">
        <v>0</v>
      </c>
      <c r="AF139" s="52">
        <v>0</v>
      </c>
      <c r="AG139" s="52">
        <v>13.426999999999996</v>
      </c>
      <c r="AH139" s="52">
        <v>0</v>
      </c>
      <c r="AI139" s="52">
        <v>0</v>
      </c>
      <c r="AJ139" s="52">
        <v>0</v>
      </c>
      <c r="AK139" s="52">
        <v>24.381</v>
      </c>
      <c r="AL139" s="52">
        <v>2.528</v>
      </c>
      <c r="AM139" s="52">
        <v>1.8200000000000003</v>
      </c>
      <c r="AN139" s="52">
        <v>0.192</v>
      </c>
      <c r="AO139" s="52">
        <v>0</v>
      </c>
      <c r="AP139" s="52">
        <v>212.14999999999998</v>
      </c>
    </row>
    <row r="140" spans="1:42" s="89" customFormat="1" ht="14.25" customHeight="1" x14ac:dyDescent="0.25">
      <c r="A140" s="3" t="s">
        <v>224</v>
      </c>
      <c r="B140" s="3" t="s">
        <v>474</v>
      </c>
      <c r="C140" s="3" t="s">
        <v>229</v>
      </c>
      <c r="D140" s="53">
        <v>0</v>
      </c>
      <c r="E140" s="53">
        <v>0.1</v>
      </c>
      <c r="F140" s="53">
        <v>0</v>
      </c>
      <c r="G140" s="53">
        <v>2.5999999999999999E-2</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9.3999999999999986E-2</v>
      </c>
      <c r="Y140" s="53">
        <v>0</v>
      </c>
      <c r="Z140" s="53">
        <v>0</v>
      </c>
      <c r="AA140" s="53">
        <v>0</v>
      </c>
      <c r="AB140" s="53">
        <v>0</v>
      </c>
      <c r="AC140" s="53">
        <v>0</v>
      </c>
      <c r="AD140" s="53">
        <v>0</v>
      </c>
      <c r="AE140" s="53">
        <v>0</v>
      </c>
      <c r="AF140" s="53">
        <v>0</v>
      </c>
      <c r="AG140" s="53">
        <v>0</v>
      </c>
      <c r="AH140" s="53">
        <v>0</v>
      </c>
      <c r="AI140" s="53">
        <v>0</v>
      </c>
      <c r="AJ140" s="53">
        <v>0</v>
      </c>
      <c r="AK140" s="53">
        <v>0</v>
      </c>
      <c r="AL140" s="53">
        <v>0</v>
      </c>
      <c r="AM140" s="53">
        <v>0</v>
      </c>
      <c r="AN140" s="53">
        <v>0</v>
      </c>
      <c r="AO140" s="53">
        <v>0</v>
      </c>
      <c r="AP140" s="138">
        <v>0.21999999999999997</v>
      </c>
    </row>
    <row r="141" spans="1:42" s="89" customFormat="1" ht="14.25" customHeight="1" x14ac:dyDescent="0.25">
      <c r="A141" s="3" t="s">
        <v>224</v>
      </c>
      <c r="B141" s="3" t="s">
        <v>474</v>
      </c>
      <c r="C141" s="3" t="s">
        <v>475</v>
      </c>
      <c r="D141" s="53">
        <v>0</v>
      </c>
      <c r="E141" s="53">
        <v>0.9830000000000001</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2.5280000000000005</v>
      </c>
      <c r="Y141" s="53">
        <v>0</v>
      </c>
      <c r="Z141" s="53">
        <v>0</v>
      </c>
      <c r="AA141" s="53">
        <v>0</v>
      </c>
      <c r="AB141" s="53">
        <v>0</v>
      </c>
      <c r="AC141" s="53">
        <v>0</v>
      </c>
      <c r="AD141" s="53">
        <v>0</v>
      </c>
      <c r="AE141" s="53">
        <v>0</v>
      </c>
      <c r="AF141" s="53">
        <v>0</v>
      </c>
      <c r="AG141" s="53">
        <v>0</v>
      </c>
      <c r="AH141" s="53">
        <v>0</v>
      </c>
      <c r="AI141" s="53">
        <v>0</v>
      </c>
      <c r="AJ141" s="53">
        <v>0</v>
      </c>
      <c r="AK141" s="53">
        <v>0</v>
      </c>
      <c r="AL141" s="53">
        <v>0</v>
      </c>
      <c r="AM141" s="53">
        <v>0</v>
      </c>
      <c r="AN141" s="53">
        <v>0</v>
      </c>
      <c r="AO141" s="53">
        <v>0</v>
      </c>
      <c r="AP141" s="138">
        <v>3.5110000000000006</v>
      </c>
    </row>
    <row r="142" spans="1:42" s="89" customFormat="1" ht="14.25" customHeight="1" x14ac:dyDescent="0.25">
      <c r="A142" s="3" t="s">
        <v>224</v>
      </c>
      <c r="B142" s="3" t="s">
        <v>474</v>
      </c>
      <c r="C142" s="3" t="s">
        <v>232</v>
      </c>
      <c r="D142" s="53">
        <v>0.123</v>
      </c>
      <c r="E142" s="53">
        <v>0</v>
      </c>
      <c r="F142" s="53">
        <v>0</v>
      </c>
      <c r="G142" s="53">
        <v>16.681999999999999</v>
      </c>
      <c r="H142" s="53">
        <v>0</v>
      </c>
      <c r="I142" s="53">
        <v>0</v>
      </c>
      <c r="J142" s="53">
        <v>0</v>
      </c>
      <c r="K142" s="53">
        <v>0</v>
      </c>
      <c r="L142" s="53">
        <v>0</v>
      </c>
      <c r="M142" s="53">
        <v>0</v>
      </c>
      <c r="N142" s="53">
        <v>5.0000000000000001E-3</v>
      </c>
      <c r="O142" s="53">
        <v>0</v>
      </c>
      <c r="P142" s="53">
        <v>0</v>
      </c>
      <c r="Q142" s="53">
        <v>0</v>
      </c>
      <c r="R142" s="53">
        <v>0</v>
      </c>
      <c r="S142" s="53">
        <v>0</v>
      </c>
      <c r="T142" s="53">
        <v>0</v>
      </c>
      <c r="U142" s="53">
        <v>0</v>
      </c>
      <c r="V142" s="53">
        <v>47.804000000000002</v>
      </c>
      <c r="W142" s="53">
        <v>0</v>
      </c>
      <c r="X142" s="53">
        <v>33.54</v>
      </c>
      <c r="Y142" s="53">
        <v>0</v>
      </c>
      <c r="Z142" s="53">
        <v>0</v>
      </c>
      <c r="AA142" s="53">
        <v>0</v>
      </c>
      <c r="AB142" s="53">
        <v>0</v>
      </c>
      <c r="AC142" s="53">
        <v>0</v>
      </c>
      <c r="AD142" s="53">
        <v>0</v>
      </c>
      <c r="AE142" s="53">
        <v>0</v>
      </c>
      <c r="AF142" s="53">
        <v>0</v>
      </c>
      <c r="AG142" s="53">
        <v>10.836999999999998</v>
      </c>
      <c r="AH142" s="53">
        <v>0</v>
      </c>
      <c r="AI142" s="53">
        <v>0</v>
      </c>
      <c r="AJ142" s="53">
        <v>0</v>
      </c>
      <c r="AK142" s="53">
        <v>18.63</v>
      </c>
      <c r="AL142" s="53">
        <v>2.2200000000000002</v>
      </c>
      <c r="AM142" s="53">
        <v>0.20900000000000002</v>
      </c>
      <c r="AN142" s="53">
        <v>0</v>
      </c>
      <c r="AO142" s="53">
        <v>0</v>
      </c>
      <c r="AP142" s="138">
        <v>130.05000000000001</v>
      </c>
    </row>
    <row r="143" spans="1:42" s="89" customFormat="1" ht="14.25" customHeight="1" x14ac:dyDescent="0.25">
      <c r="A143" s="3" t="s">
        <v>224</v>
      </c>
      <c r="B143" s="3" t="s">
        <v>474</v>
      </c>
      <c r="C143" s="3" t="s">
        <v>476</v>
      </c>
      <c r="D143" s="53">
        <v>0</v>
      </c>
      <c r="E143" s="53">
        <v>0</v>
      </c>
      <c r="F143" s="53">
        <v>0</v>
      </c>
      <c r="G143" s="53">
        <v>16.102000000000004</v>
      </c>
      <c r="H143" s="53">
        <v>0</v>
      </c>
      <c r="I143" s="53">
        <v>0</v>
      </c>
      <c r="J143" s="53">
        <v>0</v>
      </c>
      <c r="K143" s="53">
        <v>0</v>
      </c>
      <c r="L143" s="53">
        <v>0</v>
      </c>
      <c r="M143" s="53">
        <v>0</v>
      </c>
      <c r="N143" s="53">
        <v>7.0000000000000001E-3</v>
      </c>
      <c r="O143" s="53">
        <v>0</v>
      </c>
      <c r="P143" s="53">
        <v>0</v>
      </c>
      <c r="Q143" s="53">
        <v>0</v>
      </c>
      <c r="R143" s="53">
        <v>0</v>
      </c>
      <c r="S143" s="53">
        <v>0</v>
      </c>
      <c r="T143" s="53">
        <v>0</v>
      </c>
      <c r="U143" s="53">
        <v>0</v>
      </c>
      <c r="V143" s="53">
        <v>0</v>
      </c>
      <c r="W143" s="53">
        <v>0</v>
      </c>
      <c r="X143" s="53">
        <v>18.538000000000007</v>
      </c>
      <c r="Y143" s="53">
        <v>0</v>
      </c>
      <c r="Z143" s="53">
        <v>0</v>
      </c>
      <c r="AA143" s="53">
        <v>0</v>
      </c>
      <c r="AB143" s="53">
        <v>0</v>
      </c>
      <c r="AC143" s="53">
        <v>0</v>
      </c>
      <c r="AD143" s="53">
        <v>0</v>
      </c>
      <c r="AE143" s="53">
        <v>0</v>
      </c>
      <c r="AF143" s="53">
        <v>0</v>
      </c>
      <c r="AG143" s="53">
        <v>0.48100000000000004</v>
      </c>
      <c r="AH143" s="53">
        <v>0</v>
      </c>
      <c r="AI143" s="53">
        <v>0</v>
      </c>
      <c r="AJ143" s="53">
        <v>0</v>
      </c>
      <c r="AK143" s="53">
        <v>2</v>
      </c>
      <c r="AL143" s="53">
        <v>1.0999999999999999E-2</v>
      </c>
      <c r="AM143" s="53">
        <v>0.748</v>
      </c>
      <c r="AN143" s="53">
        <v>0</v>
      </c>
      <c r="AO143" s="53">
        <v>0</v>
      </c>
      <c r="AP143" s="138">
        <v>37.887000000000015</v>
      </c>
    </row>
    <row r="144" spans="1:42" s="89" customFormat="1" ht="14.25" customHeight="1" x14ac:dyDescent="0.25">
      <c r="A144" s="3" t="s">
        <v>224</v>
      </c>
      <c r="B144" s="3" t="s">
        <v>474</v>
      </c>
      <c r="C144" s="3" t="s">
        <v>234</v>
      </c>
      <c r="D144" s="53">
        <v>0</v>
      </c>
      <c r="E144" s="53">
        <v>0</v>
      </c>
      <c r="F144" s="53">
        <v>0</v>
      </c>
      <c r="G144" s="53">
        <v>2.5249999999999999</v>
      </c>
      <c r="H144" s="53">
        <v>0</v>
      </c>
      <c r="I144" s="53">
        <v>0</v>
      </c>
      <c r="J144" s="53">
        <v>0</v>
      </c>
      <c r="K144" s="53">
        <v>0</v>
      </c>
      <c r="L144" s="53">
        <v>0</v>
      </c>
      <c r="M144" s="53">
        <v>0</v>
      </c>
      <c r="N144" s="53">
        <v>0</v>
      </c>
      <c r="O144" s="53">
        <v>0</v>
      </c>
      <c r="P144" s="53">
        <v>0</v>
      </c>
      <c r="Q144" s="53">
        <v>0</v>
      </c>
      <c r="R144" s="53">
        <v>0</v>
      </c>
      <c r="S144" s="53">
        <v>0</v>
      </c>
      <c r="T144" s="53">
        <v>0</v>
      </c>
      <c r="U144" s="53">
        <v>0</v>
      </c>
      <c r="V144" s="53">
        <v>0</v>
      </c>
      <c r="W144" s="53">
        <v>0</v>
      </c>
      <c r="X144" s="53">
        <v>0</v>
      </c>
      <c r="Y144" s="53">
        <v>0</v>
      </c>
      <c r="Z144" s="53">
        <v>0</v>
      </c>
      <c r="AA144" s="53">
        <v>0</v>
      </c>
      <c r="AB144" s="53">
        <v>0</v>
      </c>
      <c r="AC144" s="53">
        <v>0</v>
      </c>
      <c r="AD144" s="53">
        <v>0</v>
      </c>
      <c r="AE144" s="53">
        <v>0</v>
      </c>
      <c r="AF144" s="53">
        <v>0</v>
      </c>
      <c r="AG144" s="53">
        <v>0</v>
      </c>
      <c r="AH144" s="53">
        <v>0</v>
      </c>
      <c r="AI144" s="53">
        <v>0</v>
      </c>
      <c r="AJ144" s="53">
        <v>0</v>
      </c>
      <c r="AK144" s="53">
        <v>0</v>
      </c>
      <c r="AL144" s="53">
        <v>0</v>
      </c>
      <c r="AM144" s="53">
        <v>3.9000000000000007E-2</v>
      </c>
      <c r="AN144" s="53">
        <v>0</v>
      </c>
      <c r="AO144" s="53">
        <v>0</v>
      </c>
      <c r="AP144" s="138">
        <v>2.5640000000000001</v>
      </c>
    </row>
    <row r="145" spans="1:42" s="89" customFormat="1" ht="14.25" customHeight="1" x14ac:dyDescent="0.25">
      <c r="A145" s="3" t="s">
        <v>224</v>
      </c>
      <c r="B145" s="3" t="s">
        <v>474</v>
      </c>
      <c r="C145" s="3" t="s">
        <v>477</v>
      </c>
      <c r="D145" s="53">
        <v>0</v>
      </c>
      <c r="E145" s="53">
        <v>0</v>
      </c>
      <c r="F145" s="53">
        <v>0</v>
      </c>
      <c r="G145" s="53">
        <v>5.6810000000000009</v>
      </c>
      <c r="H145" s="53">
        <v>0</v>
      </c>
      <c r="I145" s="53">
        <v>0</v>
      </c>
      <c r="J145" s="53">
        <v>0</v>
      </c>
      <c r="K145" s="53">
        <v>0</v>
      </c>
      <c r="L145" s="53">
        <v>0</v>
      </c>
      <c r="M145" s="53">
        <v>0</v>
      </c>
      <c r="N145" s="53">
        <v>0</v>
      </c>
      <c r="O145" s="53">
        <v>0</v>
      </c>
      <c r="P145" s="53">
        <v>0</v>
      </c>
      <c r="Q145" s="53">
        <v>0</v>
      </c>
      <c r="R145" s="53">
        <v>0</v>
      </c>
      <c r="S145" s="53">
        <v>0</v>
      </c>
      <c r="T145" s="53">
        <v>0</v>
      </c>
      <c r="U145" s="53">
        <v>0</v>
      </c>
      <c r="V145" s="53">
        <v>0</v>
      </c>
      <c r="W145" s="53">
        <v>0</v>
      </c>
      <c r="X145" s="53">
        <v>11.175000000000001</v>
      </c>
      <c r="Y145" s="53">
        <v>0</v>
      </c>
      <c r="Z145" s="53">
        <v>0</v>
      </c>
      <c r="AA145" s="53">
        <v>0</v>
      </c>
      <c r="AB145" s="53">
        <v>0</v>
      </c>
      <c r="AC145" s="53">
        <v>0</v>
      </c>
      <c r="AD145" s="53">
        <v>0</v>
      </c>
      <c r="AE145" s="53">
        <v>0</v>
      </c>
      <c r="AF145" s="53">
        <v>0</v>
      </c>
      <c r="AG145" s="53">
        <v>0.18099999999999999</v>
      </c>
      <c r="AH145" s="53">
        <v>0</v>
      </c>
      <c r="AI145" s="53">
        <v>0</v>
      </c>
      <c r="AJ145" s="53">
        <v>0</v>
      </c>
      <c r="AK145" s="53">
        <v>0</v>
      </c>
      <c r="AL145" s="53">
        <v>2.5000000000000001E-2</v>
      </c>
      <c r="AM145" s="53">
        <v>0.82400000000000007</v>
      </c>
      <c r="AN145" s="53">
        <v>0.192</v>
      </c>
      <c r="AO145" s="53">
        <v>0</v>
      </c>
      <c r="AP145" s="138">
        <v>17.886000000000003</v>
      </c>
    </row>
    <row r="146" spans="1:42"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53">
        <v>0</v>
      </c>
      <c r="AJ146" s="53">
        <v>0</v>
      </c>
      <c r="AK146" s="53">
        <v>0</v>
      </c>
      <c r="AL146" s="53">
        <v>0</v>
      </c>
      <c r="AM146" s="53">
        <v>0</v>
      </c>
      <c r="AN146" s="53">
        <v>0</v>
      </c>
      <c r="AO146" s="53">
        <v>0</v>
      </c>
      <c r="AP146" s="138">
        <v>0</v>
      </c>
    </row>
    <row r="147" spans="1:42"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53">
        <v>0</v>
      </c>
      <c r="AJ147" s="53">
        <v>0</v>
      </c>
      <c r="AK147" s="53">
        <v>0</v>
      </c>
      <c r="AL147" s="53">
        <v>0</v>
      </c>
      <c r="AM147" s="53">
        <v>0</v>
      </c>
      <c r="AN147" s="53">
        <v>0</v>
      </c>
      <c r="AO147" s="53">
        <v>0</v>
      </c>
      <c r="AP147" s="138">
        <v>0</v>
      </c>
    </row>
    <row r="148" spans="1:42" s="89" customFormat="1" ht="14.25" customHeight="1" x14ac:dyDescent="0.25">
      <c r="A148" s="3" t="s">
        <v>224</v>
      </c>
      <c r="B148" s="3" t="s">
        <v>474</v>
      </c>
      <c r="C148" s="3" t="s">
        <v>480</v>
      </c>
      <c r="D148" s="53">
        <v>0</v>
      </c>
      <c r="E148" s="53">
        <v>3.7529999999999997</v>
      </c>
      <c r="F148" s="53">
        <v>0</v>
      </c>
      <c r="G148" s="53">
        <v>2.7E-2</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1.569</v>
      </c>
      <c r="Y148" s="53">
        <v>0</v>
      </c>
      <c r="Z148" s="53">
        <v>0</v>
      </c>
      <c r="AA148" s="53">
        <v>0</v>
      </c>
      <c r="AB148" s="53">
        <v>0</v>
      </c>
      <c r="AC148" s="53">
        <v>0</v>
      </c>
      <c r="AD148" s="53">
        <v>0</v>
      </c>
      <c r="AE148" s="53">
        <v>0</v>
      </c>
      <c r="AF148" s="53">
        <v>0</v>
      </c>
      <c r="AG148" s="53">
        <v>0.7330000000000001</v>
      </c>
      <c r="AH148" s="53">
        <v>0</v>
      </c>
      <c r="AI148" s="53">
        <v>0</v>
      </c>
      <c r="AJ148" s="53">
        <v>0</v>
      </c>
      <c r="AK148" s="53">
        <v>3.5310000000000006</v>
      </c>
      <c r="AL148" s="53">
        <v>0</v>
      </c>
      <c r="AM148" s="53">
        <v>0</v>
      </c>
      <c r="AN148" s="53">
        <v>0</v>
      </c>
      <c r="AO148" s="53">
        <v>0</v>
      </c>
      <c r="AP148" s="138">
        <v>9.6130000000000013</v>
      </c>
    </row>
    <row r="149" spans="1:42" s="89" customFormat="1" ht="14.25" customHeight="1" x14ac:dyDescent="0.25">
      <c r="A149" s="3" t="s">
        <v>224</v>
      </c>
      <c r="B149" s="3" t="s">
        <v>474</v>
      </c>
      <c r="C149" s="3" t="s">
        <v>481</v>
      </c>
      <c r="D149" s="53">
        <v>0</v>
      </c>
      <c r="E149" s="53">
        <v>0</v>
      </c>
      <c r="F149" s="53">
        <v>0</v>
      </c>
      <c r="G149" s="53">
        <v>4.7249999999999988</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v>
      </c>
      <c r="X149" s="53">
        <v>0</v>
      </c>
      <c r="Y149" s="53">
        <v>0</v>
      </c>
      <c r="Z149" s="53">
        <v>0</v>
      </c>
      <c r="AA149" s="53">
        <v>0</v>
      </c>
      <c r="AB149" s="53">
        <v>0</v>
      </c>
      <c r="AC149" s="53">
        <v>0</v>
      </c>
      <c r="AD149" s="53">
        <v>0</v>
      </c>
      <c r="AE149" s="53">
        <v>0</v>
      </c>
      <c r="AF149" s="53">
        <v>0</v>
      </c>
      <c r="AG149" s="53">
        <v>0.113</v>
      </c>
      <c r="AH149" s="53">
        <v>0</v>
      </c>
      <c r="AI149" s="53">
        <v>0</v>
      </c>
      <c r="AJ149" s="53">
        <v>0</v>
      </c>
      <c r="AK149" s="53">
        <v>0</v>
      </c>
      <c r="AL149" s="53">
        <v>0</v>
      </c>
      <c r="AM149" s="53">
        <v>0</v>
      </c>
      <c r="AN149" s="53">
        <v>0</v>
      </c>
      <c r="AO149" s="53">
        <v>0</v>
      </c>
      <c r="AP149" s="138">
        <v>4.8379999999999992</v>
      </c>
    </row>
    <row r="150" spans="1:42"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53">
        <v>0</v>
      </c>
      <c r="AJ150" s="53">
        <v>0</v>
      </c>
      <c r="AK150" s="53">
        <v>0</v>
      </c>
      <c r="AL150" s="53">
        <v>0</v>
      </c>
      <c r="AM150" s="53">
        <v>0</v>
      </c>
      <c r="AN150" s="53">
        <v>0</v>
      </c>
      <c r="AO150" s="53">
        <v>0</v>
      </c>
      <c r="AP150" s="138">
        <v>0</v>
      </c>
    </row>
    <row r="151" spans="1:42" s="89" customFormat="1" ht="14.25" customHeight="1" x14ac:dyDescent="0.25">
      <c r="A151" s="3" t="s">
        <v>224</v>
      </c>
      <c r="B151" s="3" t="s">
        <v>474</v>
      </c>
      <c r="C151" s="3" t="s">
        <v>483</v>
      </c>
      <c r="D151" s="53">
        <v>0</v>
      </c>
      <c r="E151" s="53">
        <v>0.59400000000000008</v>
      </c>
      <c r="F151" s="53">
        <v>0</v>
      </c>
      <c r="G151" s="53">
        <v>1.0680000000000001</v>
      </c>
      <c r="H151" s="53">
        <v>0</v>
      </c>
      <c r="I151" s="53">
        <v>0</v>
      </c>
      <c r="J151" s="53">
        <v>0</v>
      </c>
      <c r="K151" s="53">
        <v>0</v>
      </c>
      <c r="L151" s="53">
        <v>0</v>
      </c>
      <c r="M151" s="53">
        <v>0</v>
      </c>
      <c r="N151" s="53">
        <v>0</v>
      </c>
      <c r="O151" s="53">
        <v>0</v>
      </c>
      <c r="P151" s="53">
        <v>0</v>
      </c>
      <c r="Q151" s="53">
        <v>0</v>
      </c>
      <c r="R151" s="53">
        <v>0</v>
      </c>
      <c r="S151" s="53">
        <v>0</v>
      </c>
      <c r="T151" s="53">
        <v>0</v>
      </c>
      <c r="U151" s="53">
        <v>0</v>
      </c>
      <c r="V151" s="53">
        <v>0</v>
      </c>
      <c r="W151" s="53">
        <v>0</v>
      </c>
      <c r="X151" s="53">
        <v>2.3039999999999998</v>
      </c>
      <c r="Y151" s="53">
        <v>0</v>
      </c>
      <c r="Z151" s="53">
        <v>0</v>
      </c>
      <c r="AA151" s="53">
        <v>0</v>
      </c>
      <c r="AB151" s="53">
        <v>0</v>
      </c>
      <c r="AC151" s="53">
        <v>0</v>
      </c>
      <c r="AD151" s="53">
        <v>0</v>
      </c>
      <c r="AE151" s="53">
        <v>0</v>
      </c>
      <c r="AF151" s="53">
        <v>0</v>
      </c>
      <c r="AG151" s="53">
        <v>1.0819999999999999</v>
      </c>
      <c r="AH151" s="53">
        <v>0</v>
      </c>
      <c r="AI151" s="53">
        <v>0</v>
      </c>
      <c r="AJ151" s="53">
        <v>0</v>
      </c>
      <c r="AK151" s="53">
        <v>0.22</v>
      </c>
      <c r="AL151" s="53">
        <v>0.27199999999999996</v>
      </c>
      <c r="AM151" s="53">
        <v>0</v>
      </c>
      <c r="AN151" s="53">
        <v>0</v>
      </c>
      <c r="AO151" s="53">
        <v>0</v>
      </c>
      <c r="AP151" s="138">
        <v>5.54</v>
      </c>
    </row>
    <row r="152" spans="1:42" s="89" customFormat="1" ht="14.25" customHeight="1" x14ac:dyDescent="0.25">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4.1000000000000002E-2</v>
      </c>
      <c r="V152" s="53">
        <v>0</v>
      </c>
      <c r="W152" s="53">
        <v>0</v>
      </c>
      <c r="X152" s="53">
        <v>0</v>
      </c>
      <c r="Y152" s="53">
        <v>0</v>
      </c>
      <c r="Z152" s="53">
        <v>0</v>
      </c>
      <c r="AA152" s="53">
        <v>0</v>
      </c>
      <c r="AB152" s="53">
        <v>0</v>
      </c>
      <c r="AC152" s="53">
        <v>0</v>
      </c>
      <c r="AD152" s="53">
        <v>0</v>
      </c>
      <c r="AE152" s="53">
        <v>0</v>
      </c>
      <c r="AF152" s="53">
        <v>0</v>
      </c>
      <c r="AG152" s="53">
        <v>0</v>
      </c>
      <c r="AH152" s="53">
        <v>0</v>
      </c>
      <c r="AI152" s="53">
        <v>0</v>
      </c>
      <c r="AJ152" s="53">
        <v>0</v>
      </c>
      <c r="AK152" s="53">
        <v>0</v>
      </c>
      <c r="AL152" s="53">
        <v>0</v>
      </c>
      <c r="AM152" s="53">
        <v>0</v>
      </c>
      <c r="AN152" s="53">
        <v>0</v>
      </c>
      <c r="AO152" s="53">
        <v>0</v>
      </c>
      <c r="AP152" s="138">
        <v>4.1000000000000002E-2</v>
      </c>
    </row>
    <row r="153" spans="1:42" s="89" customFormat="1" ht="14.25" customHeight="1" x14ac:dyDescent="0.25">
      <c r="A153" s="49" t="s">
        <v>484</v>
      </c>
      <c r="B153" s="49" t="s">
        <v>484</v>
      </c>
      <c r="C153" s="49" t="s">
        <v>484</v>
      </c>
      <c r="D153" s="50">
        <v>0.57600000000000007</v>
      </c>
      <c r="E153" s="50">
        <v>0</v>
      </c>
      <c r="F153" s="50">
        <v>0</v>
      </c>
      <c r="G153" s="50">
        <v>190.61199999999999</v>
      </c>
      <c r="H153" s="50">
        <v>0</v>
      </c>
      <c r="I153" s="50">
        <v>0</v>
      </c>
      <c r="J153" s="50">
        <v>0.60600000000000009</v>
      </c>
      <c r="K153" s="50">
        <v>0</v>
      </c>
      <c r="L153" s="50">
        <v>0.67999999999999994</v>
      </c>
      <c r="M153" s="50">
        <v>0</v>
      </c>
      <c r="N153" s="50">
        <v>0.75100000000000011</v>
      </c>
      <c r="O153" s="50">
        <v>0</v>
      </c>
      <c r="P153" s="50">
        <v>1.784</v>
      </c>
      <c r="Q153" s="50">
        <v>2.5369999999999999</v>
      </c>
      <c r="R153" s="50">
        <v>0.75600000000000001</v>
      </c>
      <c r="S153" s="50">
        <v>0</v>
      </c>
      <c r="T153" s="50">
        <v>1.3699999999999999</v>
      </c>
      <c r="U153" s="50">
        <v>0.12</v>
      </c>
      <c r="V153" s="50">
        <v>0.59</v>
      </c>
      <c r="W153" s="50">
        <v>0</v>
      </c>
      <c r="X153" s="50">
        <v>0</v>
      </c>
      <c r="Y153" s="50">
        <v>0</v>
      </c>
      <c r="Z153" s="50">
        <v>0</v>
      </c>
      <c r="AA153" s="50">
        <v>0</v>
      </c>
      <c r="AB153" s="50">
        <v>0.2</v>
      </c>
      <c r="AC153" s="50">
        <v>1.81</v>
      </c>
      <c r="AD153" s="50">
        <v>0</v>
      </c>
      <c r="AE153" s="50">
        <v>3.7800000000000002</v>
      </c>
      <c r="AF153" s="50">
        <v>0</v>
      </c>
      <c r="AG153" s="50">
        <v>0.25900000000000001</v>
      </c>
      <c r="AH153" s="50">
        <v>0</v>
      </c>
      <c r="AI153" s="50">
        <v>0</v>
      </c>
      <c r="AJ153" s="50">
        <v>4.3999999999999997E-2</v>
      </c>
      <c r="AK153" s="50">
        <v>0.11799999999999999</v>
      </c>
      <c r="AL153" s="50">
        <v>0.76900000000000002</v>
      </c>
      <c r="AM153" s="50">
        <v>1.1910000000000003</v>
      </c>
      <c r="AN153" s="50">
        <v>25.705000000000005</v>
      </c>
      <c r="AO153" s="50">
        <v>0</v>
      </c>
      <c r="AP153" s="50">
        <v>208.553</v>
      </c>
    </row>
    <row r="154" spans="1:42" s="89" customFormat="1" ht="14.25" customHeight="1" x14ac:dyDescent="0.25">
      <c r="A154" s="51" t="s">
        <v>485</v>
      </c>
      <c r="B154" s="51" t="s">
        <v>485</v>
      </c>
      <c r="C154" s="51" t="s">
        <v>485</v>
      </c>
      <c r="D154" s="52">
        <v>0.53800000000000003</v>
      </c>
      <c r="E154" s="52">
        <v>0</v>
      </c>
      <c r="F154" s="52">
        <v>0</v>
      </c>
      <c r="G154" s="52">
        <v>5.1609999999999996</v>
      </c>
      <c r="H154" s="52">
        <v>0</v>
      </c>
      <c r="I154" s="52">
        <v>0</v>
      </c>
      <c r="J154" s="52">
        <v>0</v>
      </c>
      <c r="K154" s="52">
        <v>0</v>
      </c>
      <c r="L154" s="52">
        <v>0.55999999999999994</v>
      </c>
      <c r="M154" s="52">
        <v>0</v>
      </c>
      <c r="N154" s="52">
        <v>5.6000000000000001E-2</v>
      </c>
      <c r="O154" s="52">
        <v>0</v>
      </c>
      <c r="P154" s="52">
        <v>0</v>
      </c>
      <c r="Q154" s="52">
        <v>0</v>
      </c>
      <c r="R154" s="52">
        <v>0.75600000000000001</v>
      </c>
      <c r="S154" s="52">
        <v>0</v>
      </c>
      <c r="T154" s="52">
        <v>0</v>
      </c>
      <c r="U154" s="52">
        <v>0</v>
      </c>
      <c r="V154" s="52">
        <v>0.59</v>
      </c>
      <c r="W154" s="52">
        <v>0</v>
      </c>
      <c r="X154" s="52">
        <v>0</v>
      </c>
      <c r="Y154" s="52">
        <v>0</v>
      </c>
      <c r="Z154" s="52">
        <v>0</v>
      </c>
      <c r="AA154" s="52">
        <v>0</v>
      </c>
      <c r="AB154" s="52">
        <v>0.2</v>
      </c>
      <c r="AC154" s="52">
        <v>0</v>
      </c>
      <c r="AD154" s="52">
        <v>0</v>
      </c>
      <c r="AE154" s="52">
        <v>3.7800000000000002</v>
      </c>
      <c r="AF154" s="52">
        <v>0</v>
      </c>
      <c r="AG154" s="52">
        <v>0.113</v>
      </c>
      <c r="AH154" s="52">
        <v>0</v>
      </c>
      <c r="AI154" s="52">
        <v>0</v>
      </c>
      <c r="AJ154" s="52">
        <v>0</v>
      </c>
      <c r="AK154" s="52">
        <v>0.04</v>
      </c>
      <c r="AL154" s="52">
        <v>0.432</v>
      </c>
      <c r="AM154" s="52">
        <v>0.01</v>
      </c>
      <c r="AN154" s="52">
        <v>0.20400000000000001</v>
      </c>
      <c r="AO154" s="52">
        <v>0</v>
      </c>
      <c r="AP154" s="52">
        <v>12.235999999999999</v>
      </c>
    </row>
    <row r="155" spans="1:42" s="89" customFormat="1" ht="14.25" customHeight="1" x14ac:dyDescent="0.25">
      <c r="A155" s="3" t="s">
        <v>240</v>
      </c>
      <c r="B155" s="3" t="s">
        <v>486</v>
      </c>
      <c r="C155" s="3" t="s">
        <v>487</v>
      </c>
      <c r="D155" s="53">
        <v>0</v>
      </c>
      <c r="E155" s="53">
        <v>0</v>
      </c>
      <c r="F155" s="53">
        <v>0</v>
      </c>
      <c r="G155" s="53">
        <v>0</v>
      </c>
      <c r="H155" s="53">
        <v>0</v>
      </c>
      <c r="I155" s="53">
        <v>0</v>
      </c>
      <c r="J155" s="53">
        <v>0</v>
      </c>
      <c r="K155" s="53">
        <v>0</v>
      </c>
      <c r="L155" s="53">
        <v>0</v>
      </c>
      <c r="M155" s="53">
        <v>0</v>
      </c>
      <c r="N155" s="53">
        <v>1E-3</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53">
        <v>0</v>
      </c>
      <c r="AJ155" s="53">
        <v>0</v>
      </c>
      <c r="AK155" s="53">
        <v>0</v>
      </c>
      <c r="AL155" s="53">
        <v>0</v>
      </c>
      <c r="AM155" s="53">
        <v>0</v>
      </c>
      <c r="AN155" s="53">
        <v>0</v>
      </c>
      <c r="AO155" s="53">
        <v>0</v>
      </c>
      <c r="AP155" s="138">
        <v>1E-3</v>
      </c>
    </row>
    <row r="156" spans="1:42" s="89" customFormat="1" ht="14.25" customHeight="1" x14ac:dyDescent="0.25">
      <c r="A156" s="3" t="s">
        <v>240</v>
      </c>
      <c r="B156" s="3" t="s">
        <v>486</v>
      </c>
      <c r="C156" s="3" t="s">
        <v>488</v>
      </c>
      <c r="D156" s="53">
        <v>0</v>
      </c>
      <c r="E156" s="53">
        <v>0</v>
      </c>
      <c r="F156" s="53">
        <v>0</v>
      </c>
      <c r="G156" s="53">
        <v>0.24099999999999999</v>
      </c>
      <c r="H156" s="53">
        <v>0</v>
      </c>
      <c r="I156" s="53">
        <v>0</v>
      </c>
      <c r="J156" s="53">
        <v>0</v>
      </c>
      <c r="K156" s="53">
        <v>0</v>
      </c>
      <c r="L156" s="53">
        <v>0</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53">
        <v>0</v>
      </c>
      <c r="AJ156" s="53">
        <v>0</v>
      </c>
      <c r="AK156" s="53">
        <v>0</v>
      </c>
      <c r="AL156" s="53">
        <v>0</v>
      </c>
      <c r="AM156" s="53">
        <v>0</v>
      </c>
      <c r="AN156" s="53">
        <v>0</v>
      </c>
      <c r="AO156" s="53">
        <v>0</v>
      </c>
      <c r="AP156" s="138">
        <v>0.24099999999999999</v>
      </c>
    </row>
    <row r="157" spans="1:42" s="89" customFormat="1" ht="14.25" customHeight="1" x14ac:dyDescent="0.25">
      <c r="A157" s="3" t="s">
        <v>240</v>
      </c>
      <c r="B157" s="3" t="s">
        <v>486</v>
      </c>
      <c r="C157" s="3" t="s">
        <v>489</v>
      </c>
      <c r="D157" s="53">
        <v>0</v>
      </c>
      <c r="E157" s="53">
        <v>0</v>
      </c>
      <c r="F157" s="53">
        <v>0</v>
      </c>
      <c r="G157" s="53">
        <v>0.15000000000000002</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53">
        <v>0</v>
      </c>
      <c r="AJ157" s="53">
        <v>0</v>
      </c>
      <c r="AK157" s="53">
        <v>0</v>
      </c>
      <c r="AL157" s="53">
        <v>0</v>
      </c>
      <c r="AM157" s="53">
        <v>0</v>
      </c>
      <c r="AN157" s="53">
        <v>0</v>
      </c>
      <c r="AO157" s="53">
        <v>0</v>
      </c>
      <c r="AP157" s="138">
        <v>0.15000000000000002</v>
      </c>
    </row>
    <row r="158" spans="1:42" s="89" customFormat="1" ht="14.25" customHeight="1" x14ac:dyDescent="0.25">
      <c r="A158" s="3" t="s">
        <v>240</v>
      </c>
      <c r="B158" s="3" t="s">
        <v>486</v>
      </c>
      <c r="C158" s="3" t="s">
        <v>241</v>
      </c>
      <c r="D158" s="53">
        <v>0</v>
      </c>
      <c r="E158" s="53">
        <v>0</v>
      </c>
      <c r="F158" s="53">
        <v>0</v>
      </c>
      <c r="G158" s="53">
        <v>0.317</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53">
        <v>0</v>
      </c>
      <c r="AJ158" s="53">
        <v>0</v>
      </c>
      <c r="AK158" s="53">
        <v>0</v>
      </c>
      <c r="AL158" s="53">
        <v>0</v>
      </c>
      <c r="AM158" s="53">
        <v>0</v>
      </c>
      <c r="AN158" s="53">
        <v>0</v>
      </c>
      <c r="AO158" s="53">
        <v>0</v>
      </c>
      <c r="AP158" s="138">
        <v>0.317</v>
      </c>
    </row>
    <row r="159" spans="1:42" s="89" customFormat="1" ht="14.25" customHeight="1" x14ac:dyDescent="0.25">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0</v>
      </c>
      <c r="AA159" s="53">
        <v>0</v>
      </c>
      <c r="AB159" s="53">
        <v>0</v>
      </c>
      <c r="AC159" s="53">
        <v>0</v>
      </c>
      <c r="AD159" s="53">
        <v>0</v>
      </c>
      <c r="AE159" s="53">
        <v>0</v>
      </c>
      <c r="AF159" s="53">
        <v>0</v>
      </c>
      <c r="AG159" s="53">
        <v>0</v>
      </c>
      <c r="AH159" s="53">
        <v>0</v>
      </c>
      <c r="AI159" s="53">
        <v>0</v>
      </c>
      <c r="AJ159" s="53">
        <v>0</v>
      </c>
      <c r="AK159" s="53">
        <v>0</v>
      </c>
      <c r="AL159" s="53">
        <v>0</v>
      </c>
      <c r="AM159" s="53">
        <v>0</v>
      </c>
      <c r="AN159" s="53">
        <v>0</v>
      </c>
      <c r="AO159" s="53">
        <v>0</v>
      </c>
      <c r="AP159" s="138">
        <v>0</v>
      </c>
    </row>
    <row r="160" spans="1:42" s="89" customFormat="1" ht="14.25" customHeight="1" x14ac:dyDescent="0.25">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53">
        <v>0</v>
      </c>
      <c r="AJ160" s="53">
        <v>0</v>
      </c>
      <c r="AK160" s="53">
        <v>0</v>
      </c>
      <c r="AL160" s="53">
        <v>0</v>
      </c>
      <c r="AM160" s="53">
        <v>0</v>
      </c>
      <c r="AN160" s="53">
        <v>9.6000000000000002E-2</v>
      </c>
      <c r="AO160" s="53">
        <v>0</v>
      </c>
      <c r="AP160" s="138">
        <v>0</v>
      </c>
    </row>
    <row r="161" spans="1:42" s="89" customFormat="1" ht="14.25" customHeight="1" x14ac:dyDescent="0.25">
      <c r="A161" s="3" t="s">
        <v>240</v>
      </c>
      <c r="B161" s="3" t="s">
        <v>486</v>
      </c>
      <c r="C161" s="3" t="s">
        <v>492</v>
      </c>
      <c r="D161" s="53">
        <v>0</v>
      </c>
      <c r="E161" s="53">
        <v>0</v>
      </c>
      <c r="F161" s="53">
        <v>0</v>
      </c>
      <c r="G161" s="53">
        <v>1.4999999999999999E-2</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53">
        <v>0</v>
      </c>
      <c r="AJ161" s="53">
        <v>0</v>
      </c>
      <c r="AK161" s="53">
        <v>0</v>
      </c>
      <c r="AL161" s="53">
        <v>0</v>
      </c>
      <c r="AM161" s="53">
        <v>0</v>
      </c>
      <c r="AN161" s="53">
        <v>0</v>
      </c>
      <c r="AO161" s="53">
        <v>0</v>
      </c>
      <c r="AP161" s="138">
        <v>1.4999999999999999E-2</v>
      </c>
    </row>
    <row r="162" spans="1:42" s="89" customFormat="1" ht="14.25" customHeight="1" x14ac:dyDescent="0.25">
      <c r="A162" s="3" t="s">
        <v>240</v>
      </c>
      <c r="B162" s="3" t="s">
        <v>486</v>
      </c>
      <c r="C162" s="3" t="s">
        <v>493</v>
      </c>
      <c r="D162" s="53">
        <v>0</v>
      </c>
      <c r="E162" s="53">
        <v>0</v>
      </c>
      <c r="F162" s="53">
        <v>0</v>
      </c>
      <c r="G162" s="53">
        <v>1.3250000000000002</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53">
        <v>0</v>
      </c>
      <c r="AJ162" s="53">
        <v>0</v>
      </c>
      <c r="AK162" s="53">
        <v>0</v>
      </c>
      <c r="AL162" s="53">
        <v>0</v>
      </c>
      <c r="AM162" s="53">
        <v>0</v>
      </c>
      <c r="AN162" s="53">
        <v>0</v>
      </c>
      <c r="AO162" s="53">
        <v>0</v>
      </c>
      <c r="AP162" s="138">
        <v>1.3250000000000002</v>
      </c>
    </row>
    <row r="163" spans="1:42" s="89" customFormat="1" ht="14.25" customHeight="1" x14ac:dyDescent="0.25">
      <c r="A163" s="3" t="s">
        <v>240</v>
      </c>
      <c r="B163" s="3" t="s">
        <v>486</v>
      </c>
      <c r="C163" s="3" t="s">
        <v>494</v>
      </c>
      <c r="D163" s="53">
        <v>0</v>
      </c>
      <c r="E163" s="53">
        <v>0</v>
      </c>
      <c r="F163" s="53">
        <v>0</v>
      </c>
      <c r="G163" s="53">
        <v>8.1000000000000003E-2</v>
      </c>
      <c r="H163" s="53">
        <v>0</v>
      </c>
      <c r="I163" s="53">
        <v>0</v>
      </c>
      <c r="J163" s="53">
        <v>0</v>
      </c>
      <c r="K163" s="53">
        <v>0</v>
      </c>
      <c r="L163" s="53">
        <v>0</v>
      </c>
      <c r="M163" s="53">
        <v>0</v>
      </c>
      <c r="N163" s="53">
        <v>0</v>
      </c>
      <c r="O163" s="53">
        <v>0</v>
      </c>
      <c r="P163" s="53">
        <v>0</v>
      </c>
      <c r="Q163" s="53">
        <v>0</v>
      </c>
      <c r="R163" s="53">
        <v>0</v>
      </c>
      <c r="S163" s="53">
        <v>0</v>
      </c>
      <c r="T163" s="53">
        <v>0</v>
      </c>
      <c r="U163" s="53">
        <v>0</v>
      </c>
      <c r="V163" s="53">
        <v>0</v>
      </c>
      <c r="W163" s="53">
        <v>0</v>
      </c>
      <c r="X163" s="53">
        <v>0</v>
      </c>
      <c r="Y163" s="53">
        <v>0</v>
      </c>
      <c r="Z163" s="53">
        <v>0</v>
      </c>
      <c r="AA163" s="53">
        <v>0</v>
      </c>
      <c r="AB163" s="53">
        <v>0</v>
      </c>
      <c r="AC163" s="53">
        <v>0</v>
      </c>
      <c r="AD163" s="53">
        <v>0</v>
      </c>
      <c r="AE163" s="53">
        <v>0</v>
      </c>
      <c r="AF163" s="53">
        <v>0</v>
      </c>
      <c r="AG163" s="53">
        <v>0</v>
      </c>
      <c r="AH163" s="53">
        <v>0</v>
      </c>
      <c r="AI163" s="53">
        <v>0</v>
      </c>
      <c r="AJ163" s="53">
        <v>0</v>
      </c>
      <c r="AK163" s="53">
        <v>0</v>
      </c>
      <c r="AL163" s="53">
        <v>0.432</v>
      </c>
      <c r="AM163" s="53">
        <v>0</v>
      </c>
      <c r="AN163" s="53">
        <v>0</v>
      </c>
      <c r="AO163" s="53">
        <v>0</v>
      </c>
      <c r="AP163" s="138">
        <v>0.51300000000000001</v>
      </c>
    </row>
    <row r="164" spans="1:42" s="89" customFormat="1" ht="14.25" customHeight="1" x14ac:dyDescent="0.25">
      <c r="A164" s="3" t="s">
        <v>240</v>
      </c>
      <c r="B164" s="3" t="s">
        <v>486</v>
      </c>
      <c r="C164" s="3" t="s">
        <v>495</v>
      </c>
      <c r="D164" s="53">
        <v>0</v>
      </c>
      <c r="E164" s="53">
        <v>0</v>
      </c>
      <c r="F164" s="53">
        <v>0</v>
      </c>
      <c r="G164" s="53">
        <v>0.61199999999999999</v>
      </c>
      <c r="H164" s="53">
        <v>0</v>
      </c>
      <c r="I164" s="53">
        <v>0</v>
      </c>
      <c r="J164" s="53">
        <v>0</v>
      </c>
      <c r="K164" s="53">
        <v>0</v>
      </c>
      <c r="L164" s="53">
        <v>0</v>
      </c>
      <c r="M164" s="53">
        <v>0</v>
      </c>
      <c r="N164" s="53">
        <v>0</v>
      </c>
      <c r="O164" s="53">
        <v>0</v>
      </c>
      <c r="P164" s="53">
        <v>0</v>
      </c>
      <c r="Q164" s="53">
        <v>0</v>
      </c>
      <c r="R164" s="53">
        <v>0.75600000000000001</v>
      </c>
      <c r="S164" s="53">
        <v>0</v>
      </c>
      <c r="T164" s="53">
        <v>0</v>
      </c>
      <c r="U164" s="53">
        <v>0</v>
      </c>
      <c r="V164" s="53">
        <v>0.59</v>
      </c>
      <c r="W164" s="53">
        <v>0</v>
      </c>
      <c r="X164" s="53">
        <v>0</v>
      </c>
      <c r="Y164" s="53">
        <v>0</v>
      </c>
      <c r="Z164" s="53">
        <v>0</v>
      </c>
      <c r="AA164" s="53">
        <v>0</v>
      </c>
      <c r="AB164" s="53">
        <v>0</v>
      </c>
      <c r="AC164" s="53">
        <v>0</v>
      </c>
      <c r="AD164" s="53">
        <v>0</v>
      </c>
      <c r="AE164" s="53">
        <v>3.7800000000000002</v>
      </c>
      <c r="AF164" s="53">
        <v>0</v>
      </c>
      <c r="AG164" s="53">
        <v>0</v>
      </c>
      <c r="AH164" s="53">
        <v>0</v>
      </c>
      <c r="AI164" s="53">
        <v>0</v>
      </c>
      <c r="AJ164" s="53">
        <v>0</v>
      </c>
      <c r="AK164" s="53">
        <v>0.04</v>
      </c>
      <c r="AL164" s="53">
        <v>0</v>
      </c>
      <c r="AM164" s="53">
        <v>0</v>
      </c>
      <c r="AN164" s="53">
        <v>0.108</v>
      </c>
      <c r="AO164" s="53">
        <v>0</v>
      </c>
      <c r="AP164" s="138">
        <v>5.7779999999999996</v>
      </c>
    </row>
    <row r="165" spans="1:42" s="89" customFormat="1" ht="14.25" customHeight="1" x14ac:dyDescent="0.25">
      <c r="A165" s="3" t="s">
        <v>240</v>
      </c>
      <c r="B165" s="3" t="s">
        <v>486</v>
      </c>
      <c r="C165" s="3" t="s">
        <v>496</v>
      </c>
      <c r="D165" s="53">
        <v>0</v>
      </c>
      <c r="E165" s="53">
        <v>0</v>
      </c>
      <c r="F165" s="53">
        <v>0</v>
      </c>
      <c r="G165" s="53">
        <v>0.80400000000000005</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53">
        <v>0</v>
      </c>
      <c r="AJ165" s="53">
        <v>0</v>
      </c>
      <c r="AK165" s="53">
        <v>0</v>
      </c>
      <c r="AL165" s="53">
        <v>0</v>
      </c>
      <c r="AM165" s="53">
        <v>0</v>
      </c>
      <c r="AN165" s="53">
        <v>0</v>
      </c>
      <c r="AO165" s="53">
        <v>0</v>
      </c>
      <c r="AP165" s="138">
        <v>0.80400000000000005</v>
      </c>
    </row>
    <row r="166" spans="1:42" s="89" customFormat="1" ht="14.25" customHeight="1" x14ac:dyDescent="0.25">
      <c r="A166" s="3" t="s">
        <v>240</v>
      </c>
      <c r="B166" s="3" t="s">
        <v>486</v>
      </c>
      <c r="C166" s="3" t="s">
        <v>245</v>
      </c>
      <c r="D166" s="53">
        <v>0.53800000000000003</v>
      </c>
      <c r="E166" s="53">
        <v>0</v>
      </c>
      <c r="F166" s="53">
        <v>0</v>
      </c>
      <c r="G166" s="53">
        <v>0.08</v>
      </c>
      <c r="H166" s="53">
        <v>0</v>
      </c>
      <c r="I166" s="53">
        <v>0</v>
      </c>
      <c r="J166" s="53">
        <v>0</v>
      </c>
      <c r="K166" s="53">
        <v>0</v>
      </c>
      <c r="L166" s="53">
        <v>0.55999999999999994</v>
      </c>
      <c r="M166" s="53">
        <v>0</v>
      </c>
      <c r="N166" s="53">
        <v>5.5E-2</v>
      </c>
      <c r="O166" s="53">
        <v>0</v>
      </c>
      <c r="P166" s="53">
        <v>0</v>
      </c>
      <c r="Q166" s="53">
        <v>0</v>
      </c>
      <c r="R166" s="53">
        <v>0</v>
      </c>
      <c r="S166" s="53">
        <v>0</v>
      </c>
      <c r="T166" s="53">
        <v>0</v>
      </c>
      <c r="U166" s="53">
        <v>0</v>
      </c>
      <c r="V166" s="53">
        <v>0</v>
      </c>
      <c r="W166" s="53">
        <v>0</v>
      </c>
      <c r="X166" s="53">
        <v>0</v>
      </c>
      <c r="Y166" s="53">
        <v>0</v>
      </c>
      <c r="Z166" s="53">
        <v>0</v>
      </c>
      <c r="AA166" s="53">
        <v>0</v>
      </c>
      <c r="AB166" s="53">
        <v>0.2</v>
      </c>
      <c r="AC166" s="53">
        <v>0</v>
      </c>
      <c r="AD166" s="53">
        <v>0</v>
      </c>
      <c r="AE166" s="53">
        <v>0</v>
      </c>
      <c r="AF166" s="53">
        <v>0</v>
      </c>
      <c r="AG166" s="53">
        <v>0.113</v>
      </c>
      <c r="AH166" s="53">
        <v>0</v>
      </c>
      <c r="AI166" s="53">
        <v>0</v>
      </c>
      <c r="AJ166" s="53">
        <v>0</v>
      </c>
      <c r="AK166" s="53">
        <v>0</v>
      </c>
      <c r="AL166" s="53">
        <v>0</v>
      </c>
      <c r="AM166" s="53">
        <v>0.01</v>
      </c>
      <c r="AN166" s="53">
        <v>0</v>
      </c>
      <c r="AO166" s="53">
        <v>0</v>
      </c>
      <c r="AP166" s="138">
        <v>1.5559999999999998</v>
      </c>
    </row>
    <row r="167" spans="1:42" s="89" customFormat="1" ht="14.25" customHeight="1" x14ac:dyDescent="0.25">
      <c r="A167" s="3" t="s">
        <v>240</v>
      </c>
      <c r="B167" s="3" t="s">
        <v>486</v>
      </c>
      <c r="C167" s="3" t="s">
        <v>497</v>
      </c>
      <c r="D167" s="53">
        <v>0</v>
      </c>
      <c r="E167" s="53">
        <v>0</v>
      </c>
      <c r="F167" s="53">
        <v>0</v>
      </c>
      <c r="G167" s="53">
        <v>1.5089999999999997</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53">
        <v>0</v>
      </c>
      <c r="AJ167" s="53">
        <v>0</v>
      </c>
      <c r="AK167" s="53">
        <v>0</v>
      </c>
      <c r="AL167" s="53">
        <v>0</v>
      </c>
      <c r="AM167" s="53">
        <v>0</v>
      </c>
      <c r="AN167" s="53">
        <v>0</v>
      </c>
      <c r="AO167" s="53">
        <v>0</v>
      </c>
      <c r="AP167" s="138">
        <v>1.5089999999999997</v>
      </c>
    </row>
    <row r="168" spans="1:42" s="89" customFormat="1" ht="14.25" customHeight="1" x14ac:dyDescent="0.25">
      <c r="A168" s="3" t="s">
        <v>240</v>
      </c>
      <c r="B168" s="3" t="s">
        <v>486</v>
      </c>
      <c r="C168" s="3" t="s">
        <v>498</v>
      </c>
      <c r="D168" s="53">
        <v>0</v>
      </c>
      <c r="E168" s="53">
        <v>0</v>
      </c>
      <c r="F168" s="53">
        <v>0</v>
      </c>
      <c r="G168" s="53">
        <v>2.7E-2</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53">
        <v>0</v>
      </c>
      <c r="AJ168" s="53">
        <v>0</v>
      </c>
      <c r="AK168" s="53">
        <v>0</v>
      </c>
      <c r="AL168" s="53">
        <v>0</v>
      </c>
      <c r="AM168" s="53">
        <v>0</v>
      </c>
      <c r="AN168" s="53">
        <v>0</v>
      </c>
      <c r="AO168" s="53">
        <v>0</v>
      </c>
      <c r="AP168" s="138">
        <v>2.7E-2</v>
      </c>
    </row>
    <row r="169" spans="1:42" s="89" customFormat="1" ht="14.25" customHeight="1" x14ac:dyDescent="0.25">
      <c r="A169" s="51" t="s">
        <v>499</v>
      </c>
      <c r="B169" s="51" t="s">
        <v>499</v>
      </c>
      <c r="C169" s="51" t="s">
        <v>499</v>
      </c>
      <c r="D169" s="52">
        <v>3.7999999999999999E-2</v>
      </c>
      <c r="E169" s="52">
        <v>0</v>
      </c>
      <c r="F169" s="52">
        <v>0</v>
      </c>
      <c r="G169" s="52">
        <v>46.614000000000019</v>
      </c>
      <c r="H169" s="52">
        <v>0</v>
      </c>
      <c r="I169" s="52">
        <v>0</v>
      </c>
      <c r="J169" s="52">
        <v>0</v>
      </c>
      <c r="K169" s="52">
        <v>0</v>
      </c>
      <c r="L169" s="52">
        <v>0</v>
      </c>
      <c r="M169" s="52">
        <v>0</v>
      </c>
      <c r="N169" s="52">
        <v>5.6999999999999995E-2</v>
      </c>
      <c r="O169" s="52">
        <v>0</v>
      </c>
      <c r="P169" s="52">
        <v>0</v>
      </c>
      <c r="Q169" s="52">
        <v>1.077</v>
      </c>
      <c r="R169" s="52">
        <v>0</v>
      </c>
      <c r="S169" s="52">
        <v>0</v>
      </c>
      <c r="T169" s="52">
        <v>0</v>
      </c>
      <c r="U169" s="52">
        <v>0</v>
      </c>
      <c r="V169" s="52">
        <v>0</v>
      </c>
      <c r="W169" s="52">
        <v>0</v>
      </c>
      <c r="X169" s="52">
        <v>0</v>
      </c>
      <c r="Y169" s="52">
        <v>0</v>
      </c>
      <c r="Z169" s="52">
        <v>0</v>
      </c>
      <c r="AA169" s="52">
        <v>0</v>
      </c>
      <c r="AB169" s="52">
        <v>0</v>
      </c>
      <c r="AC169" s="52">
        <v>0</v>
      </c>
      <c r="AD169" s="52">
        <v>0</v>
      </c>
      <c r="AE169" s="52">
        <v>0</v>
      </c>
      <c r="AF169" s="52">
        <v>0</v>
      </c>
      <c r="AG169" s="52">
        <v>0</v>
      </c>
      <c r="AH169" s="52">
        <v>0</v>
      </c>
      <c r="AI169" s="52">
        <v>0</v>
      </c>
      <c r="AJ169" s="52">
        <v>4.2999999999999997E-2</v>
      </c>
      <c r="AK169" s="52">
        <v>0</v>
      </c>
      <c r="AL169" s="52">
        <v>0</v>
      </c>
      <c r="AM169" s="52">
        <v>0.59400000000000008</v>
      </c>
      <c r="AN169" s="52">
        <v>3.9340000000000002</v>
      </c>
      <c r="AO169" s="52">
        <v>0</v>
      </c>
      <c r="AP169" s="52">
        <v>48.423000000000016</v>
      </c>
    </row>
    <row r="170" spans="1:42" s="89" customFormat="1" ht="14.25" customHeight="1" x14ac:dyDescent="0.25">
      <c r="A170" s="3" t="s">
        <v>240</v>
      </c>
      <c r="B170" s="3" t="s">
        <v>500</v>
      </c>
      <c r="C170" s="3" t="s">
        <v>501</v>
      </c>
      <c r="D170" s="53">
        <v>0</v>
      </c>
      <c r="E170" s="53">
        <v>0</v>
      </c>
      <c r="F170" s="53">
        <v>0</v>
      </c>
      <c r="G170" s="53">
        <v>0.2</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53">
        <v>0</v>
      </c>
      <c r="AJ170" s="53">
        <v>0</v>
      </c>
      <c r="AK170" s="53">
        <v>0</v>
      </c>
      <c r="AL170" s="53">
        <v>0</v>
      </c>
      <c r="AM170" s="53">
        <v>0</v>
      </c>
      <c r="AN170" s="53">
        <v>0</v>
      </c>
      <c r="AO170" s="53">
        <v>0</v>
      </c>
      <c r="AP170" s="138">
        <v>0.2</v>
      </c>
    </row>
    <row r="171" spans="1:42" s="89" customFormat="1" ht="14.25" customHeight="1" x14ac:dyDescent="0.25">
      <c r="A171" s="3" t="s">
        <v>240</v>
      </c>
      <c r="B171" s="3" t="s">
        <v>500</v>
      </c>
      <c r="C171" s="3" t="s">
        <v>502</v>
      </c>
      <c r="D171" s="53">
        <v>0</v>
      </c>
      <c r="E171" s="53">
        <v>0</v>
      </c>
      <c r="F171" s="53">
        <v>0</v>
      </c>
      <c r="G171" s="53">
        <v>23.420000000000012</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53">
        <v>0</v>
      </c>
      <c r="AJ171" s="53">
        <v>0</v>
      </c>
      <c r="AK171" s="53">
        <v>0</v>
      </c>
      <c r="AL171" s="53">
        <v>0</v>
      </c>
      <c r="AM171" s="53">
        <v>0</v>
      </c>
      <c r="AN171" s="53">
        <v>0</v>
      </c>
      <c r="AO171" s="53">
        <v>0</v>
      </c>
      <c r="AP171" s="138">
        <v>23.420000000000012</v>
      </c>
    </row>
    <row r="172" spans="1:42"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53">
        <v>0</v>
      </c>
      <c r="AJ172" s="53">
        <v>0</v>
      </c>
      <c r="AK172" s="53">
        <v>0</v>
      </c>
      <c r="AL172" s="53">
        <v>0</v>
      </c>
      <c r="AM172" s="53">
        <v>0</v>
      </c>
      <c r="AN172" s="53">
        <v>0</v>
      </c>
      <c r="AO172" s="53">
        <v>0</v>
      </c>
      <c r="AP172" s="138">
        <v>0</v>
      </c>
    </row>
    <row r="173" spans="1:42" s="89" customFormat="1" ht="14.25" customHeight="1" x14ac:dyDescent="0.25">
      <c r="A173" s="3" t="s">
        <v>240</v>
      </c>
      <c r="B173" s="3" t="s">
        <v>500</v>
      </c>
      <c r="C173" s="3" t="s">
        <v>248</v>
      </c>
      <c r="D173" s="53">
        <v>3.7999999999999999E-2</v>
      </c>
      <c r="E173" s="53">
        <v>0</v>
      </c>
      <c r="F173" s="53">
        <v>0</v>
      </c>
      <c r="G173" s="53">
        <v>1.2110000000000001</v>
      </c>
      <c r="H173" s="53">
        <v>0</v>
      </c>
      <c r="I173" s="53">
        <v>0</v>
      </c>
      <c r="J173" s="53">
        <v>0</v>
      </c>
      <c r="K173" s="53">
        <v>0</v>
      </c>
      <c r="L173" s="53">
        <v>0</v>
      </c>
      <c r="M173" s="53">
        <v>0</v>
      </c>
      <c r="N173" s="53">
        <v>0</v>
      </c>
      <c r="O173" s="53">
        <v>0</v>
      </c>
      <c r="P173" s="53">
        <v>0</v>
      </c>
      <c r="Q173" s="53">
        <v>0</v>
      </c>
      <c r="R173" s="53">
        <v>0</v>
      </c>
      <c r="S173" s="53">
        <v>0</v>
      </c>
      <c r="T173" s="53">
        <v>0</v>
      </c>
      <c r="U173" s="53">
        <v>0</v>
      </c>
      <c r="V173" s="53">
        <v>0</v>
      </c>
      <c r="W173" s="53">
        <v>0</v>
      </c>
      <c r="X173" s="53">
        <v>0</v>
      </c>
      <c r="Y173" s="53">
        <v>0</v>
      </c>
      <c r="Z173" s="53">
        <v>0</v>
      </c>
      <c r="AA173" s="53">
        <v>0</v>
      </c>
      <c r="AB173" s="53">
        <v>0</v>
      </c>
      <c r="AC173" s="53">
        <v>0</v>
      </c>
      <c r="AD173" s="53">
        <v>0</v>
      </c>
      <c r="AE173" s="53">
        <v>0</v>
      </c>
      <c r="AF173" s="53">
        <v>0</v>
      </c>
      <c r="AG173" s="53">
        <v>0</v>
      </c>
      <c r="AH173" s="53">
        <v>0</v>
      </c>
      <c r="AI173" s="53">
        <v>0</v>
      </c>
      <c r="AJ173" s="53">
        <v>0</v>
      </c>
      <c r="AK173" s="53">
        <v>0</v>
      </c>
      <c r="AL173" s="53">
        <v>0</v>
      </c>
      <c r="AM173" s="53">
        <v>0.56200000000000006</v>
      </c>
      <c r="AN173" s="53">
        <v>2.6900000000000004</v>
      </c>
      <c r="AO173" s="53">
        <v>0</v>
      </c>
      <c r="AP173" s="138">
        <v>1.8110000000000002</v>
      </c>
    </row>
    <row r="174" spans="1:42"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53">
        <v>0</v>
      </c>
      <c r="AJ174" s="53">
        <v>0</v>
      </c>
      <c r="AK174" s="53">
        <v>0</v>
      </c>
      <c r="AL174" s="53">
        <v>0</v>
      </c>
      <c r="AM174" s="53">
        <v>0</v>
      </c>
      <c r="AN174" s="53">
        <v>0</v>
      </c>
      <c r="AO174" s="53">
        <v>0</v>
      </c>
      <c r="AP174" s="138">
        <v>0</v>
      </c>
    </row>
    <row r="175" spans="1:42" s="89" customFormat="1" ht="14.25" customHeight="1" x14ac:dyDescent="0.25">
      <c r="A175" s="3" t="s">
        <v>240</v>
      </c>
      <c r="B175" s="3" t="s">
        <v>500</v>
      </c>
      <c r="C175" s="3" t="s">
        <v>505</v>
      </c>
      <c r="D175" s="53">
        <v>0</v>
      </c>
      <c r="E175" s="53">
        <v>0</v>
      </c>
      <c r="F175" s="53">
        <v>0</v>
      </c>
      <c r="G175" s="53">
        <v>5.0420000000000007</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53">
        <v>0</v>
      </c>
      <c r="AJ175" s="53">
        <v>0</v>
      </c>
      <c r="AK175" s="53">
        <v>0</v>
      </c>
      <c r="AL175" s="53">
        <v>0</v>
      </c>
      <c r="AM175" s="53">
        <v>0</v>
      </c>
      <c r="AN175" s="53">
        <v>0</v>
      </c>
      <c r="AO175" s="53">
        <v>0</v>
      </c>
      <c r="AP175" s="138">
        <v>5.0420000000000007</v>
      </c>
    </row>
    <row r="176" spans="1:42" s="89" customFormat="1" ht="14.25" customHeight="1" x14ac:dyDescent="0.25">
      <c r="A176" s="3" t="s">
        <v>240</v>
      </c>
      <c r="B176" s="3" t="s">
        <v>500</v>
      </c>
      <c r="C176" s="3" t="s">
        <v>506</v>
      </c>
      <c r="D176" s="53">
        <v>0</v>
      </c>
      <c r="E176" s="53">
        <v>0</v>
      </c>
      <c r="F176" s="53">
        <v>0</v>
      </c>
      <c r="G176" s="53">
        <v>12.523000000000003</v>
      </c>
      <c r="H176" s="53">
        <v>0</v>
      </c>
      <c r="I176" s="53">
        <v>0</v>
      </c>
      <c r="J176" s="53">
        <v>0</v>
      </c>
      <c r="K176" s="53">
        <v>0</v>
      </c>
      <c r="L176" s="53">
        <v>0</v>
      </c>
      <c r="M176" s="53">
        <v>0</v>
      </c>
      <c r="N176" s="53">
        <v>5.6999999999999995E-2</v>
      </c>
      <c r="O176" s="53">
        <v>0</v>
      </c>
      <c r="P176" s="53">
        <v>0</v>
      </c>
      <c r="Q176" s="53">
        <v>0.81200000000000006</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53">
        <v>0</v>
      </c>
      <c r="AJ176" s="53">
        <v>0</v>
      </c>
      <c r="AK176" s="53">
        <v>0</v>
      </c>
      <c r="AL176" s="53">
        <v>0</v>
      </c>
      <c r="AM176" s="53">
        <v>3.2000000000000001E-2</v>
      </c>
      <c r="AN176" s="53">
        <v>0.48</v>
      </c>
      <c r="AO176" s="53">
        <v>0</v>
      </c>
      <c r="AP176" s="138">
        <v>13.424000000000003</v>
      </c>
    </row>
    <row r="177" spans="1:42" s="89" customFormat="1" ht="14.25" customHeight="1" x14ac:dyDescent="0.25">
      <c r="A177" s="3" t="s">
        <v>240</v>
      </c>
      <c r="B177" s="3" t="s">
        <v>500</v>
      </c>
      <c r="C177" s="3" t="s">
        <v>507</v>
      </c>
      <c r="D177" s="53">
        <v>0</v>
      </c>
      <c r="E177" s="53">
        <v>0</v>
      </c>
      <c r="F177" s="53">
        <v>0</v>
      </c>
      <c r="G177" s="53">
        <v>4.218</v>
      </c>
      <c r="H177" s="53">
        <v>0</v>
      </c>
      <c r="I177" s="53">
        <v>0</v>
      </c>
      <c r="J177" s="53">
        <v>0</v>
      </c>
      <c r="K177" s="53">
        <v>0</v>
      </c>
      <c r="L177" s="53">
        <v>0</v>
      </c>
      <c r="M177" s="53">
        <v>0</v>
      </c>
      <c r="N177" s="53">
        <v>0</v>
      </c>
      <c r="O177" s="53">
        <v>0</v>
      </c>
      <c r="P177" s="53">
        <v>0</v>
      </c>
      <c r="Q177" s="53">
        <v>0.26500000000000001</v>
      </c>
      <c r="R177" s="53">
        <v>0</v>
      </c>
      <c r="S177" s="53">
        <v>0</v>
      </c>
      <c r="T177" s="53">
        <v>0</v>
      </c>
      <c r="U177" s="53">
        <v>0</v>
      </c>
      <c r="V177" s="53">
        <v>0</v>
      </c>
      <c r="W177" s="53">
        <v>0</v>
      </c>
      <c r="X177" s="53">
        <v>0</v>
      </c>
      <c r="Y177" s="53">
        <v>0</v>
      </c>
      <c r="Z177" s="53">
        <v>0</v>
      </c>
      <c r="AA177" s="53">
        <v>0</v>
      </c>
      <c r="AB177" s="53">
        <v>0</v>
      </c>
      <c r="AC177" s="53">
        <v>0</v>
      </c>
      <c r="AD177" s="53">
        <v>0</v>
      </c>
      <c r="AE177" s="53">
        <v>0</v>
      </c>
      <c r="AF177" s="53">
        <v>0</v>
      </c>
      <c r="AG177" s="53">
        <v>0</v>
      </c>
      <c r="AH177" s="53">
        <v>0</v>
      </c>
      <c r="AI177" s="53">
        <v>0</v>
      </c>
      <c r="AJ177" s="53">
        <v>4.2999999999999997E-2</v>
      </c>
      <c r="AK177" s="53">
        <v>0</v>
      </c>
      <c r="AL177" s="53">
        <v>0</v>
      </c>
      <c r="AM177" s="53">
        <v>0</v>
      </c>
      <c r="AN177" s="53">
        <v>0.76400000000000001</v>
      </c>
      <c r="AO177" s="53">
        <v>0</v>
      </c>
      <c r="AP177" s="138">
        <v>4.5259999999999998</v>
      </c>
    </row>
    <row r="178" spans="1:42" s="89" customFormat="1" ht="14.25" customHeight="1" x14ac:dyDescent="0.25">
      <c r="A178" s="51" t="s">
        <v>508</v>
      </c>
      <c r="B178" s="51" t="s">
        <v>508</v>
      </c>
      <c r="C178" s="51" t="s">
        <v>508</v>
      </c>
      <c r="D178" s="52">
        <v>0</v>
      </c>
      <c r="E178" s="52">
        <v>0</v>
      </c>
      <c r="F178" s="52">
        <v>0</v>
      </c>
      <c r="G178" s="52">
        <v>100.499</v>
      </c>
      <c r="H178" s="52">
        <v>0</v>
      </c>
      <c r="I178" s="52">
        <v>0</v>
      </c>
      <c r="J178" s="52">
        <v>0.60600000000000009</v>
      </c>
      <c r="K178" s="52">
        <v>0</v>
      </c>
      <c r="L178" s="52">
        <v>0.12</v>
      </c>
      <c r="M178" s="52">
        <v>0</v>
      </c>
      <c r="N178" s="52">
        <v>0.57800000000000007</v>
      </c>
      <c r="O178" s="52">
        <v>0</v>
      </c>
      <c r="P178" s="52">
        <v>1.784</v>
      </c>
      <c r="Q178" s="52">
        <v>1.3</v>
      </c>
      <c r="R178" s="52">
        <v>0</v>
      </c>
      <c r="S178" s="52">
        <v>0</v>
      </c>
      <c r="T178" s="52">
        <v>1.3699999999999999</v>
      </c>
      <c r="U178" s="52">
        <v>0.12</v>
      </c>
      <c r="V178" s="52">
        <v>0</v>
      </c>
      <c r="W178" s="52">
        <v>0</v>
      </c>
      <c r="X178" s="52">
        <v>0</v>
      </c>
      <c r="Y178" s="52">
        <v>0</v>
      </c>
      <c r="Z178" s="52">
        <v>0</v>
      </c>
      <c r="AA178" s="52">
        <v>0</v>
      </c>
      <c r="AB178" s="52">
        <v>0</v>
      </c>
      <c r="AC178" s="52">
        <v>1.81</v>
      </c>
      <c r="AD178" s="52">
        <v>0</v>
      </c>
      <c r="AE178" s="52">
        <v>0</v>
      </c>
      <c r="AF178" s="52">
        <v>0</v>
      </c>
      <c r="AG178" s="52">
        <v>0.14599999999999999</v>
      </c>
      <c r="AH178" s="52">
        <v>0</v>
      </c>
      <c r="AI178" s="52">
        <v>0</v>
      </c>
      <c r="AJ178" s="52">
        <v>1E-3</v>
      </c>
      <c r="AK178" s="52">
        <v>5.1999999999999998E-2</v>
      </c>
      <c r="AL178" s="52">
        <v>0.317</v>
      </c>
      <c r="AM178" s="52">
        <v>0.16500000000000001</v>
      </c>
      <c r="AN178" s="52">
        <v>19.862000000000002</v>
      </c>
      <c r="AO178" s="52">
        <v>0</v>
      </c>
      <c r="AP178" s="52">
        <v>108.86800000000001</v>
      </c>
    </row>
    <row r="179" spans="1:42" s="89" customFormat="1" ht="14.25" customHeight="1" x14ac:dyDescent="0.25">
      <c r="A179" s="3" t="s">
        <v>240</v>
      </c>
      <c r="B179" s="3" t="s">
        <v>509</v>
      </c>
      <c r="C179" s="3" t="s">
        <v>510</v>
      </c>
      <c r="D179" s="53">
        <v>0</v>
      </c>
      <c r="E179" s="53">
        <v>0</v>
      </c>
      <c r="F179" s="53">
        <v>0</v>
      </c>
      <c r="G179" s="53">
        <v>0.15000000000000002</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53">
        <v>0</v>
      </c>
      <c r="AJ179" s="53">
        <v>0</v>
      </c>
      <c r="AK179" s="53">
        <v>0</v>
      </c>
      <c r="AL179" s="53">
        <v>0</v>
      </c>
      <c r="AM179" s="53">
        <v>0</v>
      </c>
      <c r="AN179" s="53">
        <v>0</v>
      </c>
      <c r="AO179" s="53">
        <v>0</v>
      </c>
      <c r="AP179" s="138">
        <v>0.15000000000000002</v>
      </c>
    </row>
    <row r="180" spans="1:42" s="89" customFormat="1" ht="14.25" customHeight="1" x14ac:dyDescent="0.25">
      <c r="A180" s="3" t="s">
        <v>240</v>
      </c>
      <c r="B180" s="3" t="s">
        <v>509</v>
      </c>
      <c r="C180" s="3" t="s">
        <v>511</v>
      </c>
      <c r="D180" s="53">
        <v>0</v>
      </c>
      <c r="E180" s="53">
        <v>0</v>
      </c>
      <c r="F180" s="53">
        <v>0</v>
      </c>
      <c r="G180" s="53">
        <v>0.224</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53">
        <v>0</v>
      </c>
      <c r="AJ180" s="53">
        <v>0</v>
      </c>
      <c r="AK180" s="53">
        <v>0</v>
      </c>
      <c r="AL180" s="53">
        <v>0</v>
      </c>
      <c r="AM180" s="53">
        <v>0</v>
      </c>
      <c r="AN180" s="53">
        <v>0.108</v>
      </c>
      <c r="AO180" s="53">
        <v>0</v>
      </c>
      <c r="AP180" s="138">
        <v>0.224</v>
      </c>
    </row>
    <row r="181" spans="1:42"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138">
        <v>0</v>
      </c>
    </row>
    <row r="182" spans="1:42" s="89" customFormat="1" ht="14.25" customHeight="1" x14ac:dyDescent="0.25">
      <c r="A182" s="3" t="s">
        <v>240</v>
      </c>
      <c r="B182" s="3" t="s">
        <v>509</v>
      </c>
      <c r="C182" s="3" t="s">
        <v>258</v>
      </c>
      <c r="D182" s="53">
        <v>0</v>
      </c>
      <c r="E182" s="53">
        <v>0</v>
      </c>
      <c r="F182" s="53">
        <v>0</v>
      </c>
      <c r="G182" s="53">
        <v>15.129999999999999</v>
      </c>
      <c r="H182" s="53">
        <v>0</v>
      </c>
      <c r="I182" s="53">
        <v>0</v>
      </c>
      <c r="J182" s="53">
        <v>0</v>
      </c>
      <c r="K182" s="53">
        <v>0</v>
      </c>
      <c r="L182" s="53">
        <v>0</v>
      </c>
      <c r="M182" s="53">
        <v>0</v>
      </c>
      <c r="N182" s="53">
        <v>5.7000000000000002E-2</v>
      </c>
      <c r="O182" s="53">
        <v>0</v>
      </c>
      <c r="P182" s="53">
        <v>0</v>
      </c>
      <c r="Q182" s="53">
        <v>0.3</v>
      </c>
      <c r="R182" s="53">
        <v>0</v>
      </c>
      <c r="S182" s="53">
        <v>0</v>
      </c>
      <c r="T182" s="53">
        <v>0</v>
      </c>
      <c r="U182" s="53">
        <v>0</v>
      </c>
      <c r="V182" s="53">
        <v>0</v>
      </c>
      <c r="W182" s="53">
        <v>0</v>
      </c>
      <c r="X182" s="53">
        <v>0</v>
      </c>
      <c r="Y182" s="53">
        <v>0</v>
      </c>
      <c r="Z182" s="53">
        <v>0</v>
      </c>
      <c r="AA182" s="53">
        <v>0</v>
      </c>
      <c r="AB182" s="53">
        <v>0</v>
      </c>
      <c r="AC182" s="53">
        <v>0</v>
      </c>
      <c r="AD182" s="53">
        <v>0</v>
      </c>
      <c r="AE182" s="53">
        <v>0</v>
      </c>
      <c r="AF182" s="53">
        <v>0</v>
      </c>
      <c r="AG182" s="53">
        <v>0.02</v>
      </c>
      <c r="AH182" s="53">
        <v>0</v>
      </c>
      <c r="AI182" s="53">
        <v>0</v>
      </c>
      <c r="AJ182" s="53">
        <v>0</v>
      </c>
      <c r="AK182" s="53">
        <v>0</v>
      </c>
      <c r="AL182" s="53">
        <v>0</v>
      </c>
      <c r="AM182" s="53">
        <v>4.7E-2</v>
      </c>
      <c r="AN182" s="53">
        <v>5.3430000000000017</v>
      </c>
      <c r="AO182" s="53">
        <v>0</v>
      </c>
      <c r="AP182" s="138">
        <v>15.554</v>
      </c>
    </row>
    <row r="183" spans="1:42" s="89" customFormat="1" ht="14.25" customHeight="1" x14ac:dyDescent="0.25">
      <c r="A183" s="3" t="s">
        <v>240</v>
      </c>
      <c r="B183" s="3" t="s">
        <v>509</v>
      </c>
      <c r="C183" s="3" t="s">
        <v>513</v>
      </c>
      <c r="D183" s="53">
        <v>0</v>
      </c>
      <c r="E183" s="53">
        <v>0</v>
      </c>
      <c r="F183" s="53">
        <v>0</v>
      </c>
      <c r="G183" s="53">
        <v>1.8689999999999998</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53">
        <v>0</v>
      </c>
      <c r="AJ183" s="53">
        <v>0</v>
      </c>
      <c r="AK183" s="53">
        <v>0</v>
      </c>
      <c r="AL183" s="53">
        <v>0</v>
      </c>
      <c r="AM183" s="53">
        <v>0</v>
      </c>
      <c r="AN183" s="53">
        <v>0</v>
      </c>
      <c r="AO183" s="53">
        <v>0</v>
      </c>
      <c r="AP183" s="138">
        <v>1.8689999999999998</v>
      </c>
    </row>
    <row r="184" spans="1:42" s="89" customFormat="1" ht="14.25" customHeight="1" x14ac:dyDescent="0.25">
      <c r="A184" s="3" t="s">
        <v>240</v>
      </c>
      <c r="B184" s="3" t="s">
        <v>509</v>
      </c>
      <c r="C184" s="3" t="s">
        <v>261</v>
      </c>
      <c r="D184" s="53">
        <v>0</v>
      </c>
      <c r="E184" s="53">
        <v>0</v>
      </c>
      <c r="F184" s="53">
        <v>0</v>
      </c>
      <c r="G184" s="53">
        <v>27.506</v>
      </c>
      <c r="H184" s="53">
        <v>0</v>
      </c>
      <c r="I184" s="53">
        <v>0</v>
      </c>
      <c r="J184" s="53">
        <v>0.60600000000000009</v>
      </c>
      <c r="K184" s="53">
        <v>0</v>
      </c>
      <c r="L184" s="53">
        <v>0</v>
      </c>
      <c r="M184" s="53">
        <v>0</v>
      </c>
      <c r="N184" s="53">
        <v>0.47299999999999998</v>
      </c>
      <c r="O184" s="53">
        <v>0</v>
      </c>
      <c r="P184" s="53">
        <v>0</v>
      </c>
      <c r="Q184" s="53">
        <v>0</v>
      </c>
      <c r="R184" s="53">
        <v>0</v>
      </c>
      <c r="S184" s="53">
        <v>0</v>
      </c>
      <c r="T184" s="53">
        <v>0.05</v>
      </c>
      <c r="U184" s="53">
        <v>0</v>
      </c>
      <c r="V184" s="53">
        <v>0</v>
      </c>
      <c r="W184" s="53">
        <v>0</v>
      </c>
      <c r="X184" s="53">
        <v>0</v>
      </c>
      <c r="Y184" s="53">
        <v>0</v>
      </c>
      <c r="Z184" s="53">
        <v>0</v>
      </c>
      <c r="AA184" s="53">
        <v>0</v>
      </c>
      <c r="AB184" s="53">
        <v>0</v>
      </c>
      <c r="AC184" s="53">
        <v>0</v>
      </c>
      <c r="AD184" s="53">
        <v>0</v>
      </c>
      <c r="AE184" s="53">
        <v>0</v>
      </c>
      <c r="AF184" s="53">
        <v>0</v>
      </c>
      <c r="AG184" s="53">
        <v>0</v>
      </c>
      <c r="AH184" s="53">
        <v>0</v>
      </c>
      <c r="AI184" s="53">
        <v>0</v>
      </c>
      <c r="AJ184" s="53">
        <v>0</v>
      </c>
      <c r="AK184" s="53">
        <v>0</v>
      </c>
      <c r="AL184" s="53">
        <v>0</v>
      </c>
      <c r="AM184" s="53">
        <v>1.7999999999999999E-2</v>
      </c>
      <c r="AN184" s="53">
        <v>7.5550000000000015</v>
      </c>
      <c r="AO184" s="53">
        <v>0</v>
      </c>
      <c r="AP184" s="138">
        <v>28.653000000000002</v>
      </c>
    </row>
    <row r="185" spans="1:42" s="89" customFormat="1" ht="14.25" customHeight="1" x14ac:dyDescent="0.25">
      <c r="A185" s="3" t="s">
        <v>240</v>
      </c>
      <c r="B185" s="3" t="s">
        <v>509</v>
      </c>
      <c r="C185" s="3" t="s">
        <v>514</v>
      </c>
      <c r="D185" s="53">
        <v>0</v>
      </c>
      <c r="E185" s="53">
        <v>0</v>
      </c>
      <c r="F185" s="53">
        <v>0</v>
      </c>
      <c r="G185" s="53">
        <v>2.8179999999999996</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3">
        <v>0</v>
      </c>
      <c r="AD185" s="53">
        <v>0</v>
      </c>
      <c r="AE185" s="53">
        <v>0</v>
      </c>
      <c r="AF185" s="53">
        <v>0</v>
      </c>
      <c r="AG185" s="53">
        <v>0</v>
      </c>
      <c r="AH185" s="53">
        <v>0</v>
      </c>
      <c r="AI185" s="53">
        <v>0</v>
      </c>
      <c r="AJ185" s="53">
        <v>0</v>
      </c>
      <c r="AK185" s="53">
        <v>0</v>
      </c>
      <c r="AL185" s="53">
        <v>7.4999999999999997E-2</v>
      </c>
      <c r="AM185" s="53">
        <v>0</v>
      </c>
      <c r="AN185" s="53">
        <v>5.0229999999999997</v>
      </c>
      <c r="AO185" s="53">
        <v>0</v>
      </c>
      <c r="AP185" s="138">
        <v>2.8929999999999998</v>
      </c>
    </row>
    <row r="186" spans="1:42" s="89" customFormat="1" ht="14.25" customHeight="1" x14ac:dyDescent="0.25">
      <c r="A186" s="3" t="s">
        <v>240</v>
      </c>
      <c r="B186" s="3" t="s">
        <v>509</v>
      </c>
      <c r="C186" s="3" t="s">
        <v>267</v>
      </c>
      <c r="D186" s="53">
        <v>0</v>
      </c>
      <c r="E186" s="53">
        <v>0</v>
      </c>
      <c r="F186" s="53">
        <v>0</v>
      </c>
      <c r="G186" s="53">
        <v>5.5779999999999994</v>
      </c>
      <c r="H186" s="53">
        <v>0</v>
      </c>
      <c r="I186" s="53">
        <v>0</v>
      </c>
      <c r="J186" s="53">
        <v>0</v>
      </c>
      <c r="K186" s="53">
        <v>0</v>
      </c>
      <c r="L186" s="53">
        <v>0</v>
      </c>
      <c r="M186" s="53">
        <v>0</v>
      </c>
      <c r="N186" s="53">
        <v>5.0000000000000001E-3</v>
      </c>
      <c r="O186" s="53">
        <v>0</v>
      </c>
      <c r="P186" s="53">
        <v>0</v>
      </c>
      <c r="Q186" s="53">
        <v>0</v>
      </c>
      <c r="R186" s="53">
        <v>0</v>
      </c>
      <c r="S186" s="53">
        <v>0</v>
      </c>
      <c r="T186" s="53">
        <v>0</v>
      </c>
      <c r="U186" s="53">
        <v>0</v>
      </c>
      <c r="V186" s="53">
        <v>0</v>
      </c>
      <c r="W186" s="53">
        <v>0</v>
      </c>
      <c r="X186" s="53">
        <v>0</v>
      </c>
      <c r="Y186" s="53">
        <v>0</v>
      </c>
      <c r="Z186" s="53">
        <v>0</v>
      </c>
      <c r="AA186" s="53">
        <v>0</v>
      </c>
      <c r="AB186" s="53">
        <v>0</v>
      </c>
      <c r="AC186" s="53">
        <v>0</v>
      </c>
      <c r="AD186" s="53">
        <v>0</v>
      </c>
      <c r="AE186" s="53">
        <v>0</v>
      </c>
      <c r="AF186" s="53">
        <v>0</v>
      </c>
      <c r="AG186" s="53">
        <v>0</v>
      </c>
      <c r="AH186" s="53">
        <v>0</v>
      </c>
      <c r="AI186" s="53">
        <v>0</v>
      </c>
      <c r="AJ186" s="53">
        <v>1E-3</v>
      </c>
      <c r="AK186" s="53">
        <v>0</v>
      </c>
      <c r="AL186" s="53">
        <v>0</v>
      </c>
      <c r="AM186" s="53">
        <v>3.2000000000000001E-2</v>
      </c>
      <c r="AN186" s="53">
        <v>0</v>
      </c>
      <c r="AO186" s="53">
        <v>0</v>
      </c>
      <c r="AP186" s="138">
        <v>5.6159999999999997</v>
      </c>
    </row>
    <row r="187" spans="1:42" s="89" customFormat="1" ht="14.25" customHeight="1" x14ac:dyDescent="0.25">
      <c r="A187" s="3" t="s">
        <v>240</v>
      </c>
      <c r="B187" s="3" t="s">
        <v>509</v>
      </c>
      <c r="C187" s="3" t="s">
        <v>515</v>
      </c>
      <c r="D187" s="53">
        <v>0</v>
      </c>
      <c r="E187" s="53">
        <v>0</v>
      </c>
      <c r="F187" s="53">
        <v>0</v>
      </c>
      <c r="G187" s="53">
        <v>0.7420000000000001</v>
      </c>
      <c r="H187" s="53">
        <v>0</v>
      </c>
      <c r="I187" s="53">
        <v>0</v>
      </c>
      <c r="J187" s="53">
        <v>0</v>
      </c>
      <c r="K187" s="53">
        <v>0</v>
      </c>
      <c r="L187" s="53">
        <v>0</v>
      </c>
      <c r="M187" s="53">
        <v>0</v>
      </c>
      <c r="N187" s="53">
        <v>0.02</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5.6000000000000001E-2</v>
      </c>
      <c r="AN187" s="53">
        <v>7.4999999999999997E-2</v>
      </c>
      <c r="AO187" s="53">
        <v>0</v>
      </c>
      <c r="AP187" s="138">
        <v>0.81800000000000017</v>
      </c>
    </row>
    <row r="188" spans="1:42" s="89" customFormat="1" ht="14.25" customHeight="1" x14ac:dyDescent="0.25">
      <c r="A188" s="3" t="s">
        <v>240</v>
      </c>
      <c r="B188" s="3" t="s">
        <v>509</v>
      </c>
      <c r="C188" s="3" t="s">
        <v>516</v>
      </c>
      <c r="D188" s="53">
        <v>0</v>
      </c>
      <c r="E188" s="53">
        <v>0</v>
      </c>
      <c r="F188" s="53">
        <v>0</v>
      </c>
      <c r="G188" s="53">
        <v>15.285000000000002</v>
      </c>
      <c r="H188" s="53">
        <v>0</v>
      </c>
      <c r="I188" s="53">
        <v>0</v>
      </c>
      <c r="J188" s="53">
        <v>0</v>
      </c>
      <c r="K188" s="53">
        <v>0</v>
      </c>
      <c r="L188" s="53">
        <v>0</v>
      </c>
      <c r="M188" s="53">
        <v>0</v>
      </c>
      <c r="N188" s="53">
        <v>0</v>
      </c>
      <c r="O188" s="53">
        <v>0</v>
      </c>
      <c r="P188" s="53">
        <v>0</v>
      </c>
      <c r="Q188" s="53">
        <v>0</v>
      </c>
      <c r="R188" s="53">
        <v>0</v>
      </c>
      <c r="S188" s="53">
        <v>0</v>
      </c>
      <c r="T188" s="53">
        <v>1.3199999999999998</v>
      </c>
      <c r="U188" s="53">
        <v>0.12</v>
      </c>
      <c r="V188" s="53">
        <v>0</v>
      </c>
      <c r="W188" s="53">
        <v>0</v>
      </c>
      <c r="X188" s="53">
        <v>0</v>
      </c>
      <c r="Y188" s="53">
        <v>0</v>
      </c>
      <c r="Z188" s="53">
        <v>0</v>
      </c>
      <c r="AA188" s="53">
        <v>0</v>
      </c>
      <c r="AB188" s="53">
        <v>0</v>
      </c>
      <c r="AC188" s="53">
        <v>0</v>
      </c>
      <c r="AD188" s="53">
        <v>0</v>
      </c>
      <c r="AE188" s="53">
        <v>0</v>
      </c>
      <c r="AF188" s="53">
        <v>0</v>
      </c>
      <c r="AG188" s="53">
        <v>0</v>
      </c>
      <c r="AH188" s="53">
        <v>0</v>
      </c>
      <c r="AI188" s="53">
        <v>0</v>
      </c>
      <c r="AJ188" s="53">
        <v>0</v>
      </c>
      <c r="AK188" s="53">
        <v>0</v>
      </c>
      <c r="AL188" s="53">
        <v>0</v>
      </c>
      <c r="AM188" s="53">
        <v>0</v>
      </c>
      <c r="AN188" s="53">
        <v>1.7580000000000002</v>
      </c>
      <c r="AO188" s="53">
        <v>0</v>
      </c>
      <c r="AP188" s="138">
        <v>16.725000000000001</v>
      </c>
    </row>
    <row r="189" spans="1:42" s="89" customFormat="1" ht="14.25" customHeight="1" x14ac:dyDescent="0.25">
      <c r="A189" s="3" t="s">
        <v>240</v>
      </c>
      <c r="B189" s="3" t="s">
        <v>509</v>
      </c>
      <c r="C189" s="3" t="s">
        <v>270</v>
      </c>
      <c r="D189" s="53">
        <v>0</v>
      </c>
      <c r="E189" s="53">
        <v>0</v>
      </c>
      <c r="F189" s="53">
        <v>0</v>
      </c>
      <c r="G189" s="53">
        <v>31.197000000000003</v>
      </c>
      <c r="H189" s="53">
        <v>0</v>
      </c>
      <c r="I189" s="53">
        <v>0</v>
      </c>
      <c r="J189" s="53">
        <v>0</v>
      </c>
      <c r="K189" s="53">
        <v>0</v>
      </c>
      <c r="L189" s="53">
        <v>0.12</v>
      </c>
      <c r="M189" s="53">
        <v>0</v>
      </c>
      <c r="N189" s="53">
        <v>2.3E-2</v>
      </c>
      <c r="O189" s="53">
        <v>0</v>
      </c>
      <c r="P189" s="53">
        <v>1.784</v>
      </c>
      <c r="Q189" s="53">
        <v>1</v>
      </c>
      <c r="R189" s="53">
        <v>0</v>
      </c>
      <c r="S189" s="53">
        <v>0</v>
      </c>
      <c r="T189" s="53">
        <v>0</v>
      </c>
      <c r="U189" s="53">
        <v>0</v>
      </c>
      <c r="V189" s="53">
        <v>0</v>
      </c>
      <c r="W189" s="53">
        <v>0</v>
      </c>
      <c r="X189" s="53">
        <v>0</v>
      </c>
      <c r="Y189" s="53">
        <v>0</v>
      </c>
      <c r="Z189" s="53">
        <v>0</v>
      </c>
      <c r="AA189" s="53">
        <v>0</v>
      </c>
      <c r="AB189" s="53">
        <v>0</v>
      </c>
      <c r="AC189" s="53">
        <v>1.81</v>
      </c>
      <c r="AD189" s="53">
        <v>0</v>
      </c>
      <c r="AE189" s="53">
        <v>0</v>
      </c>
      <c r="AF189" s="53">
        <v>0</v>
      </c>
      <c r="AG189" s="53">
        <v>0.126</v>
      </c>
      <c r="AH189" s="53">
        <v>0</v>
      </c>
      <c r="AI189" s="53">
        <v>0</v>
      </c>
      <c r="AJ189" s="53">
        <v>0</v>
      </c>
      <c r="AK189" s="53">
        <v>5.1999999999999998E-2</v>
      </c>
      <c r="AL189" s="53">
        <v>0.24199999999999999</v>
      </c>
      <c r="AM189" s="53">
        <v>1.2E-2</v>
      </c>
      <c r="AN189" s="53">
        <v>0</v>
      </c>
      <c r="AO189" s="53">
        <v>0</v>
      </c>
      <c r="AP189" s="138">
        <v>36.366</v>
      </c>
    </row>
    <row r="190" spans="1:42" s="89" customFormat="1" ht="14.25" customHeight="1" x14ac:dyDescent="0.25">
      <c r="A190" s="51" t="s">
        <v>517</v>
      </c>
      <c r="B190" s="51" t="s">
        <v>517</v>
      </c>
      <c r="C190" s="51" t="s">
        <v>517</v>
      </c>
      <c r="D190" s="52">
        <v>0</v>
      </c>
      <c r="E190" s="52">
        <v>0</v>
      </c>
      <c r="F190" s="52">
        <v>0</v>
      </c>
      <c r="G190" s="52">
        <v>38.337999999999987</v>
      </c>
      <c r="H190" s="52">
        <v>0</v>
      </c>
      <c r="I190" s="52">
        <v>0</v>
      </c>
      <c r="J190" s="52">
        <v>0</v>
      </c>
      <c r="K190" s="52">
        <v>0</v>
      </c>
      <c r="L190" s="52">
        <v>0</v>
      </c>
      <c r="M190" s="52">
        <v>0</v>
      </c>
      <c r="N190" s="52">
        <v>0.06</v>
      </c>
      <c r="O190" s="52">
        <v>0</v>
      </c>
      <c r="P190" s="52">
        <v>0</v>
      </c>
      <c r="Q190" s="52">
        <v>0.16</v>
      </c>
      <c r="R190" s="52">
        <v>0</v>
      </c>
      <c r="S190" s="52">
        <v>0</v>
      </c>
      <c r="T190" s="52">
        <v>0</v>
      </c>
      <c r="U190" s="52">
        <v>0</v>
      </c>
      <c r="V190" s="52">
        <v>0</v>
      </c>
      <c r="W190" s="52">
        <v>0</v>
      </c>
      <c r="X190" s="52">
        <v>0</v>
      </c>
      <c r="Y190" s="52">
        <v>0</v>
      </c>
      <c r="Z190" s="52">
        <v>0</v>
      </c>
      <c r="AA190" s="52">
        <v>0</v>
      </c>
      <c r="AB190" s="52">
        <v>0</v>
      </c>
      <c r="AC190" s="52">
        <v>0</v>
      </c>
      <c r="AD190" s="52">
        <v>0</v>
      </c>
      <c r="AE190" s="52">
        <v>0</v>
      </c>
      <c r="AF190" s="52">
        <v>0</v>
      </c>
      <c r="AG190" s="52">
        <v>0</v>
      </c>
      <c r="AH190" s="52">
        <v>0</v>
      </c>
      <c r="AI190" s="52">
        <v>0</v>
      </c>
      <c r="AJ190" s="52">
        <v>0</v>
      </c>
      <c r="AK190" s="52">
        <v>2.5999999999999999E-2</v>
      </c>
      <c r="AL190" s="52">
        <v>0.02</v>
      </c>
      <c r="AM190" s="52">
        <v>0.42199999999999993</v>
      </c>
      <c r="AN190" s="52">
        <v>1.7050000000000003</v>
      </c>
      <c r="AO190" s="52">
        <v>0</v>
      </c>
      <c r="AP190" s="52">
        <v>39.025999999999989</v>
      </c>
    </row>
    <row r="191" spans="1:42" s="89" customFormat="1" ht="14.25" customHeight="1" x14ac:dyDescent="0.25">
      <c r="A191" s="3" t="s">
        <v>240</v>
      </c>
      <c r="B191" s="3" t="s">
        <v>518</v>
      </c>
      <c r="C191" s="3" t="s">
        <v>291</v>
      </c>
      <c r="D191" s="53">
        <v>0</v>
      </c>
      <c r="E191" s="53">
        <v>0</v>
      </c>
      <c r="F191" s="53">
        <v>0</v>
      </c>
      <c r="G191" s="53">
        <v>0</v>
      </c>
      <c r="H191" s="53">
        <v>0</v>
      </c>
      <c r="I191" s="53">
        <v>0</v>
      </c>
      <c r="J191" s="53">
        <v>0</v>
      </c>
      <c r="K191" s="53">
        <v>0</v>
      </c>
      <c r="L191" s="53">
        <v>0</v>
      </c>
      <c r="M191" s="53">
        <v>0</v>
      </c>
      <c r="N191" s="53">
        <v>1.7999999999999999E-2</v>
      </c>
      <c r="O191" s="53">
        <v>0</v>
      </c>
      <c r="P191" s="53">
        <v>0</v>
      </c>
      <c r="Q191" s="53">
        <v>0</v>
      </c>
      <c r="R191" s="53">
        <v>0</v>
      </c>
      <c r="S191" s="53">
        <v>0</v>
      </c>
      <c r="T191" s="53">
        <v>0</v>
      </c>
      <c r="U191" s="53">
        <v>0</v>
      </c>
      <c r="V191" s="53">
        <v>0</v>
      </c>
      <c r="W191" s="53">
        <v>0</v>
      </c>
      <c r="X191" s="53">
        <v>0</v>
      </c>
      <c r="Y191" s="53">
        <v>0</v>
      </c>
      <c r="Z191" s="53">
        <v>0</v>
      </c>
      <c r="AA191" s="53">
        <v>0</v>
      </c>
      <c r="AB191" s="53">
        <v>0</v>
      </c>
      <c r="AC191" s="53">
        <v>0</v>
      </c>
      <c r="AD191" s="53">
        <v>0</v>
      </c>
      <c r="AE191" s="53">
        <v>0</v>
      </c>
      <c r="AF191" s="53">
        <v>0</v>
      </c>
      <c r="AG191" s="53">
        <v>0</v>
      </c>
      <c r="AH191" s="53">
        <v>0</v>
      </c>
      <c r="AI191" s="53">
        <v>0</v>
      </c>
      <c r="AJ191" s="53">
        <v>0</v>
      </c>
      <c r="AK191" s="53">
        <v>0</v>
      </c>
      <c r="AL191" s="53">
        <v>0</v>
      </c>
      <c r="AM191" s="53">
        <v>0.3</v>
      </c>
      <c r="AN191" s="53">
        <v>0</v>
      </c>
      <c r="AO191" s="53">
        <v>0</v>
      </c>
      <c r="AP191" s="138">
        <v>0.318</v>
      </c>
    </row>
    <row r="192" spans="1:42" s="89" customFormat="1" ht="14.25" customHeight="1" x14ac:dyDescent="0.25">
      <c r="A192" s="3" t="s">
        <v>240</v>
      </c>
      <c r="B192" s="3" t="s">
        <v>518</v>
      </c>
      <c r="C192" s="3" t="s">
        <v>276</v>
      </c>
      <c r="D192" s="53">
        <v>0</v>
      </c>
      <c r="E192" s="53">
        <v>0</v>
      </c>
      <c r="F192" s="53">
        <v>0</v>
      </c>
      <c r="G192" s="53">
        <v>20.665999999999993</v>
      </c>
      <c r="H192" s="53">
        <v>0</v>
      </c>
      <c r="I192" s="53">
        <v>0</v>
      </c>
      <c r="J192" s="53">
        <v>0</v>
      </c>
      <c r="K192" s="53">
        <v>0</v>
      </c>
      <c r="L192" s="53">
        <v>0</v>
      </c>
      <c r="M192" s="53">
        <v>0</v>
      </c>
      <c r="N192" s="53">
        <v>4.2000000000000003E-2</v>
      </c>
      <c r="O192" s="53">
        <v>0</v>
      </c>
      <c r="P192" s="53">
        <v>0</v>
      </c>
      <c r="Q192" s="53">
        <v>0</v>
      </c>
      <c r="R192" s="53">
        <v>0</v>
      </c>
      <c r="S192" s="53">
        <v>0</v>
      </c>
      <c r="T192" s="53">
        <v>0</v>
      </c>
      <c r="U192" s="53">
        <v>0</v>
      </c>
      <c r="V192" s="53">
        <v>0</v>
      </c>
      <c r="W192" s="53">
        <v>0</v>
      </c>
      <c r="X192" s="53">
        <v>0</v>
      </c>
      <c r="Y192" s="53">
        <v>0</v>
      </c>
      <c r="Z192" s="53">
        <v>0</v>
      </c>
      <c r="AA192" s="53">
        <v>0</v>
      </c>
      <c r="AB192" s="53">
        <v>0</v>
      </c>
      <c r="AC192" s="53">
        <v>0</v>
      </c>
      <c r="AD192" s="53">
        <v>0</v>
      </c>
      <c r="AE192" s="53">
        <v>0</v>
      </c>
      <c r="AF192" s="53">
        <v>0</v>
      </c>
      <c r="AG192" s="53">
        <v>0</v>
      </c>
      <c r="AH192" s="53">
        <v>0</v>
      </c>
      <c r="AI192" s="53">
        <v>0</v>
      </c>
      <c r="AJ192" s="53">
        <v>0</v>
      </c>
      <c r="AK192" s="53">
        <v>0</v>
      </c>
      <c r="AL192" s="53">
        <v>0.02</v>
      </c>
      <c r="AM192" s="53">
        <v>3.2000000000000001E-2</v>
      </c>
      <c r="AN192" s="53">
        <v>0</v>
      </c>
      <c r="AO192" s="53">
        <v>0</v>
      </c>
      <c r="AP192" s="138">
        <v>20.759999999999994</v>
      </c>
    </row>
    <row r="193" spans="1:42" s="89" customFormat="1" ht="14.25" customHeight="1" x14ac:dyDescent="0.25">
      <c r="A193" s="3" t="s">
        <v>240</v>
      </c>
      <c r="B193" s="3" t="s">
        <v>518</v>
      </c>
      <c r="C193" s="3" t="s">
        <v>519</v>
      </c>
      <c r="D193" s="53">
        <v>0</v>
      </c>
      <c r="E193" s="53">
        <v>0</v>
      </c>
      <c r="F193" s="53">
        <v>0</v>
      </c>
      <c r="G193" s="53">
        <v>0.06</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53">
        <v>0</v>
      </c>
      <c r="AJ193" s="53">
        <v>0</v>
      </c>
      <c r="AK193" s="53">
        <v>0</v>
      </c>
      <c r="AL193" s="53">
        <v>0</v>
      </c>
      <c r="AM193" s="53">
        <v>0</v>
      </c>
      <c r="AN193" s="53">
        <v>0</v>
      </c>
      <c r="AO193" s="53">
        <v>0</v>
      </c>
      <c r="AP193" s="138">
        <v>0.06</v>
      </c>
    </row>
    <row r="194" spans="1:42"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138">
        <v>0</v>
      </c>
    </row>
    <row r="195" spans="1:42" s="89" customFormat="1" ht="14.25" customHeight="1" x14ac:dyDescent="0.25">
      <c r="A195" s="3" t="s">
        <v>240</v>
      </c>
      <c r="B195" s="3" t="s">
        <v>518</v>
      </c>
      <c r="C195" s="3" t="s">
        <v>285</v>
      </c>
      <c r="D195" s="53">
        <v>0</v>
      </c>
      <c r="E195" s="53">
        <v>0</v>
      </c>
      <c r="F195" s="53">
        <v>0</v>
      </c>
      <c r="G195" s="53">
        <v>10.900999999999998</v>
      </c>
      <c r="H195" s="53">
        <v>0</v>
      </c>
      <c r="I195" s="53">
        <v>0</v>
      </c>
      <c r="J195" s="53">
        <v>0</v>
      </c>
      <c r="K195" s="53">
        <v>0</v>
      </c>
      <c r="L195" s="53">
        <v>0</v>
      </c>
      <c r="M195" s="53">
        <v>0</v>
      </c>
      <c r="N195" s="53">
        <v>0</v>
      </c>
      <c r="O195" s="53">
        <v>0</v>
      </c>
      <c r="P195" s="53">
        <v>0</v>
      </c>
      <c r="Q195" s="53">
        <v>0.04</v>
      </c>
      <c r="R195" s="53">
        <v>0</v>
      </c>
      <c r="S195" s="53">
        <v>0</v>
      </c>
      <c r="T195" s="53">
        <v>0</v>
      </c>
      <c r="U195" s="53">
        <v>0</v>
      </c>
      <c r="V195" s="53">
        <v>0</v>
      </c>
      <c r="W195" s="53">
        <v>0</v>
      </c>
      <c r="X195" s="53">
        <v>0</v>
      </c>
      <c r="Y195" s="53">
        <v>0</v>
      </c>
      <c r="Z195" s="53">
        <v>0</v>
      </c>
      <c r="AA195" s="53">
        <v>0</v>
      </c>
      <c r="AB195" s="53">
        <v>0</v>
      </c>
      <c r="AC195" s="53">
        <v>0</v>
      </c>
      <c r="AD195" s="53">
        <v>0</v>
      </c>
      <c r="AE195" s="53">
        <v>0</v>
      </c>
      <c r="AF195" s="53">
        <v>0</v>
      </c>
      <c r="AG195" s="53">
        <v>0</v>
      </c>
      <c r="AH195" s="53">
        <v>0</v>
      </c>
      <c r="AI195" s="53">
        <v>0</v>
      </c>
      <c r="AJ195" s="53">
        <v>0</v>
      </c>
      <c r="AK195" s="53">
        <v>0</v>
      </c>
      <c r="AL195" s="53">
        <v>0</v>
      </c>
      <c r="AM195" s="53">
        <v>4.1999999999999996E-2</v>
      </c>
      <c r="AN195" s="53">
        <v>0.5</v>
      </c>
      <c r="AO195" s="53">
        <v>0</v>
      </c>
      <c r="AP195" s="138">
        <v>10.982999999999997</v>
      </c>
    </row>
    <row r="196" spans="1:42" s="89" customFormat="1" ht="14.25" customHeight="1" x14ac:dyDescent="0.25">
      <c r="A196" s="3" t="s">
        <v>240</v>
      </c>
      <c r="B196" s="3" t="s">
        <v>518</v>
      </c>
      <c r="C196" s="3" t="s">
        <v>288</v>
      </c>
      <c r="D196" s="53">
        <v>0</v>
      </c>
      <c r="E196" s="53">
        <v>0</v>
      </c>
      <c r="F196" s="53">
        <v>0</v>
      </c>
      <c r="G196" s="53">
        <v>6.7109999999999967</v>
      </c>
      <c r="H196" s="53">
        <v>0</v>
      </c>
      <c r="I196" s="53">
        <v>0</v>
      </c>
      <c r="J196" s="53">
        <v>0</v>
      </c>
      <c r="K196" s="53">
        <v>0</v>
      </c>
      <c r="L196" s="53">
        <v>0</v>
      </c>
      <c r="M196" s="53">
        <v>0</v>
      </c>
      <c r="N196" s="53">
        <v>0</v>
      </c>
      <c r="O196" s="53">
        <v>0</v>
      </c>
      <c r="P196" s="53">
        <v>0</v>
      </c>
      <c r="Q196" s="53">
        <v>0.12000000000000001</v>
      </c>
      <c r="R196" s="53">
        <v>0</v>
      </c>
      <c r="S196" s="53">
        <v>0</v>
      </c>
      <c r="T196" s="53">
        <v>0</v>
      </c>
      <c r="U196" s="53">
        <v>0</v>
      </c>
      <c r="V196" s="53">
        <v>0</v>
      </c>
      <c r="W196" s="53">
        <v>0</v>
      </c>
      <c r="X196" s="53">
        <v>0</v>
      </c>
      <c r="Y196" s="53">
        <v>0</v>
      </c>
      <c r="Z196" s="53">
        <v>0</v>
      </c>
      <c r="AA196" s="53">
        <v>0</v>
      </c>
      <c r="AB196" s="53">
        <v>0</v>
      </c>
      <c r="AC196" s="53">
        <v>0</v>
      </c>
      <c r="AD196" s="53">
        <v>0</v>
      </c>
      <c r="AE196" s="53">
        <v>0</v>
      </c>
      <c r="AF196" s="53">
        <v>0</v>
      </c>
      <c r="AG196" s="53">
        <v>0</v>
      </c>
      <c r="AH196" s="53">
        <v>0</v>
      </c>
      <c r="AI196" s="53">
        <v>0</v>
      </c>
      <c r="AJ196" s="53">
        <v>0</v>
      </c>
      <c r="AK196" s="53">
        <v>2.5999999999999999E-2</v>
      </c>
      <c r="AL196" s="53">
        <v>0</v>
      </c>
      <c r="AM196" s="53">
        <v>4.8000000000000001E-2</v>
      </c>
      <c r="AN196" s="53">
        <v>1.2050000000000003</v>
      </c>
      <c r="AO196" s="53">
        <v>0</v>
      </c>
      <c r="AP196" s="138">
        <v>6.9049999999999967</v>
      </c>
    </row>
    <row r="197" spans="1:42" s="89" customFormat="1" ht="14.25" customHeight="1" x14ac:dyDescent="0.25">
      <c r="A197" s="49" t="s">
        <v>521</v>
      </c>
      <c r="B197" s="49" t="s">
        <v>521</v>
      </c>
      <c r="C197" s="49" t="s">
        <v>521</v>
      </c>
      <c r="D197" s="50">
        <v>0.02</v>
      </c>
      <c r="E197" s="50">
        <v>0</v>
      </c>
      <c r="F197" s="50">
        <v>0</v>
      </c>
      <c r="G197" s="50">
        <v>25.414999999999996</v>
      </c>
      <c r="H197" s="50">
        <v>0</v>
      </c>
      <c r="I197" s="50">
        <v>0</v>
      </c>
      <c r="J197" s="50">
        <v>0</v>
      </c>
      <c r="K197" s="50">
        <v>0</v>
      </c>
      <c r="L197" s="50">
        <v>2.5000000000000001E-2</v>
      </c>
      <c r="M197" s="50">
        <v>0</v>
      </c>
      <c r="N197" s="50">
        <v>0.13200000000000001</v>
      </c>
      <c r="O197" s="50">
        <v>0</v>
      </c>
      <c r="P197" s="50">
        <v>0</v>
      </c>
      <c r="Q197" s="50">
        <v>0.02</v>
      </c>
      <c r="R197" s="50">
        <v>0</v>
      </c>
      <c r="S197" s="50">
        <v>0</v>
      </c>
      <c r="T197" s="50">
        <v>0.13300000000000001</v>
      </c>
      <c r="U197" s="50">
        <v>0</v>
      </c>
      <c r="V197" s="50">
        <v>0.111</v>
      </c>
      <c r="W197" s="50">
        <v>0</v>
      </c>
      <c r="X197" s="50">
        <v>0</v>
      </c>
      <c r="Y197" s="50">
        <v>0</v>
      </c>
      <c r="Z197" s="50">
        <v>0</v>
      </c>
      <c r="AA197" s="50">
        <v>0</v>
      </c>
      <c r="AB197" s="50">
        <v>0</v>
      </c>
      <c r="AC197" s="50">
        <v>0</v>
      </c>
      <c r="AD197" s="50">
        <v>0</v>
      </c>
      <c r="AE197" s="50">
        <v>3.782</v>
      </c>
      <c r="AF197" s="50">
        <v>0</v>
      </c>
      <c r="AG197" s="50">
        <v>0</v>
      </c>
      <c r="AH197" s="50">
        <v>0</v>
      </c>
      <c r="AI197" s="50">
        <v>0</v>
      </c>
      <c r="AJ197" s="50">
        <v>0</v>
      </c>
      <c r="AK197" s="50">
        <v>0</v>
      </c>
      <c r="AL197" s="50">
        <v>0.15000000000000002</v>
      </c>
      <c r="AM197" s="50">
        <v>0.22300000000000003</v>
      </c>
      <c r="AN197" s="50">
        <v>0</v>
      </c>
      <c r="AO197" s="50">
        <v>0</v>
      </c>
      <c r="AP197" s="50">
        <v>30.010999999999996</v>
      </c>
    </row>
    <row r="198" spans="1:42" s="89" customFormat="1" ht="14.25" customHeight="1" x14ac:dyDescent="0.25">
      <c r="A198" s="51" t="s">
        <v>521</v>
      </c>
      <c r="B198" s="51" t="s">
        <v>521</v>
      </c>
      <c r="C198" s="51" t="s">
        <v>521</v>
      </c>
      <c r="D198" s="52">
        <v>0.02</v>
      </c>
      <c r="E198" s="52">
        <v>0</v>
      </c>
      <c r="F198" s="52">
        <v>0</v>
      </c>
      <c r="G198" s="52">
        <v>25.414999999999996</v>
      </c>
      <c r="H198" s="52">
        <v>0</v>
      </c>
      <c r="I198" s="52">
        <v>0</v>
      </c>
      <c r="J198" s="52">
        <v>0</v>
      </c>
      <c r="K198" s="52">
        <v>0</v>
      </c>
      <c r="L198" s="52">
        <v>2.5000000000000001E-2</v>
      </c>
      <c r="M198" s="52">
        <v>0</v>
      </c>
      <c r="N198" s="52">
        <v>0.13200000000000001</v>
      </c>
      <c r="O198" s="52">
        <v>0</v>
      </c>
      <c r="P198" s="52">
        <v>0</v>
      </c>
      <c r="Q198" s="52">
        <v>0.02</v>
      </c>
      <c r="R198" s="52">
        <v>0</v>
      </c>
      <c r="S198" s="52">
        <v>0</v>
      </c>
      <c r="T198" s="52">
        <v>0.13300000000000001</v>
      </c>
      <c r="U198" s="52">
        <v>0</v>
      </c>
      <c r="V198" s="52">
        <v>0.111</v>
      </c>
      <c r="W198" s="52">
        <v>0</v>
      </c>
      <c r="X198" s="52">
        <v>0</v>
      </c>
      <c r="Y198" s="52">
        <v>0</v>
      </c>
      <c r="Z198" s="52">
        <v>0</v>
      </c>
      <c r="AA198" s="52">
        <v>0</v>
      </c>
      <c r="AB198" s="52">
        <v>0</v>
      </c>
      <c r="AC198" s="52">
        <v>0</v>
      </c>
      <c r="AD198" s="52">
        <v>0</v>
      </c>
      <c r="AE198" s="52">
        <v>3.782</v>
      </c>
      <c r="AF198" s="52">
        <v>0</v>
      </c>
      <c r="AG198" s="52">
        <v>0</v>
      </c>
      <c r="AH198" s="52">
        <v>0</v>
      </c>
      <c r="AI198" s="52">
        <v>0</v>
      </c>
      <c r="AJ198" s="52">
        <v>0</v>
      </c>
      <c r="AK198" s="52">
        <v>0</v>
      </c>
      <c r="AL198" s="52">
        <v>0.15000000000000002</v>
      </c>
      <c r="AM198" s="52">
        <v>0.22300000000000003</v>
      </c>
      <c r="AN198" s="52">
        <v>0</v>
      </c>
      <c r="AO198" s="52">
        <v>0</v>
      </c>
      <c r="AP198" s="52">
        <v>30.010999999999996</v>
      </c>
    </row>
    <row r="199" spans="1:42" s="89" customFormat="1" ht="14.25" customHeight="1" x14ac:dyDescent="0.25">
      <c r="A199" s="3" t="s">
        <v>522</v>
      </c>
      <c r="B199" s="3" t="s">
        <v>522</v>
      </c>
      <c r="C199" s="3" t="s">
        <v>523</v>
      </c>
      <c r="D199" s="53">
        <v>0.02</v>
      </c>
      <c r="E199" s="53">
        <v>0</v>
      </c>
      <c r="F199" s="53">
        <v>0</v>
      </c>
      <c r="G199" s="53">
        <v>19.437999999999995</v>
      </c>
      <c r="H199" s="53">
        <v>0</v>
      </c>
      <c r="I199" s="53">
        <v>0</v>
      </c>
      <c r="J199" s="53">
        <v>0</v>
      </c>
      <c r="K199" s="53">
        <v>0</v>
      </c>
      <c r="L199" s="53">
        <v>2.5000000000000001E-2</v>
      </c>
      <c r="M199" s="53">
        <v>0</v>
      </c>
      <c r="N199" s="53">
        <v>0.108</v>
      </c>
      <c r="O199" s="53">
        <v>0</v>
      </c>
      <c r="P199" s="53">
        <v>0</v>
      </c>
      <c r="Q199" s="53">
        <v>0.02</v>
      </c>
      <c r="R199" s="53">
        <v>0</v>
      </c>
      <c r="S199" s="53">
        <v>0</v>
      </c>
      <c r="T199" s="53">
        <v>0.13300000000000001</v>
      </c>
      <c r="U199" s="53">
        <v>0</v>
      </c>
      <c r="V199" s="53">
        <v>0.111</v>
      </c>
      <c r="W199" s="53">
        <v>0</v>
      </c>
      <c r="X199" s="53">
        <v>0</v>
      </c>
      <c r="Y199" s="53">
        <v>0</v>
      </c>
      <c r="Z199" s="53">
        <v>0</v>
      </c>
      <c r="AA199" s="53">
        <v>0</v>
      </c>
      <c r="AB199" s="53">
        <v>0</v>
      </c>
      <c r="AC199" s="53">
        <v>0</v>
      </c>
      <c r="AD199" s="53">
        <v>0</v>
      </c>
      <c r="AE199" s="53">
        <v>3.782</v>
      </c>
      <c r="AF199" s="53">
        <v>0</v>
      </c>
      <c r="AG199" s="53">
        <v>0</v>
      </c>
      <c r="AH199" s="53">
        <v>0</v>
      </c>
      <c r="AI199" s="53">
        <v>0</v>
      </c>
      <c r="AJ199" s="53">
        <v>0</v>
      </c>
      <c r="AK199" s="53">
        <v>0</v>
      </c>
      <c r="AL199" s="53">
        <v>0.15000000000000002</v>
      </c>
      <c r="AM199" s="53">
        <v>0.19000000000000003</v>
      </c>
      <c r="AN199" s="53">
        <v>0</v>
      </c>
      <c r="AO199" s="53">
        <v>0</v>
      </c>
      <c r="AP199" s="138">
        <v>23.976999999999993</v>
      </c>
    </row>
    <row r="200" spans="1:42"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53">
        <v>0</v>
      </c>
      <c r="AJ200" s="53">
        <v>0</v>
      </c>
      <c r="AK200" s="53">
        <v>0</v>
      </c>
      <c r="AL200" s="53">
        <v>0</v>
      </c>
      <c r="AM200" s="53">
        <v>0</v>
      </c>
      <c r="AN200" s="53">
        <v>0</v>
      </c>
      <c r="AO200" s="53">
        <v>0</v>
      </c>
      <c r="AP200" s="138">
        <v>0</v>
      </c>
    </row>
    <row r="201" spans="1:42"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53">
        <v>0</v>
      </c>
      <c r="AJ201" s="53">
        <v>0</v>
      </c>
      <c r="AK201" s="53">
        <v>0</v>
      </c>
      <c r="AL201" s="53">
        <v>0</v>
      </c>
      <c r="AM201" s="53">
        <v>0</v>
      </c>
      <c r="AN201" s="53">
        <v>0</v>
      </c>
      <c r="AO201" s="53">
        <v>0</v>
      </c>
      <c r="AP201" s="138">
        <v>0</v>
      </c>
    </row>
    <row r="202" spans="1:42"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53">
        <v>0</v>
      </c>
      <c r="AJ202" s="53">
        <v>0</v>
      </c>
      <c r="AK202" s="53">
        <v>0</v>
      </c>
      <c r="AL202" s="53">
        <v>0</v>
      </c>
      <c r="AM202" s="53">
        <v>0</v>
      </c>
      <c r="AN202" s="53">
        <v>0</v>
      </c>
      <c r="AO202" s="53">
        <v>0</v>
      </c>
      <c r="AP202" s="138">
        <v>0</v>
      </c>
    </row>
    <row r="203" spans="1:42"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53">
        <v>0</v>
      </c>
      <c r="AJ203" s="53">
        <v>0</v>
      </c>
      <c r="AK203" s="53">
        <v>0</v>
      </c>
      <c r="AL203" s="53">
        <v>0</v>
      </c>
      <c r="AM203" s="53">
        <v>0</v>
      </c>
      <c r="AN203" s="53">
        <v>0</v>
      </c>
      <c r="AO203" s="53">
        <v>0</v>
      </c>
      <c r="AP203" s="138">
        <v>0</v>
      </c>
    </row>
    <row r="204" spans="1:42" s="89" customFormat="1" ht="14.25" customHeight="1" x14ac:dyDescent="0.25">
      <c r="A204" s="3" t="s">
        <v>522</v>
      </c>
      <c r="B204" s="3" t="s">
        <v>522</v>
      </c>
      <c r="C204" s="3" t="s">
        <v>528</v>
      </c>
      <c r="D204" s="53">
        <v>0</v>
      </c>
      <c r="E204" s="53">
        <v>0</v>
      </c>
      <c r="F204" s="53">
        <v>0</v>
      </c>
      <c r="G204" s="53">
        <v>5.9770000000000012</v>
      </c>
      <c r="H204" s="53">
        <v>0</v>
      </c>
      <c r="I204" s="53">
        <v>0</v>
      </c>
      <c r="J204" s="53">
        <v>0</v>
      </c>
      <c r="K204" s="53">
        <v>0</v>
      </c>
      <c r="L204" s="53">
        <v>0</v>
      </c>
      <c r="M204" s="53">
        <v>0</v>
      </c>
      <c r="N204" s="53">
        <v>2.4E-2</v>
      </c>
      <c r="O204" s="53">
        <v>0</v>
      </c>
      <c r="P204" s="53">
        <v>0</v>
      </c>
      <c r="Q204" s="53">
        <v>0</v>
      </c>
      <c r="R204" s="53">
        <v>0</v>
      </c>
      <c r="S204" s="53">
        <v>0</v>
      </c>
      <c r="T204" s="53">
        <v>0</v>
      </c>
      <c r="U204" s="53">
        <v>0</v>
      </c>
      <c r="V204" s="53">
        <v>0</v>
      </c>
      <c r="W204" s="53">
        <v>0</v>
      </c>
      <c r="X204" s="53">
        <v>0</v>
      </c>
      <c r="Y204" s="53">
        <v>0</v>
      </c>
      <c r="Z204" s="53">
        <v>0</v>
      </c>
      <c r="AA204" s="53">
        <v>0</v>
      </c>
      <c r="AB204" s="53">
        <v>0</v>
      </c>
      <c r="AC204" s="53">
        <v>0</v>
      </c>
      <c r="AD204" s="53">
        <v>0</v>
      </c>
      <c r="AE204" s="53">
        <v>0</v>
      </c>
      <c r="AF204" s="53">
        <v>0</v>
      </c>
      <c r="AG204" s="53">
        <v>0</v>
      </c>
      <c r="AH204" s="53">
        <v>0</v>
      </c>
      <c r="AI204" s="53">
        <v>0</v>
      </c>
      <c r="AJ204" s="53">
        <v>0</v>
      </c>
      <c r="AK204" s="53">
        <v>0</v>
      </c>
      <c r="AL204" s="53">
        <v>0</v>
      </c>
      <c r="AM204" s="53">
        <v>3.3000000000000002E-2</v>
      </c>
      <c r="AN204" s="53">
        <v>0</v>
      </c>
      <c r="AO204" s="53">
        <v>0</v>
      </c>
      <c r="AP204" s="138">
        <v>6.0340000000000016</v>
      </c>
    </row>
    <row r="205" spans="1:42" s="89" customFormat="1" ht="14.25" customHeight="1" x14ac:dyDescent="0.25">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53">
        <v>0</v>
      </c>
      <c r="AJ205" s="53">
        <v>0</v>
      </c>
      <c r="AK205" s="53">
        <v>0</v>
      </c>
      <c r="AL205" s="53">
        <v>0</v>
      </c>
      <c r="AM205" s="53">
        <v>0</v>
      </c>
      <c r="AN205" s="53">
        <v>0</v>
      </c>
      <c r="AO205" s="53">
        <v>0</v>
      </c>
      <c r="AP205" s="138">
        <v>0</v>
      </c>
    </row>
    <row r="206" spans="1:42"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53">
        <v>0</v>
      </c>
      <c r="AJ206" s="53">
        <v>0</v>
      </c>
      <c r="AK206" s="53">
        <v>0</v>
      </c>
      <c r="AL206" s="53">
        <v>0</v>
      </c>
      <c r="AM206" s="53">
        <v>0</v>
      </c>
      <c r="AN206" s="53">
        <v>0</v>
      </c>
      <c r="AO206" s="53">
        <v>0</v>
      </c>
      <c r="AP206" s="138">
        <v>0</v>
      </c>
    </row>
    <row r="207" spans="1:42"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53">
        <v>0</v>
      </c>
      <c r="AJ207" s="53">
        <v>0</v>
      </c>
      <c r="AK207" s="53">
        <v>0</v>
      </c>
      <c r="AL207" s="53">
        <v>0</v>
      </c>
      <c r="AM207" s="53">
        <v>0</v>
      </c>
      <c r="AN207" s="53">
        <v>0</v>
      </c>
      <c r="AO207" s="53">
        <v>0</v>
      </c>
      <c r="AP207" s="138">
        <v>0</v>
      </c>
    </row>
    <row r="208" spans="1:42"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53">
        <v>0</v>
      </c>
      <c r="AJ208" s="53">
        <v>0</v>
      </c>
      <c r="AK208" s="53">
        <v>0</v>
      </c>
      <c r="AL208" s="53">
        <v>0</v>
      </c>
      <c r="AM208" s="53">
        <v>0</v>
      </c>
      <c r="AN208" s="53">
        <v>0</v>
      </c>
      <c r="AO208" s="53">
        <v>0</v>
      </c>
      <c r="AP208" s="138">
        <v>0</v>
      </c>
    </row>
    <row r="209" spans="1:42"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c r="AJ209" s="50">
        <v>0</v>
      </c>
      <c r="AK209" s="50">
        <v>0</v>
      </c>
      <c r="AL209" s="50">
        <v>0</v>
      </c>
      <c r="AM209" s="50">
        <v>0</v>
      </c>
      <c r="AN209" s="50">
        <v>0</v>
      </c>
      <c r="AO209" s="50">
        <v>0</v>
      </c>
      <c r="AP209" s="50">
        <v>0</v>
      </c>
    </row>
    <row r="210" spans="1:42"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c r="AJ210" s="52">
        <v>0</v>
      </c>
      <c r="AK210" s="52">
        <v>0</v>
      </c>
      <c r="AL210" s="52">
        <v>0</v>
      </c>
      <c r="AM210" s="52">
        <v>0</v>
      </c>
      <c r="AN210" s="52">
        <v>0</v>
      </c>
      <c r="AO210" s="52">
        <v>0</v>
      </c>
      <c r="AP210" s="52">
        <v>0</v>
      </c>
    </row>
    <row r="211" spans="1:42"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53">
        <v>0</v>
      </c>
      <c r="AJ211" s="53">
        <v>0</v>
      </c>
      <c r="AK211" s="53">
        <v>0</v>
      </c>
      <c r="AL211" s="53">
        <v>0</v>
      </c>
      <c r="AM211" s="53">
        <v>0</v>
      </c>
      <c r="AN211" s="53">
        <v>0</v>
      </c>
      <c r="AO211" s="53">
        <v>0</v>
      </c>
      <c r="AP211" s="138">
        <v>0</v>
      </c>
    </row>
    <row r="212" spans="1:42"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137"/>
    </row>
  </sheetData>
  <conditionalFormatting sqref="A4:C6">
    <cfRule type="cellIs" dxfId="17" priority="4" stopIfTrue="1" operator="lessThan">
      <formula>0</formula>
    </cfRule>
  </conditionalFormatting>
  <conditionalFormatting sqref="D5">
    <cfRule type="cellIs" dxfId="16" priority="2" stopIfTrue="1" operator="lessThan">
      <formula>0</formula>
    </cfRule>
  </conditionalFormatting>
  <conditionalFormatting sqref="D4:AP4">
    <cfRule type="cellIs" dxfId="15" priority="1" stopIfTrue="1" operator="lessThan">
      <formula>0</formula>
    </cfRule>
  </conditionalFormatting>
  <conditionalFormatting sqref="E4:AP5 D6:AP6 A26:AP26">
    <cfRule type="cellIs" dxfId="14" priority="3" stopIfTrue="1" operator="lessThan">
      <formula>0</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3B706-64D0-46C7-A8E0-53E7E4EE3F1B}">
  <dimension ref="A1:AR212"/>
  <sheetViews>
    <sheetView showGridLines="0" zoomScaleNormal="100" workbookViewId="0">
      <pane xSplit="3" topLeftCell="D1" activePane="topRight" state="frozen"/>
      <selection pane="topRight"/>
    </sheetView>
  </sheetViews>
  <sheetFormatPr defaultColWidth="8" defaultRowHeight="14" x14ac:dyDescent="0.3"/>
  <cols>
    <col min="1" max="3" width="18" style="88" customWidth="1"/>
    <col min="4" max="41" width="9.75" style="43" customWidth="1"/>
    <col min="42" max="42" width="9.75" style="137" customWidth="1"/>
    <col min="43" max="16384" width="8" style="88"/>
  </cols>
  <sheetData>
    <row r="1" spans="1:44" ht="20" x14ac:dyDescent="0.4">
      <c r="A1" s="92" t="s">
        <v>1284</v>
      </c>
      <c r="B1" s="91"/>
      <c r="C1" s="133"/>
    </row>
    <row r="2" spans="1:44"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5"/>
      <c r="AR2" s="90"/>
    </row>
    <row r="3" spans="1:44" s="89" customFormat="1" ht="14.5" x14ac:dyDescent="0.35">
      <c r="A3" s="44">
        <v>2022</v>
      </c>
      <c r="D3" s="141" t="s">
        <v>145</v>
      </c>
      <c r="E3" s="141" t="s">
        <v>232</v>
      </c>
      <c r="F3" s="141" t="s">
        <v>370</v>
      </c>
      <c r="G3" s="141" t="s">
        <v>291</v>
      </c>
      <c r="H3" s="141" t="s">
        <v>165</v>
      </c>
      <c r="I3" s="141" t="s">
        <v>354</v>
      </c>
      <c r="J3" s="141" t="s">
        <v>197</v>
      </c>
      <c r="K3" s="141" t="s">
        <v>355</v>
      </c>
      <c r="L3" s="141" t="s">
        <v>356</v>
      </c>
      <c r="M3" s="141" t="s">
        <v>357</v>
      </c>
      <c r="N3" s="141" t="s">
        <v>248</v>
      </c>
      <c r="O3" s="141" t="s">
        <v>241</v>
      </c>
      <c r="P3" s="141" t="s">
        <v>360</v>
      </c>
      <c r="Q3" s="141" t="s">
        <v>276</v>
      </c>
      <c r="R3" s="141" t="s">
        <v>490</v>
      </c>
      <c r="S3" s="141" t="s">
        <v>375</v>
      </c>
      <c r="T3" s="141" t="s">
        <v>261</v>
      </c>
      <c r="U3" s="141" t="s">
        <v>225</v>
      </c>
      <c r="V3" s="141" t="s">
        <v>200</v>
      </c>
      <c r="W3" s="141" t="s">
        <v>155</v>
      </c>
      <c r="X3" s="141" t="s">
        <v>481</v>
      </c>
      <c r="Y3" s="141" t="s">
        <v>170</v>
      </c>
      <c r="Z3" s="141" t="s">
        <v>363</v>
      </c>
      <c r="AA3" s="141" t="s">
        <v>187</v>
      </c>
      <c r="AB3" s="141" t="s">
        <v>495</v>
      </c>
      <c r="AC3" s="141" t="s">
        <v>173</v>
      </c>
      <c r="AD3" s="141" t="s">
        <v>177</v>
      </c>
      <c r="AE3" s="141" t="s">
        <v>450</v>
      </c>
      <c r="AF3" s="141" t="s">
        <v>285</v>
      </c>
      <c r="AG3" s="141" t="s">
        <v>159</v>
      </c>
      <c r="AH3" s="141" t="s">
        <v>364</v>
      </c>
      <c r="AI3" s="141" t="s">
        <v>1285</v>
      </c>
      <c r="AJ3" s="141" t="s">
        <v>516</v>
      </c>
      <c r="AK3" s="141" t="s">
        <v>206</v>
      </c>
      <c r="AL3" s="141" t="s">
        <v>245</v>
      </c>
      <c r="AM3" s="141" t="s">
        <v>213</v>
      </c>
      <c r="AN3" s="141" t="s">
        <v>270</v>
      </c>
      <c r="AO3" s="141" t="s">
        <v>415</v>
      </c>
      <c r="AP3" s="140" t="s">
        <v>1286</v>
      </c>
      <c r="AR3" s="90"/>
    </row>
    <row r="4" spans="1:44" s="89" customFormat="1" ht="14.25" customHeight="1" x14ac:dyDescent="0.25">
      <c r="A4" s="47" t="s">
        <v>100</v>
      </c>
      <c r="B4" s="47" t="s">
        <v>100</v>
      </c>
      <c r="C4" s="47" t="s">
        <v>100</v>
      </c>
      <c r="D4" s="48">
        <v>12.714999999999998</v>
      </c>
      <c r="E4" s="48">
        <v>4.6870000000000003</v>
      </c>
      <c r="F4" s="48">
        <v>0</v>
      </c>
      <c r="G4" s="48">
        <v>249.85899999999995</v>
      </c>
      <c r="H4" s="48">
        <v>3.0000000000000001E-3</v>
      </c>
      <c r="I4" s="48">
        <v>0.217</v>
      </c>
      <c r="J4" s="48">
        <v>0</v>
      </c>
      <c r="K4" s="48">
        <v>0.29900000000000004</v>
      </c>
      <c r="L4" s="48">
        <v>15.514000000000001</v>
      </c>
      <c r="M4" s="48">
        <v>6.4000000000000001E-2</v>
      </c>
      <c r="N4" s="48">
        <v>6.4779999999999998</v>
      </c>
      <c r="O4" s="48">
        <v>0</v>
      </c>
      <c r="P4" s="48">
        <v>7.5830000000000002</v>
      </c>
      <c r="Q4" s="48">
        <v>2.6830000000000007</v>
      </c>
      <c r="R4" s="48">
        <v>1.7809999999999999</v>
      </c>
      <c r="S4" s="48">
        <v>0.12</v>
      </c>
      <c r="T4" s="48">
        <v>1.43</v>
      </c>
      <c r="U4" s="48">
        <v>10.141999999999999</v>
      </c>
      <c r="V4" s="48">
        <v>46.830999999999996</v>
      </c>
      <c r="W4" s="48">
        <v>1.3810000000000002</v>
      </c>
      <c r="X4" s="48">
        <v>70.582000000000008</v>
      </c>
      <c r="Y4" s="48">
        <v>0.30000000000000004</v>
      </c>
      <c r="Z4" s="48">
        <v>2.4E-2</v>
      </c>
      <c r="AA4" s="48">
        <v>9.0999999999999998E-2</v>
      </c>
      <c r="AB4" s="48">
        <v>0</v>
      </c>
      <c r="AC4" s="48">
        <v>1.7170000000000001</v>
      </c>
      <c r="AD4" s="48">
        <v>4.5339999999999989</v>
      </c>
      <c r="AE4" s="48">
        <v>9.2479999999999993</v>
      </c>
      <c r="AF4" s="48">
        <v>0</v>
      </c>
      <c r="AG4" s="48">
        <v>31.314999999999998</v>
      </c>
      <c r="AH4" s="48">
        <v>3.6999999999999998E-2</v>
      </c>
      <c r="AI4" s="48">
        <v>0.11799999999999999</v>
      </c>
      <c r="AJ4" s="48">
        <v>8.4000000000000005E-2</v>
      </c>
      <c r="AK4" s="48">
        <v>22.967000000000002</v>
      </c>
      <c r="AL4" s="48">
        <v>8.7530000000000001</v>
      </c>
      <c r="AM4" s="48">
        <v>12.377999999999998</v>
      </c>
      <c r="AN4" s="48">
        <v>28.940999999999999</v>
      </c>
      <c r="AO4" s="48">
        <v>0</v>
      </c>
      <c r="AP4" s="48">
        <v>523.93499999999995</v>
      </c>
    </row>
    <row r="5" spans="1:44" s="89" customFormat="1" ht="14.25" customHeight="1" x14ac:dyDescent="0.25">
      <c r="A5" s="49" t="s">
        <v>349</v>
      </c>
      <c r="B5" s="49" t="s">
        <v>349</v>
      </c>
      <c r="C5" s="49" t="s">
        <v>349</v>
      </c>
      <c r="D5" s="50">
        <v>11.033999999999999</v>
      </c>
      <c r="E5" s="50">
        <v>0</v>
      </c>
      <c r="F5" s="50">
        <v>0</v>
      </c>
      <c r="G5" s="50">
        <v>6.2759999999999998</v>
      </c>
      <c r="H5" s="50">
        <v>3.0000000000000001E-3</v>
      </c>
      <c r="I5" s="50">
        <v>0.217</v>
      </c>
      <c r="J5" s="50">
        <v>0</v>
      </c>
      <c r="K5" s="50">
        <v>0.29900000000000004</v>
      </c>
      <c r="L5" s="50">
        <v>14.709000000000001</v>
      </c>
      <c r="M5" s="50">
        <v>6.4000000000000001E-2</v>
      </c>
      <c r="N5" s="50">
        <v>1.5459999999999998</v>
      </c>
      <c r="O5" s="50">
        <v>0</v>
      </c>
      <c r="P5" s="50">
        <v>6.4610000000000003</v>
      </c>
      <c r="Q5" s="50">
        <v>0.08</v>
      </c>
      <c r="R5" s="50">
        <v>0</v>
      </c>
      <c r="S5" s="50">
        <v>0.12</v>
      </c>
      <c r="T5" s="50">
        <v>0</v>
      </c>
      <c r="U5" s="50">
        <v>4.274</v>
      </c>
      <c r="V5" s="50">
        <v>7.77</v>
      </c>
      <c r="W5" s="50">
        <v>0.78000000000000025</v>
      </c>
      <c r="X5" s="50">
        <v>5.3999999999999999E-2</v>
      </c>
      <c r="Y5" s="50">
        <v>0.30000000000000004</v>
      </c>
      <c r="Z5" s="50">
        <v>0</v>
      </c>
      <c r="AA5" s="50">
        <v>3.0000000000000001E-3</v>
      </c>
      <c r="AB5" s="50">
        <v>0</v>
      </c>
      <c r="AC5" s="50">
        <v>0</v>
      </c>
      <c r="AD5" s="50">
        <v>4.5339999999999989</v>
      </c>
      <c r="AE5" s="50">
        <v>0</v>
      </c>
      <c r="AF5" s="50">
        <v>0</v>
      </c>
      <c r="AG5" s="50">
        <v>20.378999999999998</v>
      </c>
      <c r="AH5" s="50">
        <v>3.6999999999999998E-2</v>
      </c>
      <c r="AI5" s="50">
        <v>0</v>
      </c>
      <c r="AJ5" s="50">
        <v>0</v>
      </c>
      <c r="AK5" s="50">
        <v>7.471000000000001</v>
      </c>
      <c r="AL5" s="50">
        <v>5.1040000000000001</v>
      </c>
      <c r="AM5" s="50">
        <v>2.8709999999999996</v>
      </c>
      <c r="AN5" s="50">
        <v>0</v>
      </c>
      <c r="AO5" s="50">
        <v>0</v>
      </c>
      <c r="AP5" s="50">
        <v>94.385999999999996</v>
      </c>
    </row>
    <row r="6" spans="1:44" s="89" customFormat="1" ht="14.25" customHeight="1" x14ac:dyDescent="0.25">
      <c r="A6" s="51" t="s">
        <v>350</v>
      </c>
      <c r="B6" s="51" t="s">
        <v>350</v>
      </c>
      <c r="C6" s="51" t="s">
        <v>350</v>
      </c>
      <c r="D6" s="52">
        <v>7.6269999999999998</v>
      </c>
      <c r="E6" s="52">
        <v>0</v>
      </c>
      <c r="F6" s="52">
        <v>0</v>
      </c>
      <c r="G6" s="52">
        <v>4.5819999999999999</v>
      </c>
      <c r="H6" s="52">
        <v>0</v>
      </c>
      <c r="I6" s="52">
        <v>7.3000000000000009E-2</v>
      </c>
      <c r="J6" s="52">
        <v>0</v>
      </c>
      <c r="K6" s="52">
        <v>0.25</v>
      </c>
      <c r="L6" s="52">
        <v>14.112000000000002</v>
      </c>
      <c r="M6" s="52">
        <v>0</v>
      </c>
      <c r="N6" s="52">
        <v>1.4569999999999999</v>
      </c>
      <c r="O6" s="52">
        <v>0</v>
      </c>
      <c r="P6" s="52">
        <v>5.2240000000000002</v>
      </c>
      <c r="Q6" s="52">
        <v>0</v>
      </c>
      <c r="R6" s="52">
        <v>0</v>
      </c>
      <c r="S6" s="52">
        <v>0</v>
      </c>
      <c r="T6" s="52">
        <v>0</v>
      </c>
      <c r="U6" s="52">
        <v>3.4000000000000002E-2</v>
      </c>
      <c r="V6" s="52">
        <v>7.77</v>
      </c>
      <c r="W6" s="52">
        <v>0.6020000000000002</v>
      </c>
      <c r="X6" s="52">
        <v>5.3999999999999999E-2</v>
      </c>
      <c r="Y6" s="52">
        <v>0.152</v>
      </c>
      <c r="Z6" s="52">
        <v>0</v>
      </c>
      <c r="AA6" s="52">
        <v>0</v>
      </c>
      <c r="AB6" s="52">
        <v>0</v>
      </c>
      <c r="AC6" s="52">
        <v>0</v>
      </c>
      <c r="AD6" s="52">
        <v>4.4619999999999989</v>
      </c>
      <c r="AE6" s="52">
        <v>0</v>
      </c>
      <c r="AF6" s="52">
        <v>0</v>
      </c>
      <c r="AG6" s="52">
        <v>20.378999999999998</v>
      </c>
      <c r="AH6" s="52">
        <v>3.6999999999999998E-2</v>
      </c>
      <c r="AI6" s="52">
        <v>0</v>
      </c>
      <c r="AJ6" s="52">
        <v>0</v>
      </c>
      <c r="AK6" s="52">
        <v>7.471000000000001</v>
      </c>
      <c r="AL6" s="52">
        <v>3.996</v>
      </c>
      <c r="AM6" s="52">
        <v>2.7029999999999998</v>
      </c>
      <c r="AN6" s="52">
        <v>0</v>
      </c>
      <c r="AO6" s="52">
        <v>0</v>
      </c>
      <c r="AP6" s="52">
        <v>80.984999999999985</v>
      </c>
    </row>
    <row r="7" spans="1:44" s="89" customFormat="1" ht="14.25" customHeight="1" x14ac:dyDescent="0.25">
      <c r="A7" s="3" t="s">
        <v>144</v>
      </c>
      <c r="B7" s="3" t="s">
        <v>351</v>
      </c>
      <c r="C7" s="3" t="s">
        <v>352</v>
      </c>
      <c r="D7" s="53">
        <v>0</v>
      </c>
      <c r="E7" s="53">
        <v>0</v>
      </c>
      <c r="F7" s="53">
        <v>0</v>
      </c>
      <c r="G7" s="53">
        <v>0</v>
      </c>
      <c r="H7" s="53">
        <v>0</v>
      </c>
      <c r="I7" s="53">
        <v>0</v>
      </c>
      <c r="J7" s="53">
        <v>0</v>
      </c>
      <c r="K7" s="53">
        <v>0</v>
      </c>
      <c r="L7" s="53">
        <v>0</v>
      </c>
      <c r="M7" s="53">
        <v>0</v>
      </c>
      <c r="N7" s="53">
        <v>0</v>
      </c>
      <c r="O7" s="53">
        <v>0</v>
      </c>
      <c r="P7" s="53">
        <v>0.35199999999999998</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53">
        <v>0</v>
      </c>
      <c r="AJ7" s="53">
        <v>0</v>
      </c>
      <c r="AK7" s="53">
        <v>0</v>
      </c>
      <c r="AL7" s="53">
        <v>0</v>
      </c>
      <c r="AM7" s="53">
        <v>0</v>
      </c>
      <c r="AN7" s="53">
        <v>0</v>
      </c>
      <c r="AO7" s="53">
        <v>0</v>
      </c>
      <c r="AP7" s="138">
        <v>0.35199999999999998</v>
      </c>
    </row>
    <row r="8" spans="1:44" s="89" customFormat="1" ht="14.25" customHeight="1" x14ac:dyDescent="0.25">
      <c r="A8" s="3" t="s">
        <v>144</v>
      </c>
      <c r="B8" s="3" t="s">
        <v>351</v>
      </c>
      <c r="C8" s="3" t="s">
        <v>145</v>
      </c>
      <c r="D8" s="53">
        <v>0</v>
      </c>
      <c r="E8" s="53">
        <v>0</v>
      </c>
      <c r="F8" s="53">
        <v>0</v>
      </c>
      <c r="G8" s="53">
        <v>1.224</v>
      </c>
      <c r="H8" s="53">
        <v>0</v>
      </c>
      <c r="I8" s="53">
        <v>0</v>
      </c>
      <c r="J8" s="53">
        <v>0</v>
      </c>
      <c r="K8" s="53">
        <v>0</v>
      </c>
      <c r="L8" s="53">
        <v>1.9630000000000001</v>
      </c>
      <c r="M8" s="53">
        <v>0</v>
      </c>
      <c r="N8" s="53">
        <v>0.26</v>
      </c>
      <c r="O8" s="53">
        <v>0</v>
      </c>
      <c r="P8" s="53">
        <v>0.52100000000000013</v>
      </c>
      <c r="Q8" s="53">
        <v>0</v>
      </c>
      <c r="R8" s="53">
        <v>0</v>
      </c>
      <c r="S8" s="53">
        <v>0</v>
      </c>
      <c r="T8" s="53">
        <v>0</v>
      </c>
      <c r="U8" s="53">
        <v>0</v>
      </c>
      <c r="V8" s="53">
        <v>0</v>
      </c>
      <c r="W8" s="53">
        <v>1.4999999999999999E-2</v>
      </c>
      <c r="X8" s="53">
        <v>0</v>
      </c>
      <c r="Y8" s="53">
        <v>0</v>
      </c>
      <c r="Z8" s="53">
        <v>0</v>
      </c>
      <c r="AA8" s="53">
        <v>0</v>
      </c>
      <c r="AB8" s="53">
        <v>0</v>
      </c>
      <c r="AC8" s="53">
        <v>0</v>
      </c>
      <c r="AD8" s="53">
        <v>0</v>
      </c>
      <c r="AE8" s="53">
        <v>0</v>
      </c>
      <c r="AF8" s="53">
        <v>0</v>
      </c>
      <c r="AG8" s="53">
        <v>0.27</v>
      </c>
      <c r="AH8" s="53">
        <v>0</v>
      </c>
      <c r="AI8" s="53">
        <v>0</v>
      </c>
      <c r="AJ8" s="53">
        <v>0</v>
      </c>
      <c r="AK8" s="53">
        <v>0</v>
      </c>
      <c r="AL8" s="53">
        <v>0</v>
      </c>
      <c r="AM8" s="53">
        <v>3.7999999999999999E-2</v>
      </c>
      <c r="AN8" s="53">
        <v>0</v>
      </c>
      <c r="AO8" s="53">
        <v>0</v>
      </c>
      <c r="AP8" s="138">
        <v>4.2910000000000004</v>
      </c>
    </row>
    <row r="9" spans="1:44" s="89" customFormat="1" ht="14.25" customHeight="1" x14ac:dyDescent="0.25">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53">
        <v>0</v>
      </c>
      <c r="AJ9" s="53">
        <v>0</v>
      </c>
      <c r="AK9" s="53">
        <v>0</v>
      </c>
      <c r="AL9" s="53">
        <v>0</v>
      </c>
      <c r="AM9" s="53">
        <v>0</v>
      </c>
      <c r="AN9" s="53">
        <v>0</v>
      </c>
      <c r="AO9" s="53">
        <v>0</v>
      </c>
      <c r="AP9" s="138">
        <v>0</v>
      </c>
    </row>
    <row r="10" spans="1:44" s="89" customFormat="1" ht="14.25" customHeight="1" x14ac:dyDescent="0.25">
      <c r="A10" s="3" t="s">
        <v>144</v>
      </c>
      <c r="B10" s="3" t="s">
        <v>351</v>
      </c>
      <c r="C10" s="3" t="s">
        <v>354</v>
      </c>
      <c r="D10" s="53">
        <v>0</v>
      </c>
      <c r="E10" s="53">
        <v>0</v>
      </c>
      <c r="F10" s="53">
        <v>0</v>
      </c>
      <c r="G10" s="53">
        <v>3.7999999999999999E-2</v>
      </c>
      <c r="H10" s="53">
        <v>0</v>
      </c>
      <c r="I10" s="53">
        <v>0</v>
      </c>
      <c r="J10" s="53">
        <v>0</v>
      </c>
      <c r="K10" s="53">
        <v>0</v>
      </c>
      <c r="L10" s="53">
        <v>0</v>
      </c>
      <c r="M10" s="53">
        <v>0</v>
      </c>
      <c r="N10" s="53">
        <v>0</v>
      </c>
      <c r="O10" s="53">
        <v>0</v>
      </c>
      <c r="P10" s="53">
        <v>0</v>
      </c>
      <c r="Q10" s="53">
        <v>0</v>
      </c>
      <c r="R10" s="53">
        <v>0</v>
      </c>
      <c r="S10" s="53">
        <v>0</v>
      </c>
      <c r="T10" s="53">
        <v>0</v>
      </c>
      <c r="U10" s="53">
        <v>0</v>
      </c>
      <c r="V10" s="53">
        <v>0</v>
      </c>
      <c r="W10" s="53">
        <v>1.0999999999999999E-2</v>
      </c>
      <c r="X10" s="53">
        <v>0</v>
      </c>
      <c r="Y10" s="53">
        <v>0</v>
      </c>
      <c r="Z10" s="53">
        <v>0</v>
      </c>
      <c r="AA10" s="53">
        <v>0</v>
      </c>
      <c r="AB10" s="53">
        <v>0</v>
      </c>
      <c r="AC10" s="53">
        <v>0</v>
      </c>
      <c r="AD10" s="53">
        <v>0</v>
      </c>
      <c r="AE10" s="53">
        <v>0</v>
      </c>
      <c r="AF10" s="53">
        <v>0</v>
      </c>
      <c r="AG10" s="53">
        <v>0</v>
      </c>
      <c r="AH10" s="53">
        <v>3.6999999999999998E-2</v>
      </c>
      <c r="AI10" s="53">
        <v>0</v>
      </c>
      <c r="AJ10" s="53">
        <v>0</v>
      </c>
      <c r="AK10" s="53">
        <v>0</v>
      </c>
      <c r="AL10" s="53">
        <v>1.2650000000000001</v>
      </c>
      <c r="AM10" s="53">
        <v>0</v>
      </c>
      <c r="AN10" s="53">
        <v>0</v>
      </c>
      <c r="AO10" s="53">
        <v>0</v>
      </c>
      <c r="AP10" s="138">
        <v>1.3510000000000002</v>
      </c>
    </row>
    <row r="11" spans="1:44" s="89" customFormat="1" ht="14.25" customHeight="1" x14ac:dyDescent="0.25">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0</v>
      </c>
      <c r="W11" s="53">
        <v>0</v>
      </c>
      <c r="X11" s="53">
        <v>0</v>
      </c>
      <c r="Y11" s="53">
        <v>0</v>
      </c>
      <c r="Z11" s="53">
        <v>0</v>
      </c>
      <c r="AA11" s="53">
        <v>0</v>
      </c>
      <c r="AB11" s="53">
        <v>0</v>
      </c>
      <c r="AC11" s="53">
        <v>0</v>
      </c>
      <c r="AD11" s="53">
        <v>0</v>
      </c>
      <c r="AE11" s="53">
        <v>0</v>
      </c>
      <c r="AF11" s="53">
        <v>0</v>
      </c>
      <c r="AG11" s="53">
        <v>0</v>
      </c>
      <c r="AH11" s="53">
        <v>0</v>
      </c>
      <c r="AI11" s="53">
        <v>0</v>
      </c>
      <c r="AJ11" s="53">
        <v>0</v>
      </c>
      <c r="AK11" s="53">
        <v>0</v>
      </c>
      <c r="AL11" s="53">
        <v>0</v>
      </c>
      <c r="AM11" s="53">
        <v>0</v>
      </c>
      <c r="AN11" s="53">
        <v>0</v>
      </c>
      <c r="AO11" s="53">
        <v>0</v>
      </c>
      <c r="AP11" s="138">
        <v>0</v>
      </c>
    </row>
    <row r="12" spans="1:44" s="89" customFormat="1" ht="14.25" customHeight="1" x14ac:dyDescent="0.25">
      <c r="A12" s="3" t="s">
        <v>144</v>
      </c>
      <c r="B12" s="3" t="s">
        <v>351</v>
      </c>
      <c r="C12" s="3" t="s">
        <v>356</v>
      </c>
      <c r="D12" s="53">
        <v>1.6E-2</v>
      </c>
      <c r="E12" s="53">
        <v>0</v>
      </c>
      <c r="F12" s="53">
        <v>0</v>
      </c>
      <c r="G12" s="53">
        <v>0</v>
      </c>
      <c r="H12" s="53">
        <v>0</v>
      </c>
      <c r="I12" s="53">
        <v>1.2999999999999999E-2</v>
      </c>
      <c r="J12" s="53">
        <v>0</v>
      </c>
      <c r="K12" s="53">
        <v>0</v>
      </c>
      <c r="L12" s="53">
        <v>0</v>
      </c>
      <c r="M12" s="53">
        <v>0</v>
      </c>
      <c r="N12" s="53">
        <v>0</v>
      </c>
      <c r="O12" s="53">
        <v>0</v>
      </c>
      <c r="P12" s="53">
        <v>1.3009999999999999</v>
      </c>
      <c r="Q12" s="53">
        <v>0</v>
      </c>
      <c r="R12" s="53">
        <v>0</v>
      </c>
      <c r="S12" s="53">
        <v>0</v>
      </c>
      <c r="T12" s="53">
        <v>0</v>
      </c>
      <c r="U12" s="53">
        <v>0</v>
      </c>
      <c r="V12" s="53">
        <v>0</v>
      </c>
      <c r="W12" s="53">
        <v>0</v>
      </c>
      <c r="X12" s="53">
        <v>0</v>
      </c>
      <c r="Y12" s="53">
        <v>2.4E-2</v>
      </c>
      <c r="Z12" s="53">
        <v>0</v>
      </c>
      <c r="AA12" s="53">
        <v>0</v>
      </c>
      <c r="AB12" s="53">
        <v>0</v>
      </c>
      <c r="AC12" s="53">
        <v>0</v>
      </c>
      <c r="AD12" s="53">
        <v>0</v>
      </c>
      <c r="AE12" s="53">
        <v>0</v>
      </c>
      <c r="AF12" s="53">
        <v>0</v>
      </c>
      <c r="AG12" s="53">
        <v>2.5619999999999998</v>
      </c>
      <c r="AH12" s="53">
        <v>0</v>
      </c>
      <c r="AI12" s="53">
        <v>0</v>
      </c>
      <c r="AJ12" s="53">
        <v>0</v>
      </c>
      <c r="AK12" s="53">
        <v>0.224</v>
      </c>
      <c r="AL12" s="53">
        <v>0</v>
      </c>
      <c r="AM12" s="53">
        <v>0.40400000000000003</v>
      </c>
      <c r="AN12" s="53">
        <v>0</v>
      </c>
      <c r="AO12" s="53">
        <v>0</v>
      </c>
      <c r="AP12" s="138">
        <v>4.5439999999999996</v>
      </c>
    </row>
    <row r="13" spans="1:44" s="89" customFormat="1" ht="14.25" customHeight="1" x14ac:dyDescent="0.25">
      <c r="A13" s="3" t="s">
        <v>144</v>
      </c>
      <c r="B13" s="3" t="s">
        <v>351</v>
      </c>
      <c r="C13" s="3" t="s">
        <v>151</v>
      </c>
      <c r="D13" s="53">
        <v>0.54300000000000004</v>
      </c>
      <c r="E13" s="53">
        <v>0</v>
      </c>
      <c r="F13" s="53">
        <v>0</v>
      </c>
      <c r="G13" s="53">
        <v>1.1969999999999998</v>
      </c>
      <c r="H13" s="53">
        <v>0</v>
      </c>
      <c r="I13" s="53">
        <v>2.5000000000000001E-2</v>
      </c>
      <c r="J13" s="53">
        <v>0</v>
      </c>
      <c r="K13" s="53">
        <v>0</v>
      </c>
      <c r="L13" s="53">
        <v>1.3440000000000001</v>
      </c>
      <c r="M13" s="53">
        <v>0</v>
      </c>
      <c r="N13" s="53">
        <v>1.0539999999999998</v>
      </c>
      <c r="O13" s="53">
        <v>0</v>
      </c>
      <c r="P13" s="53">
        <v>1.407</v>
      </c>
      <c r="Q13" s="53">
        <v>0</v>
      </c>
      <c r="R13" s="53">
        <v>0</v>
      </c>
      <c r="S13" s="53">
        <v>0</v>
      </c>
      <c r="T13" s="53">
        <v>0</v>
      </c>
      <c r="U13" s="53">
        <v>3.4000000000000002E-2</v>
      </c>
      <c r="V13" s="53">
        <v>2</v>
      </c>
      <c r="W13" s="53">
        <v>0.46700000000000008</v>
      </c>
      <c r="X13" s="53">
        <v>0</v>
      </c>
      <c r="Y13" s="53">
        <v>0</v>
      </c>
      <c r="Z13" s="53">
        <v>0</v>
      </c>
      <c r="AA13" s="53">
        <v>0</v>
      </c>
      <c r="AB13" s="53">
        <v>0</v>
      </c>
      <c r="AC13" s="53">
        <v>0</v>
      </c>
      <c r="AD13" s="53">
        <v>9.6000000000000002E-2</v>
      </c>
      <c r="AE13" s="53">
        <v>0</v>
      </c>
      <c r="AF13" s="53">
        <v>0</v>
      </c>
      <c r="AG13" s="53">
        <v>0.57499999999999996</v>
      </c>
      <c r="AH13" s="53">
        <v>0</v>
      </c>
      <c r="AI13" s="53">
        <v>0</v>
      </c>
      <c r="AJ13" s="53">
        <v>0</v>
      </c>
      <c r="AK13" s="53">
        <v>0</v>
      </c>
      <c r="AL13" s="53">
        <v>0</v>
      </c>
      <c r="AM13" s="53">
        <v>1.06</v>
      </c>
      <c r="AN13" s="53">
        <v>0</v>
      </c>
      <c r="AO13" s="53">
        <v>0</v>
      </c>
      <c r="AP13" s="138">
        <v>9.8019999999999996</v>
      </c>
    </row>
    <row r="14" spans="1:44" s="89" customFormat="1" ht="14.25" customHeight="1" x14ac:dyDescent="0.25">
      <c r="A14" s="3" t="s">
        <v>144</v>
      </c>
      <c r="B14" s="3" t="s">
        <v>351</v>
      </c>
      <c r="C14" s="3" t="s">
        <v>357</v>
      </c>
      <c r="D14" s="53">
        <v>0</v>
      </c>
      <c r="E14" s="53">
        <v>0</v>
      </c>
      <c r="F14" s="53">
        <v>0</v>
      </c>
      <c r="G14" s="53">
        <v>0.312</v>
      </c>
      <c r="H14" s="53">
        <v>0</v>
      </c>
      <c r="I14" s="53">
        <v>0</v>
      </c>
      <c r="J14" s="53">
        <v>0</v>
      </c>
      <c r="K14" s="53">
        <v>0</v>
      </c>
      <c r="L14" s="53">
        <v>1.8600000000000003</v>
      </c>
      <c r="M14" s="53">
        <v>0</v>
      </c>
      <c r="N14" s="53">
        <v>0</v>
      </c>
      <c r="O14" s="53">
        <v>0</v>
      </c>
      <c r="P14" s="53">
        <v>0</v>
      </c>
      <c r="Q14" s="53">
        <v>0</v>
      </c>
      <c r="R14" s="53">
        <v>0</v>
      </c>
      <c r="S14" s="53">
        <v>0</v>
      </c>
      <c r="T14" s="53">
        <v>0</v>
      </c>
      <c r="U14" s="53">
        <v>0</v>
      </c>
      <c r="V14" s="53">
        <v>0</v>
      </c>
      <c r="W14" s="53">
        <v>0</v>
      </c>
      <c r="X14" s="53">
        <v>0</v>
      </c>
      <c r="Y14" s="53">
        <v>0</v>
      </c>
      <c r="Z14" s="53">
        <v>0</v>
      </c>
      <c r="AA14" s="53">
        <v>0</v>
      </c>
      <c r="AB14" s="53">
        <v>0</v>
      </c>
      <c r="AC14" s="53">
        <v>0</v>
      </c>
      <c r="AD14" s="53">
        <v>0</v>
      </c>
      <c r="AE14" s="53">
        <v>0</v>
      </c>
      <c r="AF14" s="53">
        <v>0</v>
      </c>
      <c r="AG14" s="53">
        <v>0</v>
      </c>
      <c r="AH14" s="53">
        <v>0</v>
      </c>
      <c r="AI14" s="53">
        <v>0</v>
      </c>
      <c r="AJ14" s="53">
        <v>0</v>
      </c>
      <c r="AK14" s="53">
        <v>0</v>
      </c>
      <c r="AL14" s="53">
        <v>7.2000000000000008E-2</v>
      </c>
      <c r="AM14" s="53">
        <v>0</v>
      </c>
      <c r="AN14" s="53">
        <v>0</v>
      </c>
      <c r="AO14" s="53">
        <v>0</v>
      </c>
      <c r="AP14" s="138">
        <v>2.2440000000000002</v>
      </c>
    </row>
    <row r="15" spans="1:44"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2.5999999999999999E-2</v>
      </c>
      <c r="X15" s="53">
        <v>0</v>
      </c>
      <c r="Y15" s="53">
        <v>0</v>
      </c>
      <c r="Z15" s="53">
        <v>0</v>
      </c>
      <c r="AA15" s="53">
        <v>0</v>
      </c>
      <c r="AB15" s="53">
        <v>0</v>
      </c>
      <c r="AC15" s="53">
        <v>0</v>
      </c>
      <c r="AD15" s="53">
        <v>0</v>
      </c>
      <c r="AE15" s="53">
        <v>0</v>
      </c>
      <c r="AF15" s="53">
        <v>0</v>
      </c>
      <c r="AG15" s="53">
        <v>0</v>
      </c>
      <c r="AH15" s="53">
        <v>0</v>
      </c>
      <c r="AI15" s="53">
        <v>0</v>
      </c>
      <c r="AJ15" s="53">
        <v>0</v>
      </c>
      <c r="AK15" s="53">
        <v>0</v>
      </c>
      <c r="AL15" s="53">
        <v>0</v>
      </c>
      <c r="AM15" s="53">
        <v>0</v>
      </c>
      <c r="AN15" s="53">
        <v>0</v>
      </c>
      <c r="AO15" s="53">
        <v>0</v>
      </c>
      <c r="AP15" s="138">
        <v>2.5999999999999999E-2</v>
      </c>
    </row>
    <row r="16" spans="1:44" s="89" customFormat="1" ht="14.25" customHeight="1" x14ac:dyDescent="0.25">
      <c r="A16" s="3" t="s">
        <v>144</v>
      </c>
      <c r="B16" s="3" t="s">
        <v>351</v>
      </c>
      <c r="C16" s="3" t="s">
        <v>359</v>
      </c>
      <c r="D16" s="53">
        <v>0</v>
      </c>
      <c r="E16" s="53">
        <v>0</v>
      </c>
      <c r="F16" s="53">
        <v>0</v>
      </c>
      <c r="G16" s="53">
        <v>2.4E-2</v>
      </c>
      <c r="H16" s="53">
        <v>0</v>
      </c>
      <c r="I16" s="53">
        <v>0</v>
      </c>
      <c r="J16" s="53">
        <v>0</v>
      </c>
      <c r="K16" s="53">
        <v>0</v>
      </c>
      <c r="L16" s="53">
        <v>1.1360000000000001</v>
      </c>
      <c r="M16" s="53">
        <v>0</v>
      </c>
      <c r="N16" s="53">
        <v>2.4E-2</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0</v>
      </c>
      <c r="AH16" s="53">
        <v>0</v>
      </c>
      <c r="AI16" s="53">
        <v>0</v>
      </c>
      <c r="AJ16" s="53">
        <v>0</v>
      </c>
      <c r="AK16" s="53">
        <v>0</v>
      </c>
      <c r="AL16" s="53">
        <v>0.24299999999999999</v>
      </c>
      <c r="AM16" s="53">
        <v>0</v>
      </c>
      <c r="AN16" s="53">
        <v>0</v>
      </c>
      <c r="AO16" s="53">
        <v>0</v>
      </c>
      <c r="AP16" s="138">
        <v>1.427</v>
      </c>
    </row>
    <row r="17" spans="1:42" s="89" customFormat="1" ht="14.25" customHeight="1" x14ac:dyDescent="0.25">
      <c r="A17" s="3" t="s">
        <v>144</v>
      </c>
      <c r="B17" s="3" t="s">
        <v>351</v>
      </c>
      <c r="C17" s="3" t="s">
        <v>360</v>
      </c>
      <c r="D17" s="53">
        <v>0.7420000000000001</v>
      </c>
      <c r="E17" s="53">
        <v>0</v>
      </c>
      <c r="F17" s="53">
        <v>0</v>
      </c>
      <c r="G17" s="53">
        <v>0</v>
      </c>
      <c r="H17" s="53">
        <v>0</v>
      </c>
      <c r="I17" s="53">
        <v>0</v>
      </c>
      <c r="J17" s="53">
        <v>0</v>
      </c>
      <c r="K17" s="53">
        <v>0</v>
      </c>
      <c r="L17" s="53">
        <v>0.11</v>
      </c>
      <c r="M17" s="53">
        <v>0</v>
      </c>
      <c r="N17" s="53">
        <v>0.02</v>
      </c>
      <c r="O17" s="53">
        <v>0</v>
      </c>
      <c r="P17" s="53">
        <v>0</v>
      </c>
      <c r="Q17" s="53">
        <v>0</v>
      </c>
      <c r="R17" s="53">
        <v>0</v>
      </c>
      <c r="S17" s="53">
        <v>0</v>
      </c>
      <c r="T17" s="53">
        <v>0</v>
      </c>
      <c r="U17" s="53">
        <v>0</v>
      </c>
      <c r="V17" s="53">
        <v>0</v>
      </c>
      <c r="W17" s="53">
        <v>0</v>
      </c>
      <c r="X17" s="53">
        <v>0</v>
      </c>
      <c r="Y17" s="53">
        <v>0</v>
      </c>
      <c r="Z17" s="53">
        <v>0</v>
      </c>
      <c r="AA17" s="53">
        <v>0</v>
      </c>
      <c r="AB17" s="53">
        <v>0</v>
      </c>
      <c r="AC17" s="53">
        <v>0</v>
      </c>
      <c r="AD17" s="53">
        <v>4.2579999999999991</v>
      </c>
      <c r="AE17" s="53">
        <v>0</v>
      </c>
      <c r="AF17" s="53">
        <v>0</v>
      </c>
      <c r="AG17" s="53">
        <v>4.7359999999999998</v>
      </c>
      <c r="AH17" s="53">
        <v>0</v>
      </c>
      <c r="AI17" s="53">
        <v>0</v>
      </c>
      <c r="AJ17" s="53">
        <v>0</v>
      </c>
      <c r="AK17" s="53">
        <v>6.5390000000000006</v>
      </c>
      <c r="AL17" s="53">
        <v>0</v>
      </c>
      <c r="AM17" s="53">
        <v>0.56300000000000006</v>
      </c>
      <c r="AN17" s="53">
        <v>0</v>
      </c>
      <c r="AO17" s="53">
        <v>0</v>
      </c>
      <c r="AP17" s="138">
        <v>16.968</v>
      </c>
    </row>
    <row r="18" spans="1:42" s="89" customFormat="1" ht="14.25" customHeight="1" x14ac:dyDescent="0.25">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53">
        <v>0</v>
      </c>
      <c r="AJ18" s="53">
        <v>0</v>
      </c>
      <c r="AK18" s="53">
        <v>0</v>
      </c>
      <c r="AL18" s="53">
        <v>0</v>
      </c>
      <c r="AM18" s="53">
        <v>0</v>
      </c>
      <c r="AN18" s="53">
        <v>0</v>
      </c>
      <c r="AO18" s="53">
        <v>0</v>
      </c>
      <c r="AP18" s="138">
        <v>0</v>
      </c>
    </row>
    <row r="19" spans="1:42" s="89" customFormat="1" ht="14.25" customHeight="1" x14ac:dyDescent="0.25">
      <c r="A19" s="3" t="s">
        <v>144</v>
      </c>
      <c r="B19" s="3" t="s">
        <v>351</v>
      </c>
      <c r="C19" s="3" t="s">
        <v>155</v>
      </c>
      <c r="D19" s="53">
        <v>4.9669999999999996</v>
      </c>
      <c r="E19" s="53">
        <v>0</v>
      </c>
      <c r="F19" s="53">
        <v>0</v>
      </c>
      <c r="G19" s="53">
        <v>0.12400000000000001</v>
      </c>
      <c r="H19" s="53">
        <v>0</v>
      </c>
      <c r="I19" s="53">
        <v>0</v>
      </c>
      <c r="J19" s="53">
        <v>0</v>
      </c>
      <c r="K19" s="53">
        <v>0</v>
      </c>
      <c r="L19" s="53">
        <v>0.79199999999999993</v>
      </c>
      <c r="M19" s="53">
        <v>0</v>
      </c>
      <c r="N19" s="53">
        <v>0</v>
      </c>
      <c r="O19" s="53">
        <v>0</v>
      </c>
      <c r="P19" s="53">
        <v>0</v>
      </c>
      <c r="Q19" s="53">
        <v>0</v>
      </c>
      <c r="R19" s="53">
        <v>0</v>
      </c>
      <c r="S19" s="53">
        <v>0</v>
      </c>
      <c r="T19" s="53">
        <v>0</v>
      </c>
      <c r="U19" s="53">
        <v>0</v>
      </c>
      <c r="V19" s="53">
        <v>0</v>
      </c>
      <c r="W19" s="53">
        <v>0</v>
      </c>
      <c r="X19" s="53">
        <v>0</v>
      </c>
      <c r="Y19" s="53">
        <v>0.128</v>
      </c>
      <c r="Z19" s="53">
        <v>0</v>
      </c>
      <c r="AA19" s="53">
        <v>0</v>
      </c>
      <c r="AB19" s="53">
        <v>0</v>
      </c>
      <c r="AC19" s="53">
        <v>0</v>
      </c>
      <c r="AD19" s="53">
        <v>0</v>
      </c>
      <c r="AE19" s="53">
        <v>0</v>
      </c>
      <c r="AF19" s="53">
        <v>0</v>
      </c>
      <c r="AG19" s="53">
        <v>0.10400000000000001</v>
      </c>
      <c r="AH19" s="53">
        <v>0</v>
      </c>
      <c r="AI19" s="53">
        <v>0</v>
      </c>
      <c r="AJ19" s="53">
        <v>0</v>
      </c>
      <c r="AK19" s="53">
        <v>0</v>
      </c>
      <c r="AL19" s="53">
        <v>0</v>
      </c>
      <c r="AM19" s="53">
        <v>0.192</v>
      </c>
      <c r="AN19" s="53">
        <v>0</v>
      </c>
      <c r="AO19" s="53">
        <v>0</v>
      </c>
      <c r="AP19" s="138">
        <v>6.3069999999999995</v>
      </c>
    </row>
    <row r="20" spans="1:42" s="89" customFormat="1" ht="14.25" customHeight="1" x14ac:dyDescent="0.25">
      <c r="A20" s="3" t="s">
        <v>144</v>
      </c>
      <c r="B20" s="3" t="s">
        <v>351</v>
      </c>
      <c r="C20" s="3" t="s">
        <v>362</v>
      </c>
      <c r="D20" s="53">
        <v>0</v>
      </c>
      <c r="E20" s="53">
        <v>0</v>
      </c>
      <c r="F20" s="53">
        <v>0</v>
      </c>
      <c r="G20" s="53">
        <v>0</v>
      </c>
      <c r="H20" s="53">
        <v>0</v>
      </c>
      <c r="I20" s="53">
        <v>0</v>
      </c>
      <c r="J20" s="53">
        <v>0</v>
      </c>
      <c r="K20" s="53">
        <v>0</v>
      </c>
      <c r="L20" s="53">
        <v>2.1999999999999999E-2</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138">
        <v>2.1999999999999999E-2</v>
      </c>
    </row>
    <row r="21" spans="1:42" s="89" customFormat="1" ht="14.25" customHeight="1" x14ac:dyDescent="0.25">
      <c r="A21" s="3" t="s">
        <v>144</v>
      </c>
      <c r="B21" s="3" t="s">
        <v>351</v>
      </c>
      <c r="C21" s="3" t="s">
        <v>363</v>
      </c>
      <c r="D21" s="53">
        <v>0</v>
      </c>
      <c r="E21" s="53">
        <v>0</v>
      </c>
      <c r="F21" s="53">
        <v>0</v>
      </c>
      <c r="G21" s="53">
        <v>0.15</v>
      </c>
      <c r="H21" s="53">
        <v>0</v>
      </c>
      <c r="I21" s="53">
        <v>0</v>
      </c>
      <c r="J21" s="53">
        <v>0</v>
      </c>
      <c r="K21" s="53">
        <v>0</v>
      </c>
      <c r="L21" s="53">
        <v>4.8000000000000001E-2</v>
      </c>
      <c r="M21" s="53">
        <v>0</v>
      </c>
      <c r="N21" s="53">
        <v>0</v>
      </c>
      <c r="O21" s="53">
        <v>0</v>
      </c>
      <c r="P21" s="53">
        <v>0</v>
      </c>
      <c r="Q21" s="53">
        <v>0</v>
      </c>
      <c r="R21" s="53">
        <v>0</v>
      </c>
      <c r="S21" s="53">
        <v>0</v>
      </c>
      <c r="T21" s="53">
        <v>0</v>
      </c>
      <c r="U21" s="53">
        <v>0</v>
      </c>
      <c r="V21" s="53">
        <v>0.26</v>
      </c>
      <c r="W21" s="53">
        <v>0</v>
      </c>
      <c r="X21" s="53">
        <v>5.3999999999999999E-2</v>
      </c>
      <c r="Y21" s="53">
        <v>0</v>
      </c>
      <c r="Z21" s="53">
        <v>0</v>
      </c>
      <c r="AA21" s="53">
        <v>0</v>
      </c>
      <c r="AB21" s="53">
        <v>0</v>
      </c>
      <c r="AC21" s="53">
        <v>0</v>
      </c>
      <c r="AD21" s="53">
        <v>9.6000000000000002E-2</v>
      </c>
      <c r="AE21" s="53">
        <v>0</v>
      </c>
      <c r="AF21" s="53">
        <v>0</v>
      </c>
      <c r="AG21" s="53">
        <v>5.3699999999999992</v>
      </c>
      <c r="AH21" s="53">
        <v>0</v>
      </c>
      <c r="AI21" s="53">
        <v>0</v>
      </c>
      <c r="AJ21" s="53">
        <v>0</v>
      </c>
      <c r="AK21" s="53">
        <v>0</v>
      </c>
      <c r="AL21" s="53">
        <v>0.05</v>
      </c>
      <c r="AM21" s="53">
        <v>0</v>
      </c>
      <c r="AN21" s="53">
        <v>0</v>
      </c>
      <c r="AO21" s="53">
        <v>0</v>
      </c>
      <c r="AP21" s="138">
        <v>6.0279999999999987</v>
      </c>
    </row>
    <row r="22" spans="1:42" s="89" customFormat="1" ht="14.25" customHeight="1" x14ac:dyDescent="0.25">
      <c r="A22" s="3" t="s">
        <v>144</v>
      </c>
      <c r="B22" s="3" t="s">
        <v>351</v>
      </c>
      <c r="C22" s="3" t="s">
        <v>159</v>
      </c>
      <c r="D22" s="53">
        <v>1.3589999999999998</v>
      </c>
      <c r="E22" s="53">
        <v>0</v>
      </c>
      <c r="F22" s="53">
        <v>0</v>
      </c>
      <c r="G22" s="53">
        <v>0.124</v>
      </c>
      <c r="H22" s="53">
        <v>0</v>
      </c>
      <c r="I22" s="53">
        <v>0</v>
      </c>
      <c r="J22" s="53">
        <v>0</v>
      </c>
      <c r="K22" s="53">
        <v>0</v>
      </c>
      <c r="L22" s="53">
        <v>1.155</v>
      </c>
      <c r="M22" s="53">
        <v>0</v>
      </c>
      <c r="N22" s="53">
        <v>1.7999999999999999E-2</v>
      </c>
      <c r="O22" s="53">
        <v>0</v>
      </c>
      <c r="P22" s="53">
        <v>0.53900000000000003</v>
      </c>
      <c r="Q22" s="53">
        <v>0</v>
      </c>
      <c r="R22" s="53">
        <v>0</v>
      </c>
      <c r="S22" s="53">
        <v>0</v>
      </c>
      <c r="T22" s="53">
        <v>0</v>
      </c>
      <c r="U22" s="53">
        <v>0</v>
      </c>
      <c r="V22" s="53">
        <v>2.7120000000000002</v>
      </c>
      <c r="W22" s="53">
        <v>0</v>
      </c>
      <c r="X22" s="53">
        <v>0</v>
      </c>
      <c r="Y22" s="53">
        <v>0</v>
      </c>
      <c r="Z22" s="53">
        <v>0</v>
      </c>
      <c r="AA22" s="53">
        <v>0</v>
      </c>
      <c r="AB22" s="53">
        <v>0</v>
      </c>
      <c r="AC22" s="53">
        <v>0</v>
      </c>
      <c r="AD22" s="53">
        <v>1.2E-2</v>
      </c>
      <c r="AE22" s="53">
        <v>0</v>
      </c>
      <c r="AF22" s="53">
        <v>0</v>
      </c>
      <c r="AG22" s="53">
        <v>0</v>
      </c>
      <c r="AH22" s="53">
        <v>0</v>
      </c>
      <c r="AI22" s="53">
        <v>0</v>
      </c>
      <c r="AJ22" s="53">
        <v>0</v>
      </c>
      <c r="AK22" s="53">
        <v>0</v>
      </c>
      <c r="AL22" s="53">
        <v>1.5</v>
      </c>
      <c r="AM22" s="53">
        <v>0.23499999999999996</v>
      </c>
      <c r="AN22" s="53">
        <v>0</v>
      </c>
      <c r="AO22" s="53">
        <v>0</v>
      </c>
      <c r="AP22" s="138">
        <v>7.6539999999999999</v>
      </c>
    </row>
    <row r="23" spans="1:42" s="89" customFormat="1" ht="14.25" customHeight="1" x14ac:dyDescent="0.25">
      <c r="A23" s="3" t="s">
        <v>144</v>
      </c>
      <c r="B23" s="3" t="s">
        <v>351</v>
      </c>
      <c r="C23" s="3" t="s">
        <v>364</v>
      </c>
      <c r="D23" s="53">
        <v>0</v>
      </c>
      <c r="E23" s="53">
        <v>0</v>
      </c>
      <c r="F23" s="53">
        <v>0</v>
      </c>
      <c r="G23" s="53">
        <v>0.1</v>
      </c>
      <c r="H23" s="53">
        <v>0</v>
      </c>
      <c r="I23" s="53">
        <v>0.01</v>
      </c>
      <c r="J23" s="53">
        <v>0</v>
      </c>
      <c r="K23" s="53">
        <v>0</v>
      </c>
      <c r="L23" s="53">
        <v>0</v>
      </c>
      <c r="M23" s="53">
        <v>0</v>
      </c>
      <c r="N23" s="53">
        <v>0</v>
      </c>
      <c r="O23" s="53">
        <v>0</v>
      </c>
      <c r="P23" s="53">
        <v>0</v>
      </c>
      <c r="Q23" s="53">
        <v>0</v>
      </c>
      <c r="R23" s="53">
        <v>0</v>
      </c>
      <c r="S23" s="53">
        <v>0</v>
      </c>
      <c r="T23" s="53">
        <v>0</v>
      </c>
      <c r="U23" s="53">
        <v>0</v>
      </c>
      <c r="V23" s="53">
        <v>0</v>
      </c>
      <c r="W23" s="53">
        <v>4.3999999999999997E-2</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5.1999999999999998E-2</v>
      </c>
      <c r="AN23" s="53">
        <v>0</v>
      </c>
      <c r="AO23" s="53">
        <v>0</v>
      </c>
      <c r="AP23" s="138">
        <v>0.20599999999999999</v>
      </c>
    </row>
    <row r="24" spans="1:42" s="89" customFormat="1" ht="14.25" customHeight="1" x14ac:dyDescent="0.25">
      <c r="A24" s="3" t="s">
        <v>144</v>
      </c>
      <c r="B24" s="3" t="s">
        <v>351</v>
      </c>
      <c r="C24" s="3" t="s">
        <v>365</v>
      </c>
      <c r="D24" s="53">
        <v>0</v>
      </c>
      <c r="E24" s="53">
        <v>0</v>
      </c>
      <c r="F24" s="53">
        <v>0</v>
      </c>
      <c r="G24" s="53">
        <v>0</v>
      </c>
      <c r="H24" s="53">
        <v>0</v>
      </c>
      <c r="I24" s="53">
        <v>0</v>
      </c>
      <c r="J24" s="53">
        <v>0</v>
      </c>
      <c r="K24" s="53">
        <v>0</v>
      </c>
      <c r="L24" s="53">
        <v>0.4300000000000001</v>
      </c>
      <c r="M24" s="53">
        <v>0</v>
      </c>
      <c r="N24" s="53">
        <v>0</v>
      </c>
      <c r="O24" s="53">
        <v>0</v>
      </c>
      <c r="P24" s="53">
        <v>0.93600000000000017</v>
      </c>
      <c r="Q24" s="53">
        <v>0</v>
      </c>
      <c r="R24" s="53">
        <v>0</v>
      </c>
      <c r="S24" s="53">
        <v>0</v>
      </c>
      <c r="T24" s="53">
        <v>0</v>
      </c>
      <c r="U24" s="53">
        <v>0</v>
      </c>
      <c r="V24" s="53">
        <v>0</v>
      </c>
      <c r="W24" s="53">
        <v>0</v>
      </c>
      <c r="X24" s="53">
        <v>0</v>
      </c>
      <c r="Y24" s="53">
        <v>0</v>
      </c>
      <c r="Z24" s="53">
        <v>0</v>
      </c>
      <c r="AA24" s="53">
        <v>0</v>
      </c>
      <c r="AB24" s="53">
        <v>0</v>
      </c>
      <c r="AC24" s="53">
        <v>0</v>
      </c>
      <c r="AD24" s="53">
        <v>0</v>
      </c>
      <c r="AE24" s="53">
        <v>0</v>
      </c>
      <c r="AF24" s="53">
        <v>0</v>
      </c>
      <c r="AG24" s="53">
        <v>3.6000000000000004E-2</v>
      </c>
      <c r="AH24" s="53">
        <v>0</v>
      </c>
      <c r="AI24" s="53">
        <v>0</v>
      </c>
      <c r="AJ24" s="53">
        <v>0</v>
      </c>
      <c r="AK24" s="53">
        <v>0</v>
      </c>
      <c r="AL24" s="53">
        <v>0</v>
      </c>
      <c r="AM24" s="53">
        <v>1.6E-2</v>
      </c>
      <c r="AN24" s="53">
        <v>0</v>
      </c>
      <c r="AO24" s="53">
        <v>0</v>
      </c>
      <c r="AP24" s="138">
        <v>1.4180000000000004</v>
      </c>
    </row>
    <row r="25" spans="1:42" s="89" customFormat="1" ht="14.25" customHeight="1" x14ac:dyDescent="0.25">
      <c r="A25" s="3" t="s">
        <v>144</v>
      </c>
      <c r="B25" s="3" t="s">
        <v>351</v>
      </c>
      <c r="C25" s="3" t="s">
        <v>162</v>
      </c>
      <c r="D25" s="53">
        <v>0</v>
      </c>
      <c r="E25" s="53">
        <v>0</v>
      </c>
      <c r="F25" s="53">
        <v>0</v>
      </c>
      <c r="G25" s="53">
        <v>1.2889999999999999</v>
      </c>
      <c r="H25" s="53">
        <v>0</v>
      </c>
      <c r="I25" s="53">
        <v>2.5000000000000001E-2</v>
      </c>
      <c r="J25" s="53">
        <v>0</v>
      </c>
      <c r="K25" s="53">
        <v>0.25</v>
      </c>
      <c r="L25" s="53">
        <v>5.2519999999999998</v>
      </c>
      <c r="M25" s="53">
        <v>0</v>
      </c>
      <c r="N25" s="53">
        <v>8.0999999999999989E-2</v>
      </c>
      <c r="O25" s="53">
        <v>0</v>
      </c>
      <c r="P25" s="53">
        <v>0.16800000000000001</v>
      </c>
      <c r="Q25" s="53">
        <v>0</v>
      </c>
      <c r="R25" s="53">
        <v>0</v>
      </c>
      <c r="S25" s="53">
        <v>0</v>
      </c>
      <c r="T25" s="53">
        <v>0</v>
      </c>
      <c r="U25" s="53">
        <v>0</v>
      </c>
      <c r="V25" s="53">
        <v>2.798</v>
      </c>
      <c r="W25" s="53">
        <v>3.9E-2</v>
      </c>
      <c r="X25" s="53">
        <v>0</v>
      </c>
      <c r="Y25" s="53">
        <v>0</v>
      </c>
      <c r="Z25" s="53">
        <v>0</v>
      </c>
      <c r="AA25" s="53">
        <v>0</v>
      </c>
      <c r="AB25" s="53">
        <v>0</v>
      </c>
      <c r="AC25" s="53">
        <v>0</v>
      </c>
      <c r="AD25" s="53">
        <v>0</v>
      </c>
      <c r="AE25" s="53">
        <v>0</v>
      </c>
      <c r="AF25" s="53">
        <v>0</v>
      </c>
      <c r="AG25" s="53">
        <v>6.7259999999999982</v>
      </c>
      <c r="AH25" s="53">
        <v>0</v>
      </c>
      <c r="AI25" s="53">
        <v>0</v>
      </c>
      <c r="AJ25" s="53">
        <v>0</v>
      </c>
      <c r="AK25" s="53">
        <v>0.70799999999999996</v>
      </c>
      <c r="AL25" s="53">
        <v>0.86599999999999999</v>
      </c>
      <c r="AM25" s="53">
        <v>0.14299999999999999</v>
      </c>
      <c r="AN25" s="53">
        <v>0</v>
      </c>
      <c r="AO25" s="53">
        <v>0</v>
      </c>
      <c r="AP25" s="138">
        <v>18.344999999999995</v>
      </c>
    </row>
    <row r="26" spans="1:42" s="89" customFormat="1" ht="14.25" customHeight="1" x14ac:dyDescent="0.25">
      <c r="A26" s="51" t="s">
        <v>366</v>
      </c>
      <c r="B26" s="51" t="s">
        <v>366</v>
      </c>
      <c r="C26" s="51" t="s">
        <v>366</v>
      </c>
      <c r="D26" s="52">
        <v>1.6919999999999999</v>
      </c>
      <c r="E26" s="52">
        <v>0</v>
      </c>
      <c r="F26" s="52">
        <v>0</v>
      </c>
      <c r="G26" s="52">
        <v>0.59600000000000009</v>
      </c>
      <c r="H26" s="52">
        <v>3.0000000000000001E-3</v>
      </c>
      <c r="I26" s="52">
        <v>0.14399999999999999</v>
      </c>
      <c r="J26" s="52">
        <v>0</v>
      </c>
      <c r="K26" s="52">
        <v>4.9000000000000002E-2</v>
      </c>
      <c r="L26" s="52">
        <v>0.59699999999999998</v>
      </c>
      <c r="M26" s="52">
        <v>6.4000000000000001E-2</v>
      </c>
      <c r="N26" s="52">
        <v>3.0000000000000001E-3</v>
      </c>
      <c r="O26" s="52">
        <v>0</v>
      </c>
      <c r="P26" s="52">
        <v>1.2370000000000001</v>
      </c>
      <c r="Q26" s="52">
        <v>0.08</v>
      </c>
      <c r="R26" s="52">
        <v>0</v>
      </c>
      <c r="S26" s="52">
        <v>0.12</v>
      </c>
      <c r="T26" s="52">
        <v>0</v>
      </c>
      <c r="U26" s="52">
        <v>4.24</v>
      </c>
      <c r="V26" s="52">
        <v>0</v>
      </c>
      <c r="W26" s="52">
        <v>0.17800000000000002</v>
      </c>
      <c r="X26" s="52">
        <v>0</v>
      </c>
      <c r="Y26" s="52">
        <v>0.14799999999999999</v>
      </c>
      <c r="Z26" s="52">
        <v>0</v>
      </c>
      <c r="AA26" s="52">
        <v>0</v>
      </c>
      <c r="AB26" s="52">
        <v>0</v>
      </c>
      <c r="AC26" s="52">
        <v>0</v>
      </c>
      <c r="AD26" s="52">
        <v>7.2000000000000008E-2</v>
      </c>
      <c r="AE26" s="52">
        <v>0</v>
      </c>
      <c r="AF26" s="52">
        <v>0</v>
      </c>
      <c r="AG26" s="52">
        <v>0</v>
      </c>
      <c r="AH26" s="52">
        <v>0</v>
      </c>
      <c r="AI26" s="52">
        <v>0</v>
      </c>
      <c r="AJ26" s="52">
        <v>0</v>
      </c>
      <c r="AK26" s="52">
        <v>0</v>
      </c>
      <c r="AL26" s="52">
        <v>0.16200000000000001</v>
      </c>
      <c r="AM26" s="52">
        <v>8.3000000000000004E-2</v>
      </c>
      <c r="AN26" s="52">
        <v>0</v>
      </c>
      <c r="AO26" s="52">
        <v>0</v>
      </c>
      <c r="AP26" s="52">
        <v>9.4680000000000017</v>
      </c>
    </row>
    <row r="27" spans="1:42" s="89" customFormat="1" ht="14.25" customHeight="1" x14ac:dyDescent="0.25">
      <c r="A27" s="3" t="s">
        <v>144</v>
      </c>
      <c r="B27" s="3" t="s">
        <v>367</v>
      </c>
      <c r="C27" s="3" t="s">
        <v>368</v>
      </c>
      <c r="D27" s="53">
        <v>0</v>
      </c>
      <c r="E27" s="53">
        <v>0</v>
      </c>
      <c r="F27" s="53">
        <v>0</v>
      </c>
      <c r="G27" s="53">
        <v>2.5999999999999999E-2</v>
      </c>
      <c r="H27" s="53">
        <v>0</v>
      </c>
      <c r="I27" s="53">
        <v>0</v>
      </c>
      <c r="J27" s="53">
        <v>0</v>
      </c>
      <c r="K27" s="53">
        <v>0</v>
      </c>
      <c r="L27" s="53">
        <v>4.8000000000000001E-2</v>
      </c>
      <c r="M27" s="53">
        <v>4.1999999999999996E-2</v>
      </c>
      <c r="N27" s="53">
        <v>0</v>
      </c>
      <c r="O27" s="53">
        <v>0</v>
      </c>
      <c r="P27" s="53">
        <v>0.19999999999999998</v>
      </c>
      <c r="Q27" s="53">
        <v>0.08</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53">
        <v>0</v>
      </c>
      <c r="AJ27" s="53">
        <v>0</v>
      </c>
      <c r="AK27" s="53">
        <v>0</v>
      </c>
      <c r="AL27" s="53">
        <v>0</v>
      </c>
      <c r="AM27" s="53">
        <v>0</v>
      </c>
      <c r="AN27" s="53">
        <v>0</v>
      </c>
      <c r="AO27" s="53">
        <v>0</v>
      </c>
      <c r="AP27" s="138">
        <v>0.39599999999999996</v>
      </c>
    </row>
    <row r="28" spans="1:42"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53">
        <v>0</v>
      </c>
      <c r="AJ28" s="53">
        <v>0</v>
      </c>
      <c r="AK28" s="53">
        <v>0</v>
      </c>
      <c r="AL28" s="53">
        <v>0</v>
      </c>
      <c r="AM28" s="53">
        <v>0</v>
      </c>
      <c r="AN28" s="53">
        <v>0</v>
      </c>
      <c r="AO28" s="53">
        <v>0</v>
      </c>
      <c r="AP28" s="138">
        <v>0</v>
      </c>
    </row>
    <row r="29" spans="1:42" s="89" customFormat="1" ht="14.25" customHeight="1" x14ac:dyDescent="0.25">
      <c r="A29" s="3" t="s">
        <v>144</v>
      </c>
      <c r="B29" s="3" t="s">
        <v>367</v>
      </c>
      <c r="C29" s="3" t="s">
        <v>370</v>
      </c>
      <c r="D29" s="53">
        <v>0</v>
      </c>
      <c r="E29" s="53">
        <v>0</v>
      </c>
      <c r="F29" s="53">
        <v>0</v>
      </c>
      <c r="G29" s="53">
        <v>1.7000000000000001E-2</v>
      </c>
      <c r="H29" s="53">
        <v>0</v>
      </c>
      <c r="I29" s="53">
        <v>0</v>
      </c>
      <c r="J29" s="53">
        <v>0</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0</v>
      </c>
      <c r="AD29" s="53">
        <v>0</v>
      </c>
      <c r="AE29" s="53">
        <v>0</v>
      </c>
      <c r="AF29" s="53">
        <v>0</v>
      </c>
      <c r="AG29" s="53">
        <v>0</v>
      </c>
      <c r="AH29" s="53">
        <v>0</v>
      </c>
      <c r="AI29" s="53">
        <v>0</v>
      </c>
      <c r="AJ29" s="53">
        <v>0</v>
      </c>
      <c r="AK29" s="53">
        <v>0</v>
      </c>
      <c r="AL29" s="53">
        <v>0.125</v>
      </c>
      <c r="AM29" s="53">
        <v>0</v>
      </c>
      <c r="AN29" s="53">
        <v>0</v>
      </c>
      <c r="AO29" s="53">
        <v>0</v>
      </c>
      <c r="AP29" s="138">
        <v>0.14200000000000002</v>
      </c>
    </row>
    <row r="30" spans="1:42" s="89" customFormat="1" ht="14.25" customHeight="1" x14ac:dyDescent="0.25">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v>
      </c>
      <c r="Z30" s="53">
        <v>0</v>
      </c>
      <c r="AA30" s="53">
        <v>0</v>
      </c>
      <c r="AB30" s="53">
        <v>0</v>
      </c>
      <c r="AC30" s="53">
        <v>0</v>
      </c>
      <c r="AD30" s="53">
        <v>0</v>
      </c>
      <c r="AE30" s="53">
        <v>0</v>
      </c>
      <c r="AF30" s="53">
        <v>0</v>
      </c>
      <c r="AG30" s="53">
        <v>0</v>
      </c>
      <c r="AH30" s="53">
        <v>0</v>
      </c>
      <c r="AI30" s="53">
        <v>0</v>
      </c>
      <c r="AJ30" s="53">
        <v>0</v>
      </c>
      <c r="AK30" s="53">
        <v>0</v>
      </c>
      <c r="AL30" s="53">
        <v>0</v>
      </c>
      <c r="AM30" s="53">
        <v>0</v>
      </c>
      <c r="AN30" s="53">
        <v>0</v>
      </c>
      <c r="AO30" s="53">
        <v>0</v>
      </c>
      <c r="AP30" s="138">
        <v>0</v>
      </c>
    </row>
    <row r="31" spans="1:42" s="89" customFormat="1" ht="14.25" customHeight="1" x14ac:dyDescent="0.25">
      <c r="A31" s="3" t="s">
        <v>144</v>
      </c>
      <c r="B31" s="3" t="s">
        <v>367</v>
      </c>
      <c r="C31" s="3" t="s">
        <v>165</v>
      </c>
      <c r="D31" s="53">
        <v>0</v>
      </c>
      <c r="E31" s="53">
        <v>0</v>
      </c>
      <c r="F31" s="53">
        <v>0</v>
      </c>
      <c r="G31" s="53">
        <v>0</v>
      </c>
      <c r="H31" s="53">
        <v>0</v>
      </c>
      <c r="I31" s="53">
        <v>0</v>
      </c>
      <c r="J31" s="53">
        <v>0</v>
      </c>
      <c r="K31" s="53">
        <v>2.4E-2</v>
      </c>
      <c r="L31" s="53">
        <v>0.14800000000000002</v>
      </c>
      <c r="M31" s="53">
        <v>0</v>
      </c>
      <c r="N31" s="53">
        <v>0</v>
      </c>
      <c r="O31" s="53">
        <v>0</v>
      </c>
      <c r="P31" s="53">
        <v>0.26199999999999996</v>
      </c>
      <c r="Q31" s="53">
        <v>0</v>
      </c>
      <c r="R31" s="53">
        <v>0</v>
      </c>
      <c r="S31" s="53">
        <v>0</v>
      </c>
      <c r="T31" s="53">
        <v>0</v>
      </c>
      <c r="U31" s="53">
        <v>0</v>
      </c>
      <c r="V31" s="53">
        <v>0</v>
      </c>
      <c r="W31" s="53">
        <v>0.16800000000000001</v>
      </c>
      <c r="X31" s="53">
        <v>0</v>
      </c>
      <c r="Y31" s="53">
        <v>0.123</v>
      </c>
      <c r="Z31" s="53">
        <v>0</v>
      </c>
      <c r="AA31" s="53">
        <v>0</v>
      </c>
      <c r="AB31" s="53">
        <v>0</v>
      </c>
      <c r="AC31" s="53">
        <v>0</v>
      </c>
      <c r="AD31" s="53">
        <v>7.2000000000000008E-2</v>
      </c>
      <c r="AE31" s="53">
        <v>0</v>
      </c>
      <c r="AF31" s="53">
        <v>0</v>
      </c>
      <c r="AG31" s="53">
        <v>0</v>
      </c>
      <c r="AH31" s="53">
        <v>0</v>
      </c>
      <c r="AI31" s="53">
        <v>0</v>
      </c>
      <c r="AJ31" s="53">
        <v>0</v>
      </c>
      <c r="AK31" s="53">
        <v>0</v>
      </c>
      <c r="AL31" s="53">
        <v>0</v>
      </c>
      <c r="AM31" s="53">
        <v>0</v>
      </c>
      <c r="AN31" s="53">
        <v>0</v>
      </c>
      <c r="AO31" s="53">
        <v>0</v>
      </c>
      <c r="AP31" s="138">
        <v>0.79699999999999993</v>
      </c>
    </row>
    <row r="32" spans="1:42" s="89" customFormat="1" ht="14.25" customHeight="1" x14ac:dyDescent="0.25">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138">
        <v>0</v>
      </c>
    </row>
    <row r="33" spans="1:42" s="89" customFormat="1" ht="14.25" customHeight="1" x14ac:dyDescent="0.25">
      <c r="A33" s="3" t="s">
        <v>144</v>
      </c>
      <c r="B33" s="3" t="s">
        <v>367</v>
      </c>
      <c r="C33" s="3" t="s">
        <v>373</v>
      </c>
      <c r="D33" s="53">
        <v>0.67199999999999993</v>
      </c>
      <c r="E33" s="53">
        <v>0</v>
      </c>
      <c r="F33" s="53">
        <v>0</v>
      </c>
      <c r="G33" s="53">
        <v>0.10700000000000001</v>
      </c>
      <c r="H33" s="53">
        <v>3.0000000000000001E-3</v>
      </c>
      <c r="I33" s="53">
        <v>0</v>
      </c>
      <c r="J33" s="53">
        <v>0</v>
      </c>
      <c r="K33" s="53">
        <v>0</v>
      </c>
      <c r="L33" s="53">
        <v>0.02</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3.7000000000000005E-2</v>
      </c>
      <c r="AM33" s="53">
        <v>0</v>
      </c>
      <c r="AN33" s="53">
        <v>0</v>
      </c>
      <c r="AO33" s="53">
        <v>0</v>
      </c>
      <c r="AP33" s="138">
        <v>0.83899999999999997</v>
      </c>
    </row>
    <row r="34" spans="1:42" s="89" customFormat="1" ht="14.25" customHeight="1" x14ac:dyDescent="0.25">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2.4E-2</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0</v>
      </c>
      <c r="AI34" s="53">
        <v>0</v>
      </c>
      <c r="AJ34" s="53">
        <v>0</v>
      </c>
      <c r="AK34" s="53">
        <v>0</v>
      </c>
      <c r="AL34" s="53">
        <v>0</v>
      </c>
      <c r="AM34" s="53">
        <v>6.9000000000000006E-2</v>
      </c>
      <c r="AN34" s="53">
        <v>0</v>
      </c>
      <c r="AO34" s="53">
        <v>0</v>
      </c>
      <c r="AP34" s="138">
        <v>9.2999999999999999E-2</v>
      </c>
    </row>
    <row r="35" spans="1:42" s="89" customFormat="1" ht="14.25" customHeight="1" x14ac:dyDescent="0.25">
      <c r="A35" s="3" t="s">
        <v>144</v>
      </c>
      <c r="B35" s="3" t="s">
        <v>367</v>
      </c>
      <c r="C35" s="3" t="s">
        <v>374</v>
      </c>
      <c r="D35" s="53">
        <v>0</v>
      </c>
      <c r="E35" s="53">
        <v>0</v>
      </c>
      <c r="F35" s="53">
        <v>0</v>
      </c>
      <c r="G35" s="53">
        <v>0</v>
      </c>
      <c r="H35" s="53">
        <v>0</v>
      </c>
      <c r="I35" s="53">
        <v>0.14399999999999999</v>
      </c>
      <c r="J35" s="53">
        <v>0</v>
      </c>
      <c r="K35" s="53">
        <v>0</v>
      </c>
      <c r="L35" s="53">
        <v>0</v>
      </c>
      <c r="M35" s="53">
        <v>0</v>
      </c>
      <c r="N35" s="53">
        <v>0</v>
      </c>
      <c r="O35" s="53">
        <v>0</v>
      </c>
      <c r="P35" s="53">
        <v>0</v>
      </c>
      <c r="Q35" s="53">
        <v>0</v>
      </c>
      <c r="R35" s="53">
        <v>0</v>
      </c>
      <c r="S35" s="53">
        <v>0</v>
      </c>
      <c r="T35" s="53">
        <v>0</v>
      </c>
      <c r="U35" s="53">
        <v>0</v>
      </c>
      <c r="V35" s="53">
        <v>0</v>
      </c>
      <c r="W35" s="53">
        <v>0</v>
      </c>
      <c r="X35" s="53">
        <v>0</v>
      </c>
      <c r="Y35" s="53">
        <v>0</v>
      </c>
      <c r="Z35" s="53">
        <v>0</v>
      </c>
      <c r="AA35" s="53">
        <v>0</v>
      </c>
      <c r="AB35" s="53">
        <v>0</v>
      </c>
      <c r="AC35" s="53">
        <v>0</v>
      </c>
      <c r="AD35" s="53">
        <v>0</v>
      </c>
      <c r="AE35" s="53">
        <v>0</v>
      </c>
      <c r="AF35" s="53">
        <v>0</v>
      </c>
      <c r="AG35" s="53">
        <v>0</v>
      </c>
      <c r="AH35" s="53">
        <v>0</v>
      </c>
      <c r="AI35" s="53">
        <v>0</v>
      </c>
      <c r="AJ35" s="53">
        <v>0</v>
      </c>
      <c r="AK35" s="53">
        <v>0</v>
      </c>
      <c r="AL35" s="53">
        <v>0</v>
      </c>
      <c r="AM35" s="53">
        <v>0</v>
      </c>
      <c r="AN35" s="53">
        <v>0</v>
      </c>
      <c r="AO35" s="53">
        <v>0</v>
      </c>
      <c r="AP35" s="138">
        <v>0.14399999999999999</v>
      </c>
    </row>
    <row r="36" spans="1:42" s="89" customFormat="1" ht="14.25" customHeight="1" x14ac:dyDescent="0.25">
      <c r="A36" s="3" t="s">
        <v>144</v>
      </c>
      <c r="B36" s="3" t="s">
        <v>367</v>
      </c>
      <c r="C36" s="3" t="s">
        <v>375</v>
      </c>
      <c r="D36" s="53">
        <v>0</v>
      </c>
      <c r="E36" s="53">
        <v>0</v>
      </c>
      <c r="F36" s="53">
        <v>0</v>
      </c>
      <c r="G36" s="53">
        <v>0</v>
      </c>
      <c r="H36" s="53">
        <v>0</v>
      </c>
      <c r="I36" s="53">
        <v>0</v>
      </c>
      <c r="J36" s="53">
        <v>0</v>
      </c>
      <c r="K36" s="53">
        <v>0</v>
      </c>
      <c r="L36" s="53">
        <v>0.03</v>
      </c>
      <c r="M36" s="53">
        <v>0</v>
      </c>
      <c r="N36" s="53">
        <v>0</v>
      </c>
      <c r="O36" s="53">
        <v>0</v>
      </c>
      <c r="P36" s="53">
        <v>0</v>
      </c>
      <c r="Q36" s="53">
        <v>0</v>
      </c>
      <c r="R36" s="53">
        <v>0</v>
      </c>
      <c r="S36" s="53">
        <v>0</v>
      </c>
      <c r="T36" s="53">
        <v>0</v>
      </c>
      <c r="U36" s="53">
        <v>0</v>
      </c>
      <c r="V36" s="53">
        <v>0</v>
      </c>
      <c r="W36" s="53">
        <v>0</v>
      </c>
      <c r="X36" s="53">
        <v>0</v>
      </c>
      <c r="Y36" s="53">
        <v>0</v>
      </c>
      <c r="Z36" s="53">
        <v>0</v>
      </c>
      <c r="AA36" s="53">
        <v>0</v>
      </c>
      <c r="AB36" s="53">
        <v>0</v>
      </c>
      <c r="AC36" s="53">
        <v>0</v>
      </c>
      <c r="AD36" s="53">
        <v>0</v>
      </c>
      <c r="AE36" s="53">
        <v>0</v>
      </c>
      <c r="AF36" s="53">
        <v>0</v>
      </c>
      <c r="AG36" s="53">
        <v>0</v>
      </c>
      <c r="AH36" s="53">
        <v>0</v>
      </c>
      <c r="AI36" s="53">
        <v>0</v>
      </c>
      <c r="AJ36" s="53">
        <v>0</v>
      </c>
      <c r="AK36" s="53">
        <v>0</v>
      </c>
      <c r="AL36" s="53">
        <v>0</v>
      </c>
      <c r="AM36" s="53">
        <v>0</v>
      </c>
      <c r="AN36" s="53">
        <v>0</v>
      </c>
      <c r="AO36" s="53">
        <v>0</v>
      </c>
      <c r="AP36" s="138">
        <v>0.03</v>
      </c>
    </row>
    <row r="37" spans="1:42"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53">
        <v>0</v>
      </c>
      <c r="AJ37" s="53">
        <v>0</v>
      </c>
      <c r="AK37" s="53">
        <v>0</v>
      </c>
      <c r="AL37" s="53">
        <v>0</v>
      </c>
      <c r="AM37" s="53">
        <v>0</v>
      </c>
      <c r="AN37" s="53">
        <v>0</v>
      </c>
      <c r="AO37" s="53">
        <v>0</v>
      </c>
      <c r="AP37" s="138">
        <v>0</v>
      </c>
    </row>
    <row r="38" spans="1:42"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53">
        <v>0</v>
      </c>
      <c r="AJ38" s="53">
        <v>0</v>
      </c>
      <c r="AK38" s="53">
        <v>0</v>
      </c>
      <c r="AL38" s="53">
        <v>0</v>
      </c>
      <c r="AM38" s="53">
        <v>0</v>
      </c>
      <c r="AN38" s="53">
        <v>0</v>
      </c>
      <c r="AO38" s="53">
        <v>0</v>
      </c>
      <c r="AP38" s="138">
        <v>0</v>
      </c>
    </row>
    <row r="39" spans="1:42"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53">
        <v>0</v>
      </c>
      <c r="AJ39" s="53">
        <v>0</v>
      </c>
      <c r="AK39" s="53">
        <v>0</v>
      </c>
      <c r="AL39" s="53">
        <v>0</v>
      </c>
      <c r="AM39" s="53">
        <v>0</v>
      </c>
      <c r="AN39" s="53">
        <v>0</v>
      </c>
      <c r="AO39" s="53">
        <v>0</v>
      </c>
      <c r="AP39" s="138">
        <v>0</v>
      </c>
    </row>
    <row r="40" spans="1:42" s="89" customFormat="1" ht="14.25" customHeight="1" x14ac:dyDescent="0.25">
      <c r="A40" s="3" t="s">
        <v>144</v>
      </c>
      <c r="B40" s="3" t="s">
        <v>367</v>
      </c>
      <c r="C40" s="3" t="s">
        <v>170</v>
      </c>
      <c r="D40" s="53">
        <v>1.02</v>
      </c>
      <c r="E40" s="53">
        <v>0</v>
      </c>
      <c r="F40" s="53">
        <v>0</v>
      </c>
      <c r="G40" s="53">
        <v>0.44600000000000001</v>
      </c>
      <c r="H40" s="53">
        <v>0</v>
      </c>
      <c r="I40" s="53">
        <v>0</v>
      </c>
      <c r="J40" s="53">
        <v>0</v>
      </c>
      <c r="K40" s="53">
        <v>0</v>
      </c>
      <c r="L40" s="53">
        <v>0.35100000000000003</v>
      </c>
      <c r="M40" s="53">
        <v>0</v>
      </c>
      <c r="N40" s="53">
        <v>0</v>
      </c>
      <c r="O40" s="53">
        <v>0</v>
      </c>
      <c r="P40" s="53">
        <v>0.46900000000000003</v>
      </c>
      <c r="Q40" s="53">
        <v>0</v>
      </c>
      <c r="R40" s="53">
        <v>0</v>
      </c>
      <c r="S40" s="53">
        <v>0.12</v>
      </c>
      <c r="T40" s="53">
        <v>0</v>
      </c>
      <c r="U40" s="53">
        <v>4.24</v>
      </c>
      <c r="V40" s="53">
        <v>0</v>
      </c>
      <c r="W40" s="53">
        <v>0.01</v>
      </c>
      <c r="X40" s="53">
        <v>0</v>
      </c>
      <c r="Y40" s="53">
        <v>0</v>
      </c>
      <c r="Z40" s="53">
        <v>0</v>
      </c>
      <c r="AA40" s="53">
        <v>0</v>
      </c>
      <c r="AB40" s="53">
        <v>0</v>
      </c>
      <c r="AC40" s="53">
        <v>0</v>
      </c>
      <c r="AD40" s="53">
        <v>0</v>
      </c>
      <c r="AE40" s="53">
        <v>0</v>
      </c>
      <c r="AF40" s="53">
        <v>0</v>
      </c>
      <c r="AG40" s="53">
        <v>0</v>
      </c>
      <c r="AH40" s="53">
        <v>0</v>
      </c>
      <c r="AI40" s="53">
        <v>0</v>
      </c>
      <c r="AJ40" s="53">
        <v>0</v>
      </c>
      <c r="AK40" s="53">
        <v>0</v>
      </c>
      <c r="AL40" s="53">
        <v>0</v>
      </c>
      <c r="AM40" s="53">
        <v>0</v>
      </c>
      <c r="AN40" s="53">
        <v>0</v>
      </c>
      <c r="AO40" s="53">
        <v>0</v>
      </c>
      <c r="AP40" s="138">
        <v>6.6560000000000006</v>
      </c>
    </row>
    <row r="41" spans="1:42" s="89" customFormat="1" ht="14.25" customHeight="1" x14ac:dyDescent="0.25">
      <c r="A41" s="3" t="s">
        <v>144</v>
      </c>
      <c r="B41" s="3" t="s">
        <v>367</v>
      </c>
      <c r="C41" s="3" t="s">
        <v>379</v>
      </c>
      <c r="D41" s="53">
        <v>0</v>
      </c>
      <c r="E41" s="53">
        <v>0</v>
      </c>
      <c r="F41" s="53">
        <v>0</v>
      </c>
      <c r="G41" s="53">
        <v>0</v>
      </c>
      <c r="H41" s="53">
        <v>0</v>
      </c>
      <c r="I41" s="53">
        <v>0</v>
      </c>
      <c r="J41" s="53">
        <v>0</v>
      </c>
      <c r="K41" s="53">
        <v>0</v>
      </c>
      <c r="L41" s="53">
        <v>0</v>
      </c>
      <c r="M41" s="53">
        <v>2.1999999999999999E-2</v>
      </c>
      <c r="N41" s="53">
        <v>0</v>
      </c>
      <c r="O41" s="53">
        <v>0</v>
      </c>
      <c r="P41" s="53">
        <v>0.28200000000000003</v>
      </c>
      <c r="Q41" s="53">
        <v>0</v>
      </c>
      <c r="R41" s="53">
        <v>0</v>
      </c>
      <c r="S41" s="53">
        <v>0</v>
      </c>
      <c r="T41" s="53">
        <v>0</v>
      </c>
      <c r="U41" s="53">
        <v>0</v>
      </c>
      <c r="V41" s="53">
        <v>0</v>
      </c>
      <c r="W41" s="53">
        <v>0</v>
      </c>
      <c r="X41" s="53">
        <v>0</v>
      </c>
      <c r="Y41" s="53">
        <v>0</v>
      </c>
      <c r="Z41" s="53">
        <v>0</v>
      </c>
      <c r="AA41" s="53">
        <v>0</v>
      </c>
      <c r="AB41" s="53">
        <v>0</v>
      </c>
      <c r="AC41" s="53">
        <v>0</v>
      </c>
      <c r="AD41" s="53">
        <v>0</v>
      </c>
      <c r="AE41" s="53">
        <v>0</v>
      </c>
      <c r="AF41" s="53">
        <v>0</v>
      </c>
      <c r="AG41" s="53">
        <v>0</v>
      </c>
      <c r="AH41" s="53">
        <v>0</v>
      </c>
      <c r="AI41" s="53">
        <v>0</v>
      </c>
      <c r="AJ41" s="53">
        <v>0</v>
      </c>
      <c r="AK41" s="53">
        <v>0</v>
      </c>
      <c r="AL41" s="53">
        <v>0</v>
      </c>
      <c r="AM41" s="53">
        <v>0</v>
      </c>
      <c r="AN41" s="53">
        <v>0</v>
      </c>
      <c r="AO41" s="53">
        <v>0</v>
      </c>
      <c r="AP41" s="138">
        <v>0.30400000000000005</v>
      </c>
    </row>
    <row r="42" spans="1:42" s="89" customFormat="1" ht="14.25" customHeight="1" x14ac:dyDescent="0.25">
      <c r="A42" s="3" t="s">
        <v>144</v>
      </c>
      <c r="B42" s="3" t="s">
        <v>367</v>
      </c>
      <c r="C42" s="3" t="s">
        <v>173</v>
      </c>
      <c r="D42" s="53">
        <v>0</v>
      </c>
      <c r="E42" s="53">
        <v>0</v>
      </c>
      <c r="F42" s="53">
        <v>0</v>
      </c>
      <c r="G42" s="53">
        <v>0</v>
      </c>
      <c r="H42" s="53">
        <v>0</v>
      </c>
      <c r="I42" s="53">
        <v>0</v>
      </c>
      <c r="J42" s="53">
        <v>0</v>
      </c>
      <c r="K42" s="53">
        <v>0</v>
      </c>
      <c r="L42" s="53">
        <v>0</v>
      </c>
      <c r="M42" s="53">
        <v>0</v>
      </c>
      <c r="N42" s="53">
        <v>3.0000000000000001E-3</v>
      </c>
      <c r="O42" s="53">
        <v>0</v>
      </c>
      <c r="P42" s="53">
        <v>0</v>
      </c>
      <c r="Q42" s="53">
        <v>0</v>
      </c>
      <c r="R42" s="53">
        <v>0</v>
      </c>
      <c r="S42" s="53">
        <v>0</v>
      </c>
      <c r="T42" s="53">
        <v>0</v>
      </c>
      <c r="U42" s="53">
        <v>0</v>
      </c>
      <c r="V42" s="53">
        <v>0</v>
      </c>
      <c r="W42" s="53">
        <v>0</v>
      </c>
      <c r="X42" s="53">
        <v>0</v>
      </c>
      <c r="Y42" s="53">
        <v>0</v>
      </c>
      <c r="Z42" s="53">
        <v>0</v>
      </c>
      <c r="AA42" s="53">
        <v>0</v>
      </c>
      <c r="AB42" s="53">
        <v>0</v>
      </c>
      <c r="AC42" s="53">
        <v>0</v>
      </c>
      <c r="AD42" s="53">
        <v>0</v>
      </c>
      <c r="AE42" s="53">
        <v>0</v>
      </c>
      <c r="AF42" s="53">
        <v>0</v>
      </c>
      <c r="AG42" s="53">
        <v>0</v>
      </c>
      <c r="AH42" s="53">
        <v>0</v>
      </c>
      <c r="AI42" s="53">
        <v>0</v>
      </c>
      <c r="AJ42" s="53">
        <v>0</v>
      </c>
      <c r="AK42" s="53">
        <v>0</v>
      </c>
      <c r="AL42" s="53">
        <v>0</v>
      </c>
      <c r="AM42" s="53">
        <v>1.4000000000000002E-2</v>
      </c>
      <c r="AN42" s="53">
        <v>0</v>
      </c>
      <c r="AO42" s="53">
        <v>0</v>
      </c>
      <c r="AP42" s="138">
        <v>1.7000000000000001E-2</v>
      </c>
    </row>
    <row r="43" spans="1:42" s="89" customFormat="1" ht="14.25" customHeight="1" x14ac:dyDescent="0.25">
      <c r="A43" s="3" t="s">
        <v>144</v>
      </c>
      <c r="B43" s="3" t="s">
        <v>367</v>
      </c>
      <c r="C43" s="3" t="s">
        <v>380</v>
      </c>
      <c r="D43" s="53">
        <v>0</v>
      </c>
      <c r="E43" s="53">
        <v>0</v>
      </c>
      <c r="F43" s="53">
        <v>0</v>
      </c>
      <c r="G43" s="53">
        <v>0</v>
      </c>
      <c r="H43" s="53">
        <v>0</v>
      </c>
      <c r="I43" s="53">
        <v>0</v>
      </c>
      <c r="J43" s="53">
        <v>0</v>
      </c>
      <c r="K43" s="53">
        <v>2.5000000000000001E-2</v>
      </c>
      <c r="L43" s="53">
        <v>0</v>
      </c>
      <c r="M43" s="53">
        <v>0</v>
      </c>
      <c r="N43" s="53">
        <v>0</v>
      </c>
      <c r="O43" s="53">
        <v>0</v>
      </c>
      <c r="P43" s="53">
        <v>0</v>
      </c>
      <c r="Q43" s="53">
        <v>0</v>
      </c>
      <c r="R43" s="53">
        <v>0</v>
      </c>
      <c r="S43" s="53">
        <v>0</v>
      </c>
      <c r="T43" s="53">
        <v>0</v>
      </c>
      <c r="U43" s="53">
        <v>0</v>
      </c>
      <c r="V43" s="53">
        <v>0</v>
      </c>
      <c r="W43" s="53">
        <v>0</v>
      </c>
      <c r="X43" s="53">
        <v>0</v>
      </c>
      <c r="Y43" s="53">
        <v>2.5000000000000001E-2</v>
      </c>
      <c r="Z43" s="53">
        <v>0</v>
      </c>
      <c r="AA43" s="53">
        <v>0</v>
      </c>
      <c r="AB43" s="53">
        <v>0</v>
      </c>
      <c r="AC43" s="53">
        <v>0</v>
      </c>
      <c r="AD43" s="53">
        <v>0</v>
      </c>
      <c r="AE43" s="53">
        <v>0</v>
      </c>
      <c r="AF43" s="53">
        <v>0</v>
      </c>
      <c r="AG43" s="53">
        <v>0</v>
      </c>
      <c r="AH43" s="53">
        <v>0</v>
      </c>
      <c r="AI43" s="53">
        <v>0</v>
      </c>
      <c r="AJ43" s="53">
        <v>0</v>
      </c>
      <c r="AK43" s="53">
        <v>0</v>
      </c>
      <c r="AL43" s="53">
        <v>0</v>
      </c>
      <c r="AM43" s="53">
        <v>0</v>
      </c>
      <c r="AN43" s="53">
        <v>0</v>
      </c>
      <c r="AO43" s="53">
        <v>0</v>
      </c>
      <c r="AP43" s="138">
        <v>0.05</v>
      </c>
    </row>
    <row r="44" spans="1:42" s="89" customFormat="1" ht="14.25" customHeight="1" x14ac:dyDescent="0.25">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53">
        <v>0</v>
      </c>
      <c r="AJ44" s="53">
        <v>0</v>
      </c>
      <c r="AK44" s="53">
        <v>0</v>
      </c>
      <c r="AL44" s="53">
        <v>0</v>
      </c>
      <c r="AM44" s="53">
        <v>0</v>
      </c>
      <c r="AN44" s="53">
        <v>0</v>
      </c>
      <c r="AO44" s="53">
        <v>0</v>
      </c>
      <c r="AP44" s="138">
        <v>0</v>
      </c>
    </row>
    <row r="45" spans="1:42" s="89" customFormat="1" ht="14.25" customHeight="1" x14ac:dyDescent="0.25">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0</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138">
        <v>0</v>
      </c>
    </row>
    <row r="46" spans="1:42" s="89" customFormat="1" ht="14.25" customHeight="1" x14ac:dyDescent="0.25">
      <c r="A46" s="51" t="s">
        <v>381</v>
      </c>
      <c r="B46" s="51" t="s">
        <v>381</v>
      </c>
      <c r="C46" s="51" t="s">
        <v>381</v>
      </c>
      <c r="D46" s="52">
        <v>1.7150000000000001</v>
      </c>
      <c r="E46" s="52">
        <v>0</v>
      </c>
      <c r="F46" s="52">
        <v>0</v>
      </c>
      <c r="G46" s="52">
        <v>1.0980000000000003</v>
      </c>
      <c r="H46" s="52">
        <v>0</v>
      </c>
      <c r="I46" s="52">
        <v>0</v>
      </c>
      <c r="J46" s="52">
        <v>0</v>
      </c>
      <c r="K46" s="52">
        <v>0</v>
      </c>
      <c r="L46" s="52">
        <v>0</v>
      </c>
      <c r="M46" s="52">
        <v>0</v>
      </c>
      <c r="N46" s="52">
        <v>8.5999999999999993E-2</v>
      </c>
      <c r="O46" s="52">
        <v>0</v>
      </c>
      <c r="P46" s="52">
        <v>0</v>
      </c>
      <c r="Q46" s="52">
        <v>0</v>
      </c>
      <c r="R46" s="52">
        <v>0</v>
      </c>
      <c r="S46" s="52">
        <v>0</v>
      </c>
      <c r="T46" s="52">
        <v>0</v>
      </c>
      <c r="U46" s="52">
        <v>0</v>
      </c>
      <c r="V46" s="52">
        <v>0</v>
      </c>
      <c r="W46" s="52">
        <v>0</v>
      </c>
      <c r="X46" s="52">
        <v>0</v>
      </c>
      <c r="Y46" s="52">
        <v>0</v>
      </c>
      <c r="Z46" s="52">
        <v>0</v>
      </c>
      <c r="AA46" s="52">
        <v>3.0000000000000001E-3</v>
      </c>
      <c r="AB46" s="52">
        <v>0</v>
      </c>
      <c r="AC46" s="52">
        <v>0</v>
      </c>
      <c r="AD46" s="52">
        <v>0</v>
      </c>
      <c r="AE46" s="52">
        <v>0</v>
      </c>
      <c r="AF46" s="52">
        <v>0</v>
      </c>
      <c r="AG46" s="52">
        <v>0</v>
      </c>
      <c r="AH46" s="52">
        <v>0</v>
      </c>
      <c r="AI46" s="52">
        <v>0</v>
      </c>
      <c r="AJ46" s="52">
        <v>0</v>
      </c>
      <c r="AK46" s="52">
        <v>0</v>
      </c>
      <c r="AL46" s="52">
        <v>0.94599999999999995</v>
      </c>
      <c r="AM46" s="52">
        <v>8.4999999999999992E-2</v>
      </c>
      <c r="AN46" s="52">
        <v>0</v>
      </c>
      <c r="AO46" s="52">
        <v>0</v>
      </c>
      <c r="AP46" s="52">
        <v>3.9330000000000007</v>
      </c>
    </row>
    <row r="47" spans="1:42" s="89" customFormat="1" ht="14.25" customHeight="1" x14ac:dyDescent="0.25">
      <c r="A47" s="3" t="s">
        <v>144</v>
      </c>
      <c r="B47" s="3" t="s">
        <v>382</v>
      </c>
      <c r="C47" s="3" t="s">
        <v>383</v>
      </c>
      <c r="D47" s="53">
        <v>0.46200000000000002</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53">
        <v>0</v>
      </c>
      <c r="AJ47" s="53">
        <v>0</v>
      </c>
      <c r="AK47" s="53">
        <v>0</v>
      </c>
      <c r="AL47" s="53">
        <v>0</v>
      </c>
      <c r="AM47" s="53">
        <v>0</v>
      </c>
      <c r="AN47" s="53">
        <v>0</v>
      </c>
      <c r="AO47" s="53">
        <v>0</v>
      </c>
      <c r="AP47" s="138">
        <v>0.46200000000000002</v>
      </c>
    </row>
    <row r="48" spans="1:42" s="89" customFormat="1" ht="14.25" customHeight="1" x14ac:dyDescent="0.25">
      <c r="A48" s="3" t="s">
        <v>144</v>
      </c>
      <c r="B48" s="3" t="s">
        <v>382</v>
      </c>
      <c r="C48" s="3" t="s">
        <v>384</v>
      </c>
      <c r="D48" s="53">
        <v>1.2530000000000001</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v>
      </c>
      <c r="X48" s="53">
        <v>0</v>
      </c>
      <c r="Y48" s="53">
        <v>0</v>
      </c>
      <c r="Z48" s="53">
        <v>0</v>
      </c>
      <c r="AA48" s="53">
        <v>0</v>
      </c>
      <c r="AB48" s="53">
        <v>0</v>
      </c>
      <c r="AC48" s="53">
        <v>0</v>
      </c>
      <c r="AD48" s="53">
        <v>0</v>
      </c>
      <c r="AE48" s="53">
        <v>0</v>
      </c>
      <c r="AF48" s="53">
        <v>0</v>
      </c>
      <c r="AG48" s="53">
        <v>0</v>
      </c>
      <c r="AH48" s="53">
        <v>0</v>
      </c>
      <c r="AI48" s="53">
        <v>0</v>
      </c>
      <c r="AJ48" s="53">
        <v>0</v>
      </c>
      <c r="AK48" s="53">
        <v>0</v>
      </c>
      <c r="AL48" s="53">
        <v>0.94599999999999995</v>
      </c>
      <c r="AM48" s="53">
        <v>0</v>
      </c>
      <c r="AN48" s="53">
        <v>0</v>
      </c>
      <c r="AO48" s="53">
        <v>0</v>
      </c>
      <c r="AP48" s="138">
        <v>2.1989999999999998</v>
      </c>
    </row>
    <row r="49" spans="1:42"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3.0000000000000001E-3</v>
      </c>
      <c r="AB49" s="53">
        <v>0</v>
      </c>
      <c r="AC49" s="53">
        <v>0</v>
      </c>
      <c r="AD49" s="53">
        <v>0</v>
      </c>
      <c r="AE49" s="53">
        <v>0</v>
      </c>
      <c r="AF49" s="53">
        <v>0</v>
      </c>
      <c r="AG49" s="53">
        <v>0</v>
      </c>
      <c r="AH49" s="53">
        <v>0</v>
      </c>
      <c r="AI49" s="53">
        <v>0</v>
      </c>
      <c r="AJ49" s="53">
        <v>0</v>
      </c>
      <c r="AK49" s="53">
        <v>0</v>
      </c>
      <c r="AL49" s="53">
        <v>0</v>
      </c>
      <c r="AM49" s="53">
        <v>1E-3</v>
      </c>
      <c r="AN49" s="53">
        <v>0</v>
      </c>
      <c r="AO49" s="53">
        <v>0</v>
      </c>
      <c r="AP49" s="138">
        <v>4.0000000000000001E-3</v>
      </c>
    </row>
    <row r="50" spans="1:42"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53">
        <v>0</v>
      </c>
      <c r="AJ50" s="53">
        <v>0</v>
      </c>
      <c r="AK50" s="53">
        <v>0</v>
      </c>
      <c r="AL50" s="53">
        <v>0</v>
      </c>
      <c r="AM50" s="53">
        <v>0</v>
      </c>
      <c r="AN50" s="53">
        <v>0</v>
      </c>
      <c r="AO50" s="53">
        <v>0</v>
      </c>
      <c r="AP50" s="138">
        <v>0</v>
      </c>
    </row>
    <row r="51" spans="1:42"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53">
        <v>0</v>
      </c>
      <c r="AJ51" s="53">
        <v>0</v>
      </c>
      <c r="AK51" s="53">
        <v>0</v>
      </c>
      <c r="AL51" s="53">
        <v>0</v>
      </c>
      <c r="AM51" s="53">
        <v>0</v>
      </c>
      <c r="AN51" s="53">
        <v>0</v>
      </c>
      <c r="AO51" s="53">
        <v>0</v>
      </c>
      <c r="AP51" s="138">
        <v>0</v>
      </c>
    </row>
    <row r="52" spans="1:42" s="89" customFormat="1" ht="14.25" customHeight="1" x14ac:dyDescent="0.25">
      <c r="A52" s="3" t="s">
        <v>144</v>
      </c>
      <c r="B52" s="3" t="s">
        <v>382</v>
      </c>
      <c r="C52" s="3" t="s">
        <v>187</v>
      </c>
      <c r="D52" s="53">
        <v>0</v>
      </c>
      <c r="E52" s="53">
        <v>0</v>
      </c>
      <c r="F52" s="53">
        <v>0</v>
      </c>
      <c r="G52" s="53">
        <v>1.0980000000000003</v>
      </c>
      <c r="H52" s="53">
        <v>0</v>
      </c>
      <c r="I52" s="53">
        <v>0</v>
      </c>
      <c r="J52" s="53">
        <v>0</v>
      </c>
      <c r="K52" s="53">
        <v>0</v>
      </c>
      <c r="L52" s="53">
        <v>0</v>
      </c>
      <c r="M52" s="53">
        <v>0</v>
      </c>
      <c r="N52" s="53">
        <v>8.5999999999999993E-2</v>
      </c>
      <c r="O52" s="53">
        <v>0</v>
      </c>
      <c r="P52" s="53">
        <v>0</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53">
        <v>0</v>
      </c>
      <c r="AJ52" s="53">
        <v>0</v>
      </c>
      <c r="AK52" s="53">
        <v>0</v>
      </c>
      <c r="AL52" s="53">
        <v>0</v>
      </c>
      <c r="AM52" s="53">
        <v>8.3999999999999991E-2</v>
      </c>
      <c r="AN52" s="53">
        <v>0</v>
      </c>
      <c r="AO52" s="53">
        <v>0</v>
      </c>
      <c r="AP52" s="138">
        <v>1.2680000000000005</v>
      </c>
    </row>
    <row r="53" spans="1:42"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53">
        <v>0</v>
      </c>
      <c r="AJ53" s="53">
        <v>0</v>
      </c>
      <c r="AK53" s="53">
        <v>0</v>
      </c>
      <c r="AL53" s="53">
        <v>0</v>
      </c>
      <c r="AM53" s="53">
        <v>0</v>
      </c>
      <c r="AN53" s="53">
        <v>0</v>
      </c>
      <c r="AO53" s="53">
        <v>0</v>
      </c>
      <c r="AP53" s="138">
        <v>0</v>
      </c>
    </row>
    <row r="54" spans="1:42"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53">
        <v>0</v>
      </c>
      <c r="AJ54" s="53">
        <v>0</v>
      </c>
      <c r="AK54" s="53">
        <v>0</v>
      </c>
      <c r="AL54" s="53">
        <v>0</v>
      </c>
      <c r="AM54" s="53">
        <v>0</v>
      </c>
      <c r="AN54" s="53">
        <v>0</v>
      </c>
      <c r="AO54" s="53">
        <v>0</v>
      </c>
      <c r="AP54" s="138">
        <v>0</v>
      </c>
    </row>
    <row r="55" spans="1:42" s="89" customFormat="1" ht="14.25" customHeight="1" x14ac:dyDescent="0.25">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v>
      </c>
      <c r="AI55" s="53">
        <v>0</v>
      </c>
      <c r="AJ55" s="53">
        <v>0</v>
      </c>
      <c r="AK55" s="53">
        <v>0</v>
      </c>
      <c r="AL55" s="53">
        <v>0</v>
      </c>
      <c r="AM55" s="53">
        <v>0</v>
      </c>
      <c r="AN55" s="53">
        <v>0</v>
      </c>
      <c r="AO55" s="53">
        <v>0</v>
      </c>
      <c r="AP55" s="138">
        <v>0</v>
      </c>
    </row>
    <row r="56" spans="1:42" s="89" customFormat="1" ht="14.25" customHeight="1" x14ac:dyDescent="0.25">
      <c r="A56" s="49" t="s">
        <v>390</v>
      </c>
      <c r="B56" s="49" t="s">
        <v>390</v>
      </c>
      <c r="C56" s="49" t="s">
        <v>390</v>
      </c>
      <c r="D56" s="50">
        <v>1.1359999999999999</v>
      </c>
      <c r="E56" s="50">
        <v>0</v>
      </c>
      <c r="F56" s="50">
        <v>0</v>
      </c>
      <c r="G56" s="50">
        <v>18.929999999999996</v>
      </c>
      <c r="H56" s="50">
        <v>0</v>
      </c>
      <c r="I56" s="50">
        <v>0</v>
      </c>
      <c r="J56" s="50">
        <v>0</v>
      </c>
      <c r="K56" s="50">
        <v>0</v>
      </c>
      <c r="L56" s="50">
        <v>0.56200000000000006</v>
      </c>
      <c r="M56" s="50">
        <v>0</v>
      </c>
      <c r="N56" s="50">
        <v>1.2430000000000001</v>
      </c>
      <c r="O56" s="50">
        <v>0</v>
      </c>
      <c r="P56" s="50">
        <v>0</v>
      </c>
      <c r="Q56" s="50">
        <v>0</v>
      </c>
      <c r="R56" s="50">
        <v>0</v>
      </c>
      <c r="S56" s="50">
        <v>0</v>
      </c>
      <c r="T56" s="50">
        <v>1.4E-2</v>
      </c>
      <c r="U56" s="50">
        <v>0</v>
      </c>
      <c r="V56" s="50">
        <v>0.40100000000000002</v>
      </c>
      <c r="W56" s="50">
        <v>0</v>
      </c>
      <c r="X56" s="50">
        <v>0</v>
      </c>
      <c r="Y56" s="50">
        <v>0</v>
      </c>
      <c r="Z56" s="50">
        <v>2.4E-2</v>
      </c>
      <c r="AA56" s="50">
        <v>0</v>
      </c>
      <c r="AB56" s="50">
        <v>0</v>
      </c>
      <c r="AC56" s="50">
        <v>0</v>
      </c>
      <c r="AD56" s="50">
        <v>0</v>
      </c>
      <c r="AE56" s="50">
        <v>0.83500000000000008</v>
      </c>
      <c r="AF56" s="50">
        <v>0</v>
      </c>
      <c r="AG56" s="50">
        <v>0.442</v>
      </c>
      <c r="AH56" s="50">
        <v>0</v>
      </c>
      <c r="AI56" s="50">
        <v>0</v>
      </c>
      <c r="AJ56" s="50">
        <v>0</v>
      </c>
      <c r="AK56" s="50">
        <v>0.92300000000000004</v>
      </c>
      <c r="AL56" s="50">
        <v>2.278</v>
      </c>
      <c r="AM56" s="50">
        <v>0.19800000000000001</v>
      </c>
      <c r="AN56" s="50">
        <v>1.349</v>
      </c>
      <c r="AO56" s="50">
        <v>0</v>
      </c>
      <c r="AP56" s="50">
        <v>26.985999999999997</v>
      </c>
    </row>
    <row r="57" spans="1:42" s="89" customFormat="1" ht="14.25" customHeight="1" x14ac:dyDescent="0.25">
      <c r="A57" s="51" t="s">
        <v>391</v>
      </c>
      <c r="B57" s="51" t="s">
        <v>391</v>
      </c>
      <c r="C57" s="51" t="s">
        <v>391</v>
      </c>
      <c r="D57" s="52">
        <v>0.26</v>
      </c>
      <c r="E57" s="52">
        <v>0</v>
      </c>
      <c r="F57" s="52">
        <v>0</v>
      </c>
      <c r="G57" s="52">
        <v>4.1390000000000002</v>
      </c>
      <c r="H57" s="52">
        <v>0</v>
      </c>
      <c r="I57" s="52">
        <v>0</v>
      </c>
      <c r="J57" s="52">
        <v>0</v>
      </c>
      <c r="K57" s="52">
        <v>0</v>
      </c>
      <c r="L57" s="52">
        <v>0</v>
      </c>
      <c r="M57" s="52">
        <v>0</v>
      </c>
      <c r="N57" s="52">
        <v>0</v>
      </c>
      <c r="O57" s="52">
        <v>0</v>
      </c>
      <c r="P57" s="52">
        <v>0</v>
      </c>
      <c r="Q57" s="52">
        <v>0</v>
      </c>
      <c r="R57" s="52">
        <v>0</v>
      </c>
      <c r="S57" s="52">
        <v>0</v>
      </c>
      <c r="T57" s="52">
        <v>0</v>
      </c>
      <c r="U57" s="52">
        <v>0</v>
      </c>
      <c r="V57" s="52">
        <v>0</v>
      </c>
      <c r="W57" s="52">
        <v>0</v>
      </c>
      <c r="X57" s="52">
        <v>0</v>
      </c>
      <c r="Y57" s="52">
        <v>0</v>
      </c>
      <c r="Z57" s="52">
        <v>0</v>
      </c>
      <c r="AA57" s="52">
        <v>0</v>
      </c>
      <c r="AB57" s="52">
        <v>0</v>
      </c>
      <c r="AC57" s="52">
        <v>0</v>
      </c>
      <c r="AD57" s="52">
        <v>0</v>
      </c>
      <c r="AE57" s="52">
        <v>0</v>
      </c>
      <c r="AF57" s="52">
        <v>0</v>
      </c>
      <c r="AG57" s="52">
        <v>0</v>
      </c>
      <c r="AH57" s="52">
        <v>0</v>
      </c>
      <c r="AI57" s="52">
        <v>0</v>
      </c>
      <c r="AJ57" s="52">
        <v>0</v>
      </c>
      <c r="AK57" s="52">
        <v>0.27200000000000002</v>
      </c>
      <c r="AL57" s="52">
        <v>1.4319999999999999</v>
      </c>
      <c r="AM57" s="52">
        <v>5.7999999999999996E-2</v>
      </c>
      <c r="AN57" s="52">
        <v>0</v>
      </c>
      <c r="AO57" s="52">
        <v>0</v>
      </c>
      <c r="AP57" s="52">
        <v>6.1609999999999996</v>
      </c>
    </row>
    <row r="58" spans="1:42" s="89" customFormat="1" ht="14.25" customHeight="1" x14ac:dyDescent="0.25">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138">
        <v>0</v>
      </c>
    </row>
    <row r="59" spans="1:42" s="89" customFormat="1" ht="14.25" customHeight="1" x14ac:dyDescent="0.25">
      <c r="A59" s="3" t="s">
        <v>196</v>
      </c>
      <c r="B59" s="3" t="s">
        <v>392</v>
      </c>
      <c r="C59" s="3" t="s">
        <v>197</v>
      </c>
      <c r="D59" s="53">
        <v>0.26</v>
      </c>
      <c r="E59" s="53">
        <v>0</v>
      </c>
      <c r="F59" s="53">
        <v>0</v>
      </c>
      <c r="G59" s="53">
        <v>1.1840000000000002</v>
      </c>
      <c r="H59" s="53">
        <v>0</v>
      </c>
      <c r="I59" s="53">
        <v>0</v>
      </c>
      <c r="J59" s="53">
        <v>0</v>
      </c>
      <c r="K59" s="53">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0.27200000000000002</v>
      </c>
      <c r="AL59" s="53">
        <v>1.4319999999999999</v>
      </c>
      <c r="AM59" s="53">
        <v>5.7999999999999996E-2</v>
      </c>
      <c r="AN59" s="53">
        <v>0</v>
      </c>
      <c r="AO59" s="53">
        <v>0</v>
      </c>
      <c r="AP59" s="138">
        <v>3.206</v>
      </c>
    </row>
    <row r="60" spans="1:42"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53">
        <v>0</v>
      </c>
      <c r="AJ60" s="53">
        <v>0</v>
      </c>
      <c r="AK60" s="53">
        <v>0</v>
      </c>
      <c r="AL60" s="53">
        <v>0</v>
      </c>
      <c r="AM60" s="53">
        <v>0</v>
      </c>
      <c r="AN60" s="53">
        <v>0</v>
      </c>
      <c r="AO60" s="53">
        <v>0</v>
      </c>
      <c r="AP60" s="138">
        <v>0</v>
      </c>
    </row>
    <row r="61" spans="1:42" s="89" customFormat="1" ht="14.25" customHeight="1" x14ac:dyDescent="0.25">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0</v>
      </c>
      <c r="AD61" s="53">
        <v>0</v>
      </c>
      <c r="AE61" s="53">
        <v>0</v>
      </c>
      <c r="AF61" s="53">
        <v>0</v>
      </c>
      <c r="AG61" s="53">
        <v>0</v>
      </c>
      <c r="AH61" s="53">
        <v>0</v>
      </c>
      <c r="AI61" s="53">
        <v>0</v>
      </c>
      <c r="AJ61" s="53">
        <v>0</v>
      </c>
      <c r="AK61" s="53">
        <v>0</v>
      </c>
      <c r="AL61" s="53">
        <v>0</v>
      </c>
      <c r="AM61" s="53">
        <v>0</v>
      </c>
      <c r="AN61" s="53">
        <v>0</v>
      </c>
      <c r="AO61" s="53">
        <v>0</v>
      </c>
      <c r="AP61" s="138">
        <v>0</v>
      </c>
    </row>
    <row r="62" spans="1:42" s="89" customFormat="1" ht="14.25" customHeight="1" x14ac:dyDescent="0.25">
      <c r="A62" s="3" t="s">
        <v>196</v>
      </c>
      <c r="B62" s="3" t="s">
        <v>392</v>
      </c>
      <c r="C62" s="3" t="s">
        <v>395</v>
      </c>
      <c r="D62" s="53">
        <v>0</v>
      </c>
      <c r="E62" s="53">
        <v>0</v>
      </c>
      <c r="F62" s="53">
        <v>0</v>
      </c>
      <c r="G62" s="53">
        <v>2.9550000000000001</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53">
        <v>0</v>
      </c>
      <c r="AJ62" s="53">
        <v>0</v>
      </c>
      <c r="AK62" s="53">
        <v>0</v>
      </c>
      <c r="AL62" s="53">
        <v>0</v>
      </c>
      <c r="AM62" s="53">
        <v>0</v>
      </c>
      <c r="AN62" s="53">
        <v>0</v>
      </c>
      <c r="AO62" s="53">
        <v>0</v>
      </c>
      <c r="AP62" s="138">
        <v>2.9550000000000001</v>
      </c>
    </row>
    <row r="63" spans="1:42"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53">
        <v>0</v>
      </c>
      <c r="AJ63" s="53">
        <v>0</v>
      </c>
      <c r="AK63" s="53">
        <v>0</v>
      </c>
      <c r="AL63" s="53">
        <v>0</v>
      </c>
      <c r="AM63" s="53">
        <v>0</v>
      </c>
      <c r="AN63" s="53">
        <v>0</v>
      </c>
      <c r="AO63" s="53">
        <v>0</v>
      </c>
      <c r="AP63" s="138">
        <v>0</v>
      </c>
    </row>
    <row r="64" spans="1:42" s="89" customFormat="1" ht="14.25" customHeight="1" x14ac:dyDescent="0.25">
      <c r="A64" s="51" t="s">
        <v>396</v>
      </c>
      <c r="B64" s="51" t="s">
        <v>396</v>
      </c>
      <c r="C64" s="51" t="s">
        <v>396</v>
      </c>
      <c r="D64" s="52">
        <v>0</v>
      </c>
      <c r="E64" s="52">
        <v>0</v>
      </c>
      <c r="F64" s="52">
        <v>0</v>
      </c>
      <c r="G64" s="52">
        <v>8.227999999999998</v>
      </c>
      <c r="H64" s="52">
        <v>0</v>
      </c>
      <c r="I64" s="52">
        <v>0</v>
      </c>
      <c r="J64" s="52">
        <v>0</v>
      </c>
      <c r="K64" s="52">
        <v>0</v>
      </c>
      <c r="L64" s="52">
        <v>0.16</v>
      </c>
      <c r="M64" s="52">
        <v>0</v>
      </c>
      <c r="N64" s="52">
        <v>0.19900000000000001</v>
      </c>
      <c r="O64" s="52">
        <v>0</v>
      </c>
      <c r="P64" s="52">
        <v>0</v>
      </c>
      <c r="Q64" s="52">
        <v>0</v>
      </c>
      <c r="R64" s="52">
        <v>0</v>
      </c>
      <c r="S64" s="52">
        <v>0</v>
      </c>
      <c r="T64" s="52">
        <v>1.4E-2</v>
      </c>
      <c r="U64" s="52">
        <v>0</v>
      </c>
      <c r="V64" s="52">
        <v>0</v>
      </c>
      <c r="W64" s="52">
        <v>0</v>
      </c>
      <c r="X64" s="52">
        <v>0</v>
      </c>
      <c r="Y64" s="52">
        <v>0</v>
      </c>
      <c r="Z64" s="52">
        <v>0</v>
      </c>
      <c r="AA64" s="52">
        <v>0</v>
      </c>
      <c r="AB64" s="52">
        <v>0</v>
      </c>
      <c r="AC64" s="52">
        <v>0</v>
      </c>
      <c r="AD64" s="52">
        <v>0</v>
      </c>
      <c r="AE64" s="52">
        <v>0.80700000000000005</v>
      </c>
      <c r="AF64" s="52">
        <v>0</v>
      </c>
      <c r="AG64" s="52">
        <v>0</v>
      </c>
      <c r="AH64" s="52">
        <v>0</v>
      </c>
      <c r="AI64" s="52">
        <v>0</v>
      </c>
      <c r="AJ64" s="52">
        <v>0</v>
      </c>
      <c r="AK64" s="52">
        <v>0.05</v>
      </c>
      <c r="AL64" s="52">
        <v>0.76300000000000001</v>
      </c>
      <c r="AM64" s="52">
        <v>0</v>
      </c>
      <c r="AN64" s="52">
        <v>0.1</v>
      </c>
      <c r="AO64" s="52">
        <v>0</v>
      </c>
      <c r="AP64" s="52">
        <v>10.221</v>
      </c>
    </row>
    <row r="65" spans="1:42"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53">
        <v>0</v>
      </c>
      <c r="AJ65" s="53">
        <v>0</v>
      </c>
      <c r="AK65" s="53">
        <v>0</v>
      </c>
      <c r="AL65" s="53">
        <v>0</v>
      </c>
      <c r="AM65" s="53">
        <v>0</v>
      </c>
      <c r="AN65" s="53">
        <v>0</v>
      </c>
      <c r="AO65" s="53">
        <v>0</v>
      </c>
      <c r="AP65" s="138">
        <v>0</v>
      </c>
    </row>
    <row r="66" spans="1:42"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53">
        <v>0</v>
      </c>
      <c r="AJ66" s="53">
        <v>0</v>
      </c>
      <c r="AK66" s="53">
        <v>0</v>
      </c>
      <c r="AL66" s="53">
        <v>0</v>
      </c>
      <c r="AM66" s="53">
        <v>0</v>
      </c>
      <c r="AN66" s="53">
        <v>0</v>
      </c>
      <c r="AO66" s="53">
        <v>0</v>
      </c>
      <c r="AP66" s="138">
        <v>0</v>
      </c>
    </row>
    <row r="67" spans="1:42" s="89" customFormat="1" ht="14.25" customHeight="1" x14ac:dyDescent="0.25">
      <c r="A67" s="3" t="s">
        <v>196</v>
      </c>
      <c r="B67" s="3" t="s">
        <v>397</v>
      </c>
      <c r="C67" s="3" t="s">
        <v>400</v>
      </c>
      <c r="D67" s="53">
        <v>0</v>
      </c>
      <c r="E67" s="53">
        <v>0</v>
      </c>
      <c r="F67" s="53">
        <v>0</v>
      </c>
      <c r="G67" s="53">
        <v>0.13400000000000001</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53">
        <v>0</v>
      </c>
      <c r="AJ67" s="53">
        <v>0</v>
      </c>
      <c r="AK67" s="53">
        <v>0</v>
      </c>
      <c r="AL67" s="53">
        <v>0</v>
      </c>
      <c r="AM67" s="53">
        <v>0</v>
      </c>
      <c r="AN67" s="53">
        <v>0</v>
      </c>
      <c r="AO67" s="53">
        <v>0</v>
      </c>
      <c r="AP67" s="138">
        <v>0.13400000000000001</v>
      </c>
    </row>
    <row r="68" spans="1:42"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53">
        <v>0</v>
      </c>
      <c r="AJ68" s="53">
        <v>0</v>
      </c>
      <c r="AK68" s="53">
        <v>0</v>
      </c>
      <c r="AL68" s="53">
        <v>0</v>
      </c>
      <c r="AM68" s="53">
        <v>0</v>
      </c>
      <c r="AN68" s="53">
        <v>0</v>
      </c>
      <c r="AO68" s="53">
        <v>0</v>
      </c>
      <c r="AP68" s="138">
        <v>0</v>
      </c>
    </row>
    <row r="69" spans="1:42" s="89" customFormat="1" ht="14.25" customHeight="1" x14ac:dyDescent="0.25">
      <c r="A69" s="3" t="s">
        <v>196</v>
      </c>
      <c r="B69" s="3" t="s">
        <v>397</v>
      </c>
      <c r="C69" s="3" t="s">
        <v>402</v>
      </c>
      <c r="D69" s="53">
        <v>0</v>
      </c>
      <c r="E69" s="53">
        <v>0</v>
      </c>
      <c r="F69" s="53">
        <v>0</v>
      </c>
      <c r="G69" s="53">
        <v>1.4E-2</v>
      </c>
      <c r="H69" s="53">
        <v>0</v>
      </c>
      <c r="I69" s="53">
        <v>0</v>
      </c>
      <c r="J69" s="53">
        <v>0</v>
      </c>
      <c r="K69" s="53">
        <v>0</v>
      </c>
      <c r="L69" s="53">
        <v>0</v>
      </c>
      <c r="M69" s="53">
        <v>0</v>
      </c>
      <c r="N69" s="53">
        <v>2.7E-2</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53">
        <v>0</v>
      </c>
      <c r="AJ69" s="53">
        <v>0</v>
      </c>
      <c r="AK69" s="53">
        <v>0</v>
      </c>
      <c r="AL69" s="53">
        <v>0</v>
      </c>
      <c r="AM69" s="53">
        <v>0</v>
      </c>
      <c r="AN69" s="53">
        <v>0</v>
      </c>
      <c r="AO69" s="53">
        <v>0</v>
      </c>
      <c r="AP69" s="138">
        <v>4.1000000000000002E-2</v>
      </c>
    </row>
    <row r="70" spans="1:42" s="89" customFormat="1" ht="14.25" customHeight="1" x14ac:dyDescent="0.25">
      <c r="A70" s="3" t="s">
        <v>196</v>
      </c>
      <c r="B70" s="3" t="s">
        <v>397</v>
      </c>
      <c r="C70" s="3" t="s">
        <v>403</v>
      </c>
      <c r="D70" s="53">
        <v>0</v>
      </c>
      <c r="E70" s="53">
        <v>0</v>
      </c>
      <c r="F70" s="53">
        <v>0</v>
      </c>
      <c r="G70" s="53">
        <v>5.6689999999999996</v>
      </c>
      <c r="H70" s="53">
        <v>0</v>
      </c>
      <c r="I70" s="53">
        <v>0</v>
      </c>
      <c r="J70" s="53">
        <v>0</v>
      </c>
      <c r="K70" s="53">
        <v>0</v>
      </c>
      <c r="L70" s="53">
        <v>0</v>
      </c>
      <c r="M70" s="53">
        <v>0</v>
      </c>
      <c r="N70" s="53">
        <v>9.5000000000000001E-2</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0.54900000000000004</v>
      </c>
      <c r="AF70" s="53">
        <v>0</v>
      </c>
      <c r="AG70" s="53">
        <v>0</v>
      </c>
      <c r="AH70" s="53">
        <v>0</v>
      </c>
      <c r="AI70" s="53">
        <v>0</v>
      </c>
      <c r="AJ70" s="53">
        <v>0</v>
      </c>
      <c r="AK70" s="53">
        <v>0</v>
      </c>
      <c r="AL70" s="53">
        <v>0.49</v>
      </c>
      <c r="AM70" s="53">
        <v>0</v>
      </c>
      <c r="AN70" s="53">
        <v>0.1</v>
      </c>
      <c r="AO70" s="53">
        <v>0</v>
      </c>
      <c r="AP70" s="138">
        <v>6.8029999999999999</v>
      </c>
    </row>
    <row r="71" spans="1:42" s="89" customFormat="1" ht="14.25" customHeight="1" x14ac:dyDescent="0.25">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53">
        <v>0</v>
      </c>
      <c r="AJ71" s="53">
        <v>0</v>
      </c>
      <c r="AK71" s="53">
        <v>0</v>
      </c>
      <c r="AL71" s="53">
        <v>0</v>
      </c>
      <c r="AM71" s="53">
        <v>0</v>
      </c>
      <c r="AN71" s="53">
        <v>0</v>
      </c>
      <c r="AO71" s="53">
        <v>0</v>
      </c>
      <c r="AP71" s="138">
        <v>0</v>
      </c>
    </row>
    <row r="72" spans="1:42"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53">
        <v>0</v>
      </c>
      <c r="AJ72" s="53">
        <v>0</v>
      </c>
      <c r="AK72" s="53">
        <v>0</v>
      </c>
      <c r="AL72" s="53">
        <v>0</v>
      </c>
      <c r="AM72" s="53">
        <v>0</v>
      </c>
      <c r="AN72" s="53">
        <v>0</v>
      </c>
      <c r="AO72" s="53">
        <v>0</v>
      </c>
      <c r="AP72" s="138">
        <v>0</v>
      </c>
    </row>
    <row r="73" spans="1:42" s="89" customFormat="1" ht="14.25" customHeight="1" x14ac:dyDescent="0.25">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53">
        <v>0</v>
      </c>
      <c r="AJ73" s="53">
        <v>0</v>
      </c>
      <c r="AK73" s="53">
        <v>0</v>
      </c>
      <c r="AL73" s="53">
        <v>0</v>
      </c>
      <c r="AM73" s="53">
        <v>0</v>
      </c>
      <c r="AN73" s="53">
        <v>0</v>
      </c>
      <c r="AO73" s="53">
        <v>0</v>
      </c>
      <c r="AP73" s="138">
        <v>0</v>
      </c>
    </row>
    <row r="74" spans="1:42" s="89" customFormat="1" ht="14.25" customHeight="1" x14ac:dyDescent="0.25">
      <c r="A74" s="3" t="s">
        <v>196</v>
      </c>
      <c r="B74" s="3" t="s">
        <v>397</v>
      </c>
      <c r="C74" s="3" t="s">
        <v>407</v>
      </c>
      <c r="D74" s="53">
        <v>0</v>
      </c>
      <c r="E74" s="53">
        <v>0</v>
      </c>
      <c r="F74" s="53">
        <v>0</v>
      </c>
      <c r="G74" s="53">
        <v>0.95100000000000007</v>
      </c>
      <c r="H74" s="53">
        <v>0</v>
      </c>
      <c r="I74" s="53">
        <v>0</v>
      </c>
      <c r="J74" s="53">
        <v>0</v>
      </c>
      <c r="K74" s="53">
        <v>0</v>
      </c>
      <c r="L74" s="53">
        <v>0.01</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9.2999999999999999E-2</v>
      </c>
      <c r="AF74" s="53">
        <v>0</v>
      </c>
      <c r="AG74" s="53">
        <v>0</v>
      </c>
      <c r="AH74" s="53">
        <v>0</v>
      </c>
      <c r="AI74" s="53">
        <v>0</v>
      </c>
      <c r="AJ74" s="53">
        <v>0</v>
      </c>
      <c r="AK74" s="53">
        <v>0</v>
      </c>
      <c r="AL74" s="53">
        <v>0</v>
      </c>
      <c r="AM74" s="53">
        <v>0</v>
      </c>
      <c r="AN74" s="53">
        <v>0</v>
      </c>
      <c r="AO74" s="53">
        <v>0</v>
      </c>
      <c r="AP74" s="138">
        <v>1.054</v>
      </c>
    </row>
    <row r="75" spans="1:42"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53">
        <v>0</v>
      </c>
      <c r="AJ75" s="53">
        <v>0</v>
      </c>
      <c r="AK75" s="53">
        <v>0</v>
      </c>
      <c r="AL75" s="53">
        <v>0</v>
      </c>
      <c r="AM75" s="53">
        <v>0</v>
      </c>
      <c r="AN75" s="53">
        <v>0</v>
      </c>
      <c r="AO75" s="53">
        <v>0</v>
      </c>
      <c r="AP75" s="138">
        <v>0</v>
      </c>
    </row>
    <row r="76" spans="1:42" s="89" customFormat="1" ht="14.25" customHeight="1" x14ac:dyDescent="0.25">
      <c r="A76" s="3" t="s">
        <v>196</v>
      </c>
      <c r="B76" s="3" t="s">
        <v>397</v>
      </c>
      <c r="C76" s="3" t="s">
        <v>409</v>
      </c>
      <c r="D76" s="53">
        <v>0</v>
      </c>
      <c r="E76" s="53">
        <v>0</v>
      </c>
      <c r="F76" s="53">
        <v>0</v>
      </c>
      <c r="G76" s="53">
        <v>0</v>
      </c>
      <c r="H76" s="53">
        <v>0</v>
      </c>
      <c r="I76" s="53">
        <v>0</v>
      </c>
      <c r="J76" s="53">
        <v>0</v>
      </c>
      <c r="K76" s="53">
        <v>0</v>
      </c>
      <c r="L76" s="53">
        <v>0.15</v>
      </c>
      <c r="M76" s="53">
        <v>0</v>
      </c>
      <c r="N76" s="53">
        <v>7.6999999999999999E-2</v>
      </c>
      <c r="O76" s="53">
        <v>0</v>
      </c>
      <c r="P76" s="53">
        <v>0</v>
      </c>
      <c r="Q76" s="53">
        <v>0</v>
      </c>
      <c r="R76" s="53">
        <v>0</v>
      </c>
      <c r="S76" s="53">
        <v>0</v>
      </c>
      <c r="T76" s="53">
        <v>1.4E-2</v>
      </c>
      <c r="U76" s="53">
        <v>0</v>
      </c>
      <c r="V76" s="53">
        <v>0</v>
      </c>
      <c r="W76" s="53">
        <v>0</v>
      </c>
      <c r="X76" s="53">
        <v>0</v>
      </c>
      <c r="Y76" s="53">
        <v>0</v>
      </c>
      <c r="Z76" s="53">
        <v>0</v>
      </c>
      <c r="AA76" s="53">
        <v>0</v>
      </c>
      <c r="AB76" s="53">
        <v>0</v>
      </c>
      <c r="AC76" s="53">
        <v>0</v>
      </c>
      <c r="AD76" s="53">
        <v>0</v>
      </c>
      <c r="AE76" s="53">
        <v>5.3000000000000005E-2</v>
      </c>
      <c r="AF76" s="53">
        <v>0</v>
      </c>
      <c r="AG76" s="53">
        <v>0</v>
      </c>
      <c r="AH76" s="53">
        <v>0</v>
      </c>
      <c r="AI76" s="53">
        <v>0</v>
      </c>
      <c r="AJ76" s="53">
        <v>0</v>
      </c>
      <c r="AK76" s="53">
        <v>0</v>
      </c>
      <c r="AL76" s="53">
        <v>0</v>
      </c>
      <c r="AM76" s="53">
        <v>0</v>
      </c>
      <c r="AN76" s="53">
        <v>0</v>
      </c>
      <c r="AO76" s="53">
        <v>0</v>
      </c>
      <c r="AP76" s="138">
        <v>0.29399999999999998</v>
      </c>
    </row>
    <row r="77" spans="1:42"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53">
        <v>0</v>
      </c>
      <c r="AJ77" s="53">
        <v>0</v>
      </c>
      <c r="AK77" s="53">
        <v>0</v>
      </c>
      <c r="AL77" s="53">
        <v>0</v>
      </c>
      <c r="AM77" s="53">
        <v>0</v>
      </c>
      <c r="AN77" s="53">
        <v>0</v>
      </c>
      <c r="AO77" s="53">
        <v>0</v>
      </c>
      <c r="AP77" s="138">
        <v>0</v>
      </c>
    </row>
    <row r="78" spans="1:42"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53">
        <v>0</v>
      </c>
      <c r="AJ78" s="53">
        <v>0</v>
      </c>
      <c r="AK78" s="53">
        <v>0</v>
      </c>
      <c r="AL78" s="53">
        <v>0</v>
      </c>
      <c r="AM78" s="53">
        <v>0</v>
      </c>
      <c r="AN78" s="53">
        <v>0</v>
      </c>
      <c r="AO78" s="53">
        <v>0</v>
      </c>
      <c r="AP78" s="138">
        <v>0</v>
      </c>
    </row>
    <row r="79" spans="1:42" s="89" customFormat="1" ht="14.25" customHeight="1" x14ac:dyDescent="0.25">
      <c r="A79" s="3" t="s">
        <v>196</v>
      </c>
      <c r="B79" s="3" t="s">
        <v>397</v>
      </c>
      <c r="C79" s="3" t="s">
        <v>412</v>
      </c>
      <c r="D79" s="53">
        <v>0</v>
      </c>
      <c r="E79" s="53">
        <v>0</v>
      </c>
      <c r="F79" s="53">
        <v>0</v>
      </c>
      <c r="G79" s="53">
        <v>1.4079999999999997</v>
      </c>
      <c r="H79" s="53">
        <v>0</v>
      </c>
      <c r="I79" s="53">
        <v>0</v>
      </c>
      <c r="J79" s="53">
        <v>0</v>
      </c>
      <c r="K79" s="53">
        <v>0</v>
      </c>
      <c r="L79" s="53">
        <v>0</v>
      </c>
      <c r="M79" s="53">
        <v>0</v>
      </c>
      <c r="N79" s="53">
        <v>0</v>
      </c>
      <c r="O79" s="53">
        <v>0</v>
      </c>
      <c r="P79" s="53">
        <v>0</v>
      </c>
      <c r="Q79" s="53">
        <v>0</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53">
        <v>0</v>
      </c>
      <c r="AJ79" s="53">
        <v>0</v>
      </c>
      <c r="AK79" s="53">
        <v>0.05</v>
      </c>
      <c r="AL79" s="53">
        <v>0.27300000000000002</v>
      </c>
      <c r="AM79" s="53">
        <v>0</v>
      </c>
      <c r="AN79" s="53">
        <v>0</v>
      </c>
      <c r="AO79" s="53">
        <v>0</v>
      </c>
      <c r="AP79" s="138">
        <v>1.7309999999999999</v>
      </c>
    </row>
    <row r="80" spans="1:42" s="89" customFormat="1" ht="14.25" customHeight="1" x14ac:dyDescent="0.25">
      <c r="A80" s="3" t="s">
        <v>196</v>
      </c>
      <c r="B80" s="3" t="s">
        <v>397</v>
      </c>
      <c r="C80" s="3" t="s">
        <v>413</v>
      </c>
      <c r="D80" s="53">
        <v>0</v>
      </c>
      <c r="E80" s="53">
        <v>0</v>
      </c>
      <c r="F80" s="53">
        <v>0</v>
      </c>
      <c r="G80" s="53">
        <v>5.1999999999999998E-2</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53">
        <v>0</v>
      </c>
      <c r="AJ80" s="53">
        <v>0</v>
      </c>
      <c r="AK80" s="53">
        <v>0</v>
      </c>
      <c r="AL80" s="53">
        <v>0</v>
      </c>
      <c r="AM80" s="53">
        <v>0</v>
      </c>
      <c r="AN80" s="53">
        <v>0</v>
      </c>
      <c r="AO80" s="53">
        <v>0</v>
      </c>
      <c r="AP80" s="138">
        <v>5.1999999999999998E-2</v>
      </c>
    </row>
    <row r="81" spans="1:42" s="89" customFormat="1" ht="14.25" customHeight="1" x14ac:dyDescent="0.25">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53">
        <v>0</v>
      </c>
      <c r="AJ81" s="53">
        <v>0</v>
      </c>
      <c r="AK81" s="53">
        <v>0</v>
      </c>
      <c r="AL81" s="53">
        <v>0</v>
      </c>
      <c r="AM81" s="53">
        <v>0</v>
      </c>
      <c r="AN81" s="53">
        <v>0</v>
      </c>
      <c r="AO81" s="53">
        <v>0</v>
      </c>
      <c r="AP81" s="138">
        <v>0</v>
      </c>
    </row>
    <row r="82" spans="1:42"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0.11199999999999999</v>
      </c>
      <c r="AF82" s="53">
        <v>0</v>
      </c>
      <c r="AG82" s="53">
        <v>0</v>
      </c>
      <c r="AH82" s="53">
        <v>0</v>
      </c>
      <c r="AI82" s="53">
        <v>0</v>
      </c>
      <c r="AJ82" s="53">
        <v>0</v>
      </c>
      <c r="AK82" s="53">
        <v>0</v>
      </c>
      <c r="AL82" s="53">
        <v>0</v>
      </c>
      <c r="AM82" s="53">
        <v>0</v>
      </c>
      <c r="AN82" s="53">
        <v>0</v>
      </c>
      <c r="AO82" s="53">
        <v>0</v>
      </c>
      <c r="AP82" s="138">
        <v>0.11199999999999999</v>
      </c>
    </row>
    <row r="83" spans="1:42" s="89" customFormat="1" ht="14.25" customHeight="1" x14ac:dyDescent="0.25">
      <c r="A83" s="51" t="s">
        <v>416</v>
      </c>
      <c r="B83" s="51" t="s">
        <v>416</v>
      </c>
      <c r="C83" s="51" t="s">
        <v>416</v>
      </c>
      <c r="D83" s="52">
        <v>0.876</v>
      </c>
      <c r="E83" s="52">
        <v>0</v>
      </c>
      <c r="F83" s="52">
        <v>0</v>
      </c>
      <c r="G83" s="52">
        <v>5.8809999999999993</v>
      </c>
      <c r="H83" s="52">
        <v>0</v>
      </c>
      <c r="I83" s="52">
        <v>0</v>
      </c>
      <c r="J83" s="52">
        <v>0</v>
      </c>
      <c r="K83" s="52">
        <v>0</v>
      </c>
      <c r="L83" s="52">
        <v>0.40199999999999997</v>
      </c>
      <c r="M83" s="52">
        <v>0</v>
      </c>
      <c r="N83" s="52">
        <v>0.74600000000000011</v>
      </c>
      <c r="O83" s="52">
        <v>0</v>
      </c>
      <c r="P83" s="52">
        <v>0</v>
      </c>
      <c r="Q83" s="52">
        <v>0</v>
      </c>
      <c r="R83" s="52">
        <v>0</v>
      </c>
      <c r="S83" s="52">
        <v>0</v>
      </c>
      <c r="T83" s="52">
        <v>0</v>
      </c>
      <c r="U83" s="52">
        <v>0</v>
      </c>
      <c r="V83" s="52">
        <v>0.40100000000000002</v>
      </c>
      <c r="W83" s="52">
        <v>0</v>
      </c>
      <c r="X83" s="52">
        <v>0</v>
      </c>
      <c r="Y83" s="52">
        <v>0</v>
      </c>
      <c r="Z83" s="52">
        <v>2.4E-2</v>
      </c>
      <c r="AA83" s="52">
        <v>0</v>
      </c>
      <c r="AB83" s="52">
        <v>0</v>
      </c>
      <c r="AC83" s="52">
        <v>0</v>
      </c>
      <c r="AD83" s="52">
        <v>0</v>
      </c>
      <c r="AE83" s="52">
        <v>0</v>
      </c>
      <c r="AF83" s="52">
        <v>0</v>
      </c>
      <c r="AG83" s="52">
        <v>0.442</v>
      </c>
      <c r="AH83" s="52">
        <v>0</v>
      </c>
      <c r="AI83" s="52">
        <v>0</v>
      </c>
      <c r="AJ83" s="52">
        <v>0</v>
      </c>
      <c r="AK83" s="52">
        <v>0.60099999999999998</v>
      </c>
      <c r="AL83" s="52">
        <v>8.3000000000000004E-2</v>
      </c>
      <c r="AM83" s="52">
        <v>4.1000000000000002E-2</v>
      </c>
      <c r="AN83" s="52">
        <v>1.2240000000000002</v>
      </c>
      <c r="AO83" s="52">
        <v>0</v>
      </c>
      <c r="AP83" s="52">
        <v>9.4969999999999999</v>
      </c>
    </row>
    <row r="84" spans="1:42" s="89" customFormat="1" ht="14.25" customHeight="1" x14ac:dyDescent="0.25">
      <c r="A84" s="3" t="s">
        <v>196</v>
      </c>
      <c r="B84" s="3" t="s">
        <v>417</v>
      </c>
      <c r="C84" s="3" t="s">
        <v>418</v>
      </c>
      <c r="D84" s="53">
        <v>4.2999999999999997E-2</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138">
        <v>4.2999999999999997E-2</v>
      </c>
    </row>
    <row r="85" spans="1:42"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138">
        <v>0</v>
      </c>
    </row>
    <row r="86" spans="1:42"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53">
        <v>0</v>
      </c>
      <c r="AJ86" s="53">
        <v>0</v>
      </c>
      <c r="AK86" s="53">
        <v>0</v>
      </c>
      <c r="AL86" s="53">
        <v>0</v>
      </c>
      <c r="AM86" s="53">
        <v>0</v>
      </c>
      <c r="AN86" s="53">
        <v>0</v>
      </c>
      <c r="AO86" s="53">
        <v>0</v>
      </c>
      <c r="AP86" s="138">
        <v>0</v>
      </c>
    </row>
    <row r="87" spans="1:42" s="89" customFormat="1" ht="14.25" customHeight="1" x14ac:dyDescent="0.25">
      <c r="A87" s="3" t="s">
        <v>196</v>
      </c>
      <c r="B87" s="3" t="s">
        <v>417</v>
      </c>
      <c r="C87" s="3" t="s">
        <v>421</v>
      </c>
      <c r="D87" s="53">
        <v>0</v>
      </c>
      <c r="E87" s="53">
        <v>0</v>
      </c>
      <c r="F87" s="53">
        <v>0</v>
      </c>
      <c r="G87" s="53">
        <v>0</v>
      </c>
      <c r="H87" s="53">
        <v>0</v>
      </c>
      <c r="I87" s="53">
        <v>0</v>
      </c>
      <c r="J87" s="53">
        <v>0</v>
      </c>
      <c r="K87" s="53">
        <v>0</v>
      </c>
      <c r="L87" s="53">
        <v>4.1000000000000002E-2</v>
      </c>
      <c r="M87" s="53">
        <v>0</v>
      </c>
      <c r="N87" s="53">
        <v>0.04</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0.21300000000000002</v>
      </c>
      <c r="AH87" s="53">
        <v>0</v>
      </c>
      <c r="AI87" s="53">
        <v>0</v>
      </c>
      <c r="AJ87" s="53">
        <v>0</v>
      </c>
      <c r="AK87" s="53">
        <v>0.3</v>
      </c>
      <c r="AL87" s="53">
        <v>0</v>
      </c>
      <c r="AM87" s="53">
        <v>0</v>
      </c>
      <c r="AN87" s="53">
        <v>0.08</v>
      </c>
      <c r="AO87" s="53">
        <v>0</v>
      </c>
      <c r="AP87" s="138">
        <v>0.59400000000000008</v>
      </c>
    </row>
    <row r="88" spans="1:42"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53">
        <v>0</v>
      </c>
      <c r="AJ88" s="53">
        <v>0</v>
      </c>
      <c r="AK88" s="53">
        <v>0</v>
      </c>
      <c r="AL88" s="53">
        <v>0</v>
      </c>
      <c r="AM88" s="53">
        <v>0</v>
      </c>
      <c r="AN88" s="53">
        <v>0</v>
      </c>
      <c r="AO88" s="53">
        <v>0</v>
      </c>
      <c r="AP88" s="138">
        <v>0</v>
      </c>
    </row>
    <row r="89" spans="1:42" s="89" customFormat="1" ht="14.25" customHeight="1" x14ac:dyDescent="0.25">
      <c r="A89" s="3" t="s">
        <v>196</v>
      </c>
      <c r="B89" s="3" t="s">
        <v>417</v>
      </c>
      <c r="C89" s="3" t="s">
        <v>423</v>
      </c>
      <c r="D89" s="53">
        <v>0</v>
      </c>
      <c r="E89" s="53">
        <v>0</v>
      </c>
      <c r="F89" s="53">
        <v>0</v>
      </c>
      <c r="G89" s="53">
        <v>0.40900000000000003</v>
      </c>
      <c r="H89" s="53">
        <v>0</v>
      </c>
      <c r="I89" s="53">
        <v>0</v>
      </c>
      <c r="J89" s="53">
        <v>0</v>
      </c>
      <c r="K89" s="53">
        <v>0</v>
      </c>
      <c r="L89" s="53">
        <v>0</v>
      </c>
      <c r="M89" s="53">
        <v>0</v>
      </c>
      <c r="N89" s="53">
        <v>8.7999999999999995E-2</v>
      </c>
      <c r="O89" s="53">
        <v>0</v>
      </c>
      <c r="P89" s="53">
        <v>0</v>
      </c>
      <c r="Q89" s="53">
        <v>0</v>
      </c>
      <c r="R89" s="53">
        <v>0</v>
      </c>
      <c r="S89" s="53">
        <v>0</v>
      </c>
      <c r="T89" s="53">
        <v>0</v>
      </c>
      <c r="U89" s="53">
        <v>0</v>
      </c>
      <c r="V89" s="53">
        <v>0.2</v>
      </c>
      <c r="W89" s="53">
        <v>0</v>
      </c>
      <c r="X89" s="53">
        <v>0</v>
      </c>
      <c r="Y89" s="53">
        <v>0</v>
      </c>
      <c r="Z89" s="53">
        <v>0</v>
      </c>
      <c r="AA89" s="53">
        <v>0</v>
      </c>
      <c r="AB89" s="53">
        <v>0</v>
      </c>
      <c r="AC89" s="53">
        <v>0</v>
      </c>
      <c r="AD89" s="53">
        <v>0</v>
      </c>
      <c r="AE89" s="53">
        <v>0</v>
      </c>
      <c r="AF89" s="53">
        <v>0</v>
      </c>
      <c r="AG89" s="53">
        <v>0</v>
      </c>
      <c r="AH89" s="53">
        <v>0</v>
      </c>
      <c r="AI89" s="53">
        <v>0</v>
      </c>
      <c r="AJ89" s="53">
        <v>0</v>
      </c>
      <c r="AK89" s="53">
        <v>0</v>
      </c>
      <c r="AL89" s="53">
        <v>0</v>
      </c>
      <c r="AM89" s="53">
        <v>0</v>
      </c>
      <c r="AN89" s="53">
        <v>0.29200000000000004</v>
      </c>
      <c r="AO89" s="53">
        <v>0</v>
      </c>
      <c r="AP89" s="138">
        <v>0.69700000000000006</v>
      </c>
    </row>
    <row r="90" spans="1:42"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53">
        <v>0</v>
      </c>
      <c r="AJ90" s="53">
        <v>0</v>
      </c>
      <c r="AK90" s="53">
        <v>0</v>
      </c>
      <c r="AL90" s="53">
        <v>0</v>
      </c>
      <c r="AM90" s="53">
        <v>0</v>
      </c>
      <c r="AN90" s="53">
        <v>0</v>
      </c>
      <c r="AO90" s="53">
        <v>0</v>
      </c>
      <c r="AP90" s="138">
        <v>0</v>
      </c>
    </row>
    <row r="91" spans="1:42"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53">
        <v>0</v>
      </c>
      <c r="AJ91" s="53">
        <v>0</v>
      </c>
      <c r="AK91" s="53">
        <v>0</v>
      </c>
      <c r="AL91" s="53">
        <v>0</v>
      </c>
      <c r="AM91" s="53">
        <v>0</v>
      </c>
      <c r="AN91" s="53">
        <v>0</v>
      </c>
      <c r="AO91" s="53">
        <v>0</v>
      </c>
      <c r="AP91" s="138">
        <v>0</v>
      </c>
    </row>
    <row r="92" spans="1:42"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53">
        <v>0</v>
      </c>
      <c r="AJ92" s="53">
        <v>0</v>
      </c>
      <c r="AK92" s="53">
        <v>0</v>
      </c>
      <c r="AL92" s="53">
        <v>0</v>
      </c>
      <c r="AM92" s="53">
        <v>0</v>
      </c>
      <c r="AN92" s="53">
        <v>0</v>
      </c>
      <c r="AO92" s="53">
        <v>0</v>
      </c>
      <c r="AP92" s="138">
        <v>0</v>
      </c>
    </row>
    <row r="93" spans="1:42"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53">
        <v>0</v>
      </c>
      <c r="AJ93" s="53">
        <v>0</v>
      </c>
      <c r="AK93" s="53">
        <v>0</v>
      </c>
      <c r="AL93" s="53">
        <v>0</v>
      </c>
      <c r="AM93" s="53">
        <v>0</v>
      </c>
      <c r="AN93" s="53">
        <v>0</v>
      </c>
      <c r="AO93" s="53">
        <v>0</v>
      </c>
      <c r="AP93" s="138">
        <v>0</v>
      </c>
    </row>
    <row r="94" spans="1:42"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53">
        <v>0</v>
      </c>
      <c r="AJ94" s="53">
        <v>0</v>
      </c>
      <c r="AK94" s="53">
        <v>0</v>
      </c>
      <c r="AL94" s="53">
        <v>0</v>
      </c>
      <c r="AM94" s="53">
        <v>0</v>
      </c>
      <c r="AN94" s="53">
        <v>0</v>
      </c>
      <c r="AO94" s="53">
        <v>0</v>
      </c>
      <c r="AP94" s="138">
        <v>0</v>
      </c>
    </row>
    <row r="95" spans="1:42"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53">
        <v>0</v>
      </c>
      <c r="AJ95" s="53">
        <v>0</v>
      </c>
      <c r="AK95" s="53">
        <v>0</v>
      </c>
      <c r="AL95" s="53">
        <v>0</v>
      </c>
      <c r="AM95" s="53">
        <v>0</v>
      </c>
      <c r="AN95" s="53">
        <v>0</v>
      </c>
      <c r="AO95" s="53">
        <v>0</v>
      </c>
      <c r="AP95" s="138">
        <v>0</v>
      </c>
    </row>
    <row r="96" spans="1:42" s="89" customFormat="1" ht="14.25" customHeight="1" x14ac:dyDescent="0.25">
      <c r="A96" s="3" t="s">
        <v>196</v>
      </c>
      <c r="B96" s="3" t="s">
        <v>417</v>
      </c>
      <c r="C96" s="3" t="s">
        <v>430</v>
      </c>
      <c r="D96" s="53">
        <v>0.83299999999999996</v>
      </c>
      <c r="E96" s="53">
        <v>0</v>
      </c>
      <c r="F96" s="53">
        <v>0</v>
      </c>
      <c r="G96" s="53">
        <v>5.3989999999999991</v>
      </c>
      <c r="H96" s="53">
        <v>0</v>
      </c>
      <c r="I96" s="53">
        <v>0</v>
      </c>
      <c r="J96" s="53">
        <v>0</v>
      </c>
      <c r="K96" s="53">
        <v>0</v>
      </c>
      <c r="L96" s="53">
        <v>0.36099999999999999</v>
      </c>
      <c r="M96" s="53">
        <v>0</v>
      </c>
      <c r="N96" s="53">
        <v>0.6180000000000001</v>
      </c>
      <c r="O96" s="53">
        <v>0</v>
      </c>
      <c r="P96" s="53">
        <v>0</v>
      </c>
      <c r="Q96" s="53">
        <v>0</v>
      </c>
      <c r="R96" s="53">
        <v>0</v>
      </c>
      <c r="S96" s="53">
        <v>0</v>
      </c>
      <c r="T96" s="53">
        <v>0</v>
      </c>
      <c r="U96" s="53">
        <v>0</v>
      </c>
      <c r="V96" s="53">
        <v>0.20100000000000001</v>
      </c>
      <c r="W96" s="53">
        <v>0</v>
      </c>
      <c r="X96" s="53">
        <v>0</v>
      </c>
      <c r="Y96" s="53">
        <v>0</v>
      </c>
      <c r="Z96" s="53">
        <v>2.4E-2</v>
      </c>
      <c r="AA96" s="53">
        <v>0</v>
      </c>
      <c r="AB96" s="53">
        <v>0</v>
      </c>
      <c r="AC96" s="53">
        <v>0</v>
      </c>
      <c r="AD96" s="53">
        <v>0</v>
      </c>
      <c r="AE96" s="53">
        <v>0</v>
      </c>
      <c r="AF96" s="53">
        <v>0</v>
      </c>
      <c r="AG96" s="53">
        <v>0.22899999999999998</v>
      </c>
      <c r="AH96" s="53">
        <v>0</v>
      </c>
      <c r="AI96" s="53">
        <v>0</v>
      </c>
      <c r="AJ96" s="53">
        <v>0</v>
      </c>
      <c r="AK96" s="53">
        <v>0.30099999999999999</v>
      </c>
      <c r="AL96" s="53">
        <v>8.3000000000000004E-2</v>
      </c>
      <c r="AM96" s="53">
        <v>4.1000000000000002E-2</v>
      </c>
      <c r="AN96" s="53">
        <v>0.85200000000000009</v>
      </c>
      <c r="AO96" s="53">
        <v>0</v>
      </c>
      <c r="AP96" s="138">
        <v>8.09</v>
      </c>
    </row>
    <row r="97" spans="1:42" s="89" customFormat="1" ht="14.25" customHeight="1" x14ac:dyDescent="0.25">
      <c r="A97" s="3" t="s">
        <v>196</v>
      </c>
      <c r="B97" s="3" t="s">
        <v>417</v>
      </c>
      <c r="C97" s="3" t="s">
        <v>431</v>
      </c>
      <c r="D97" s="53">
        <v>0</v>
      </c>
      <c r="E97" s="53">
        <v>0</v>
      </c>
      <c r="F97" s="53">
        <v>0</v>
      </c>
      <c r="G97" s="53">
        <v>7.3000000000000009E-2</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53">
        <v>0</v>
      </c>
      <c r="AJ97" s="53">
        <v>0</v>
      </c>
      <c r="AK97" s="53">
        <v>0</v>
      </c>
      <c r="AL97" s="53">
        <v>0</v>
      </c>
      <c r="AM97" s="53">
        <v>0</v>
      </c>
      <c r="AN97" s="53">
        <v>0</v>
      </c>
      <c r="AO97" s="53">
        <v>0</v>
      </c>
      <c r="AP97" s="138">
        <v>7.3000000000000009E-2</v>
      </c>
    </row>
    <row r="98" spans="1:42"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53">
        <v>0</v>
      </c>
      <c r="AJ98" s="53">
        <v>0</v>
      </c>
      <c r="AK98" s="53">
        <v>0</v>
      </c>
      <c r="AL98" s="53">
        <v>0</v>
      </c>
      <c r="AM98" s="53">
        <v>0</v>
      </c>
      <c r="AN98" s="53">
        <v>0</v>
      </c>
      <c r="AO98" s="53">
        <v>0</v>
      </c>
      <c r="AP98" s="138">
        <v>0</v>
      </c>
    </row>
    <row r="99" spans="1:42"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0</v>
      </c>
      <c r="AC99" s="53">
        <v>0</v>
      </c>
      <c r="AD99" s="53">
        <v>0</v>
      </c>
      <c r="AE99" s="53">
        <v>0</v>
      </c>
      <c r="AF99" s="53">
        <v>0</v>
      </c>
      <c r="AG99" s="53">
        <v>0</v>
      </c>
      <c r="AH99" s="53">
        <v>0</v>
      </c>
      <c r="AI99" s="53">
        <v>0</v>
      </c>
      <c r="AJ99" s="53">
        <v>0</v>
      </c>
      <c r="AK99" s="53">
        <v>0</v>
      </c>
      <c r="AL99" s="53">
        <v>0</v>
      </c>
      <c r="AM99" s="53">
        <v>0</v>
      </c>
      <c r="AN99" s="53">
        <v>0</v>
      </c>
      <c r="AO99" s="53">
        <v>0</v>
      </c>
      <c r="AP99" s="138">
        <v>0</v>
      </c>
    </row>
    <row r="100" spans="1:42" s="89" customFormat="1" ht="14.25" customHeight="1" x14ac:dyDescent="0.25">
      <c r="A100" s="51" t="s">
        <v>434</v>
      </c>
      <c r="B100" s="51" t="s">
        <v>434</v>
      </c>
      <c r="C100" s="51" t="s">
        <v>434</v>
      </c>
      <c r="D100" s="52">
        <v>0</v>
      </c>
      <c r="E100" s="52">
        <v>0</v>
      </c>
      <c r="F100" s="52">
        <v>0</v>
      </c>
      <c r="G100" s="52">
        <v>2.1999999999999999E-2</v>
      </c>
      <c r="H100" s="52">
        <v>0</v>
      </c>
      <c r="I100" s="52">
        <v>0</v>
      </c>
      <c r="J100" s="52">
        <v>0</v>
      </c>
      <c r="K100" s="52">
        <v>0</v>
      </c>
      <c r="L100" s="52">
        <v>0</v>
      </c>
      <c r="M100" s="52">
        <v>0</v>
      </c>
      <c r="N100" s="52">
        <v>5.0999999999999997E-2</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2.8000000000000001E-2</v>
      </c>
      <c r="AF100" s="52">
        <v>0</v>
      </c>
      <c r="AG100" s="52">
        <v>0</v>
      </c>
      <c r="AH100" s="52">
        <v>0</v>
      </c>
      <c r="AI100" s="52">
        <v>0</v>
      </c>
      <c r="AJ100" s="52">
        <v>0</v>
      </c>
      <c r="AK100" s="52">
        <v>0</v>
      </c>
      <c r="AL100" s="52">
        <v>0</v>
      </c>
      <c r="AM100" s="52">
        <v>0</v>
      </c>
      <c r="AN100" s="52">
        <v>2.5000000000000001E-2</v>
      </c>
      <c r="AO100" s="52">
        <v>0</v>
      </c>
      <c r="AP100" s="52">
        <v>0.10100000000000001</v>
      </c>
    </row>
    <row r="101" spans="1:42" s="89" customFormat="1" ht="14.25" customHeight="1" x14ac:dyDescent="0.25">
      <c r="A101" s="3" t="s">
        <v>196</v>
      </c>
      <c r="B101" s="3" t="s">
        <v>435</v>
      </c>
      <c r="C101" s="3" t="s">
        <v>436</v>
      </c>
      <c r="D101" s="53">
        <v>0</v>
      </c>
      <c r="E101" s="53">
        <v>0</v>
      </c>
      <c r="F101" s="53">
        <v>0</v>
      </c>
      <c r="G101" s="53">
        <v>0</v>
      </c>
      <c r="H101" s="53">
        <v>0</v>
      </c>
      <c r="I101" s="53">
        <v>0</v>
      </c>
      <c r="J101" s="53">
        <v>0</v>
      </c>
      <c r="K101" s="53">
        <v>0</v>
      </c>
      <c r="L101" s="53">
        <v>0</v>
      </c>
      <c r="M101" s="53">
        <v>0</v>
      </c>
      <c r="N101" s="53">
        <v>5.0999999999999997E-2</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2.8000000000000001E-2</v>
      </c>
      <c r="AF101" s="53">
        <v>0</v>
      </c>
      <c r="AG101" s="53">
        <v>0</v>
      </c>
      <c r="AH101" s="53">
        <v>0</v>
      </c>
      <c r="AI101" s="53">
        <v>0</v>
      </c>
      <c r="AJ101" s="53">
        <v>0</v>
      </c>
      <c r="AK101" s="53">
        <v>0</v>
      </c>
      <c r="AL101" s="53">
        <v>0</v>
      </c>
      <c r="AM101" s="53">
        <v>0</v>
      </c>
      <c r="AN101" s="53">
        <v>2.5000000000000001E-2</v>
      </c>
      <c r="AO101" s="53">
        <v>0</v>
      </c>
      <c r="AP101" s="138">
        <v>7.9000000000000001E-2</v>
      </c>
    </row>
    <row r="102" spans="1:42" s="89" customFormat="1" ht="14.25" customHeight="1" x14ac:dyDescent="0.25">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53">
        <v>0</v>
      </c>
      <c r="AJ102" s="53">
        <v>0</v>
      </c>
      <c r="AK102" s="53">
        <v>0</v>
      </c>
      <c r="AL102" s="53">
        <v>0</v>
      </c>
      <c r="AM102" s="53">
        <v>0</v>
      </c>
      <c r="AN102" s="53">
        <v>0</v>
      </c>
      <c r="AO102" s="53">
        <v>0</v>
      </c>
      <c r="AP102" s="138">
        <v>0</v>
      </c>
    </row>
    <row r="103" spans="1:42"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53">
        <v>0</v>
      </c>
      <c r="AJ103" s="53">
        <v>0</v>
      </c>
      <c r="AK103" s="53">
        <v>0</v>
      </c>
      <c r="AL103" s="53">
        <v>0</v>
      </c>
      <c r="AM103" s="53">
        <v>0</v>
      </c>
      <c r="AN103" s="53">
        <v>0</v>
      </c>
      <c r="AO103" s="53">
        <v>0</v>
      </c>
      <c r="AP103" s="138">
        <v>0</v>
      </c>
    </row>
    <row r="104" spans="1:42"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53">
        <v>0</v>
      </c>
      <c r="AJ104" s="53">
        <v>0</v>
      </c>
      <c r="AK104" s="53">
        <v>0</v>
      </c>
      <c r="AL104" s="53">
        <v>0</v>
      </c>
      <c r="AM104" s="53">
        <v>0</v>
      </c>
      <c r="AN104" s="53">
        <v>0</v>
      </c>
      <c r="AO104" s="53">
        <v>0</v>
      </c>
      <c r="AP104" s="138">
        <v>0</v>
      </c>
    </row>
    <row r="105" spans="1:42"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53">
        <v>0</v>
      </c>
      <c r="AJ105" s="53">
        <v>0</v>
      </c>
      <c r="AK105" s="53">
        <v>0</v>
      </c>
      <c r="AL105" s="53">
        <v>0</v>
      </c>
      <c r="AM105" s="53">
        <v>0</v>
      </c>
      <c r="AN105" s="53">
        <v>0</v>
      </c>
      <c r="AO105" s="53">
        <v>0</v>
      </c>
      <c r="AP105" s="138">
        <v>0</v>
      </c>
    </row>
    <row r="106" spans="1:42" s="89" customFormat="1" ht="14.25" customHeight="1" x14ac:dyDescent="0.25">
      <c r="A106" s="3" t="s">
        <v>196</v>
      </c>
      <c r="B106" s="3" t="s">
        <v>435</v>
      </c>
      <c r="C106" s="3" t="s">
        <v>441</v>
      </c>
      <c r="D106" s="53">
        <v>0</v>
      </c>
      <c r="E106" s="53">
        <v>0</v>
      </c>
      <c r="F106" s="53">
        <v>0</v>
      </c>
      <c r="G106" s="53">
        <v>2.1999999999999999E-2</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53">
        <v>0</v>
      </c>
      <c r="AJ106" s="53">
        <v>0</v>
      </c>
      <c r="AK106" s="53">
        <v>0</v>
      </c>
      <c r="AL106" s="53">
        <v>0</v>
      </c>
      <c r="AM106" s="53">
        <v>0</v>
      </c>
      <c r="AN106" s="53">
        <v>0</v>
      </c>
      <c r="AO106" s="53">
        <v>0</v>
      </c>
      <c r="AP106" s="138">
        <v>2.1999999999999999E-2</v>
      </c>
    </row>
    <row r="107" spans="1:42"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53">
        <v>0</v>
      </c>
      <c r="AJ107" s="53">
        <v>0</v>
      </c>
      <c r="AK107" s="53">
        <v>0</v>
      </c>
      <c r="AL107" s="53">
        <v>0</v>
      </c>
      <c r="AM107" s="53">
        <v>0</v>
      </c>
      <c r="AN107" s="53">
        <v>0</v>
      </c>
      <c r="AO107" s="53">
        <v>0</v>
      </c>
      <c r="AP107" s="138">
        <v>0</v>
      </c>
    </row>
    <row r="108" spans="1:42"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53">
        <v>0</v>
      </c>
      <c r="AJ108" s="53">
        <v>0</v>
      </c>
      <c r="AK108" s="53">
        <v>0</v>
      </c>
      <c r="AL108" s="53">
        <v>0</v>
      </c>
      <c r="AM108" s="53">
        <v>0</v>
      </c>
      <c r="AN108" s="53">
        <v>0</v>
      </c>
      <c r="AO108" s="53">
        <v>0</v>
      </c>
      <c r="AP108" s="138">
        <v>0</v>
      </c>
    </row>
    <row r="109" spans="1:42"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53">
        <v>0</v>
      </c>
      <c r="AJ109" s="53">
        <v>0</v>
      </c>
      <c r="AK109" s="53">
        <v>0</v>
      </c>
      <c r="AL109" s="53">
        <v>0</v>
      </c>
      <c r="AM109" s="53">
        <v>0</v>
      </c>
      <c r="AN109" s="53">
        <v>0</v>
      </c>
      <c r="AO109" s="53">
        <v>0</v>
      </c>
      <c r="AP109" s="138">
        <v>0</v>
      </c>
    </row>
    <row r="110" spans="1:42" s="89" customFormat="1" ht="14.25" customHeight="1" x14ac:dyDescent="0.25">
      <c r="A110" s="51" t="s">
        <v>445</v>
      </c>
      <c r="B110" s="51" t="s">
        <v>445</v>
      </c>
      <c r="C110" s="51" t="s">
        <v>445</v>
      </c>
      <c r="D110" s="52">
        <v>0</v>
      </c>
      <c r="E110" s="52">
        <v>0</v>
      </c>
      <c r="F110" s="52">
        <v>0</v>
      </c>
      <c r="G110" s="52">
        <v>0.66000000000000014</v>
      </c>
      <c r="H110" s="52">
        <v>0</v>
      </c>
      <c r="I110" s="52">
        <v>0</v>
      </c>
      <c r="J110" s="52">
        <v>0</v>
      </c>
      <c r="K110" s="52">
        <v>0</v>
      </c>
      <c r="L110" s="52">
        <v>0</v>
      </c>
      <c r="M110" s="52">
        <v>0</v>
      </c>
      <c r="N110" s="52">
        <v>0.247</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2">
        <v>0</v>
      </c>
      <c r="AI110" s="52">
        <v>0</v>
      </c>
      <c r="AJ110" s="52">
        <v>0</v>
      </c>
      <c r="AK110" s="52">
        <v>0</v>
      </c>
      <c r="AL110" s="52">
        <v>0</v>
      </c>
      <c r="AM110" s="52">
        <v>9.9000000000000005E-2</v>
      </c>
      <c r="AN110" s="52">
        <v>0</v>
      </c>
      <c r="AO110" s="52">
        <v>0</v>
      </c>
      <c r="AP110" s="52">
        <v>1.0060000000000002</v>
      </c>
    </row>
    <row r="111" spans="1:42"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53">
        <v>0</v>
      </c>
      <c r="AJ111" s="53">
        <v>0</v>
      </c>
      <c r="AK111" s="53">
        <v>0</v>
      </c>
      <c r="AL111" s="53">
        <v>0</v>
      </c>
      <c r="AM111" s="53">
        <v>0</v>
      </c>
      <c r="AN111" s="53">
        <v>0</v>
      </c>
      <c r="AO111" s="53">
        <v>0</v>
      </c>
      <c r="AP111" s="138">
        <v>0</v>
      </c>
    </row>
    <row r="112" spans="1:42"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53">
        <v>0</v>
      </c>
      <c r="AJ112" s="53">
        <v>0</v>
      </c>
      <c r="AK112" s="53">
        <v>0</v>
      </c>
      <c r="AL112" s="53">
        <v>0</v>
      </c>
      <c r="AM112" s="53">
        <v>0</v>
      </c>
      <c r="AN112" s="53">
        <v>0</v>
      </c>
      <c r="AO112" s="53">
        <v>0</v>
      </c>
      <c r="AP112" s="138">
        <v>0</v>
      </c>
    </row>
    <row r="113" spans="1:42" s="89" customFormat="1" ht="14.25" customHeight="1" x14ac:dyDescent="0.25">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53">
        <v>0</v>
      </c>
      <c r="AJ113" s="53">
        <v>0</v>
      </c>
      <c r="AK113" s="53">
        <v>0</v>
      </c>
      <c r="AL113" s="53">
        <v>0</v>
      </c>
      <c r="AM113" s="53">
        <v>0</v>
      </c>
      <c r="AN113" s="53">
        <v>0</v>
      </c>
      <c r="AO113" s="53">
        <v>0</v>
      </c>
      <c r="AP113" s="138">
        <v>0</v>
      </c>
    </row>
    <row r="114" spans="1:42" s="89" customFormat="1" ht="14.25" customHeight="1" x14ac:dyDescent="0.25">
      <c r="A114" s="3" t="s">
        <v>196</v>
      </c>
      <c r="B114" s="3" t="s">
        <v>446</v>
      </c>
      <c r="C114" s="3" t="s">
        <v>450</v>
      </c>
      <c r="D114" s="53">
        <v>0</v>
      </c>
      <c r="E114" s="53">
        <v>0</v>
      </c>
      <c r="F114" s="53">
        <v>0</v>
      </c>
      <c r="G114" s="53">
        <v>0.66000000000000014</v>
      </c>
      <c r="H114" s="53">
        <v>0</v>
      </c>
      <c r="I114" s="53">
        <v>0</v>
      </c>
      <c r="J114" s="53">
        <v>0</v>
      </c>
      <c r="K114" s="53">
        <v>0</v>
      </c>
      <c r="L114" s="53">
        <v>0</v>
      </c>
      <c r="M114" s="53">
        <v>0</v>
      </c>
      <c r="N114" s="53">
        <v>0.247</v>
      </c>
      <c r="O114" s="53">
        <v>0</v>
      </c>
      <c r="P114" s="53">
        <v>0</v>
      </c>
      <c r="Q114" s="53">
        <v>0</v>
      </c>
      <c r="R114" s="53">
        <v>0</v>
      </c>
      <c r="S114" s="53">
        <v>0</v>
      </c>
      <c r="T114" s="53">
        <v>0</v>
      </c>
      <c r="U114" s="53">
        <v>0</v>
      </c>
      <c r="V114" s="53">
        <v>0</v>
      </c>
      <c r="W114" s="53">
        <v>0</v>
      </c>
      <c r="X114" s="53">
        <v>0</v>
      </c>
      <c r="Y114" s="53">
        <v>0</v>
      </c>
      <c r="Z114" s="53">
        <v>0</v>
      </c>
      <c r="AA114" s="53">
        <v>0</v>
      </c>
      <c r="AB114" s="53">
        <v>0</v>
      </c>
      <c r="AC114" s="53">
        <v>0</v>
      </c>
      <c r="AD114" s="53">
        <v>0</v>
      </c>
      <c r="AE114" s="53">
        <v>0</v>
      </c>
      <c r="AF114" s="53">
        <v>0</v>
      </c>
      <c r="AG114" s="53">
        <v>0</v>
      </c>
      <c r="AH114" s="53">
        <v>0</v>
      </c>
      <c r="AI114" s="53">
        <v>0</v>
      </c>
      <c r="AJ114" s="53">
        <v>0</v>
      </c>
      <c r="AK114" s="53">
        <v>0</v>
      </c>
      <c r="AL114" s="53">
        <v>0</v>
      </c>
      <c r="AM114" s="53">
        <v>9.9000000000000005E-2</v>
      </c>
      <c r="AN114" s="53">
        <v>0</v>
      </c>
      <c r="AO114" s="53">
        <v>0</v>
      </c>
      <c r="AP114" s="138">
        <v>1.0060000000000002</v>
      </c>
    </row>
    <row r="115" spans="1:42"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53">
        <v>0</v>
      </c>
      <c r="AJ115" s="53">
        <v>0</v>
      </c>
      <c r="AK115" s="53">
        <v>0</v>
      </c>
      <c r="AL115" s="53">
        <v>0</v>
      </c>
      <c r="AM115" s="53">
        <v>0</v>
      </c>
      <c r="AN115" s="53">
        <v>0</v>
      </c>
      <c r="AO115" s="53">
        <v>0</v>
      </c>
      <c r="AP115" s="138">
        <v>0</v>
      </c>
    </row>
    <row r="116" spans="1:42" s="89" customFormat="1" ht="14.25" customHeight="1" x14ac:dyDescent="0.25">
      <c r="A116" s="49" t="s">
        <v>452</v>
      </c>
      <c r="B116" s="49" t="s">
        <v>452</v>
      </c>
      <c r="C116" s="49" t="s">
        <v>452</v>
      </c>
      <c r="D116" s="50">
        <v>0</v>
      </c>
      <c r="E116" s="50">
        <v>0</v>
      </c>
      <c r="F116" s="50">
        <v>0</v>
      </c>
      <c r="G116" s="50">
        <v>4.0799999999999992</v>
      </c>
      <c r="H116" s="50">
        <v>0</v>
      </c>
      <c r="I116" s="50">
        <v>0</v>
      </c>
      <c r="J116" s="50">
        <v>0</v>
      </c>
      <c r="K116" s="50">
        <v>0</v>
      </c>
      <c r="L116" s="50">
        <v>0</v>
      </c>
      <c r="M116" s="50">
        <v>0</v>
      </c>
      <c r="N116" s="50">
        <v>1.8170000000000002</v>
      </c>
      <c r="O116" s="50">
        <v>0</v>
      </c>
      <c r="P116" s="50">
        <v>0</v>
      </c>
      <c r="Q116" s="50">
        <v>0</v>
      </c>
      <c r="R116" s="50">
        <v>0</v>
      </c>
      <c r="S116" s="50">
        <v>0</v>
      </c>
      <c r="T116" s="50">
        <v>0</v>
      </c>
      <c r="U116" s="50">
        <v>0.15999999999999998</v>
      </c>
      <c r="V116" s="50">
        <v>0</v>
      </c>
      <c r="W116" s="50">
        <v>0</v>
      </c>
      <c r="X116" s="50">
        <v>0</v>
      </c>
      <c r="Y116" s="50">
        <v>0</v>
      </c>
      <c r="Z116" s="50">
        <v>0</v>
      </c>
      <c r="AA116" s="50">
        <v>8.7999999999999995E-2</v>
      </c>
      <c r="AB116" s="50">
        <v>0</v>
      </c>
      <c r="AC116" s="50">
        <v>0</v>
      </c>
      <c r="AD116" s="50">
        <v>0</v>
      </c>
      <c r="AE116" s="50">
        <v>0</v>
      </c>
      <c r="AF116" s="50">
        <v>0</v>
      </c>
      <c r="AG116" s="50">
        <v>1.016</v>
      </c>
      <c r="AH116" s="50">
        <v>0</v>
      </c>
      <c r="AI116" s="50">
        <v>0</v>
      </c>
      <c r="AJ116" s="50">
        <v>0</v>
      </c>
      <c r="AK116" s="50">
        <v>1.181</v>
      </c>
      <c r="AL116" s="50">
        <v>0</v>
      </c>
      <c r="AM116" s="50">
        <v>2.0539999999999998</v>
      </c>
      <c r="AN116" s="50">
        <v>0</v>
      </c>
      <c r="AO116" s="50">
        <v>0</v>
      </c>
      <c r="AP116" s="50">
        <v>10.395999999999999</v>
      </c>
    </row>
    <row r="117" spans="1:42" s="89" customFormat="1" ht="14.25" customHeight="1" x14ac:dyDescent="0.25">
      <c r="A117" s="51" t="s">
        <v>452</v>
      </c>
      <c r="B117" s="51" t="s">
        <v>452</v>
      </c>
      <c r="C117" s="51" t="s">
        <v>452</v>
      </c>
      <c r="D117" s="52">
        <v>0</v>
      </c>
      <c r="E117" s="52">
        <v>0</v>
      </c>
      <c r="F117" s="52">
        <v>0</v>
      </c>
      <c r="G117" s="52">
        <v>4.0799999999999992</v>
      </c>
      <c r="H117" s="52">
        <v>0</v>
      </c>
      <c r="I117" s="52">
        <v>0</v>
      </c>
      <c r="J117" s="52">
        <v>0</v>
      </c>
      <c r="K117" s="52">
        <v>0</v>
      </c>
      <c r="L117" s="52">
        <v>0</v>
      </c>
      <c r="M117" s="52">
        <v>0</v>
      </c>
      <c r="N117" s="52">
        <v>1.8170000000000002</v>
      </c>
      <c r="O117" s="52">
        <v>0</v>
      </c>
      <c r="P117" s="52">
        <v>0</v>
      </c>
      <c r="Q117" s="52">
        <v>0</v>
      </c>
      <c r="R117" s="52">
        <v>0</v>
      </c>
      <c r="S117" s="52">
        <v>0</v>
      </c>
      <c r="T117" s="52">
        <v>0</v>
      </c>
      <c r="U117" s="52">
        <v>0.15999999999999998</v>
      </c>
      <c r="V117" s="52">
        <v>0</v>
      </c>
      <c r="W117" s="52">
        <v>0</v>
      </c>
      <c r="X117" s="52">
        <v>0</v>
      </c>
      <c r="Y117" s="52">
        <v>0</v>
      </c>
      <c r="Z117" s="52">
        <v>0</v>
      </c>
      <c r="AA117" s="52">
        <v>8.7999999999999995E-2</v>
      </c>
      <c r="AB117" s="52">
        <v>0</v>
      </c>
      <c r="AC117" s="52">
        <v>0</v>
      </c>
      <c r="AD117" s="52">
        <v>0</v>
      </c>
      <c r="AE117" s="52">
        <v>0</v>
      </c>
      <c r="AF117" s="52">
        <v>0</v>
      </c>
      <c r="AG117" s="52">
        <v>1.016</v>
      </c>
      <c r="AH117" s="52">
        <v>0</v>
      </c>
      <c r="AI117" s="52">
        <v>0</v>
      </c>
      <c r="AJ117" s="52">
        <v>0</v>
      </c>
      <c r="AK117" s="52">
        <v>1.181</v>
      </c>
      <c r="AL117" s="52">
        <v>0</v>
      </c>
      <c r="AM117" s="52">
        <v>2.0539999999999998</v>
      </c>
      <c r="AN117" s="52">
        <v>0</v>
      </c>
      <c r="AO117" s="52">
        <v>0</v>
      </c>
      <c r="AP117" s="52">
        <v>10.395999999999999</v>
      </c>
    </row>
    <row r="118" spans="1:42" s="89" customFormat="1" ht="14.25" customHeight="1" x14ac:dyDescent="0.25">
      <c r="A118" s="3" t="s">
        <v>209</v>
      </c>
      <c r="B118" s="3" t="s">
        <v>209</v>
      </c>
      <c r="C118" s="3" t="s">
        <v>210</v>
      </c>
      <c r="D118" s="53">
        <v>0</v>
      </c>
      <c r="E118" s="53">
        <v>0</v>
      </c>
      <c r="F118" s="53">
        <v>0</v>
      </c>
      <c r="G118" s="53">
        <v>0.159</v>
      </c>
      <c r="H118" s="53">
        <v>0</v>
      </c>
      <c r="I118" s="53">
        <v>0</v>
      </c>
      <c r="J118" s="53">
        <v>0</v>
      </c>
      <c r="K118" s="53">
        <v>0</v>
      </c>
      <c r="L118" s="53">
        <v>0</v>
      </c>
      <c r="M118" s="53">
        <v>0</v>
      </c>
      <c r="N118" s="53">
        <v>1.4E-2</v>
      </c>
      <c r="O118" s="53">
        <v>0</v>
      </c>
      <c r="P118" s="53">
        <v>0</v>
      </c>
      <c r="Q118" s="53">
        <v>0</v>
      </c>
      <c r="R118" s="53">
        <v>0</v>
      </c>
      <c r="S118" s="53">
        <v>0</v>
      </c>
      <c r="T118" s="53">
        <v>0</v>
      </c>
      <c r="U118" s="53">
        <v>0</v>
      </c>
      <c r="V118" s="53">
        <v>0</v>
      </c>
      <c r="W118" s="53">
        <v>0</v>
      </c>
      <c r="X118" s="53">
        <v>0</v>
      </c>
      <c r="Y118" s="53">
        <v>0</v>
      </c>
      <c r="Z118" s="53">
        <v>0</v>
      </c>
      <c r="AA118" s="53">
        <v>8.7999999999999995E-2</v>
      </c>
      <c r="AB118" s="53">
        <v>0</v>
      </c>
      <c r="AC118" s="53">
        <v>0</v>
      </c>
      <c r="AD118" s="53">
        <v>0</v>
      </c>
      <c r="AE118" s="53">
        <v>0</v>
      </c>
      <c r="AF118" s="53">
        <v>0</v>
      </c>
      <c r="AG118" s="53">
        <v>0</v>
      </c>
      <c r="AH118" s="53">
        <v>0</v>
      </c>
      <c r="AI118" s="53">
        <v>0</v>
      </c>
      <c r="AJ118" s="53">
        <v>0</v>
      </c>
      <c r="AK118" s="53">
        <v>1.181</v>
      </c>
      <c r="AL118" s="53">
        <v>0</v>
      </c>
      <c r="AM118" s="53">
        <v>2.0539999999999998</v>
      </c>
      <c r="AN118" s="53">
        <v>0</v>
      </c>
      <c r="AO118" s="53">
        <v>0</v>
      </c>
      <c r="AP118" s="138">
        <v>3.496</v>
      </c>
    </row>
    <row r="119" spans="1:42" s="89" customFormat="1" ht="14.25" customHeight="1" x14ac:dyDescent="0.25">
      <c r="A119" s="3" t="s">
        <v>209</v>
      </c>
      <c r="B119" s="3" t="s">
        <v>209</v>
      </c>
      <c r="C119" s="3" t="s">
        <v>213</v>
      </c>
      <c r="D119" s="53">
        <v>0</v>
      </c>
      <c r="E119" s="53">
        <v>0</v>
      </c>
      <c r="F119" s="53">
        <v>0</v>
      </c>
      <c r="G119" s="53">
        <v>3.9209999999999994</v>
      </c>
      <c r="H119" s="53">
        <v>0</v>
      </c>
      <c r="I119" s="53">
        <v>0</v>
      </c>
      <c r="J119" s="53">
        <v>0</v>
      </c>
      <c r="K119" s="53">
        <v>0</v>
      </c>
      <c r="L119" s="53">
        <v>0</v>
      </c>
      <c r="M119" s="53">
        <v>0</v>
      </c>
      <c r="N119" s="53">
        <v>1.8030000000000002</v>
      </c>
      <c r="O119" s="53">
        <v>0</v>
      </c>
      <c r="P119" s="53">
        <v>0</v>
      </c>
      <c r="Q119" s="53">
        <v>0</v>
      </c>
      <c r="R119" s="53">
        <v>0</v>
      </c>
      <c r="S119" s="53">
        <v>0</v>
      </c>
      <c r="T119" s="53">
        <v>0</v>
      </c>
      <c r="U119" s="53">
        <v>0.15999999999999998</v>
      </c>
      <c r="V119" s="53">
        <v>0</v>
      </c>
      <c r="W119" s="53">
        <v>0</v>
      </c>
      <c r="X119" s="53">
        <v>0</v>
      </c>
      <c r="Y119" s="53">
        <v>0</v>
      </c>
      <c r="Z119" s="53">
        <v>0</v>
      </c>
      <c r="AA119" s="53">
        <v>0</v>
      </c>
      <c r="AB119" s="53">
        <v>0</v>
      </c>
      <c r="AC119" s="53">
        <v>0</v>
      </c>
      <c r="AD119" s="53">
        <v>0</v>
      </c>
      <c r="AE119" s="53">
        <v>0</v>
      </c>
      <c r="AF119" s="53">
        <v>0</v>
      </c>
      <c r="AG119" s="53">
        <v>1.016</v>
      </c>
      <c r="AH119" s="53">
        <v>0</v>
      </c>
      <c r="AI119" s="53">
        <v>0</v>
      </c>
      <c r="AJ119" s="53">
        <v>0</v>
      </c>
      <c r="AK119" s="53">
        <v>0</v>
      </c>
      <c r="AL119" s="53">
        <v>0</v>
      </c>
      <c r="AM119" s="53">
        <v>0</v>
      </c>
      <c r="AN119" s="53">
        <v>0</v>
      </c>
      <c r="AO119" s="53">
        <v>0</v>
      </c>
      <c r="AP119" s="138">
        <v>6.8999999999999995</v>
      </c>
    </row>
    <row r="120" spans="1:42" s="89" customFormat="1" ht="14.25" customHeight="1" x14ac:dyDescent="0.25">
      <c r="A120" s="49" t="s">
        <v>453</v>
      </c>
      <c r="B120" s="49" t="s">
        <v>453</v>
      </c>
      <c r="C120" s="49" t="s">
        <v>453</v>
      </c>
      <c r="D120" s="50">
        <v>0</v>
      </c>
      <c r="E120" s="50">
        <v>4.6870000000000003</v>
      </c>
      <c r="F120" s="50">
        <v>0</v>
      </c>
      <c r="G120" s="50">
        <v>48.531999999999996</v>
      </c>
      <c r="H120" s="50">
        <v>0</v>
      </c>
      <c r="I120" s="50">
        <v>0</v>
      </c>
      <c r="J120" s="50">
        <v>0</v>
      </c>
      <c r="K120" s="50">
        <v>0</v>
      </c>
      <c r="L120" s="50">
        <v>0</v>
      </c>
      <c r="M120" s="50">
        <v>0</v>
      </c>
      <c r="N120" s="50">
        <v>1.2E-2</v>
      </c>
      <c r="O120" s="50">
        <v>0</v>
      </c>
      <c r="P120" s="50">
        <v>0</v>
      </c>
      <c r="Q120" s="50">
        <v>0</v>
      </c>
      <c r="R120" s="50">
        <v>0</v>
      </c>
      <c r="S120" s="50">
        <v>0</v>
      </c>
      <c r="T120" s="50">
        <v>0</v>
      </c>
      <c r="U120" s="50">
        <v>1.8279999999999998</v>
      </c>
      <c r="V120" s="50">
        <v>32.134</v>
      </c>
      <c r="W120" s="50">
        <v>0.51600000000000001</v>
      </c>
      <c r="X120" s="50">
        <v>70.528000000000006</v>
      </c>
      <c r="Y120" s="50">
        <v>0</v>
      </c>
      <c r="Z120" s="50">
        <v>0</v>
      </c>
      <c r="AA120" s="50">
        <v>0</v>
      </c>
      <c r="AB120" s="50">
        <v>0</v>
      </c>
      <c r="AC120" s="50">
        <v>0</v>
      </c>
      <c r="AD120" s="50">
        <v>0</v>
      </c>
      <c r="AE120" s="50">
        <v>0</v>
      </c>
      <c r="AF120" s="50">
        <v>0</v>
      </c>
      <c r="AG120" s="50">
        <v>9.157</v>
      </c>
      <c r="AH120" s="50">
        <v>0</v>
      </c>
      <c r="AI120" s="50">
        <v>0</v>
      </c>
      <c r="AJ120" s="50">
        <v>0</v>
      </c>
      <c r="AK120" s="50">
        <v>12.794</v>
      </c>
      <c r="AL120" s="50">
        <v>0.66</v>
      </c>
      <c r="AM120" s="50">
        <v>2.5989999999999998</v>
      </c>
      <c r="AN120" s="50">
        <v>0.52499999999999991</v>
      </c>
      <c r="AO120" s="50">
        <v>0</v>
      </c>
      <c r="AP120" s="50">
        <v>183.44700000000003</v>
      </c>
    </row>
    <row r="121" spans="1:42" s="89" customFormat="1" ht="14.25" customHeight="1" x14ac:dyDescent="0.25">
      <c r="A121" s="51" t="s">
        <v>454</v>
      </c>
      <c r="B121" s="51" t="s">
        <v>454</v>
      </c>
      <c r="C121" s="51" t="s">
        <v>454</v>
      </c>
      <c r="D121" s="52">
        <v>0</v>
      </c>
      <c r="E121" s="52">
        <v>0</v>
      </c>
      <c r="F121" s="52">
        <v>0</v>
      </c>
      <c r="G121" s="52">
        <v>0.1</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0</v>
      </c>
      <c r="X121" s="52">
        <v>0</v>
      </c>
      <c r="Y121" s="52">
        <v>0</v>
      </c>
      <c r="Z121" s="52">
        <v>0</v>
      </c>
      <c r="AA121" s="52">
        <v>0</v>
      </c>
      <c r="AB121" s="52">
        <v>0</v>
      </c>
      <c r="AC121" s="52">
        <v>0</v>
      </c>
      <c r="AD121" s="52">
        <v>0</v>
      </c>
      <c r="AE121" s="52">
        <v>0</v>
      </c>
      <c r="AF121" s="52">
        <v>0</v>
      </c>
      <c r="AG121" s="52">
        <v>0</v>
      </c>
      <c r="AH121" s="52">
        <v>0</v>
      </c>
      <c r="AI121" s="52">
        <v>0</v>
      </c>
      <c r="AJ121" s="52">
        <v>0</v>
      </c>
      <c r="AK121" s="52">
        <v>0</v>
      </c>
      <c r="AL121" s="52">
        <v>0</v>
      </c>
      <c r="AM121" s="52">
        <v>0</v>
      </c>
      <c r="AN121" s="52">
        <v>0</v>
      </c>
      <c r="AO121" s="52">
        <v>0</v>
      </c>
      <c r="AP121" s="52">
        <v>0.1</v>
      </c>
    </row>
    <row r="122" spans="1:42"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53">
        <v>0</v>
      </c>
      <c r="AJ122" s="53">
        <v>0</v>
      </c>
      <c r="AK122" s="53">
        <v>0</v>
      </c>
      <c r="AL122" s="53">
        <v>0</v>
      </c>
      <c r="AM122" s="53">
        <v>0</v>
      </c>
      <c r="AN122" s="53">
        <v>0</v>
      </c>
      <c r="AO122" s="53">
        <v>0</v>
      </c>
      <c r="AP122" s="138">
        <v>0</v>
      </c>
    </row>
    <row r="123" spans="1:42"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138">
        <v>0</v>
      </c>
    </row>
    <row r="124" spans="1:42" s="89" customFormat="1" ht="14.25" customHeight="1" x14ac:dyDescent="0.25">
      <c r="A124" s="3" t="s">
        <v>224</v>
      </c>
      <c r="B124" s="3" t="s">
        <v>455</v>
      </c>
      <c r="C124" s="3" t="s">
        <v>458</v>
      </c>
      <c r="D124" s="53">
        <v>0</v>
      </c>
      <c r="E124" s="53">
        <v>0</v>
      </c>
      <c r="F124" s="53">
        <v>0</v>
      </c>
      <c r="G124" s="53">
        <v>0.1</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138">
        <v>0.1</v>
      </c>
    </row>
    <row r="125" spans="1:42"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53">
        <v>0</v>
      </c>
      <c r="AJ125" s="53">
        <v>0</v>
      </c>
      <c r="AK125" s="53">
        <v>0</v>
      </c>
      <c r="AL125" s="53">
        <v>0</v>
      </c>
      <c r="AM125" s="53">
        <v>0</v>
      </c>
      <c r="AN125" s="53">
        <v>0</v>
      </c>
      <c r="AO125" s="53">
        <v>0</v>
      </c>
      <c r="AP125" s="138">
        <v>0</v>
      </c>
    </row>
    <row r="126" spans="1:42"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53">
        <v>0</v>
      </c>
      <c r="AJ126" s="53">
        <v>0</v>
      </c>
      <c r="AK126" s="53">
        <v>0</v>
      </c>
      <c r="AL126" s="53">
        <v>0</v>
      </c>
      <c r="AM126" s="53">
        <v>0</v>
      </c>
      <c r="AN126" s="53">
        <v>0</v>
      </c>
      <c r="AO126" s="53">
        <v>0</v>
      </c>
      <c r="AP126" s="138">
        <v>0</v>
      </c>
    </row>
    <row r="127" spans="1:42"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53">
        <v>0</v>
      </c>
      <c r="AJ127" s="53">
        <v>0</v>
      </c>
      <c r="AK127" s="53">
        <v>0</v>
      </c>
      <c r="AL127" s="53">
        <v>0</v>
      </c>
      <c r="AM127" s="53">
        <v>0</v>
      </c>
      <c r="AN127" s="53">
        <v>0</v>
      </c>
      <c r="AO127" s="53">
        <v>0</v>
      </c>
      <c r="AP127" s="138">
        <v>0</v>
      </c>
    </row>
    <row r="128" spans="1:42"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53">
        <v>0</v>
      </c>
      <c r="AJ128" s="53">
        <v>0</v>
      </c>
      <c r="AK128" s="53">
        <v>0</v>
      </c>
      <c r="AL128" s="53">
        <v>0</v>
      </c>
      <c r="AM128" s="53">
        <v>0</v>
      </c>
      <c r="AN128" s="53">
        <v>0</v>
      </c>
      <c r="AO128" s="53">
        <v>0</v>
      </c>
      <c r="AP128" s="138">
        <v>0</v>
      </c>
    </row>
    <row r="129" spans="1:42" s="89" customFormat="1" ht="14.25" customHeight="1" x14ac:dyDescent="0.25">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138">
        <v>0</v>
      </c>
    </row>
    <row r="130" spans="1:42" s="89" customFormat="1" ht="14.25" customHeight="1" x14ac:dyDescent="0.25">
      <c r="A130" s="51" t="s">
        <v>464</v>
      </c>
      <c r="B130" s="51" t="s">
        <v>464</v>
      </c>
      <c r="C130" s="51" t="s">
        <v>464</v>
      </c>
      <c r="D130" s="52">
        <v>0</v>
      </c>
      <c r="E130" s="52">
        <v>0</v>
      </c>
      <c r="F130" s="52">
        <v>0</v>
      </c>
      <c r="G130" s="52">
        <v>2.3650000000000002</v>
      </c>
      <c r="H130" s="52">
        <v>0</v>
      </c>
      <c r="I130" s="52">
        <v>0</v>
      </c>
      <c r="J130" s="52">
        <v>0</v>
      </c>
      <c r="K130" s="52">
        <v>0</v>
      </c>
      <c r="L130" s="52">
        <v>0</v>
      </c>
      <c r="M130" s="52">
        <v>0</v>
      </c>
      <c r="N130" s="52">
        <v>1.2E-2</v>
      </c>
      <c r="O130" s="52">
        <v>0</v>
      </c>
      <c r="P130" s="52">
        <v>0</v>
      </c>
      <c r="Q130" s="52">
        <v>0</v>
      </c>
      <c r="R130" s="52">
        <v>0</v>
      </c>
      <c r="S130" s="52">
        <v>0</v>
      </c>
      <c r="T130" s="52">
        <v>0</v>
      </c>
      <c r="U130" s="52">
        <v>1.8279999999999998</v>
      </c>
      <c r="V130" s="52">
        <v>0</v>
      </c>
      <c r="W130" s="52">
        <v>0</v>
      </c>
      <c r="X130" s="52">
        <v>0.49199999999999999</v>
      </c>
      <c r="Y130" s="52">
        <v>0</v>
      </c>
      <c r="Z130" s="52">
        <v>0</v>
      </c>
      <c r="AA130" s="52">
        <v>0</v>
      </c>
      <c r="AB130" s="52">
        <v>0</v>
      </c>
      <c r="AC130" s="52">
        <v>0</v>
      </c>
      <c r="AD130" s="52">
        <v>0</v>
      </c>
      <c r="AE130" s="52">
        <v>0</v>
      </c>
      <c r="AF130" s="52">
        <v>0</v>
      </c>
      <c r="AG130" s="52">
        <v>2.702</v>
      </c>
      <c r="AH130" s="52">
        <v>0</v>
      </c>
      <c r="AI130" s="52">
        <v>0</v>
      </c>
      <c r="AJ130" s="52">
        <v>0</v>
      </c>
      <c r="AK130" s="52">
        <v>0.1</v>
      </c>
      <c r="AL130" s="52">
        <v>0.17400000000000002</v>
      </c>
      <c r="AM130" s="52">
        <v>0.79700000000000004</v>
      </c>
      <c r="AN130" s="52">
        <v>0</v>
      </c>
      <c r="AO130" s="52">
        <v>0</v>
      </c>
      <c r="AP130" s="52">
        <v>8.4700000000000006</v>
      </c>
    </row>
    <row r="131" spans="1:42"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53">
        <v>0</v>
      </c>
      <c r="AJ131" s="53">
        <v>0</v>
      </c>
      <c r="AK131" s="53">
        <v>0</v>
      </c>
      <c r="AL131" s="53">
        <v>0</v>
      </c>
      <c r="AM131" s="53">
        <v>3.5000000000000003E-2</v>
      </c>
      <c r="AN131" s="53">
        <v>0</v>
      </c>
      <c r="AO131" s="53">
        <v>0</v>
      </c>
      <c r="AP131" s="138">
        <v>3.5000000000000003E-2</v>
      </c>
    </row>
    <row r="132" spans="1:42" s="89" customFormat="1" ht="14.25" customHeight="1" x14ac:dyDescent="0.25">
      <c r="A132" s="3" t="s">
        <v>224</v>
      </c>
      <c r="B132" s="3" t="s">
        <v>465</v>
      </c>
      <c r="C132" s="3" t="s">
        <v>467</v>
      </c>
      <c r="D132" s="53">
        <v>0</v>
      </c>
      <c r="E132" s="53">
        <v>0</v>
      </c>
      <c r="F132" s="53">
        <v>0</v>
      </c>
      <c r="G132" s="53">
        <v>0.88700000000000012</v>
      </c>
      <c r="H132" s="53">
        <v>0</v>
      </c>
      <c r="I132" s="53">
        <v>0</v>
      </c>
      <c r="J132" s="53">
        <v>0</v>
      </c>
      <c r="K132" s="53">
        <v>0</v>
      </c>
      <c r="L132" s="53">
        <v>0</v>
      </c>
      <c r="M132" s="53">
        <v>0</v>
      </c>
      <c r="N132" s="53">
        <v>0</v>
      </c>
      <c r="O132" s="53">
        <v>0</v>
      </c>
      <c r="P132" s="53">
        <v>0</v>
      </c>
      <c r="Q132" s="53">
        <v>0</v>
      </c>
      <c r="R132" s="53">
        <v>0</v>
      </c>
      <c r="S132" s="53">
        <v>0</v>
      </c>
      <c r="T132" s="53">
        <v>0</v>
      </c>
      <c r="U132" s="53">
        <v>0</v>
      </c>
      <c r="V132" s="53">
        <v>0</v>
      </c>
      <c r="W132" s="53">
        <v>0</v>
      </c>
      <c r="X132" s="53">
        <v>0.35</v>
      </c>
      <c r="Y132" s="53">
        <v>0</v>
      </c>
      <c r="Z132" s="53">
        <v>0</v>
      </c>
      <c r="AA132" s="53">
        <v>0</v>
      </c>
      <c r="AB132" s="53">
        <v>0</v>
      </c>
      <c r="AC132" s="53">
        <v>0</v>
      </c>
      <c r="AD132" s="53">
        <v>0</v>
      </c>
      <c r="AE132" s="53">
        <v>0</v>
      </c>
      <c r="AF132" s="53">
        <v>0</v>
      </c>
      <c r="AG132" s="53">
        <v>2.0939999999999999</v>
      </c>
      <c r="AH132" s="53">
        <v>0</v>
      </c>
      <c r="AI132" s="53">
        <v>0</v>
      </c>
      <c r="AJ132" s="53">
        <v>0</v>
      </c>
      <c r="AK132" s="53">
        <v>0</v>
      </c>
      <c r="AL132" s="53">
        <v>0.1</v>
      </c>
      <c r="AM132" s="53">
        <v>0</v>
      </c>
      <c r="AN132" s="53">
        <v>0</v>
      </c>
      <c r="AO132" s="53">
        <v>0</v>
      </c>
      <c r="AP132" s="138">
        <v>3.431</v>
      </c>
    </row>
    <row r="133" spans="1:42" s="89" customFormat="1" ht="14.25" customHeight="1" x14ac:dyDescent="0.25">
      <c r="A133" s="3" t="s">
        <v>224</v>
      </c>
      <c r="B133" s="3" t="s">
        <v>465</v>
      </c>
      <c r="C133" s="3" t="s">
        <v>468</v>
      </c>
      <c r="D133" s="53">
        <v>0</v>
      </c>
      <c r="E133" s="53">
        <v>0</v>
      </c>
      <c r="F133" s="53">
        <v>0</v>
      </c>
      <c r="G133" s="53">
        <v>0.193</v>
      </c>
      <c r="H133" s="53">
        <v>0</v>
      </c>
      <c r="I133" s="53">
        <v>0</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0.16499999999999998</v>
      </c>
      <c r="AH133" s="53">
        <v>0</v>
      </c>
      <c r="AI133" s="53">
        <v>0</v>
      </c>
      <c r="AJ133" s="53">
        <v>0</v>
      </c>
      <c r="AK133" s="53">
        <v>0</v>
      </c>
      <c r="AL133" s="53">
        <v>0</v>
      </c>
      <c r="AM133" s="53">
        <v>0</v>
      </c>
      <c r="AN133" s="53">
        <v>0</v>
      </c>
      <c r="AO133" s="53">
        <v>0</v>
      </c>
      <c r="AP133" s="138">
        <v>0.35799999999999998</v>
      </c>
    </row>
    <row r="134" spans="1:42" s="89" customFormat="1" ht="14.25" customHeight="1" x14ac:dyDescent="0.25">
      <c r="A134" s="3" t="s">
        <v>224</v>
      </c>
      <c r="B134" s="3" t="s">
        <v>465</v>
      </c>
      <c r="C134" s="3" t="s">
        <v>469</v>
      </c>
      <c r="D134" s="53">
        <v>0</v>
      </c>
      <c r="E134" s="53">
        <v>0</v>
      </c>
      <c r="F134" s="53">
        <v>0</v>
      </c>
      <c r="G134" s="53">
        <v>0.47600000000000003</v>
      </c>
      <c r="H134" s="53">
        <v>0</v>
      </c>
      <c r="I134" s="53">
        <v>0</v>
      </c>
      <c r="J134" s="53">
        <v>0</v>
      </c>
      <c r="K134" s="53">
        <v>0</v>
      </c>
      <c r="L134" s="53">
        <v>0</v>
      </c>
      <c r="M134" s="53">
        <v>0</v>
      </c>
      <c r="N134" s="53">
        <v>1.2E-2</v>
      </c>
      <c r="O134" s="53">
        <v>0</v>
      </c>
      <c r="P134" s="53">
        <v>0</v>
      </c>
      <c r="Q134" s="53">
        <v>0</v>
      </c>
      <c r="R134" s="53">
        <v>0</v>
      </c>
      <c r="S134" s="53">
        <v>0</v>
      </c>
      <c r="T134" s="53">
        <v>0</v>
      </c>
      <c r="U134" s="53">
        <v>1.8279999999999998</v>
      </c>
      <c r="V134" s="53">
        <v>0</v>
      </c>
      <c r="W134" s="53">
        <v>0</v>
      </c>
      <c r="X134" s="53">
        <v>0.121</v>
      </c>
      <c r="Y134" s="53">
        <v>0</v>
      </c>
      <c r="Z134" s="53">
        <v>0</v>
      </c>
      <c r="AA134" s="53">
        <v>0</v>
      </c>
      <c r="AB134" s="53">
        <v>0</v>
      </c>
      <c r="AC134" s="53">
        <v>0</v>
      </c>
      <c r="AD134" s="53">
        <v>0</v>
      </c>
      <c r="AE134" s="53">
        <v>0</v>
      </c>
      <c r="AF134" s="53">
        <v>0</v>
      </c>
      <c r="AG134" s="53">
        <v>0.44299999999999995</v>
      </c>
      <c r="AH134" s="53">
        <v>0</v>
      </c>
      <c r="AI134" s="53">
        <v>0</v>
      </c>
      <c r="AJ134" s="53">
        <v>0</v>
      </c>
      <c r="AK134" s="53">
        <v>0</v>
      </c>
      <c r="AL134" s="53">
        <v>0</v>
      </c>
      <c r="AM134" s="53">
        <v>0</v>
      </c>
      <c r="AN134" s="53">
        <v>0</v>
      </c>
      <c r="AO134" s="53">
        <v>0</v>
      </c>
      <c r="AP134" s="138">
        <v>2.88</v>
      </c>
    </row>
    <row r="135" spans="1:42" s="89" customFormat="1" ht="14.25" customHeight="1" x14ac:dyDescent="0.25">
      <c r="A135" s="3" t="s">
        <v>224</v>
      </c>
      <c r="B135" s="3" t="s">
        <v>465</v>
      </c>
      <c r="C135" s="3" t="s">
        <v>470</v>
      </c>
      <c r="D135" s="53">
        <v>0</v>
      </c>
      <c r="E135" s="53">
        <v>0</v>
      </c>
      <c r="F135" s="53">
        <v>0</v>
      </c>
      <c r="G135" s="53">
        <v>2.7E-2</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2.1000000000000001E-2</v>
      </c>
      <c r="Y135" s="53">
        <v>0</v>
      </c>
      <c r="Z135" s="53">
        <v>0</v>
      </c>
      <c r="AA135" s="53">
        <v>0</v>
      </c>
      <c r="AB135" s="53">
        <v>0</v>
      </c>
      <c r="AC135" s="53">
        <v>0</v>
      </c>
      <c r="AD135" s="53">
        <v>0</v>
      </c>
      <c r="AE135" s="53">
        <v>0</v>
      </c>
      <c r="AF135" s="53">
        <v>0</v>
      </c>
      <c r="AG135" s="53">
        <v>0</v>
      </c>
      <c r="AH135" s="53">
        <v>0</v>
      </c>
      <c r="AI135" s="53">
        <v>0</v>
      </c>
      <c r="AJ135" s="53">
        <v>0</v>
      </c>
      <c r="AK135" s="53">
        <v>0</v>
      </c>
      <c r="AL135" s="53">
        <v>0</v>
      </c>
      <c r="AM135" s="53">
        <v>2.8000000000000001E-2</v>
      </c>
      <c r="AN135" s="53">
        <v>0</v>
      </c>
      <c r="AO135" s="53">
        <v>0</v>
      </c>
      <c r="AP135" s="138">
        <v>7.5999999999999998E-2</v>
      </c>
    </row>
    <row r="136" spans="1:42" s="89" customFormat="1" ht="14.25" customHeight="1" x14ac:dyDescent="0.25">
      <c r="A136" s="3" t="s">
        <v>224</v>
      </c>
      <c r="B136" s="3" t="s">
        <v>465</v>
      </c>
      <c r="C136" s="3" t="s">
        <v>225</v>
      </c>
      <c r="D136" s="53">
        <v>0</v>
      </c>
      <c r="E136" s="53">
        <v>0</v>
      </c>
      <c r="F136" s="53">
        <v>0</v>
      </c>
      <c r="G136" s="53">
        <v>0.29599999999999999</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v>
      </c>
      <c r="AF136" s="53">
        <v>0</v>
      </c>
      <c r="AG136" s="53">
        <v>0</v>
      </c>
      <c r="AH136" s="53">
        <v>0</v>
      </c>
      <c r="AI136" s="53">
        <v>0</v>
      </c>
      <c r="AJ136" s="53">
        <v>0</v>
      </c>
      <c r="AK136" s="53">
        <v>0</v>
      </c>
      <c r="AL136" s="53">
        <v>0</v>
      </c>
      <c r="AM136" s="53">
        <v>0.65400000000000003</v>
      </c>
      <c r="AN136" s="53">
        <v>0</v>
      </c>
      <c r="AO136" s="53">
        <v>0</v>
      </c>
      <c r="AP136" s="138">
        <v>0.95</v>
      </c>
    </row>
    <row r="137" spans="1:42" s="89" customFormat="1" ht="14.25" customHeight="1" x14ac:dyDescent="0.25">
      <c r="A137" s="3" t="s">
        <v>224</v>
      </c>
      <c r="B137" s="3" t="s">
        <v>465</v>
      </c>
      <c r="C137" s="3" t="s">
        <v>471</v>
      </c>
      <c r="D137" s="53">
        <v>0</v>
      </c>
      <c r="E137" s="53">
        <v>0</v>
      </c>
      <c r="F137" s="53">
        <v>0</v>
      </c>
      <c r="G137" s="53">
        <v>0.29699999999999999</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53">
        <v>0</v>
      </c>
      <c r="AJ137" s="53">
        <v>0</v>
      </c>
      <c r="AK137" s="53">
        <v>0.1</v>
      </c>
      <c r="AL137" s="53">
        <v>0</v>
      </c>
      <c r="AM137" s="53">
        <v>0</v>
      </c>
      <c r="AN137" s="53">
        <v>0</v>
      </c>
      <c r="AO137" s="53">
        <v>0</v>
      </c>
      <c r="AP137" s="138">
        <v>0.39700000000000002</v>
      </c>
    </row>
    <row r="138" spans="1:42" s="89" customFormat="1" ht="14.25" customHeight="1" x14ac:dyDescent="0.25">
      <c r="A138" s="3" t="s">
        <v>224</v>
      </c>
      <c r="B138" s="3" t="s">
        <v>465</v>
      </c>
      <c r="C138" s="3" t="s">
        <v>472</v>
      </c>
      <c r="D138" s="53">
        <v>0</v>
      </c>
      <c r="E138" s="53">
        <v>0</v>
      </c>
      <c r="F138" s="53">
        <v>0</v>
      </c>
      <c r="G138" s="53">
        <v>0.189</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v>
      </c>
      <c r="AF138" s="53">
        <v>0</v>
      </c>
      <c r="AG138" s="53">
        <v>0</v>
      </c>
      <c r="AH138" s="53">
        <v>0</v>
      </c>
      <c r="AI138" s="53">
        <v>0</v>
      </c>
      <c r="AJ138" s="53">
        <v>0</v>
      </c>
      <c r="AK138" s="53">
        <v>0</v>
      </c>
      <c r="AL138" s="53">
        <v>7.400000000000001E-2</v>
      </c>
      <c r="AM138" s="53">
        <v>0.08</v>
      </c>
      <c r="AN138" s="53">
        <v>0</v>
      </c>
      <c r="AO138" s="53">
        <v>0</v>
      </c>
      <c r="AP138" s="138">
        <v>0.34300000000000003</v>
      </c>
    </row>
    <row r="139" spans="1:42" s="89" customFormat="1" ht="14.25" customHeight="1" x14ac:dyDescent="0.25">
      <c r="A139" s="51" t="s">
        <v>473</v>
      </c>
      <c r="B139" s="51" t="s">
        <v>473</v>
      </c>
      <c r="C139" s="51" t="s">
        <v>473</v>
      </c>
      <c r="D139" s="52">
        <v>0</v>
      </c>
      <c r="E139" s="52">
        <v>4.6870000000000003</v>
      </c>
      <c r="F139" s="52">
        <v>0</v>
      </c>
      <c r="G139" s="52">
        <v>46.067</v>
      </c>
      <c r="H139" s="52">
        <v>0</v>
      </c>
      <c r="I139" s="52">
        <v>0</v>
      </c>
      <c r="J139" s="52">
        <v>0</v>
      </c>
      <c r="K139" s="52">
        <v>0</v>
      </c>
      <c r="L139" s="52">
        <v>0</v>
      </c>
      <c r="M139" s="52">
        <v>0</v>
      </c>
      <c r="N139" s="52">
        <v>0</v>
      </c>
      <c r="O139" s="52">
        <v>0</v>
      </c>
      <c r="P139" s="52">
        <v>0</v>
      </c>
      <c r="Q139" s="52">
        <v>0</v>
      </c>
      <c r="R139" s="52">
        <v>0</v>
      </c>
      <c r="S139" s="52">
        <v>0</v>
      </c>
      <c r="T139" s="52">
        <v>0</v>
      </c>
      <c r="U139" s="52">
        <v>0</v>
      </c>
      <c r="V139" s="52">
        <v>32.134</v>
      </c>
      <c r="W139" s="52">
        <v>0.51600000000000001</v>
      </c>
      <c r="X139" s="52">
        <v>70.036000000000016</v>
      </c>
      <c r="Y139" s="52">
        <v>0</v>
      </c>
      <c r="Z139" s="52">
        <v>0</v>
      </c>
      <c r="AA139" s="52">
        <v>0</v>
      </c>
      <c r="AB139" s="52">
        <v>0</v>
      </c>
      <c r="AC139" s="52">
        <v>0</v>
      </c>
      <c r="AD139" s="52">
        <v>0</v>
      </c>
      <c r="AE139" s="52">
        <v>0</v>
      </c>
      <c r="AF139" s="52">
        <v>0</v>
      </c>
      <c r="AG139" s="52">
        <v>6.4549999999999992</v>
      </c>
      <c r="AH139" s="52">
        <v>0</v>
      </c>
      <c r="AI139" s="52">
        <v>0</v>
      </c>
      <c r="AJ139" s="52">
        <v>0</v>
      </c>
      <c r="AK139" s="52">
        <v>12.693999999999999</v>
      </c>
      <c r="AL139" s="52">
        <v>0.48599999999999999</v>
      </c>
      <c r="AM139" s="52">
        <v>1.802</v>
      </c>
      <c r="AN139" s="52">
        <v>0.52499999999999991</v>
      </c>
      <c r="AO139" s="52">
        <v>0</v>
      </c>
      <c r="AP139" s="52">
        <v>174.87700000000004</v>
      </c>
    </row>
    <row r="140" spans="1:42" s="89" customFormat="1" ht="14.25" customHeight="1" x14ac:dyDescent="0.25">
      <c r="A140" s="3" t="s">
        <v>224</v>
      </c>
      <c r="B140" s="3" t="s">
        <v>474</v>
      </c>
      <c r="C140" s="3" t="s">
        <v>229</v>
      </c>
      <c r="D140" s="53">
        <v>0</v>
      </c>
      <c r="E140" s="53">
        <v>0</v>
      </c>
      <c r="F140" s="53">
        <v>0</v>
      </c>
      <c r="G140" s="53">
        <v>3.7000000000000005E-2</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0.22099999999999997</v>
      </c>
      <c r="Y140" s="53">
        <v>0</v>
      </c>
      <c r="Z140" s="53">
        <v>0</v>
      </c>
      <c r="AA140" s="53">
        <v>0</v>
      </c>
      <c r="AB140" s="53">
        <v>0</v>
      </c>
      <c r="AC140" s="53">
        <v>0</v>
      </c>
      <c r="AD140" s="53">
        <v>0</v>
      </c>
      <c r="AE140" s="53">
        <v>0</v>
      </c>
      <c r="AF140" s="53">
        <v>0</v>
      </c>
      <c r="AG140" s="53">
        <v>0</v>
      </c>
      <c r="AH140" s="53">
        <v>0</v>
      </c>
      <c r="AI140" s="53">
        <v>0</v>
      </c>
      <c r="AJ140" s="53">
        <v>0</v>
      </c>
      <c r="AK140" s="53">
        <v>0</v>
      </c>
      <c r="AL140" s="53">
        <v>0</v>
      </c>
      <c r="AM140" s="53">
        <v>0</v>
      </c>
      <c r="AN140" s="53">
        <v>0</v>
      </c>
      <c r="AO140" s="53">
        <v>0</v>
      </c>
      <c r="AP140" s="138">
        <v>0.25800000000000001</v>
      </c>
    </row>
    <row r="141" spans="1:42" s="89" customFormat="1" ht="14.25" customHeight="1" x14ac:dyDescent="0.25">
      <c r="A141" s="3" t="s">
        <v>224</v>
      </c>
      <c r="B141" s="3" t="s">
        <v>474</v>
      </c>
      <c r="C141" s="3" t="s">
        <v>475</v>
      </c>
      <c r="D141" s="53">
        <v>0</v>
      </c>
      <c r="E141" s="53">
        <v>0.51500000000000001</v>
      </c>
      <c r="F141" s="53">
        <v>0</v>
      </c>
      <c r="G141" s="53">
        <v>0.5</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5.0310000000000006</v>
      </c>
      <c r="Y141" s="53">
        <v>0</v>
      </c>
      <c r="Z141" s="53">
        <v>0</v>
      </c>
      <c r="AA141" s="53">
        <v>0</v>
      </c>
      <c r="AB141" s="53">
        <v>0</v>
      </c>
      <c r="AC141" s="53">
        <v>0</v>
      </c>
      <c r="AD141" s="53">
        <v>0</v>
      </c>
      <c r="AE141" s="53">
        <v>0</v>
      </c>
      <c r="AF141" s="53">
        <v>0</v>
      </c>
      <c r="AG141" s="53">
        <v>0</v>
      </c>
      <c r="AH141" s="53">
        <v>0</v>
      </c>
      <c r="AI141" s="53">
        <v>0</v>
      </c>
      <c r="AJ141" s="53">
        <v>0</v>
      </c>
      <c r="AK141" s="53">
        <v>0</v>
      </c>
      <c r="AL141" s="53">
        <v>0</v>
      </c>
      <c r="AM141" s="53">
        <v>0</v>
      </c>
      <c r="AN141" s="53">
        <v>0</v>
      </c>
      <c r="AO141" s="53">
        <v>0</v>
      </c>
      <c r="AP141" s="138">
        <v>6.0460000000000012</v>
      </c>
    </row>
    <row r="142" spans="1:42" s="89" customFormat="1" ht="14.25" customHeight="1" x14ac:dyDescent="0.25">
      <c r="A142" s="3" t="s">
        <v>224</v>
      </c>
      <c r="B142" s="3" t="s">
        <v>474</v>
      </c>
      <c r="C142" s="3" t="s">
        <v>232</v>
      </c>
      <c r="D142" s="53">
        <v>0</v>
      </c>
      <c r="E142" s="53">
        <v>0</v>
      </c>
      <c r="F142" s="53">
        <v>0</v>
      </c>
      <c r="G142" s="53">
        <v>15.887999999999998</v>
      </c>
      <c r="H142" s="53">
        <v>0</v>
      </c>
      <c r="I142" s="53">
        <v>0</v>
      </c>
      <c r="J142" s="53">
        <v>0</v>
      </c>
      <c r="K142" s="53">
        <v>0</v>
      </c>
      <c r="L142" s="53">
        <v>0</v>
      </c>
      <c r="M142" s="53">
        <v>0</v>
      </c>
      <c r="N142" s="53">
        <v>0</v>
      </c>
      <c r="O142" s="53">
        <v>0</v>
      </c>
      <c r="P142" s="53">
        <v>0</v>
      </c>
      <c r="Q142" s="53">
        <v>0</v>
      </c>
      <c r="R142" s="53">
        <v>0</v>
      </c>
      <c r="S142" s="53">
        <v>0</v>
      </c>
      <c r="T142" s="53">
        <v>0</v>
      </c>
      <c r="U142" s="53">
        <v>0</v>
      </c>
      <c r="V142" s="53">
        <v>31.634</v>
      </c>
      <c r="W142" s="53">
        <v>0</v>
      </c>
      <c r="X142" s="53">
        <v>25.341999999999999</v>
      </c>
      <c r="Y142" s="53">
        <v>0</v>
      </c>
      <c r="Z142" s="53">
        <v>0</v>
      </c>
      <c r="AA142" s="53">
        <v>0</v>
      </c>
      <c r="AB142" s="53">
        <v>0</v>
      </c>
      <c r="AC142" s="53">
        <v>0</v>
      </c>
      <c r="AD142" s="53">
        <v>0</v>
      </c>
      <c r="AE142" s="53">
        <v>0</v>
      </c>
      <c r="AF142" s="53">
        <v>0</v>
      </c>
      <c r="AG142" s="53">
        <v>5.1959999999999997</v>
      </c>
      <c r="AH142" s="53">
        <v>0</v>
      </c>
      <c r="AI142" s="53">
        <v>0</v>
      </c>
      <c r="AJ142" s="53">
        <v>0</v>
      </c>
      <c r="AK142" s="53">
        <v>8.4849999999999994</v>
      </c>
      <c r="AL142" s="53">
        <v>0.24</v>
      </c>
      <c r="AM142" s="53">
        <v>0.31</v>
      </c>
      <c r="AN142" s="53">
        <v>0</v>
      </c>
      <c r="AO142" s="53">
        <v>0</v>
      </c>
      <c r="AP142" s="138">
        <v>87.094999999999999</v>
      </c>
    </row>
    <row r="143" spans="1:42" s="89" customFormat="1" ht="14.25" customHeight="1" x14ac:dyDescent="0.25">
      <c r="A143" s="3" t="s">
        <v>224</v>
      </c>
      <c r="B143" s="3" t="s">
        <v>474</v>
      </c>
      <c r="C143" s="3" t="s">
        <v>476</v>
      </c>
      <c r="D143" s="53">
        <v>0</v>
      </c>
      <c r="E143" s="53">
        <v>0</v>
      </c>
      <c r="F143" s="53">
        <v>0</v>
      </c>
      <c r="G143" s="53">
        <v>11.115999999999998</v>
      </c>
      <c r="H143" s="53">
        <v>0</v>
      </c>
      <c r="I143" s="53">
        <v>0</v>
      </c>
      <c r="J143" s="53">
        <v>0</v>
      </c>
      <c r="K143" s="53">
        <v>0</v>
      </c>
      <c r="L143" s="53">
        <v>0</v>
      </c>
      <c r="M143" s="53">
        <v>0</v>
      </c>
      <c r="N143" s="53">
        <v>0</v>
      </c>
      <c r="O143" s="53">
        <v>0</v>
      </c>
      <c r="P143" s="53">
        <v>0</v>
      </c>
      <c r="Q143" s="53">
        <v>0</v>
      </c>
      <c r="R143" s="53">
        <v>0</v>
      </c>
      <c r="S143" s="53">
        <v>0</v>
      </c>
      <c r="T143" s="53">
        <v>0</v>
      </c>
      <c r="U143" s="53">
        <v>0</v>
      </c>
      <c r="V143" s="53">
        <v>0</v>
      </c>
      <c r="W143" s="53">
        <v>0</v>
      </c>
      <c r="X143" s="53">
        <v>23.129000000000005</v>
      </c>
      <c r="Y143" s="53">
        <v>0</v>
      </c>
      <c r="Z143" s="53">
        <v>0</v>
      </c>
      <c r="AA143" s="53">
        <v>0</v>
      </c>
      <c r="AB143" s="53">
        <v>0</v>
      </c>
      <c r="AC143" s="53">
        <v>0</v>
      </c>
      <c r="AD143" s="53">
        <v>0</v>
      </c>
      <c r="AE143" s="53">
        <v>0</v>
      </c>
      <c r="AF143" s="53">
        <v>0</v>
      </c>
      <c r="AG143" s="53">
        <v>0</v>
      </c>
      <c r="AH143" s="53">
        <v>0</v>
      </c>
      <c r="AI143" s="53">
        <v>0</v>
      </c>
      <c r="AJ143" s="53">
        <v>0</v>
      </c>
      <c r="AK143" s="53">
        <v>2.4940000000000002</v>
      </c>
      <c r="AL143" s="53">
        <v>0</v>
      </c>
      <c r="AM143" s="53">
        <v>1.012</v>
      </c>
      <c r="AN143" s="53">
        <v>0</v>
      </c>
      <c r="AO143" s="53">
        <v>0</v>
      </c>
      <c r="AP143" s="138">
        <v>37.751000000000005</v>
      </c>
    </row>
    <row r="144" spans="1:42" s="89" customFormat="1" ht="14.25" customHeight="1" x14ac:dyDescent="0.25">
      <c r="A144" s="3" t="s">
        <v>224</v>
      </c>
      <c r="B144" s="3" t="s">
        <v>474</v>
      </c>
      <c r="C144" s="3" t="s">
        <v>234</v>
      </c>
      <c r="D144" s="53">
        <v>0</v>
      </c>
      <c r="E144" s="53">
        <v>0</v>
      </c>
      <c r="F144" s="53">
        <v>0</v>
      </c>
      <c r="G144" s="53">
        <v>6.7190000000000012</v>
      </c>
      <c r="H144" s="53">
        <v>0</v>
      </c>
      <c r="I144" s="53">
        <v>0</v>
      </c>
      <c r="J144" s="53">
        <v>0</v>
      </c>
      <c r="K144" s="53">
        <v>0</v>
      </c>
      <c r="L144" s="53">
        <v>0</v>
      </c>
      <c r="M144" s="53">
        <v>0</v>
      </c>
      <c r="N144" s="53">
        <v>0</v>
      </c>
      <c r="O144" s="53">
        <v>0</v>
      </c>
      <c r="P144" s="53">
        <v>0</v>
      </c>
      <c r="Q144" s="53">
        <v>0</v>
      </c>
      <c r="R144" s="53">
        <v>0</v>
      </c>
      <c r="S144" s="53">
        <v>0</v>
      </c>
      <c r="T144" s="53">
        <v>0</v>
      </c>
      <c r="U144" s="53">
        <v>0</v>
      </c>
      <c r="V144" s="53">
        <v>0.5</v>
      </c>
      <c r="W144" s="53">
        <v>0.51600000000000001</v>
      </c>
      <c r="X144" s="53">
        <v>0.99</v>
      </c>
      <c r="Y144" s="53">
        <v>0</v>
      </c>
      <c r="Z144" s="53">
        <v>0</v>
      </c>
      <c r="AA144" s="53">
        <v>0</v>
      </c>
      <c r="AB144" s="53">
        <v>0</v>
      </c>
      <c r="AC144" s="53">
        <v>0</v>
      </c>
      <c r="AD144" s="53">
        <v>0</v>
      </c>
      <c r="AE144" s="53">
        <v>0</v>
      </c>
      <c r="AF144" s="53">
        <v>0</v>
      </c>
      <c r="AG144" s="53">
        <v>0</v>
      </c>
      <c r="AH144" s="53">
        <v>0</v>
      </c>
      <c r="AI144" s="53">
        <v>0</v>
      </c>
      <c r="AJ144" s="53">
        <v>0</v>
      </c>
      <c r="AK144" s="53">
        <v>0</v>
      </c>
      <c r="AL144" s="53">
        <v>0</v>
      </c>
      <c r="AM144" s="53">
        <v>1.9999999999999997E-2</v>
      </c>
      <c r="AN144" s="53">
        <v>0</v>
      </c>
      <c r="AO144" s="53">
        <v>0</v>
      </c>
      <c r="AP144" s="138">
        <v>8.745000000000001</v>
      </c>
    </row>
    <row r="145" spans="1:42" s="89" customFormat="1" ht="14.25" customHeight="1" x14ac:dyDescent="0.25">
      <c r="A145" s="3" t="s">
        <v>224</v>
      </c>
      <c r="B145" s="3" t="s">
        <v>474</v>
      </c>
      <c r="C145" s="3" t="s">
        <v>477</v>
      </c>
      <c r="D145" s="53">
        <v>0</v>
      </c>
      <c r="E145" s="53">
        <v>0</v>
      </c>
      <c r="F145" s="53">
        <v>0</v>
      </c>
      <c r="G145" s="53">
        <v>4.88</v>
      </c>
      <c r="H145" s="53">
        <v>0</v>
      </c>
      <c r="I145" s="53">
        <v>0</v>
      </c>
      <c r="J145" s="53">
        <v>0</v>
      </c>
      <c r="K145" s="53">
        <v>0</v>
      </c>
      <c r="L145" s="53">
        <v>0</v>
      </c>
      <c r="M145" s="53">
        <v>0</v>
      </c>
      <c r="N145" s="53">
        <v>0</v>
      </c>
      <c r="O145" s="53">
        <v>0</v>
      </c>
      <c r="P145" s="53">
        <v>0</v>
      </c>
      <c r="Q145" s="53">
        <v>0</v>
      </c>
      <c r="R145" s="53">
        <v>0</v>
      </c>
      <c r="S145" s="53">
        <v>0</v>
      </c>
      <c r="T145" s="53">
        <v>0</v>
      </c>
      <c r="U145" s="53">
        <v>0</v>
      </c>
      <c r="V145" s="53">
        <v>0</v>
      </c>
      <c r="W145" s="53">
        <v>0</v>
      </c>
      <c r="X145" s="53">
        <v>11.801000000000002</v>
      </c>
      <c r="Y145" s="53">
        <v>0</v>
      </c>
      <c r="Z145" s="53">
        <v>0</v>
      </c>
      <c r="AA145" s="53">
        <v>0</v>
      </c>
      <c r="AB145" s="53">
        <v>0</v>
      </c>
      <c r="AC145" s="53">
        <v>0</v>
      </c>
      <c r="AD145" s="53">
        <v>0</v>
      </c>
      <c r="AE145" s="53">
        <v>0</v>
      </c>
      <c r="AF145" s="53">
        <v>0</v>
      </c>
      <c r="AG145" s="53">
        <v>0</v>
      </c>
      <c r="AH145" s="53">
        <v>0</v>
      </c>
      <c r="AI145" s="53">
        <v>0</v>
      </c>
      <c r="AJ145" s="53">
        <v>0</v>
      </c>
      <c r="AK145" s="53">
        <v>0</v>
      </c>
      <c r="AL145" s="53">
        <v>0</v>
      </c>
      <c r="AM145" s="53">
        <v>0.45899999999999996</v>
      </c>
      <c r="AN145" s="53">
        <v>7.4999999999999997E-2</v>
      </c>
      <c r="AO145" s="53">
        <v>0</v>
      </c>
      <c r="AP145" s="138">
        <v>17.14</v>
      </c>
    </row>
    <row r="146" spans="1:42"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53">
        <v>0</v>
      </c>
      <c r="AJ146" s="53">
        <v>0</v>
      </c>
      <c r="AK146" s="53">
        <v>0</v>
      </c>
      <c r="AL146" s="53">
        <v>0</v>
      </c>
      <c r="AM146" s="53">
        <v>0</v>
      </c>
      <c r="AN146" s="53">
        <v>0</v>
      </c>
      <c r="AO146" s="53">
        <v>0</v>
      </c>
      <c r="AP146" s="138">
        <v>0</v>
      </c>
    </row>
    <row r="147" spans="1:42"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53">
        <v>0</v>
      </c>
      <c r="AJ147" s="53">
        <v>0</v>
      </c>
      <c r="AK147" s="53">
        <v>0</v>
      </c>
      <c r="AL147" s="53">
        <v>0</v>
      </c>
      <c r="AM147" s="53">
        <v>0</v>
      </c>
      <c r="AN147" s="53">
        <v>0</v>
      </c>
      <c r="AO147" s="53">
        <v>0</v>
      </c>
      <c r="AP147" s="138">
        <v>0</v>
      </c>
    </row>
    <row r="148" spans="1:42" s="89" customFormat="1" ht="14.25" customHeight="1" x14ac:dyDescent="0.25">
      <c r="A148" s="3" t="s">
        <v>224</v>
      </c>
      <c r="B148" s="3" t="s">
        <v>474</v>
      </c>
      <c r="C148" s="3" t="s">
        <v>480</v>
      </c>
      <c r="D148" s="53">
        <v>0</v>
      </c>
      <c r="E148" s="53">
        <v>3.47</v>
      </c>
      <c r="F148" s="53">
        <v>0</v>
      </c>
      <c r="G148" s="53">
        <v>0.21300000000000002</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1.839</v>
      </c>
      <c r="Y148" s="53">
        <v>0</v>
      </c>
      <c r="Z148" s="53">
        <v>0</v>
      </c>
      <c r="AA148" s="53">
        <v>0</v>
      </c>
      <c r="AB148" s="53">
        <v>0</v>
      </c>
      <c r="AC148" s="53">
        <v>0</v>
      </c>
      <c r="AD148" s="53">
        <v>0</v>
      </c>
      <c r="AE148" s="53">
        <v>0</v>
      </c>
      <c r="AF148" s="53">
        <v>0</v>
      </c>
      <c r="AG148" s="53">
        <v>0.64300000000000002</v>
      </c>
      <c r="AH148" s="53">
        <v>0</v>
      </c>
      <c r="AI148" s="53">
        <v>0</v>
      </c>
      <c r="AJ148" s="53">
        <v>0</v>
      </c>
      <c r="AK148" s="53">
        <v>1.3320000000000001</v>
      </c>
      <c r="AL148" s="53">
        <v>0</v>
      </c>
      <c r="AM148" s="53">
        <v>0</v>
      </c>
      <c r="AN148" s="53">
        <v>0</v>
      </c>
      <c r="AO148" s="53">
        <v>0</v>
      </c>
      <c r="AP148" s="138">
        <v>7.4969999999999999</v>
      </c>
    </row>
    <row r="149" spans="1:42" s="89" customFormat="1" ht="14.25" customHeight="1" x14ac:dyDescent="0.25">
      <c r="A149" s="3" t="s">
        <v>224</v>
      </c>
      <c r="B149" s="3" t="s">
        <v>474</v>
      </c>
      <c r="C149" s="3" t="s">
        <v>481</v>
      </c>
      <c r="D149" s="53">
        <v>0</v>
      </c>
      <c r="E149" s="53">
        <v>0</v>
      </c>
      <c r="F149" s="53">
        <v>0</v>
      </c>
      <c r="G149" s="53">
        <v>4.293000000000001</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v>
      </c>
      <c r="X149" s="53">
        <v>0</v>
      </c>
      <c r="Y149" s="53">
        <v>0</v>
      </c>
      <c r="Z149" s="53">
        <v>0</v>
      </c>
      <c r="AA149" s="53">
        <v>0</v>
      </c>
      <c r="AB149" s="53">
        <v>0</v>
      </c>
      <c r="AC149" s="53">
        <v>0</v>
      </c>
      <c r="AD149" s="53">
        <v>0</v>
      </c>
      <c r="AE149" s="53">
        <v>0</v>
      </c>
      <c r="AF149" s="53">
        <v>0</v>
      </c>
      <c r="AG149" s="53">
        <v>4.4999999999999998E-2</v>
      </c>
      <c r="AH149" s="53">
        <v>0</v>
      </c>
      <c r="AI149" s="53">
        <v>0</v>
      </c>
      <c r="AJ149" s="53">
        <v>0</v>
      </c>
      <c r="AK149" s="53">
        <v>0</v>
      </c>
      <c r="AL149" s="53">
        <v>0</v>
      </c>
      <c r="AM149" s="53">
        <v>0</v>
      </c>
      <c r="AN149" s="53">
        <v>0.44999999999999996</v>
      </c>
      <c r="AO149" s="53">
        <v>0</v>
      </c>
      <c r="AP149" s="138">
        <v>4.338000000000001</v>
      </c>
    </row>
    <row r="150" spans="1:42"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53">
        <v>0</v>
      </c>
      <c r="AJ150" s="53">
        <v>0</v>
      </c>
      <c r="AK150" s="53">
        <v>0</v>
      </c>
      <c r="AL150" s="53">
        <v>0</v>
      </c>
      <c r="AM150" s="53">
        <v>0</v>
      </c>
      <c r="AN150" s="53">
        <v>0</v>
      </c>
      <c r="AO150" s="53">
        <v>0</v>
      </c>
      <c r="AP150" s="138">
        <v>0</v>
      </c>
    </row>
    <row r="151" spans="1:42" s="89" customFormat="1" ht="14.25" customHeight="1" x14ac:dyDescent="0.25">
      <c r="A151" s="3" t="s">
        <v>224</v>
      </c>
      <c r="B151" s="3" t="s">
        <v>474</v>
      </c>
      <c r="C151" s="3" t="s">
        <v>483</v>
      </c>
      <c r="D151" s="53">
        <v>0</v>
      </c>
      <c r="E151" s="53">
        <v>0.70200000000000018</v>
      </c>
      <c r="F151" s="53">
        <v>0</v>
      </c>
      <c r="G151" s="53">
        <v>1.24</v>
      </c>
      <c r="H151" s="53">
        <v>0</v>
      </c>
      <c r="I151" s="53">
        <v>0</v>
      </c>
      <c r="J151" s="53">
        <v>0</v>
      </c>
      <c r="K151" s="53">
        <v>0</v>
      </c>
      <c r="L151" s="53">
        <v>0</v>
      </c>
      <c r="M151" s="53">
        <v>0</v>
      </c>
      <c r="N151" s="53">
        <v>0</v>
      </c>
      <c r="O151" s="53">
        <v>0</v>
      </c>
      <c r="P151" s="53">
        <v>0</v>
      </c>
      <c r="Q151" s="53">
        <v>0</v>
      </c>
      <c r="R151" s="53">
        <v>0</v>
      </c>
      <c r="S151" s="53">
        <v>0</v>
      </c>
      <c r="T151" s="53">
        <v>0</v>
      </c>
      <c r="U151" s="53">
        <v>0</v>
      </c>
      <c r="V151" s="53">
        <v>0</v>
      </c>
      <c r="W151" s="53">
        <v>0</v>
      </c>
      <c r="X151" s="53">
        <v>1.6830000000000001</v>
      </c>
      <c r="Y151" s="53">
        <v>0</v>
      </c>
      <c r="Z151" s="53">
        <v>0</v>
      </c>
      <c r="AA151" s="53">
        <v>0</v>
      </c>
      <c r="AB151" s="53">
        <v>0</v>
      </c>
      <c r="AC151" s="53">
        <v>0</v>
      </c>
      <c r="AD151" s="53">
        <v>0</v>
      </c>
      <c r="AE151" s="53">
        <v>0</v>
      </c>
      <c r="AF151" s="53">
        <v>0</v>
      </c>
      <c r="AG151" s="53">
        <v>0.57099999999999995</v>
      </c>
      <c r="AH151" s="53">
        <v>0</v>
      </c>
      <c r="AI151" s="53">
        <v>0</v>
      </c>
      <c r="AJ151" s="53">
        <v>0</v>
      </c>
      <c r="AK151" s="53">
        <v>0.38300000000000001</v>
      </c>
      <c r="AL151" s="53">
        <v>0.246</v>
      </c>
      <c r="AM151" s="53">
        <v>1E-3</v>
      </c>
      <c r="AN151" s="53">
        <v>0</v>
      </c>
      <c r="AO151" s="53">
        <v>0</v>
      </c>
      <c r="AP151" s="138">
        <v>4.8259999999999996</v>
      </c>
    </row>
    <row r="152" spans="1:42" s="89" customFormat="1" ht="14.25" customHeight="1" x14ac:dyDescent="0.25">
      <c r="A152" s="3" t="s">
        <v>224</v>
      </c>
      <c r="B152" s="3" t="s">
        <v>474</v>
      </c>
      <c r="C152" s="3" t="s">
        <v>237</v>
      </c>
      <c r="D152" s="53">
        <v>0</v>
      </c>
      <c r="E152" s="53">
        <v>0</v>
      </c>
      <c r="F152" s="53">
        <v>0</v>
      </c>
      <c r="G152" s="53">
        <v>1.1810000000000003</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53">
        <v>0</v>
      </c>
      <c r="AJ152" s="53">
        <v>0</v>
      </c>
      <c r="AK152" s="53">
        <v>0</v>
      </c>
      <c r="AL152" s="53">
        <v>0</v>
      </c>
      <c r="AM152" s="53">
        <v>0</v>
      </c>
      <c r="AN152" s="53">
        <v>0</v>
      </c>
      <c r="AO152" s="53">
        <v>0</v>
      </c>
      <c r="AP152" s="138">
        <v>1.1810000000000003</v>
      </c>
    </row>
    <row r="153" spans="1:42" s="89" customFormat="1" ht="14.25" customHeight="1" x14ac:dyDescent="0.25">
      <c r="A153" s="49" t="s">
        <v>484</v>
      </c>
      <c r="B153" s="49" t="s">
        <v>484</v>
      </c>
      <c r="C153" s="49" t="s">
        <v>484</v>
      </c>
      <c r="D153" s="50">
        <v>0.54500000000000004</v>
      </c>
      <c r="E153" s="50">
        <v>0</v>
      </c>
      <c r="F153" s="50">
        <v>0</v>
      </c>
      <c r="G153" s="50">
        <v>148.74299999999997</v>
      </c>
      <c r="H153" s="50">
        <v>0</v>
      </c>
      <c r="I153" s="50">
        <v>0</v>
      </c>
      <c r="J153" s="50">
        <v>0</v>
      </c>
      <c r="K153" s="50">
        <v>0</v>
      </c>
      <c r="L153" s="50">
        <v>0</v>
      </c>
      <c r="M153" s="50">
        <v>0</v>
      </c>
      <c r="N153" s="50">
        <v>1.8109999999999999</v>
      </c>
      <c r="O153" s="50">
        <v>0</v>
      </c>
      <c r="P153" s="50">
        <v>1.1220000000000001</v>
      </c>
      <c r="Q153" s="50">
        <v>2.6030000000000006</v>
      </c>
      <c r="R153" s="50">
        <v>1.7809999999999999</v>
      </c>
      <c r="S153" s="50">
        <v>0</v>
      </c>
      <c r="T153" s="50">
        <v>1.196</v>
      </c>
      <c r="U153" s="50">
        <v>3.88</v>
      </c>
      <c r="V153" s="50">
        <v>6.306</v>
      </c>
      <c r="W153" s="50">
        <v>8.5000000000000006E-2</v>
      </c>
      <c r="X153" s="50">
        <v>0</v>
      </c>
      <c r="Y153" s="50">
        <v>0</v>
      </c>
      <c r="Z153" s="50">
        <v>0</v>
      </c>
      <c r="AA153" s="50">
        <v>0</v>
      </c>
      <c r="AB153" s="50">
        <v>0</v>
      </c>
      <c r="AC153" s="50">
        <v>1.7170000000000001</v>
      </c>
      <c r="AD153" s="50">
        <v>0</v>
      </c>
      <c r="AE153" s="50">
        <v>3.7170000000000001</v>
      </c>
      <c r="AF153" s="50">
        <v>0</v>
      </c>
      <c r="AG153" s="50">
        <v>0.32100000000000001</v>
      </c>
      <c r="AH153" s="50">
        <v>0</v>
      </c>
      <c r="AI153" s="50">
        <v>0.11799999999999999</v>
      </c>
      <c r="AJ153" s="50">
        <v>8.4000000000000005E-2</v>
      </c>
      <c r="AK153" s="50">
        <v>0.59800000000000009</v>
      </c>
      <c r="AL153" s="50">
        <v>0.68599999999999994</v>
      </c>
      <c r="AM153" s="50">
        <v>1.9829999999999997</v>
      </c>
      <c r="AN153" s="50">
        <v>26.2</v>
      </c>
      <c r="AO153" s="50">
        <v>0</v>
      </c>
      <c r="AP153" s="50">
        <v>177.29599999999996</v>
      </c>
    </row>
    <row r="154" spans="1:42" s="89" customFormat="1" ht="14.25" customHeight="1" x14ac:dyDescent="0.25">
      <c r="A154" s="51" t="s">
        <v>485</v>
      </c>
      <c r="B154" s="51" t="s">
        <v>485</v>
      </c>
      <c r="C154" s="51" t="s">
        <v>485</v>
      </c>
      <c r="D154" s="52">
        <v>0.49399999999999999</v>
      </c>
      <c r="E154" s="52">
        <v>0</v>
      </c>
      <c r="F154" s="52">
        <v>0</v>
      </c>
      <c r="G154" s="52">
        <v>5.9759999999999991</v>
      </c>
      <c r="H154" s="52">
        <v>0</v>
      </c>
      <c r="I154" s="52">
        <v>0</v>
      </c>
      <c r="J154" s="52">
        <v>0</v>
      </c>
      <c r="K154" s="52">
        <v>0</v>
      </c>
      <c r="L154" s="52">
        <v>0</v>
      </c>
      <c r="M154" s="52">
        <v>0</v>
      </c>
      <c r="N154" s="52">
        <v>0.16500000000000001</v>
      </c>
      <c r="O154" s="52">
        <v>0</v>
      </c>
      <c r="P154" s="52">
        <v>0</v>
      </c>
      <c r="Q154" s="52">
        <v>0</v>
      </c>
      <c r="R154" s="52">
        <v>1.7809999999999999</v>
      </c>
      <c r="S154" s="52">
        <v>0</v>
      </c>
      <c r="T154" s="52">
        <v>0</v>
      </c>
      <c r="U154" s="52">
        <v>0</v>
      </c>
      <c r="V154" s="52">
        <v>6.306</v>
      </c>
      <c r="W154" s="52">
        <v>0</v>
      </c>
      <c r="X154" s="52">
        <v>0</v>
      </c>
      <c r="Y154" s="52">
        <v>0</v>
      </c>
      <c r="Z154" s="52">
        <v>0</v>
      </c>
      <c r="AA154" s="52">
        <v>0</v>
      </c>
      <c r="AB154" s="52">
        <v>0</v>
      </c>
      <c r="AC154" s="52">
        <v>0</v>
      </c>
      <c r="AD154" s="52">
        <v>0</v>
      </c>
      <c r="AE154" s="52">
        <v>3.7170000000000001</v>
      </c>
      <c r="AF154" s="52">
        <v>0</v>
      </c>
      <c r="AG154" s="52">
        <v>0.111</v>
      </c>
      <c r="AH154" s="52">
        <v>0</v>
      </c>
      <c r="AI154" s="52">
        <v>0</v>
      </c>
      <c r="AJ154" s="52">
        <v>0</v>
      </c>
      <c r="AK154" s="52">
        <v>0</v>
      </c>
      <c r="AL154" s="52">
        <v>0.61199999999999999</v>
      </c>
      <c r="AM154" s="52">
        <v>7.9000000000000001E-2</v>
      </c>
      <c r="AN154" s="52">
        <v>0.4</v>
      </c>
      <c r="AO154" s="52">
        <v>0</v>
      </c>
      <c r="AP154" s="52">
        <v>19.241</v>
      </c>
    </row>
    <row r="155" spans="1:42" s="89" customFormat="1" ht="14.25" customHeight="1" x14ac:dyDescent="0.25">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53">
        <v>0</v>
      </c>
      <c r="AJ155" s="53">
        <v>0</v>
      </c>
      <c r="AK155" s="53">
        <v>0</v>
      </c>
      <c r="AL155" s="53">
        <v>0</v>
      </c>
      <c r="AM155" s="53">
        <v>1E-3</v>
      </c>
      <c r="AN155" s="53">
        <v>0</v>
      </c>
      <c r="AO155" s="53">
        <v>0</v>
      </c>
      <c r="AP155" s="138">
        <v>1E-3</v>
      </c>
    </row>
    <row r="156" spans="1:42" s="89" customFormat="1" ht="14.25" customHeight="1" x14ac:dyDescent="0.25">
      <c r="A156" s="3" t="s">
        <v>240</v>
      </c>
      <c r="B156" s="3" t="s">
        <v>486</v>
      </c>
      <c r="C156" s="3" t="s">
        <v>488</v>
      </c>
      <c r="D156" s="53">
        <v>0</v>
      </c>
      <c r="E156" s="53">
        <v>0</v>
      </c>
      <c r="F156" s="53">
        <v>0</v>
      </c>
      <c r="G156" s="53">
        <v>7.2000000000000008E-2</v>
      </c>
      <c r="H156" s="53">
        <v>0</v>
      </c>
      <c r="I156" s="53">
        <v>0</v>
      </c>
      <c r="J156" s="53">
        <v>0</v>
      </c>
      <c r="K156" s="53">
        <v>0</v>
      </c>
      <c r="L156" s="53">
        <v>0</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53">
        <v>0</v>
      </c>
      <c r="AJ156" s="53">
        <v>0</v>
      </c>
      <c r="AK156" s="53">
        <v>0</v>
      </c>
      <c r="AL156" s="53">
        <v>0</v>
      </c>
      <c r="AM156" s="53">
        <v>0</v>
      </c>
      <c r="AN156" s="53">
        <v>0</v>
      </c>
      <c r="AO156" s="53">
        <v>0</v>
      </c>
      <c r="AP156" s="138">
        <v>7.2000000000000008E-2</v>
      </c>
    </row>
    <row r="157" spans="1:42" s="89" customFormat="1" ht="14.25" customHeight="1" x14ac:dyDescent="0.25">
      <c r="A157" s="3" t="s">
        <v>240</v>
      </c>
      <c r="B157" s="3" t="s">
        <v>486</v>
      </c>
      <c r="C157" s="3" t="s">
        <v>489</v>
      </c>
      <c r="D157" s="53">
        <v>0</v>
      </c>
      <c r="E157" s="53">
        <v>0</v>
      </c>
      <c r="F157" s="53">
        <v>0</v>
      </c>
      <c r="G157" s="53">
        <v>0.26300000000000001</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53">
        <v>0</v>
      </c>
      <c r="AJ157" s="53">
        <v>0</v>
      </c>
      <c r="AK157" s="53">
        <v>0</v>
      </c>
      <c r="AL157" s="53">
        <v>0</v>
      </c>
      <c r="AM157" s="53">
        <v>0</v>
      </c>
      <c r="AN157" s="53">
        <v>0</v>
      </c>
      <c r="AO157" s="53">
        <v>0</v>
      </c>
      <c r="AP157" s="138">
        <v>0.26300000000000001</v>
      </c>
    </row>
    <row r="158" spans="1:42" s="89" customFormat="1" ht="14.25" customHeight="1" x14ac:dyDescent="0.25">
      <c r="A158" s="3" t="s">
        <v>240</v>
      </c>
      <c r="B158" s="3" t="s">
        <v>486</v>
      </c>
      <c r="C158" s="3" t="s">
        <v>241</v>
      </c>
      <c r="D158" s="53">
        <v>0</v>
      </c>
      <c r="E158" s="53">
        <v>0</v>
      </c>
      <c r="F158" s="53">
        <v>0</v>
      </c>
      <c r="G158" s="53">
        <v>0.55200000000000005</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53">
        <v>0</v>
      </c>
      <c r="AJ158" s="53">
        <v>0</v>
      </c>
      <c r="AK158" s="53">
        <v>0</v>
      </c>
      <c r="AL158" s="53">
        <v>0</v>
      </c>
      <c r="AM158" s="53">
        <v>0</v>
      </c>
      <c r="AN158" s="53">
        <v>0</v>
      </c>
      <c r="AO158" s="53">
        <v>0</v>
      </c>
      <c r="AP158" s="138">
        <v>0.55200000000000005</v>
      </c>
    </row>
    <row r="159" spans="1:42" s="89" customFormat="1" ht="14.25" customHeight="1" x14ac:dyDescent="0.25">
      <c r="A159" s="3" t="s">
        <v>240</v>
      </c>
      <c r="B159" s="3" t="s">
        <v>486</v>
      </c>
      <c r="C159" s="3" t="s">
        <v>490</v>
      </c>
      <c r="D159" s="53">
        <v>0</v>
      </c>
      <c r="E159" s="53">
        <v>0</v>
      </c>
      <c r="F159" s="53">
        <v>0</v>
      </c>
      <c r="G159" s="53">
        <v>0.32100000000000001</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0</v>
      </c>
      <c r="AA159" s="53">
        <v>0</v>
      </c>
      <c r="AB159" s="53">
        <v>0</v>
      </c>
      <c r="AC159" s="53">
        <v>0</v>
      </c>
      <c r="AD159" s="53">
        <v>0</v>
      </c>
      <c r="AE159" s="53">
        <v>0</v>
      </c>
      <c r="AF159" s="53">
        <v>0</v>
      </c>
      <c r="AG159" s="53">
        <v>2.1000000000000001E-2</v>
      </c>
      <c r="AH159" s="53">
        <v>0</v>
      </c>
      <c r="AI159" s="53">
        <v>0</v>
      </c>
      <c r="AJ159" s="53">
        <v>0</v>
      </c>
      <c r="AK159" s="53">
        <v>0</v>
      </c>
      <c r="AL159" s="53">
        <v>0</v>
      </c>
      <c r="AM159" s="53">
        <v>0</v>
      </c>
      <c r="AN159" s="53">
        <v>0</v>
      </c>
      <c r="AO159" s="53">
        <v>0</v>
      </c>
      <c r="AP159" s="138">
        <v>0.34200000000000003</v>
      </c>
    </row>
    <row r="160" spans="1:42" s="89" customFormat="1" ht="14.25" customHeight="1" x14ac:dyDescent="0.25">
      <c r="A160" s="3" t="s">
        <v>240</v>
      </c>
      <c r="B160" s="3" t="s">
        <v>486</v>
      </c>
      <c r="C160" s="3" t="s">
        <v>491</v>
      </c>
      <c r="D160" s="53">
        <v>0</v>
      </c>
      <c r="E160" s="53">
        <v>0</v>
      </c>
      <c r="F160" s="53">
        <v>0</v>
      </c>
      <c r="G160" s="53">
        <v>5.1999999999999998E-2</v>
      </c>
      <c r="H160" s="53">
        <v>0</v>
      </c>
      <c r="I160" s="53">
        <v>0</v>
      </c>
      <c r="J160" s="53">
        <v>0</v>
      </c>
      <c r="K160" s="53">
        <v>0</v>
      </c>
      <c r="L160" s="53">
        <v>0</v>
      </c>
      <c r="M160" s="53">
        <v>0</v>
      </c>
      <c r="N160" s="53">
        <v>0.02</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53">
        <v>0</v>
      </c>
      <c r="AJ160" s="53">
        <v>0</v>
      </c>
      <c r="AK160" s="53">
        <v>0</v>
      </c>
      <c r="AL160" s="53">
        <v>0</v>
      </c>
      <c r="AM160" s="53">
        <v>0</v>
      </c>
      <c r="AN160" s="53">
        <v>0</v>
      </c>
      <c r="AO160" s="53">
        <v>0</v>
      </c>
      <c r="AP160" s="138">
        <v>7.1999999999999995E-2</v>
      </c>
    </row>
    <row r="161" spans="1:42" s="89" customFormat="1" ht="14.25" customHeight="1" x14ac:dyDescent="0.25">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53">
        <v>0</v>
      </c>
      <c r="AJ161" s="53">
        <v>0</v>
      </c>
      <c r="AK161" s="53">
        <v>0</v>
      </c>
      <c r="AL161" s="53">
        <v>0</v>
      </c>
      <c r="AM161" s="53">
        <v>0</v>
      </c>
      <c r="AN161" s="53">
        <v>0</v>
      </c>
      <c r="AO161" s="53">
        <v>0</v>
      </c>
      <c r="AP161" s="138">
        <v>0</v>
      </c>
    </row>
    <row r="162" spans="1:42" s="89" customFormat="1" ht="14.25" customHeight="1" x14ac:dyDescent="0.25">
      <c r="A162" s="3" t="s">
        <v>240</v>
      </c>
      <c r="B162" s="3" t="s">
        <v>486</v>
      </c>
      <c r="C162" s="3" t="s">
        <v>493</v>
      </c>
      <c r="D162" s="53">
        <v>0</v>
      </c>
      <c r="E162" s="53">
        <v>0</v>
      </c>
      <c r="F162" s="53">
        <v>0</v>
      </c>
      <c r="G162" s="53">
        <v>0.7</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53">
        <v>0</v>
      </c>
      <c r="AJ162" s="53">
        <v>0</v>
      </c>
      <c r="AK162" s="53">
        <v>0</v>
      </c>
      <c r="AL162" s="53">
        <v>0</v>
      </c>
      <c r="AM162" s="53">
        <v>0</v>
      </c>
      <c r="AN162" s="53">
        <v>0</v>
      </c>
      <c r="AO162" s="53">
        <v>0</v>
      </c>
      <c r="AP162" s="138">
        <v>0.7</v>
      </c>
    </row>
    <row r="163" spans="1:42" s="89" customFormat="1" ht="14.25" customHeight="1" x14ac:dyDescent="0.25">
      <c r="A163" s="3" t="s">
        <v>240</v>
      </c>
      <c r="B163" s="3" t="s">
        <v>486</v>
      </c>
      <c r="C163" s="3" t="s">
        <v>494</v>
      </c>
      <c r="D163" s="53">
        <v>0</v>
      </c>
      <c r="E163" s="53">
        <v>0</v>
      </c>
      <c r="F163" s="53">
        <v>0</v>
      </c>
      <c r="G163" s="53">
        <v>0</v>
      </c>
      <c r="H163" s="53">
        <v>0</v>
      </c>
      <c r="I163" s="53">
        <v>0</v>
      </c>
      <c r="J163" s="53">
        <v>0</v>
      </c>
      <c r="K163" s="53">
        <v>0</v>
      </c>
      <c r="L163" s="53">
        <v>0</v>
      </c>
      <c r="M163" s="53">
        <v>0</v>
      </c>
      <c r="N163" s="53">
        <v>1.4999999999999999E-2</v>
      </c>
      <c r="O163" s="53">
        <v>0</v>
      </c>
      <c r="P163" s="53">
        <v>0</v>
      </c>
      <c r="Q163" s="53">
        <v>0</v>
      </c>
      <c r="R163" s="53">
        <v>0</v>
      </c>
      <c r="S163" s="53">
        <v>0</v>
      </c>
      <c r="T163" s="53">
        <v>0</v>
      </c>
      <c r="U163" s="53">
        <v>0</v>
      </c>
      <c r="V163" s="53">
        <v>0</v>
      </c>
      <c r="W163" s="53">
        <v>0</v>
      </c>
      <c r="X163" s="53">
        <v>0</v>
      </c>
      <c r="Y163" s="53">
        <v>0</v>
      </c>
      <c r="Z163" s="53">
        <v>0</v>
      </c>
      <c r="AA163" s="53">
        <v>0</v>
      </c>
      <c r="AB163" s="53">
        <v>0</v>
      </c>
      <c r="AC163" s="53">
        <v>0</v>
      </c>
      <c r="AD163" s="53">
        <v>0</v>
      </c>
      <c r="AE163" s="53">
        <v>0</v>
      </c>
      <c r="AF163" s="53">
        <v>0</v>
      </c>
      <c r="AG163" s="53">
        <v>0</v>
      </c>
      <c r="AH163" s="53">
        <v>0</v>
      </c>
      <c r="AI163" s="53">
        <v>0</v>
      </c>
      <c r="AJ163" s="53">
        <v>0</v>
      </c>
      <c r="AK163" s="53">
        <v>0</v>
      </c>
      <c r="AL163" s="53">
        <v>0.61199999999999999</v>
      </c>
      <c r="AM163" s="53">
        <v>0</v>
      </c>
      <c r="AN163" s="53">
        <v>0</v>
      </c>
      <c r="AO163" s="53">
        <v>0</v>
      </c>
      <c r="AP163" s="138">
        <v>0.627</v>
      </c>
    </row>
    <row r="164" spans="1:42" s="89" customFormat="1" ht="14.25" customHeight="1" x14ac:dyDescent="0.25">
      <c r="A164" s="3" t="s">
        <v>240</v>
      </c>
      <c r="B164" s="3" t="s">
        <v>486</v>
      </c>
      <c r="C164" s="3" t="s">
        <v>495</v>
      </c>
      <c r="D164" s="53">
        <v>0</v>
      </c>
      <c r="E164" s="53">
        <v>0</v>
      </c>
      <c r="F164" s="53">
        <v>0</v>
      </c>
      <c r="G164" s="53">
        <v>1.464</v>
      </c>
      <c r="H164" s="53">
        <v>0</v>
      </c>
      <c r="I164" s="53">
        <v>0</v>
      </c>
      <c r="J164" s="53">
        <v>0</v>
      </c>
      <c r="K164" s="53">
        <v>0</v>
      </c>
      <c r="L164" s="53">
        <v>0</v>
      </c>
      <c r="M164" s="53">
        <v>0</v>
      </c>
      <c r="N164" s="53">
        <v>1.0999999999999999E-2</v>
      </c>
      <c r="O164" s="53">
        <v>0</v>
      </c>
      <c r="P164" s="53">
        <v>0</v>
      </c>
      <c r="Q164" s="53">
        <v>0</v>
      </c>
      <c r="R164" s="53">
        <v>1.7809999999999999</v>
      </c>
      <c r="S164" s="53">
        <v>0</v>
      </c>
      <c r="T164" s="53">
        <v>0</v>
      </c>
      <c r="U164" s="53">
        <v>0</v>
      </c>
      <c r="V164" s="53">
        <v>5.5659999999999998</v>
      </c>
      <c r="W164" s="53">
        <v>0</v>
      </c>
      <c r="X164" s="53">
        <v>0</v>
      </c>
      <c r="Y164" s="53">
        <v>0</v>
      </c>
      <c r="Z164" s="53">
        <v>0</v>
      </c>
      <c r="AA164" s="53">
        <v>0</v>
      </c>
      <c r="AB164" s="53">
        <v>0</v>
      </c>
      <c r="AC164" s="53">
        <v>0</v>
      </c>
      <c r="AD164" s="53">
        <v>0</v>
      </c>
      <c r="AE164" s="53">
        <v>3.7170000000000001</v>
      </c>
      <c r="AF164" s="53">
        <v>0</v>
      </c>
      <c r="AG164" s="53">
        <v>0</v>
      </c>
      <c r="AH164" s="53">
        <v>0</v>
      </c>
      <c r="AI164" s="53">
        <v>0</v>
      </c>
      <c r="AJ164" s="53">
        <v>0</v>
      </c>
      <c r="AK164" s="53">
        <v>0</v>
      </c>
      <c r="AL164" s="53">
        <v>0</v>
      </c>
      <c r="AM164" s="53">
        <v>2.3E-2</v>
      </c>
      <c r="AN164" s="53">
        <v>0.4</v>
      </c>
      <c r="AO164" s="53">
        <v>0</v>
      </c>
      <c r="AP164" s="138">
        <v>12.561999999999999</v>
      </c>
    </row>
    <row r="165" spans="1:42" s="89" customFormat="1" ht="14.25" customHeight="1" x14ac:dyDescent="0.25">
      <c r="A165" s="3" t="s">
        <v>240</v>
      </c>
      <c r="B165" s="3" t="s">
        <v>486</v>
      </c>
      <c r="C165" s="3" t="s">
        <v>496</v>
      </c>
      <c r="D165" s="53">
        <v>0</v>
      </c>
      <c r="E165" s="53">
        <v>0</v>
      </c>
      <c r="F165" s="53">
        <v>0</v>
      </c>
      <c r="G165" s="53">
        <v>0.747</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53">
        <v>0</v>
      </c>
      <c r="AJ165" s="53">
        <v>0</v>
      </c>
      <c r="AK165" s="53">
        <v>0</v>
      </c>
      <c r="AL165" s="53">
        <v>0</v>
      </c>
      <c r="AM165" s="53">
        <v>0</v>
      </c>
      <c r="AN165" s="53">
        <v>0</v>
      </c>
      <c r="AO165" s="53">
        <v>0</v>
      </c>
      <c r="AP165" s="138">
        <v>0.747</v>
      </c>
    </row>
    <row r="166" spans="1:42" s="89" customFormat="1" ht="14.25" customHeight="1" x14ac:dyDescent="0.25">
      <c r="A166" s="3" t="s">
        <v>240</v>
      </c>
      <c r="B166" s="3" t="s">
        <v>486</v>
      </c>
      <c r="C166" s="3" t="s">
        <v>245</v>
      </c>
      <c r="D166" s="53">
        <v>0.49399999999999999</v>
      </c>
      <c r="E166" s="53">
        <v>0</v>
      </c>
      <c r="F166" s="53">
        <v>0</v>
      </c>
      <c r="G166" s="53">
        <v>0.185</v>
      </c>
      <c r="H166" s="53">
        <v>0</v>
      </c>
      <c r="I166" s="53">
        <v>0</v>
      </c>
      <c r="J166" s="53">
        <v>0</v>
      </c>
      <c r="K166" s="53">
        <v>0</v>
      </c>
      <c r="L166" s="53">
        <v>0</v>
      </c>
      <c r="M166" s="53">
        <v>0</v>
      </c>
      <c r="N166" s="53">
        <v>0.11900000000000001</v>
      </c>
      <c r="O166" s="53">
        <v>0</v>
      </c>
      <c r="P166" s="53">
        <v>0</v>
      </c>
      <c r="Q166" s="53">
        <v>0</v>
      </c>
      <c r="R166" s="53">
        <v>0</v>
      </c>
      <c r="S166" s="53">
        <v>0</v>
      </c>
      <c r="T166" s="53">
        <v>0</v>
      </c>
      <c r="U166" s="53">
        <v>0</v>
      </c>
      <c r="V166" s="53">
        <v>0.74</v>
      </c>
      <c r="W166" s="53">
        <v>0</v>
      </c>
      <c r="X166" s="53">
        <v>0</v>
      </c>
      <c r="Y166" s="53">
        <v>0</v>
      </c>
      <c r="Z166" s="53">
        <v>0</v>
      </c>
      <c r="AA166" s="53">
        <v>0</v>
      </c>
      <c r="AB166" s="53">
        <v>0</v>
      </c>
      <c r="AC166" s="53">
        <v>0</v>
      </c>
      <c r="AD166" s="53">
        <v>0</v>
      </c>
      <c r="AE166" s="53">
        <v>0</v>
      </c>
      <c r="AF166" s="53">
        <v>0</v>
      </c>
      <c r="AG166" s="53">
        <v>0.09</v>
      </c>
      <c r="AH166" s="53">
        <v>0</v>
      </c>
      <c r="AI166" s="53">
        <v>0</v>
      </c>
      <c r="AJ166" s="53">
        <v>0</v>
      </c>
      <c r="AK166" s="53">
        <v>0</v>
      </c>
      <c r="AL166" s="53">
        <v>0</v>
      </c>
      <c r="AM166" s="53">
        <v>5.5E-2</v>
      </c>
      <c r="AN166" s="53">
        <v>0</v>
      </c>
      <c r="AO166" s="53">
        <v>0</v>
      </c>
      <c r="AP166" s="138">
        <v>1.6830000000000001</v>
      </c>
    </row>
    <row r="167" spans="1:42" s="89" customFormat="1" ht="14.25" customHeight="1" x14ac:dyDescent="0.25">
      <c r="A167" s="3" t="s">
        <v>240</v>
      </c>
      <c r="B167" s="3" t="s">
        <v>486</v>
      </c>
      <c r="C167" s="3" t="s">
        <v>497</v>
      </c>
      <c r="D167" s="53">
        <v>0</v>
      </c>
      <c r="E167" s="53">
        <v>0</v>
      </c>
      <c r="F167" s="53">
        <v>0</v>
      </c>
      <c r="G167" s="53">
        <v>1.5429999999999997</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53">
        <v>0</v>
      </c>
      <c r="AJ167" s="53">
        <v>0</v>
      </c>
      <c r="AK167" s="53">
        <v>0</v>
      </c>
      <c r="AL167" s="53">
        <v>0</v>
      </c>
      <c r="AM167" s="53">
        <v>0</v>
      </c>
      <c r="AN167" s="53">
        <v>0</v>
      </c>
      <c r="AO167" s="53">
        <v>0</v>
      </c>
      <c r="AP167" s="138">
        <v>1.5429999999999997</v>
      </c>
    </row>
    <row r="168" spans="1:42" s="89" customFormat="1" ht="14.25" customHeight="1" x14ac:dyDescent="0.25">
      <c r="A168" s="3" t="s">
        <v>240</v>
      </c>
      <c r="B168" s="3" t="s">
        <v>486</v>
      </c>
      <c r="C168" s="3" t="s">
        <v>498</v>
      </c>
      <c r="D168" s="53">
        <v>0</v>
      </c>
      <c r="E168" s="53">
        <v>0</v>
      </c>
      <c r="F168" s="53">
        <v>0</v>
      </c>
      <c r="G168" s="53">
        <v>7.6999999999999999E-2</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53">
        <v>0</v>
      </c>
      <c r="AJ168" s="53">
        <v>0</v>
      </c>
      <c r="AK168" s="53">
        <v>0</v>
      </c>
      <c r="AL168" s="53">
        <v>0</v>
      </c>
      <c r="AM168" s="53">
        <v>0</v>
      </c>
      <c r="AN168" s="53">
        <v>0</v>
      </c>
      <c r="AO168" s="53">
        <v>0</v>
      </c>
      <c r="AP168" s="138">
        <v>7.6999999999999999E-2</v>
      </c>
    </row>
    <row r="169" spans="1:42" s="89" customFormat="1" ht="14.25" customHeight="1" x14ac:dyDescent="0.25">
      <c r="A169" s="51" t="s">
        <v>499</v>
      </c>
      <c r="B169" s="51" t="s">
        <v>499</v>
      </c>
      <c r="C169" s="51" t="s">
        <v>499</v>
      </c>
      <c r="D169" s="52">
        <v>5.1000000000000004E-2</v>
      </c>
      <c r="E169" s="52">
        <v>0</v>
      </c>
      <c r="F169" s="52">
        <v>0</v>
      </c>
      <c r="G169" s="52">
        <v>47.192000000000007</v>
      </c>
      <c r="H169" s="52">
        <v>0</v>
      </c>
      <c r="I169" s="52">
        <v>0</v>
      </c>
      <c r="J169" s="52">
        <v>0</v>
      </c>
      <c r="K169" s="52">
        <v>0</v>
      </c>
      <c r="L169" s="52">
        <v>0</v>
      </c>
      <c r="M169" s="52">
        <v>0</v>
      </c>
      <c r="N169" s="52">
        <v>0.42099999999999999</v>
      </c>
      <c r="O169" s="52">
        <v>0</v>
      </c>
      <c r="P169" s="52">
        <v>0.01</v>
      </c>
      <c r="Q169" s="52">
        <v>1.04</v>
      </c>
      <c r="R169" s="52">
        <v>0</v>
      </c>
      <c r="S169" s="52">
        <v>0</v>
      </c>
      <c r="T169" s="52">
        <v>0</v>
      </c>
      <c r="U169" s="52">
        <v>0</v>
      </c>
      <c r="V169" s="52">
        <v>0</v>
      </c>
      <c r="W169" s="52">
        <v>8.5000000000000006E-2</v>
      </c>
      <c r="X169" s="52">
        <v>0</v>
      </c>
      <c r="Y169" s="52">
        <v>0</v>
      </c>
      <c r="Z169" s="52">
        <v>0</v>
      </c>
      <c r="AA169" s="52">
        <v>0</v>
      </c>
      <c r="AB169" s="52">
        <v>0</v>
      </c>
      <c r="AC169" s="52">
        <v>0</v>
      </c>
      <c r="AD169" s="52">
        <v>0</v>
      </c>
      <c r="AE169" s="52">
        <v>0</v>
      </c>
      <c r="AF169" s="52">
        <v>0</v>
      </c>
      <c r="AG169" s="52">
        <v>0</v>
      </c>
      <c r="AH169" s="52">
        <v>0</v>
      </c>
      <c r="AI169" s="52">
        <v>0</v>
      </c>
      <c r="AJ169" s="52">
        <v>8.4000000000000005E-2</v>
      </c>
      <c r="AK169" s="52">
        <v>0</v>
      </c>
      <c r="AL169" s="52">
        <v>0</v>
      </c>
      <c r="AM169" s="52">
        <v>0.96899999999999997</v>
      </c>
      <c r="AN169" s="52">
        <v>6.1159999999999997</v>
      </c>
      <c r="AO169" s="52">
        <v>0</v>
      </c>
      <c r="AP169" s="52">
        <v>49.85199999999999</v>
      </c>
    </row>
    <row r="170" spans="1:42" s="89" customFormat="1" ht="14.25" customHeight="1" x14ac:dyDescent="0.25">
      <c r="A170" s="3" t="s">
        <v>240</v>
      </c>
      <c r="B170" s="3" t="s">
        <v>500</v>
      </c>
      <c r="C170" s="3" t="s">
        <v>501</v>
      </c>
      <c r="D170" s="53">
        <v>0</v>
      </c>
      <c r="E170" s="53">
        <v>0</v>
      </c>
      <c r="F170" s="53">
        <v>0</v>
      </c>
      <c r="G170" s="53">
        <v>0.186</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53">
        <v>0</v>
      </c>
      <c r="AJ170" s="53">
        <v>0</v>
      </c>
      <c r="AK170" s="53">
        <v>0</v>
      </c>
      <c r="AL170" s="53">
        <v>0</v>
      </c>
      <c r="AM170" s="53">
        <v>0</v>
      </c>
      <c r="AN170" s="53">
        <v>0</v>
      </c>
      <c r="AO170" s="53">
        <v>0</v>
      </c>
      <c r="AP170" s="138">
        <v>0.186</v>
      </c>
    </row>
    <row r="171" spans="1:42" s="89" customFormat="1" ht="14.25" customHeight="1" x14ac:dyDescent="0.25">
      <c r="A171" s="3" t="s">
        <v>240</v>
      </c>
      <c r="B171" s="3" t="s">
        <v>500</v>
      </c>
      <c r="C171" s="3" t="s">
        <v>502</v>
      </c>
      <c r="D171" s="53">
        <v>0</v>
      </c>
      <c r="E171" s="53">
        <v>0</v>
      </c>
      <c r="F171" s="53">
        <v>0</v>
      </c>
      <c r="G171" s="53">
        <v>28.192</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53">
        <v>0</v>
      </c>
      <c r="AJ171" s="53">
        <v>0</v>
      </c>
      <c r="AK171" s="53">
        <v>0</v>
      </c>
      <c r="AL171" s="53">
        <v>0</v>
      </c>
      <c r="AM171" s="53">
        <v>0</v>
      </c>
      <c r="AN171" s="53">
        <v>0</v>
      </c>
      <c r="AO171" s="53">
        <v>0</v>
      </c>
      <c r="AP171" s="138">
        <v>28.192</v>
      </c>
    </row>
    <row r="172" spans="1:42"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53">
        <v>0</v>
      </c>
      <c r="AJ172" s="53">
        <v>0</v>
      </c>
      <c r="AK172" s="53">
        <v>0</v>
      </c>
      <c r="AL172" s="53">
        <v>0</v>
      </c>
      <c r="AM172" s="53">
        <v>0</v>
      </c>
      <c r="AN172" s="53">
        <v>0</v>
      </c>
      <c r="AO172" s="53">
        <v>0</v>
      </c>
      <c r="AP172" s="138">
        <v>0</v>
      </c>
    </row>
    <row r="173" spans="1:42" s="89" customFormat="1" ht="14.25" customHeight="1" x14ac:dyDescent="0.25">
      <c r="A173" s="3" t="s">
        <v>240</v>
      </c>
      <c r="B173" s="3" t="s">
        <v>500</v>
      </c>
      <c r="C173" s="3" t="s">
        <v>248</v>
      </c>
      <c r="D173" s="53">
        <v>5.1000000000000004E-2</v>
      </c>
      <c r="E173" s="53">
        <v>0</v>
      </c>
      <c r="F173" s="53">
        <v>0</v>
      </c>
      <c r="G173" s="53">
        <v>1.2809999999999999</v>
      </c>
      <c r="H173" s="53">
        <v>0</v>
      </c>
      <c r="I173" s="53">
        <v>0</v>
      </c>
      <c r="J173" s="53">
        <v>0</v>
      </c>
      <c r="K173" s="53">
        <v>0</v>
      </c>
      <c r="L173" s="53">
        <v>0</v>
      </c>
      <c r="M173" s="53">
        <v>0</v>
      </c>
      <c r="N173" s="53">
        <v>0</v>
      </c>
      <c r="O173" s="53">
        <v>0</v>
      </c>
      <c r="P173" s="53">
        <v>0.01</v>
      </c>
      <c r="Q173" s="53">
        <v>0</v>
      </c>
      <c r="R173" s="53">
        <v>0</v>
      </c>
      <c r="S173" s="53">
        <v>0</v>
      </c>
      <c r="T173" s="53">
        <v>0</v>
      </c>
      <c r="U173" s="53">
        <v>0</v>
      </c>
      <c r="V173" s="53">
        <v>0</v>
      </c>
      <c r="W173" s="53">
        <v>8.5000000000000006E-2</v>
      </c>
      <c r="X173" s="53">
        <v>0</v>
      </c>
      <c r="Y173" s="53">
        <v>0</v>
      </c>
      <c r="Z173" s="53">
        <v>0</v>
      </c>
      <c r="AA173" s="53">
        <v>0</v>
      </c>
      <c r="AB173" s="53">
        <v>0</v>
      </c>
      <c r="AC173" s="53">
        <v>0</v>
      </c>
      <c r="AD173" s="53">
        <v>0</v>
      </c>
      <c r="AE173" s="53">
        <v>0</v>
      </c>
      <c r="AF173" s="53">
        <v>0</v>
      </c>
      <c r="AG173" s="53">
        <v>0</v>
      </c>
      <c r="AH173" s="53">
        <v>0</v>
      </c>
      <c r="AI173" s="53">
        <v>0</v>
      </c>
      <c r="AJ173" s="53">
        <v>0</v>
      </c>
      <c r="AK173" s="53">
        <v>0</v>
      </c>
      <c r="AL173" s="53">
        <v>0</v>
      </c>
      <c r="AM173" s="53">
        <v>0.95599999999999996</v>
      </c>
      <c r="AN173" s="53">
        <v>5.008</v>
      </c>
      <c r="AO173" s="53">
        <v>0</v>
      </c>
      <c r="AP173" s="138">
        <v>2.383</v>
      </c>
    </row>
    <row r="174" spans="1:42"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53">
        <v>0</v>
      </c>
      <c r="AJ174" s="53">
        <v>0</v>
      </c>
      <c r="AK174" s="53">
        <v>0</v>
      </c>
      <c r="AL174" s="53">
        <v>0</v>
      </c>
      <c r="AM174" s="53">
        <v>0</v>
      </c>
      <c r="AN174" s="53">
        <v>0</v>
      </c>
      <c r="AO174" s="53">
        <v>0</v>
      </c>
      <c r="AP174" s="138">
        <v>0</v>
      </c>
    </row>
    <row r="175" spans="1:42" s="89" customFormat="1" ht="14.25" customHeight="1" x14ac:dyDescent="0.25">
      <c r="A175" s="3" t="s">
        <v>240</v>
      </c>
      <c r="B175" s="3" t="s">
        <v>500</v>
      </c>
      <c r="C175" s="3" t="s">
        <v>505</v>
      </c>
      <c r="D175" s="53">
        <v>0</v>
      </c>
      <c r="E175" s="53">
        <v>0</v>
      </c>
      <c r="F175" s="53">
        <v>0</v>
      </c>
      <c r="G175" s="53">
        <v>4.4560000000000013</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53">
        <v>0</v>
      </c>
      <c r="AJ175" s="53">
        <v>0</v>
      </c>
      <c r="AK175" s="53">
        <v>0</v>
      </c>
      <c r="AL175" s="53">
        <v>0</v>
      </c>
      <c r="AM175" s="53">
        <v>0</v>
      </c>
      <c r="AN175" s="53">
        <v>0</v>
      </c>
      <c r="AO175" s="53">
        <v>0</v>
      </c>
      <c r="AP175" s="138">
        <v>4.4560000000000013</v>
      </c>
    </row>
    <row r="176" spans="1:42" s="89" customFormat="1" ht="14.25" customHeight="1" x14ac:dyDescent="0.25">
      <c r="A176" s="3" t="s">
        <v>240</v>
      </c>
      <c r="B176" s="3" t="s">
        <v>500</v>
      </c>
      <c r="C176" s="3" t="s">
        <v>506</v>
      </c>
      <c r="D176" s="53">
        <v>0</v>
      </c>
      <c r="E176" s="53">
        <v>0</v>
      </c>
      <c r="F176" s="53">
        <v>0</v>
      </c>
      <c r="G176" s="53">
        <v>10.977999999999998</v>
      </c>
      <c r="H176" s="53">
        <v>0</v>
      </c>
      <c r="I176" s="53">
        <v>0</v>
      </c>
      <c r="J176" s="53">
        <v>0</v>
      </c>
      <c r="K176" s="53">
        <v>0</v>
      </c>
      <c r="L176" s="53">
        <v>0</v>
      </c>
      <c r="M176" s="53">
        <v>0</v>
      </c>
      <c r="N176" s="53">
        <v>5.8000000000000003E-2</v>
      </c>
      <c r="O176" s="53">
        <v>0</v>
      </c>
      <c r="P176" s="53">
        <v>0</v>
      </c>
      <c r="Q176" s="53">
        <v>0.78</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53">
        <v>0</v>
      </c>
      <c r="AJ176" s="53">
        <v>0</v>
      </c>
      <c r="AK176" s="53">
        <v>0</v>
      </c>
      <c r="AL176" s="53">
        <v>0</v>
      </c>
      <c r="AM176" s="53">
        <v>1.2999999999999999E-2</v>
      </c>
      <c r="AN176" s="53">
        <v>0.77299999999999991</v>
      </c>
      <c r="AO176" s="53">
        <v>0</v>
      </c>
      <c r="AP176" s="138">
        <v>11.828999999999997</v>
      </c>
    </row>
    <row r="177" spans="1:42" s="89" customFormat="1" ht="14.25" customHeight="1" x14ac:dyDescent="0.25">
      <c r="A177" s="3" t="s">
        <v>240</v>
      </c>
      <c r="B177" s="3" t="s">
        <v>500</v>
      </c>
      <c r="C177" s="3" t="s">
        <v>507</v>
      </c>
      <c r="D177" s="53">
        <v>0</v>
      </c>
      <c r="E177" s="53">
        <v>0</v>
      </c>
      <c r="F177" s="53">
        <v>0</v>
      </c>
      <c r="G177" s="53">
        <v>2.0990000000000002</v>
      </c>
      <c r="H177" s="53">
        <v>0</v>
      </c>
      <c r="I177" s="53">
        <v>0</v>
      </c>
      <c r="J177" s="53">
        <v>0</v>
      </c>
      <c r="K177" s="53">
        <v>0</v>
      </c>
      <c r="L177" s="53">
        <v>0</v>
      </c>
      <c r="M177" s="53">
        <v>0</v>
      </c>
      <c r="N177" s="53">
        <v>0.36299999999999999</v>
      </c>
      <c r="O177" s="53">
        <v>0</v>
      </c>
      <c r="P177" s="53">
        <v>0</v>
      </c>
      <c r="Q177" s="53">
        <v>0.25999999999999995</v>
      </c>
      <c r="R177" s="53">
        <v>0</v>
      </c>
      <c r="S177" s="53">
        <v>0</v>
      </c>
      <c r="T177" s="53">
        <v>0</v>
      </c>
      <c r="U177" s="53">
        <v>0</v>
      </c>
      <c r="V177" s="53">
        <v>0</v>
      </c>
      <c r="W177" s="53">
        <v>0</v>
      </c>
      <c r="X177" s="53">
        <v>0</v>
      </c>
      <c r="Y177" s="53">
        <v>0</v>
      </c>
      <c r="Z177" s="53">
        <v>0</v>
      </c>
      <c r="AA177" s="53">
        <v>0</v>
      </c>
      <c r="AB177" s="53">
        <v>0</v>
      </c>
      <c r="AC177" s="53">
        <v>0</v>
      </c>
      <c r="AD177" s="53">
        <v>0</v>
      </c>
      <c r="AE177" s="53">
        <v>0</v>
      </c>
      <c r="AF177" s="53">
        <v>0</v>
      </c>
      <c r="AG177" s="53">
        <v>0</v>
      </c>
      <c r="AH177" s="53">
        <v>0</v>
      </c>
      <c r="AI177" s="53">
        <v>0</v>
      </c>
      <c r="AJ177" s="53">
        <v>8.4000000000000005E-2</v>
      </c>
      <c r="AK177" s="53">
        <v>0</v>
      </c>
      <c r="AL177" s="53">
        <v>0</v>
      </c>
      <c r="AM177" s="53">
        <v>0</v>
      </c>
      <c r="AN177" s="53">
        <v>0.33499999999999996</v>
      </c>
      <c r="AO177" s="53">
        <v>0</v>
      </c>
      <c r="AP177" s="138">
        <v>2.806</v>
      </c>
    </row>
    <row r="178" spans="1:42" s="89" customFormat="1" ht="14.25" customHeight="1" x14ac:dyDescent="0.25">
      <c r="A178" s="51" t="s">
        <v>508</v>
      </c>
      <c r="B178" s="51" t="s">
        <v>508</v>
      </c>
      <c r="C178" s="51" t="s">
        <v>508</v>
      </c>
      <c r="D178" s="52">
        <v>0</v>
      </c>
      <c r="E178" s="52">
        <v>0</v>
      </c>
      <c r="F178" s="52">
        <v>0</v>
      </c>
      <c r="G178" s="52">
        <v>64.093999999999966</v>
      </c>
      <c r="H178" s="52">
        <v>0</v>
      </c>
      <c r="I178" s="52">
        <v>0</v>
      </c>
      <c r="J178" s="52">
        <v>0</v>
      </c>
      <c r="K178" s="52">
        <v>0</v>
      </c>
      <c r="L178" s="52">
        <v>0</v>
      </c>
      <c r="M178" s="52">
        <v>0</v>
      </c>
      <c r="N178" s="52">
        <v>1.0900000000000001</v>
      </c>
      <c r="O178" s="52">
        <v>0</v>
      </c>
      <c r="P178" s="52">
        <v>1.1120000000000001</v>
      </c>
      <c r="Q178" s="52">
        <v>1.3200000000000003</v>
      </c>
      <c r="R178" s="52">
        <v>0</v>
      </c>
      <c r="S178" s="52">
        <v>0</v>
      </c>
      <c r="T178" s="52">
        <v>1.1479999999999999</v>
      </c>
      <c r="U178" s="52">
        <v>2.6599999999999997</v>
      </c>
      <c r="V178" s="52">
        <v>0</v>
      </c>
      <c r="W178" s="52">
        <v>0</v>
      </c>
      <c r="X178" s="52">
        <v>0</v>
      </c>
      <c r="Y178" s="52">
        <v>0</v>
      </c>
      <c r="Z178" s="52">
        <v>0</v>
      </c>
      <c r="AA178" s="52">
        <v>0</v>
      </c>
      <c r="AB178" s="52">
        <v>0</v>
      </c>
      <c r="AC178" s="52">
        <v>1.7170000000000001</v>
      </c>
      <c r="AD178" s="52">
        <v>0</v>
      </c>
      <c r="AE178" s="52">
        <v>0</v>
      </c>
      <c r="AF178" s="52">
        <v>0</v>
      </c>
      <c r="AG178" s="52">
        <v>0.21</v>
      </c>
      <c r="AH178" s="52">
        <v>0</v>
      </c>
      <c r="AI178" s="52">
        <v>0.11799999999999999</v>
      </c>
      <c r="AJ178" s="52">
        <v>0</v>
      </c>
      <c r="AK178" s="52">
        <v>0.59800000000000009</v>
      </c>
      <c r="AL178" s="52">
        <v>7.400000000000001E-2</v>
      </c>
      <c r="AM178" s="52">
        <v>0.215</v>
      </c>
      <c r="AN178" s="52">
        <v>15.987</v>
      </c>
      <c r="AO178" s="52">
        <v>0</v>
      </c>
      <c r="AP178" s="52">
        <v>74.35599999999998</v>
      </c>
    </row>
    <row r="179" spans="1:42" s="89" customFormat="1" ht="14.25" customHeight="1" x14ac:dyDescent="0.25">
      <c r="A179" s="3" t="s">
        <v>240</v>
      </c>
      <c r="B179" s="3" t="s">
        <v>509</v>
      </c>
      <c r="C179" s="3" t="s">
        <v>510</v>
      </c>
      <c r="D179" s="53">
        <v>0</v>
      </c>
      <c r="E179" s="53">
        <v>0</v>
      </c>
      <c r="F179" s="53">
        <v>0</v>
      </c>
      <c r="G179" s="53">
        <v>0.2</v>
      </c>
      <c r="H179" s="53">
        <v>0</v>
      </c>
      <c r="I179" s="53">
        <v>0</v>
      </c>
      <c r="J179" s="53">
        <v>0</v>
      </c>
      <c r="K179" s="53">
        <v>0</v>
      </c>
      <c r="L179" s="53">
        <v>0</v>
      </c>
      <c r="M179" s="53">
        <v>0</v>
      </c>
      <c r="N179" s="53">
        <v>0</v>
      </c>
      <c r="O179" s="53">
        <v>0</v>
      </c>
      <c r="P179" s="53">
        <v>0</v>
      </c>
      <c r="Q179" s="53">
        <v>0</v>
      </c>
      <c r="R179" s="53">
        <v>0</v>
      </c>
      <c r="S179" s="53">
        <v>0</v>
      </c>
      <c r="T179" s="53">
        <v>0.14799999999999999</v>
      </c>
      <c r="U179" s="53">
        <v>0</v>
      </c>
      <c r="V179" s="53">
        <v>0</v>
      </c>
      <c r="W179" s="53">
        <v>0</v>
      </c>
      <c r="X179" s="53">
        <v>0</v>
      </c>
      <c r="Y179" s="53">
        <v>0</v>
      </c>
      <c r="Z179" s="53">
        <v>0</v>
      </c>
      <c r="AA179" s="53">
        <v>0</v>
      </c>
      <c r="AB179" s="53">
        <v>0</v>
      </c>
      <c r="AC179" s="53">
        <v>0</v>
      </c>
      <c r="AD179" s="53">
        <v>0</v>
      </c>
      <c r="AE179" s="53">
        <v>0</v>
      </c>
      <c r="AF179" s="53">
        <v>0</v>
      </c>
      <c r="AG179" s="53">
        <v>0</v>
      </c>
      <c r="AH179" s="53">
        <v>0</v>
      </c>
      <c r="AI179" s="53">
        <v>0</v>
      </c>
      <c r="AJ179" s="53">
        <v>0</v>
      </c>
      <c r="AK179" s="53">
        <v>0</v>
      </c>
      <c r="AL179" s="53">
        <v>0</v>
      </c>
      <c r="AM179" s="53">
        <v>0</v>
      </c>
      <c r="AN179" s="53">
        <v>9.7000000000000003E-2</v>
      </c>
      <c r="AO179" s="53">
        <v>0</v>
      </c>
      <c r="AP179" s="138">
        <v>0.34799999999999998</v>
      </c>
    </row>
    <row r="180" spans="1:42" s="89" customFormat="1" ht="14.25" customHeight="1" x14ac:dyDescent="0.25">
      <c r="A180" s="3" t="s">
        <v>240</v>
      </c>
      <c r="B180" s="3" t="s">
        <v>509</v>
      </c>
      <c r="C180" s="3" t="s">
        <v>511</v>
      </c>
      <c r="D180" s="53">
        <v>0</v>
      </c>
      <c r="E180" s="53">
        <v>0</v>
      </c>
      <c r="F180" s="53">
        <v>0</v>
      </c>
      <c r="G180" s="53">
        <v>2.5999999999999999E-2</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53">
        <v>0</v>
      </c>
      <c r="AJ180" s="53">
        <v>0</v>
      </c>
      <c r="AK180" s="53">
        <v>0</v>
      </c>
      <c r="AL180" s="53">
        <v>0</v>
      </c>
      <c r="AM180" s="53">
        <v>0</v>
      </c>
      <c r="AN180" s="53">
        <v>0.10500000000000001</v>
      </c>
      <c r="AO180" s="53">
        <v>0</v>
      </c>
      <c r="AP180" s="138">
        <v>2.5999999999999999E-2</v>
      </c>
    </row>
    <row r="181" spans="1:42"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138">
        <v>0</v>
      </c>
    </row>
    <row r="182" spans="1:42" s="89" customFormat="1" ht="14.25" customHeight="1" x14ac:dyDescent="0.25">
      <c r="A182" s="3" t="s">
        <v>240</v>
      </c>
      <c r="B182" s="3" t="s">
        <v>509</v>
      </c>
      <c r="C182" s="3" t="s">
        <v>258</v>
      </c>
      <c r="D182" s="53">
        <v>0</v>
      </c>
      <c r="E182" s="53">
        <v>0</v>
      </c>
      <c r="F182" s="53">
        <v>0</v>
      </c>
      <c r="G182" s="53">
        <v>9.9269999999999978</v>
      </c>
      <c r="H182" s="53">
        <v>0</v>
      </c>
      <c r="I182" s="53">
        <v>0</v>
      </c>
      <c r="J182" s="53">
        <v>0</v>
      </c>
      <c r="K182" s="53">
        <v>0</v>
      </c>
      <c r="L182" s="53">
        <v>0</v>
      </c>
      <c r="M182" s="53">
        <v>0</v>
      </c>
      <c r="N182" s="53">
        <v>0.159</v>
      </c>
      <c r="O182" s="53">
        <v>0</v>
      </c>
      <c r="P182" s="53">
        <v>0</v>
      </c>
      <c r="Q182" s="53">
        <v>0</v>
      </c>
      <c r="R182" s="53">
        <v>0</v>
      </c>
      <c r="S182" s="53">
        <v>0</v>
      </c>
      <c r="T182" s="53">
        <v>0</v>
      </c>
      <c r="U182" s="53">
        <v>0</v>
      </c>
      <c r="V182" s="53">
        <v>0</v>
      </c>
      <c r="W182" s="53">
        <v>0</v>
      </c>
      <c r="X182" s="53">
        <v>0</v>
      </c>
      <c r="Y182" s="53">
        <v>0</v>
      </c>
      <c r="Z182" s="53">
        <v>0</v>
      </c>
      <c r="AA182" s="53">
        <v>0</v>
      </c>
      <c r="AB182" s="53">
        <v>0</v>
      </c>
      <c r="AC182" s="53">
        <v>0</v>
      </c>
      <c r="AD182" s="53">
        <v>0</v>
      </c>
      <c r="AE182" s="53">
        <v>0</v>
      </c>
      <c r="AF182" s="53">
        <v>0</v>
      </c>
      <c r="AG182" s="53">
        <v>0</v>
      </c>
      <c r="AH182" s="53">
        <v>0</v>
      </c>
      <c r="AI182" s="53">
        <v>0</v>
      </c>
      <c r="AJ182" s="53">
        <v>0</v>
      </c>
      <c r="AK182" s="53">
        <v>0</v>
      </c>
      <c r="AL182" s="53">
        <v>0</v>
      </c>
      <c r="AM182" s="53">
        <v>7.5999999999999998E-2</v>
      </c>
      <c r="AN182" s="53">
        <v>5.1750000000000007</v>
      </c>
      <c r="AO182" s="53">
        <v>0</v>
      </c>
      <c r="AP182" s="138">
        <v>10.161999999999999</v>
      </c>
    </row>
    <row r="183" spans="1:42" s="89" customFormat="1" ht="14.25" customHeight="1" x14ac:dyDescent="0.25">
      <c r="A183" s="3" t="s">
        <v>240</v>
      </c>
      <c r="B183" s="3" t="s">
        <v>509</v>
      </c>
      <c r="C183" s="3" t="s">
        <v>513</v>
      </c>
      <c r="D183" s="53">
        <v>0</v>
      </c>
      <c r="E183" s="53">
        <v>0</v>
      </c>
      <c r="F183" s="53">
        <v>0</v>
      </c>
      <c r="G183" s="53">
        <v>3.6999999999999998E-2</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53">
        <v>0</v>
      </c>
      <c r="AJ183" s="53">
        <v>0</v>
      </c>
      <c r="AK183" s="53">
        <v>0</v>
      </c>
      <c r="AL183" s="53">
        <v>0</v>
      </c>
      <c r="AM183" s="53">
        <v>0</v>
      </c>
      <c r="AN183" s="53">
        <v>0</v>
      </c>
      <c r="AO183" s="53">
        <v>0</v>
      </c>
      <c r="AP183" s="138">
        <v>3.6999999999999998E-2</v>
      </c>
    </row>
    <row r="184" spans="1:42" s="89" customFormat="1" ht="14.25" customHeight="1" x14ac:dyDescent="0.25">
      <c r="A184" s="3" t="s">
        <v>240</v>
      </c>
      <c r="B184" s="3" t="s">
        <v>509</v>
      </c>
      <c r="C184" s="3" t="s">
        <v>261</v>
      </c>
      <c r="D184" s="53">
        <v>0</v>
      </c>
      <c r="E184" s="53">
        <v>0</v>
      </c>
      <c r="F184" s="53">
        <v>0</v>
      </c>
      <c r="G184" s="53">
        <v>19.637999999999984</v>
      </c>
      <c r="H184" s="53">
        <v>0</v>
      </c>
      <c r="I184" s="53">
        <v>0</v>
      </c>
      <c r="J184" s="53">
        <v>0</v>
      </c>
      <c r="K184" s="53">
        <v>0</v>
      </c>
      <c r="L184" s="53">
        <v>0</v>
      </c>
      <c r="M184" s="53">
        <v>0</v>
      </c>
      <c r="N184" s="53">
        <v>0.68900000000000006</v>
      </c>
      <c r="O184" s="53">
        <v>0</v>
      </c>
      <c r="P184" s="53">
        <v>0</v>
      </c>
      <c r="Q184" s="53">
        <v>0</v>
      </c>
      <c r="R184" s="53">
        <v>0</v>
      </c>
      <c r="S184" s="53">
        <v>0</v>
      </c>
      <c r="T184" s="53">
        <v>0</v>
      </c>
      <c r="U184" s="53">
        <v>0</v>
      </c>
      <c r="V184" s="53">
        <v>0</v>
      </c>
      <c r="W184" s="53">
        <v>0</v>
      </c>
      <c r="X184" s="53">
        <v>0</v>
      </c>
      <c r="Y184" s="53">
        <v>0</v>
      </c>
      <c r="Z184" s="53">
        <v>0</v>
      </c>
      <c r="AA184" s="53">
        <v>0</v>
      </c>
      <c r="AB184" s="53">
        <v>0</v>
      </c>
      <c r="AC184" s="53">
        <v>0</v>
      </c>
      <c r="AD184" s="53">
        <v>0</v>
      </c>
      <c r="AE184" s="53">
        <v>0</v>
      </c>
      <c r="AF184" s="53">
        <v>0</v>
      </c>
      <c r="AG184" s="53">
        <v>0</v>
      </c>
      <c r="AH184" s="53">
        <v>0</v>
      </c>
      <c r="AI184" s="53">
        <v>0.11799999999999999</v>
      </c>
      <c r="AJ184" s="53">
        <v>0</v>
      </c>
      <c r="AK184" s="53">
        <v>0</v>
      </c>
      <c r="AL184" s="53">
        <v>0</v>
      </c>
      <c r="AM184" s="53">
        <v>2.8999999999999998E-2</v>
      </c>
      <c r="AN184" s="53">
        <v>7.6219999999999999</v>
      </c>
      <c r="AO184" s="53">
        <v>0</v>
      </c>
      <c r="AP184" s="138">
        <v>20.473999999999982</v>
      </c>
    </row>
    <row r="185" spans="1:42" s="89" customFormat="1" ht="14.25" customHeight="1" x14ac:dyDescent="0.25">
      <c r="A185" s="3" t="s">
        <v>240</v>
      </c>
      <c r="B185" s="3" t="s">
        <v>509</v>
      </c>
      <c r="C185" s="3" t="s">
        <v>514</v>
      </c>
      <c r="D185" s="53">
        <v>0</v>
      </c>
      <c r="E185" s="53">
        <v>0</v>
      </c>
      <c r="F185" s="53">
        <v>0</v>
      </c>
      <c r="G185" s="53">
        <v>2.5609999999999999</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3">
        <v>0</v>
      </c>
      <c r="AD185" s="53">
        <v>0</v>
      </c>
      <c r="AE185" s="53">
        <v>0</v>
      </c>
      <c r="AF185" s="53">
        <v>0</v>
      </c>
      <c r="AG185" s="53">
        <v>0</v>
      </c>
      <c r="AH185" s="53">
        <v>0</v>
      </c>
      <c r="AI185" s="53">
        <v>0</v>
      </c>
      <c r="AJ185" s="53">
        <v>0</v>
      </c>
      <c r="AK185" s="53">
        <v>0</v>
      </c>
      <c r="AL185" s="53">
        <v>0</v>
      </c>
      <c r="AM185" s="53">
        <v>0</v>
      </c>
      <c r="AN185" s="53">
        <v>1.9420000000000002</v>
      </c>
      <c r="AO185" s="53">
        <v>0</v>
      </c>
      <c r="AP185" s="138">
        <v>2.5609999999999999</v>
      </c>
    </row>
    <row r="186" spans="1:42" s="89" customFormat="1" ht="14.25" customHeight="1" x14ac:dyDescent="0.25">
      <c r="A186" s="3" t="s">
        <v>240</v>
      </c>
      <c r="B186" s="3" t="s">
        <v>509</v>
      </c>
      <c r="C186" s="3" t="s">
        <v>267</v>
      </c>
      <c r="D186" s="53">
        <v>0</v>
      </c>
      <c r="E186" s="53">
        <v>0</v>
      </c>
      <c r="F186" s="53">
        <v>0</v>
      </c>
      <c r="G186" s="53">
        <v>3.3809999999999998</v>
      </c>
      <c r="H186" s="53">
        <v>0</v>
      </c>
      <c r="I186" s="53">
        <v>0</v>
      </c>
      <c r="J186" s="53">
        <v>0</v>
      </c>
      <c r="K186" s="53">
        <v>0</v>
      </c>
      <c r="L186" s="53">
        <v>0</v>
      </c>
      <c r="M186" s="53">
        <v>0</v>
      </c>
      <c r="N186" s="53">
        <v>0</v>
      </c>
      <c r="O186" s="53">
        <v>0</v>
      </c>
      <c r="P186" s="53">
        <v>0</v>
      </c>
      <c r="Q186" s="53">
        <v>0</v>
      </c>
      <c r="R186" s="53">
        <v>0</v>
      </c>
      <c r="S186" s="53">
        <v>0</v>
      </c>
      <c r="T186" s="53">
        <v>0</v>
      </c>
      <c r="U186" s="53">
        <v>0</v>
      </c>
      <c r="V186" s="53">
        <v>0</v>
      </c>
      <c r="W186" s="53">
        <v>0</v>
      </c>
      <c r="X186" s="53">
        <v>0</v>
      </c>
      <c r="Y186" s="53">
        <v>0</v>
      </c>
      <c r="Z186" s="53">
        <v>0</v>
      </c>
      <c r="AA186" s="53">
        <v>0</v>
      </c>
      <c r="AB186" s="53">
        <v>0</v>
      </c>
      <c r="AC186" s="53">
        <v>0</v>
      </c>
      <c r="AD186" s="53">
        <v>0</v>
      </c>
      <c r="AE186" s="53">
        <v>0</v>
      </c>
      <c r="AF186" s="53">
        <v>0</v>
      </c>
      <c r="AG186" s="53">
        <v>0</v>
      </c>
      <c r="AH186" s="53">
        <v>0</v>
      </c>
      <c r="AI186" s="53">
        <v>0</v>
      </c>
      <c r="AJ186" s="53">
        <v>0</v>
      </c>
      <c r="AK186" s="53">
        <v>0</v>
      </c>
      <c r="AL186" s="53">
        <v>0</v>
      </c>
      <c r="AM186" s="53">
        <v>2.6999999999999996E-2</v>
      </c>
      <c r="AN186" s="53">
        <v>0</v>
      </c>
      <c r="AO186" s="53">
        <v>0</v>
      </c>
      <c r="AP186" s="138">
        <v>3.4079999999999999</v>
      </c>
    </row>
    <row r="187" spans="1:42" s="89" customFormat="1" ht="14.25" customHeight="1" x14ac:dyDescent="0.25">
      <c r="A187" s="3" t="s">
        <v>240</v>
      </c>
      <c r="B187" s="3" t="s">
        <v>509</v>
      </c>
      <c r="C187" s="3" t="s">
        <v>515</v>
      </c>
      <c r="D187" s="53">
        <v>0</v>
      </c>
      <c r="E187" s="53">
        <v>0</v>
      </c>
      <c r="F187" s="53">
        <v>0</v>
      </c>
      <c r="G187" s="53">
        <v>0.8520000000000002</v>
      </c>
      <c r="H187" s="53">
        <v>0</v>
      </c>
      <c r="I187" s="53">
        <v>0</v>
      </c>
      <c r="J187" s="53">
        <v>0</v>
      </c>
      <c r="K187" s="53">
        <v>0</v>
      </c>
      <c r="L187" s="53">
        <v>0</v>
      </c>
      <c r="M187" s="53">
        <v>0</v>
      </c>
      <c r="N187" s="53">
        <v>9.1999999999999998E-2</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3.6999999999999998E-2</v>
      </c>
      <c r="AN187" s="53">
        <v>0.125</v>
      </c>
      <c r="AO187" s="53">
        <v>0</v>
      </c>
      <c r="AP187" s="138">
        <v>0.98100000000000021</v>
      </c>
    </row>
    <row r="188" spans="1:42" s="89" customFormat="1" ht="14.25" customHeight="1" x14ac:dyDescent="0.25">
      <c r="A188" s="3" t="s">
        <v>240</v>
      </c>
      <c r="B188" s="3" t="s">
        <v>509</v>
      </c>
      <c r="C188" s="3" t="s">
        <v>516</v>
      </c>
      <c r="D188" s="53">
        <v>0</v>
      </c>
      <c r="E188" s="53">
        <v>0</v>
      </c>
      <c r="F188" s="53">
        <v>0</v>
      </c>
      <c r="G188" s="53">
        <v>7.8029999999999964</v>
      </c>
      <c r="H188" s="53">
        <v>0</v>
      </c>
      <c r="I188" s="53">
        <v>0</v>
      </c>
      <c r="J188" s="53">
        <v>0</v>
      </c>
      <c r="K188" s="53">
        <v>0</v>
      </c>
      <c r="L188" s="53">
        <v>0</v>
      </c>
      <c r="M188" s="53">
        <v>0</v>
      </c>
      <c r="N188" s="53">
        <v>1.2999999999999999E-2</v>
      </c>
      <c r="O188" s="53">
        <v>0</v>
      </c>
      <c r="P188" s="53">
        <v>0</v>
      </c>
      <c r="Q188" s="53">
        <v>0</v>
      </c>
      <c r="R188" s="53">
        <v>0</v>
      </c>
      <c r="S188" s="53">
        <v>0</v>
      </c>
      <c r="T188" s="53">
        <v>0.99999999999999989</v>
      </c>
      <c r="U188" s="53">
        <v>2.6599999999999997</v>
      </c>
      <c r="V188" s="53">
        <v>0</v>
      </c>
      <c r="W188" s="53">
        <v>0</v>
      </c>
      <c r="X188" s="53">
        <v>0</v>
      </c>
      <c r="Y188" s="53">
        <v>0</v>
      </c>
      <c r="Z188" s="53">
        <v>0</v>
      </c>
      <c r="AA188" s="53">
        <v>0</v>
      </c>
      <c r="AB188" s="53">
        <v>0</v>
      </c>
      <c r="AC188" s="53">
        <v>0</v>
      </c>
      <c r="AD188" s="53">
        <v>0</v>
      </c>
      <c r="AE188" s="53">
        <v>0</v>
      </c>
      <c r="AF188" s="53">
        <v>0</v>
      </c>
      <c r="AG188" s="53">
        <v>0</v>
      </c>
      <c r="AH188" s="53">
        <v>0</v>
      </c>
      <c r="AI188" s="53">
        <v>0</v>
      </c>
      <c r="AJ188" s="53">
        <v>0</v>
      </c>
      <c r="AK188" s="53">
        <v>0</v>
      </c>
      <c r="AL188" s="53">
        <v>0</v>
      </c>
      <c r="AM188" s="53">
        <v>1.6E-2</v>
      </c>
      <c r="AN188" s="53">
        <v>0.92099999999999993</v>
      </c>
      <c r="AO188" s="53">
        <v>0</v>
      </c>
      <c r="AP188" s="138">
        <v>11.491999999999996</v>
      </c>
    </row>
    <row r="189" spans="1:42" s="89" customFormat="1" ht="14.25" customHeight="1" x14ac:dyDescent="0.25">
      <c r="A189" s="3" t="s">
        <v>240</v>
      </c>
      <c r="B189" s="3" t="s">
        <v>509</v>
      </c>
      <c r="C189" s="3" t="s">
        <v>270</v>
      </c>
      <c r="D189" s="53">
        <v>0</v>
      </c>
      <c r="E189" s="53">
        <v>0</v>
      </c>
      <c r="F189" s="53">
        <v>0</v>
      </c>
      <c r="G189" s="53">
        <v>19.668999999999993</v>
      </c>
      <c r="H189" s="53">
        <v>0</v>
      </c>
      <c r="I189" s="53">
        <v>0</v>
      </c>
      <c r="J189" s="53">
        <v>0</v>
      </c>
      <c r="K189" s="53">
        <v>0</v>
      </c>
      <c r="L189" s="53">
        <v>0</v>
      </c>
      <c r="M189" s="53">
        <v>0</v>
      </c>
      <c r="N189" s="53">
        <v>0.13699999999999998</v>
      </c>
      <c r="O189" s="53">
        <v>0</v>
      </c>
      <c r="P189" s="53">
        <v>1.1120000000000001</v>
      </c>
      <c r="Q189" s="53">
        <v>1.3200000000000003</v>
      </c>
      <c r="R189" s="53">
        <v>0</v>
      </c>
      <c r="S189" s="53">
        <v>0</v>
      </c>
      <c r="T189" s="53">
        <v>0</v>
      </c>
      <c r="U189" s="53">
        <v>0</v>
      </c>
      <c r="V189" s="53">
        <v>0</v>
      </c>
      <c r="W189" s="53">
        <v>0</v>
      </c>
      <c r="X189" s="53">
        <v>0</v>
      </c>
      <c r="Y189" s="53">
        <v>0</v>
      </c>
      <c r="Z189" s="53">
        <v>0</v>
      </c>
      <c r="AA189" s="53">
        <v>0</v>
      </c>
      <c r="AB189" s="53">
        <v>0</v>
      </c>
      <c r="AC189" s="53">
        <v>1.7170000000000001</v>
      </c>
      <c r="AD189" s="53">
        <v>0</v>
      </c>
      <c r="AE189" s="53">
        <v>0</v>
      </c>
      <c r="AF189" s="53">
        <v>0</v>
      </c>
      <c r="AG189" s="53">
        <v>0.21</v>
      </c>
      <c r="AH189" s="53">
        <v>0</v>
      </c>
      <c r="AI189" s="53">
        <v>0</v>
      </c>
      <c r="AJ189" s="53">
        <v>0</v>
      </c>
      <c r="AK189" s="53">
        <v>0.59800000000000009</v>
      </c>
      <c r="AL189" s="53">
        <v>7.400000000000001E-2</v>
      </c>
      <c r="AM189" s="53">
        <v>0.03</v>
      </c>
      <c r="AN189" s="53">
        <v>0</v>
      </c>
      <c r="AO189" s="53">
        <v>0</v>
      </c>
      <c r="AP189" s="138">
        <v>24.866999999999994</v>
      </c>
    </row>
    <row r="190" spans="1:42" s="89" customFormat="1" ht="14.25" customHeight="1" x14ac:dyDescent="0.25">
      <c r="A190" s="51" t="s">
        <v>517</v>
      </c>
      <c r="B190" s="51" t="s">
        <v>517</v>
      </c>
      <c r="C190" s="51" t="s">
        <v>517</v>
      </c>
      <c r="D190" s="52">
        <v>0</v>
      </c>
      <c r="E190" s="52">
        <v>0</v>
      </c>
      <c r="F190" s="52">
        <v>0</v>
      </c>
      <c r="G190" s="52">
        <v>31.480999999999987</v>
      </c>
      <c r="H190" s="52">
        <v>0</v>
      </c>
      <c r="I190" s="52">
        <v>0</v>
      </c>
      <c r="J190" s="52">
        <v>0</v>
      </c>
      <c r="K190" s="52">
        <v>0</v>
      </c>
      <c r="L190" s="52">
        <v>0</v>
      </c>
      <c r="M190" s="52">
        <v>0</v>
      </c>
      <c r="N190" s="52">
        <v>0.13500000000000001</v>
      </c>
      <c r="O190" s="52">
        <v>0</v>
      </c>
      <c r="P190" s="52">
        <v>0</v>
      </c>
      <c r="Q190" s="52">
        <v>0.24300000000000002</v>
      </c>
      <c r="R190" s="52">
        <v>0</v>
      </c>
      <c r="S190" s="52">
        <v>0</v>
      </c>
      <c r="T190" s="52">
        <v>4.8000000000000001E-2</v>
      </c>
      <c r="U190" s="52">
        <v>1.22</v>
      </c>
      <c r="V190" s="52">
        <v>0</v>
      </c>
      <c r="W190" s="52">
        <v>0</v>
      </c>
      <c r="X190" s="52">
        <v>0</v>
      </c>
      <c r="Y190" s="52">
        <v>0</v>
      </c>
      <c r="Z190" s="52">
        <v>0</v>
      </c>
      <c r="AA190" s="52">
        <v>0</v>
      </c>
      <c r="AB190" s="52">
        <v>0</v>
      </c>
      <c r="AC190" s="52">
        <v>0</v>
      </c>
      <c r="AD190" s="52">
        <v>0</v>
      </c>
      <c r="AE190" s="52">
        <v>0</v>
      </c>
      <c r="AF190" s="52">
        <v>0</v>
      </c>
      <c r="AG190" s="52">
        <v>0</v>
      </c>
      <c r="AH190" s="52">
        <v>0</v>
      </c>
      <c r="AI190" s="52">
        <v>0</v>
      </c>
      <c r="AJ190" s="52">
        <v>0</v>
      </c>
      <c r="AK190" s="52">
        <v>0</v>
      </c>
      <c r="AL190" s="52">
        <v>0</v>
      </c>
      <c r="AM190" s="52">
        <v>0.72</v>
      </c>
      <c r="AN190" s="52">
        <v>3.6970000000000001</v>
      </c>
      <c r="AO190" s="52">
        <v>0</v>
      </c>
      <c r="AP190" s="52">
        <v>33.846999999999987</v>
      </c>
    </row>
    <row r="191" spans="1:42" s="89" customFormat="1" ht="14.25" customHeight="1" x14ac:dyDescent="0.25">
      <c r="A191" s="3" t="s">
        <v>240</v>
      </c>
      <c r="B191" s="3" t="s">
        <v>518</v>
      </c>
      <c r="C191" s="3" t="s">
        <v>291</v>
      </c>
      <c r="D191" s="53">
        <v>0</v>
      </c>
      <c r="E191" s="53">
        <v>0</v>
      </c>
      <c r="F191" s="53">
        <v>0</v>
      </c>
      <c r="G191" s="53">
        <v>0</v>
      </c>
      <c r="H191" s="53">
        <v>0</v>
      </c>
      <c r="I191" s="53">
        <v>0</v>
      </c>
      <c r="J191" s="53">
        <v>0</v>
      </c>
      <c r="K191" s="53">
        <v>0</v>
      </c>
      <c r="L191" s="53">
        <v>0</v>
      </c>
      <c r="M191" s="53">
        <v>0</v>
      </c>
      <c r="N191" s="53">
        <v>1.0999999999999999E-2</v>
      </c>
      <c r="O191" s="53">
        <v>0</v>
      </c>
      <c r="P191" s="53">
        <v>0</v>
      </c>
      <c r="Q191" s="53">
        <v>0</v>
      </c>
      <c r="R191" s="53">
        <v>0</v>
      </c>
      <c r="S191" s="53">
        <v>0</v>
      </c>
      <c r="T191" s="53">
        <v>4.8000000000000001E-2</v>
      </c>
      <c r="U191" s="53">
        <v>1.22</v>
      </c>
      <c r="V191" s="53">
        <v>0</v>
      </c>
      <c r="W191" s="53">
        <v>0</v>
      </c>
      <c r="X191" s="53">
        <v>0</v>
      </c>
      <c r="Y191" s="53">
        <v>0</v>
      </c>
      <c r="Z191" s="53">
        <v>0</v>
      </c>
      <c r="AA191" s="53">
        <v>0</v>
      </c>
      <c r="AB191" s="53">
        <v>0</v>
      </c>
      <c r="AC191" s="53">
        <v>0</v>
      </c>
      <c r="AD191" s="53">
        <v>0</v>
      </c>
      <c r="AE191" s="53">
        <v>0</v>
      </c>
      <c r="AF191" s="53">
        <v>0</v>
      </c>
      <c r="AG191" s="53">
        <v>0</v>
      </c>
      <c r="AH191" s="53">
        <v>0</v>
      </c>
      <c r="AI191" s="53">
        <v>0</v>
      </c>
      <c r="AJ191" s="53">
        <v>0</v>
      </c>
      <c r="AK191" s="53">
        <v>0</v>
      </c>
      <c r="AL191" s="53">
        <v>0</v>
      </c>
      <c r="AM191" s="53">
        <v>0.442</v>
      </c>
      <c r="AN191" s="53">
        <v>0</v>
      </c>
      <c r="AO191" s="53">
        <v>0</v>
      </c>
      <c r="AP191" s="138">
        <v>1.7209999999999999</v>
      </c>
    </row>
    <row r="192" spans="1:42" s="89" customFormat="1" ht="14.25" customHeight="1" x14ac:dyDescent="0.25">
      <c r="A192" s="3" t="s">
        <v>240</v>
      </c>
      <c r="B192" s="3" t="s">
        <v>518</v>
      </c>
      <c r="C192" s="3" t="s">
        <v>276</v>
      </c>
      <c r="D192" s="53">
        <v>0</v>
      </c>
      <c r="E192" s="53">
        <v>0</v>
      </c>
      <c r="F192" s="53">
        <v>0</v>
      </c>
      <c r="G192" s="53">
        <v>14.620999999999988</v>
      </c>
      <c r="H192" s="53">
        <v>0</v>
      </c>
      <c r="I192" s="53">
        <v>0</v>
      </c>
      <c r="J192" s="53">
        <v>0</v>
      </c>
      <c r="K192" s="53">
        <v>0</v>
      </c>
      <c r="L192" s="53">
        <v>0</v>
      </c>
      <c r="M192" s="53">
        <v>0</v>
      </c>
      <c r="N192" s="53">
        <v>6.3E-2</v>
      </c>
      <c r="O192" s="53">
        <v>0</v>
      </c>
      <c r="P192" s="53">
        <v>0</v>
      </c>
      <c r="Q192" s="53">
        <v>0</v>
      </c>
      <c r="R192" s="53">
        <v>0</v>
      </c>
      <c r="S192" s="53">
        <v>0</v>
      </c>
      <c r="T192" s="53">
        <v>0</v>
      </c>
      <c r="U192" s="53">
        <v>0</v>
      </c>
      <c r="V192" s="53">
        <v>0</v>
      </c>
      <c r="W192" s="53">
        <v>0</v>
      </c>
      <c r="X192" s="53">
        <v>0</v>
      </c>
      <c r="Y192" s="53">
        <v>0</v>
      </c>
      <c r="Z192" s="53">
        <v>0</v>
      </c>
      <c r="AA192" s="53">
        <v>0</v>
      </c>
      <c r="AB192" s="53">
        <v>0</v>
      </c>
      <c r="AC192" s="53">
        <v>0</v>
      </c>
      <c r="AD192" s="53">
        <v>0</v>
      </c>
      <c r="AE192" s="53">
        <v>0</v>
      </c>
      <c r="AF192" s="53">
        <v>0</v>
      </c>
      <c r="AG192" s="53">
        <v>0</v>
      </c>
      <c r="AH192" s="53">
        <v>0</v>
      </c>
      <c r="AI192" s="53">
        <v>0</v>
      </c>
      <c r="AJ192" s="53">
        <v>0</v>
      </c>
      <c r="AK192" s="53">
        <v>0</v>
      </c>
      <c r="AL192" s="53">
        <v>0</v>
      </c>
      <c r="AM192" s="53">
        <v>8.1000000000000003E-2</v>
      </c>
      <c r="AN192" s="53">
        <v>0</v>
      </c>
      <c r="AO192" s="53">
        <v>0</v>
      </c>
      <c r="AP192" s="138">
        <v>14.764999999999988</v>
      </c>
    </row>
    <row r="193" spans="1:42" s="89" customFormat="1" ht="14.25" customHeight="1" x14ac:dyDescent="0.25">
      <c r="A193" s="3" t="s">
        <v>240</v>
      </c>
      <c r="B193" s="3" t="s">
        <v>518</v>
      </c>
      <c r="C193" s="3" t="s">
        <v>519</v>
      </c>
      <c r="D193" s="53">
        <v>0</v>
      </c>
      <c r="E193" s="53">
        <v>0</v>
      </c>
      <c r="F193" s="53">
        <v>0</v>
      </c>
      <c r="G193" s="53">
        <v>1.7999999999999999E-2</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53">
        <v>0</v>
      </c>
      <c r="AJ193" s="53">
        <v>0</v>
      </c>
      <c r="AK193" s="53">
        <v>0</v>
      </c>
      <c r="AL193" s="53">
        <v>0</v>
      </c>
      <c r="AM193" s="53">
        <v>0</v>
      </c>
      <c r="AN193" s="53">
        <v>0</v>
      </c>
      <c r="AO193" s="53">
        <v>0</v>
      </c>
      <c r="AP193" s="138">
        <v>1.7999999999999999E-2</v>
      </c>
    </row>
    <row r="194" spans="1:42" s="89" customFormat="1" ht="14.25" customHeight="1" x14ac:dyDescent="0.25">
      <c r="A194" s="3" t="s">
        <v>240</v>
      </c>
      <c r="B194" s="3" t="s">
        <v>518</v>
      </c>
      <c r="C194" s="3" t="s">
        <v>520</v>
      </c>
      <c r="D194" s="53">
        <v>0</v>
      </c>
      <c r="E194" s="53">
        <v>0</v>
      </c>
      <c r="F194" s="53">
        <v>0</v>
      </c>
      <c r="G194" s="53">
        <v>1.1459999999999999</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138">
        <v>1.1459999999999999</v>
      </c>
    </row>
    <row r="195" spans="1:42" s="89" customFormat="1" ht="14.25" customHeight="1" x14ac:dyDescent="0.25">
      <c r="A195" s="3" t="s">
        <v>240</v>
      </c>
      <c r="B195" s="3" t="s">
        <v>518</v>
      </c>
      <c r="C195" s="3" t="s">
        <v>285</v>
      </c>
      <c r="D195" s="53">
        <v>0</v>
      </c>
      <c r="E195" s="53">
        <v>0</v>
      </c>
      <c r="F195" s="53">
        <v>0</v>
      </c>
      <c r="G195" s="53">
        <v>10.151</v>
      </c>
      <c r="H195" s="53">
        <v>0</v>
      </c>
      <c r="I195" s="53">
        <v>0</v>
      </c>
      <c r="J195" s="53">
        <v>0</v>
      </c>
      <c r="K195" s="53">
        <v>0</v>
      </c>
      <c r="L195" s="53">
        <v>0</v>
      </c>
      <c r="M195" s="53">
        <v>0</v>
      </c>
      <c r="N195" s="53">
        <v>6.0999999999999999E-2</v>
      </c>
      <c r="O195" s="53">
        <v>0</v>
      </c>
      <c r="P195" s="53">
        <v>0</v>
      </c>
      <c r="Q195" s="53">
        <v>0.10300000000000001</v>
      </c>
      <c r="R195" s="53">
        <v>0</v>
      </c>
      <c r="S195" s="53">
        <v>0</v>
      </c>
      <c r="T195" s="53">
        <v>0</v>
      </c>
      <c r="U195" s="53">
        <v>0</v>
      </c>
      <c r="V195" s="53">
        <v>0</v>
      </c>
      <c r="W195" s="53">
        <v>0</v>
      </c>
      <c r="X195" s="53">
        <v>0</v>
      </c>
      <c r="Y195" s="53">
        <v>0</v>
      </c>
      <c r="Z195" s="53">
        <v>0</v>
      </c>
      <c r="AA195" s="53">
        <v>0</v>
      </c>
      <c r="AB195" s="53">
        <v>0</v>
      </c>
      <c r="AC195" s="53">
        <v>0</v>
      </c>
      <c r="AD195" s="53">
        <v>0</v>
      </c>
      <c r="AE195" s="53">
        <v>0</v>
      </c>
      <c r="AF195" s="53">
        <v>0</v>
      </c>
      <c r="AG195" s="53">
        <v>0</v>
      </c>
      <c r="AH195" s="53">
        <v>0</v>
      </c>
      <c r="AI195" s="53">
        <v>0</v>
      </c>
      <c r="AJ195" s="53">
        <v>0</v>
      </c>
      <c r="AK195" s="53">
        <v>0</v>
      </c>
      <c r="AL195" s="53">
        <v>0</v>
      </c>
      <c r="AM195" s="53">
        <v>0.13100000000000001</v>
      </c>
      <c r="AN195" s="53">
        <v>2.153</v>
      </c>
      <c r="AO195" s="53">
        <v>0</v>
      </c>
      <c r="AP195" s="138">
        <v>10.446</v>
      </c>
    </row>
    <row r="196" spans="1:42" s="89" customFormat="1" ht="14.25" customHeight="1" x14ac:dyDescent="0.25">
      <c r="A196" s="3" t="s">
        <v>240</v>
      </c>
      <c r="B196" s="3" t="s">
        <v>518</v>
      </c>
      <c r="C196" s="3" t="s">
        <v>288</v>
      </c>
      <c r="D196" s="53">
        <v>0</v>
      </c>
      <c r="E196" s="53">
        <v>0</v>
      </c>
      <c r="F196" s="53">
        <v>0</v>
      </c>
      <c r="G196" s="53">
        <v>5.5449999999999973</v>
      </c>
      <c r="H196" s="53">
        <v>0</v>
      </c>
      <c r="I196" s="53">
        <v>0</v>
      </c>
      <c r="J196" s="53">
        <v>0</v>
      </c>
      <c r="K196" s="53">
        <v>0</v>
      </c>
      <c r="L196" s="53">
        <v>0</v>
      </c>
      <c r="M196" s="53">
        <v>0</v>
      </c>
      <c r="N196" s="53">
        <v>0</v>
      </c>
      <c r="O196" s="53">
        <v>0</v>
      </c>
      <c r="P196" s="53">
        <v>0</v>
      </c>
      <c r="Q196" s="53">
        <v>0.14000000000000001</v>
      </c>
      <c r="R196" s="53">
        <v>0</v>
      </c>
      <c r="S196" s="53">
        <v>0</v>
      </c>
      <c r="T196" s="53">
        <v>0</v>
      </c>
      <c r="U196" s="53">
        <v>0</v>
      </c>
      <c r="V196" s="53">
        <v>0</v>
      </c>
      <c r="W196" s="53">
        <v>0</v>
      </c>
      <c r="X196" s="53">
        <v>0</v>
      </c>
      <c r="Y196" s="53">
        <v>0</v>
      </c>
      <c r="Z196" s="53">
        <v>0</v>
      </c>
      <c r="AA196" s="53">
        <v>0</v>
      </c>
      <c r="AB196" s="53">
        <v>0</v>
      </c>
      <c r="AC196" s="53">
        <v>0</v>
      </c>
      <c r="AD196" s="53">
        <v>0</v>
      </c>
      <c r="AE196" s="53">
        <v>0</v>
      </c>
      <c r="AF196" s="53">
        <v>0</v>
      </c>
      <c r="AG196" s="53">
        <v>0</v>
      </c>
      <c r="AH196" s="53">
        <v>0</v>
      </c>
      <c r="AI196" s="53">
        <v>0</v>
      </c>
      <c r="AJ196" s="53">
        <v>0</v>
      </c>
      <c r="AK196" s="53">
        <v>0</v>
      </c>
      <c r="AL196" s="53">
        <v>0</v>
      </c>
      <c r="AM196" s="53">
        <v>6.6000000000000003E-2</v>
      </c>
      <c r="AN196" s="53">
        <v>1.5440000000000003</v>
      </c>
      <c r="AO196" s="53">
        <v>0</v>
      </c>
      <c r="AP196" s="138">
        <v>5.7509999999999968</v>
      </c>
    </row>
    <row r="197" spans="1:42" s="89" customFormat="1" ht="14.25" customHeight="1" x14ac:dyDescent="0.25">
      <c r="A197" s="49" t="s">
        <v>521</v>
      </c>
      <c r="B197" s="49" t="s">
        <v>521</v>
      </c>
      <c r="C197" s="49" t="s">
        <v>521</v>
      </c>
      <c r="D197" s="50">
        <v>0</v>
      </c>
      <c r="E197" s="50">
        <v>0</v>
      </c>
      <c r="F197" s="50">
        <v>0</v>
      </c>
      <c r="G197" s="50">
        <v>23.298000000000002</v>
      </c>
      <c r="H197" s="50">
        <v>0</v>
      </c>
      <c r="I197" s="50">
        <v>0</v>
      </c>
      <c r="J197" s="50">
        <v>0</v>
      </c>
      <c r="K197" s="50">
        <v>0</v>
      </c>
      <c r="L197" s="50">
        <v>0.24299999999999999</v>
      </c>
      <c r="M197" s="50">
        <v>0</v>
      </c>
      <c r="N197" s="50">
        <v>4.9000000000000002E-2</v>
      </c>
      <c r="O197" s="50">
        <v>0</v>
      </c>
      <c r="P197" s="50">
        <v>0</v>
      </c>
      <c r="Q197" s="50">
        <v>0</v>
      </c>
      <c r="R197" s="50">
        <v>0</v>
      </c>
      <c r="S197" s="50">
        <v>0</v>
      </c>
      <c r="T197" s="50">
        <v>0.21999999999999997</v>
      </c>
      <c r="U197" s="50">
        <v>0</v>
      </c>
      <c r="V197" s="50">
        <v>0.22</v>
      </c>
      <c r="W197" s="50">
        <v>0</v>
      </c>
      <c r="X197" s="50">
        <v>0</v>
      </c>
      <c r="Y197" s="50">
        <v>0</v>
      </c>
      <c r="Z197" s="50">
        <v>0</v>
      </c>
      <c r="AA197" s="50">
        <v>0</v>
      </c>
      <c r="AB197" s="50">
        <v>0</v>
      </c>
      <c r="AC197" s="50">
        <v>0</v>
      </c>
      <c r="AD197" s="50">
        <v>0</v>
      </c>
      <c r="AE197" s="50">
        <v>4.6959999999999988</v>
      </c>
      <c r="AF197" s="50">
        <v>0</v>
      </c>
      <c r="AG197" s="50">
        <v>0</v>
      </c>
      <c r="AH197" s="50">
        <v>0</v>
      </c>
      <c r="AI197" s="50">
        <v>0</v>
      </c>
      <c r="AJ197" s="50">
        <v>0</v>
      </c>
      <c r="AK197" s="50">
        <v>0</v>
      </c>
      <c r="AL197" s="50">
        <v>2.5000000000000001E-2</v>
      </c>
      <c r="AM197" s="50">
        <v>2.6730000000000005</v>
      </c>
      <c r="AN197" s="50">
        <v>0.86699999999999999</v>
      </c>
      <c r="AO197" s="50">
        <v>0</v>
      </c>
      <c r="AP197" s="50">
        <v>31.424000000000003</v>
      </c>
    </row>
    <row r="198" spans="1:42" s="89" customFormat="1" ht="14.25" customHeight="1" x14ac:dyDescent="0.25">
      <c r="A198" s="51" t="s">
        <v>521</v>
      </c>
      <c r="B198" s="51" t="s">
        <v>521</v>
      </c>
      <c r="C198" s="51" t="s">
        <v>521</v>
      </c>
      <c r="D198" s="52">
        <v>0</v>
      </c>
      <c r="E198" s="52">
        <v>0</v>
      </c>
      <c r="F198" s="52">
        <v>0</v>
      </c>
      <c r="G198" s="52">
        <v>23.298000000000002</v>
      </c>
      <c r="H198" s="52">
        <v>0</v>
      </c>
      <c r="I198" s="52">
        <v>0</v>
      </c>
      <c r="J198" s="52">
        <v>0</v>
      </c>
      <c r="K198" s="52">
        <v>0</v>
      </c>
      <c r="L198" s="52">
        <v>0.24299999999999999</v>
      </c>
      <c r="M198" s="52">
        <v>0</v>
      </c>
      <c r="N198" s="52">
        <v>4.9000000000000002E-2</v>
      </c>
      <c r="O198" s="52">
        <v>0</v>
      </c>
      <c r="P198" s="52">
        <v>0</v>
      </c>
      <c r="Q198" s="52">
        <v>0</v>
      </c>
      <c r="R198" s="52">
        <v>0</v>
      </c>
      <c r="S198" s="52">
        <v>0</v>
      </c>
      <c r="T198" s="52">
        <v>0.21999999999999997</v>
      </c>
      <c r="U198" s="52">
        <v>0</v>
      </c>
      <c r="V198" s="52">
        <v>0.22</v>
      </c>
      <c r="W198" s="52">
        <v>0</v>
      </c>
      <c r="X198" s="52">
        <v>0</v>
      </c>
      <c r="Y198" s="52">
        <v>0</v>
      </c>
      <c r="Z198" s="52">
        <v>0</v>
      </c>
      <c r="AA198" s="52">
        <v>0</v>
      </c>
      <c r="AB198" s="52">
        <v>0</v>
      </c>
      <c r="AC198" s="52">
        <v>0</v>
      </c>
      <c r="AD198" s="52">
        <v>0</v>
      </c>
      <c r="AE198" s="52">
        <v>4.6959999999999988</v>
      </c>
      <c r="AF198" s="52">
        <v>0</v>
      </c>
      <c r="AG198" s="52">
        <v>0</v>
      </c>
      <c r="AH198" s="52">
        <v>0</v>
      </c>
      <c r="AI198" s="52">
        <v>0</v>
      </c>
      <c r="AJ198" s="52">
        <v>0</v>
      </c>
      <c r="AK198" s="52">
        <v>0</v>
      </c>
      <c r="AL198" s="52">
        <v>2.5000000000000001E-2</v>
      </c>
      <c r="AM198" s="52">
        <v>2.6730000000000005</v>
      </c>
      <c r="AN198" s="52">
        <v>0.86699999999999999</v>
      </c>
      <c r="AO198" s="52">
        <v>0</v>
      </c>
      <c r="AP198" s="52">
        <v>31.424000000000003</v>
      </c>
    </row>
    <row r="199" spans="1:42" s="89" customFormat="1" ht="14.25" customHeight="1" x14ac:dyDescent="0.25">
      <c r="A199" s="3" t="s">
        <v>522</v>
      </c>
      <c r="B199" s="3" t="s">
        <v>522</v>
      </c>
      <c r="C199" s="3" t="s">
        <v>523</v>
      </c>
      <c r="D199" s="53">
        <v>0</v>
      </c>
      <c r="E199" s="53">
        <v>0</v>
      </c>
      <c r="F199" s="53">
        <v>0</v>
      </c>
      <c r="G199" s="53">
        <v>14.516000000000002</v>
      </c>
      <c r="H199" s="53">
        <v>0</v>
      </c>
      <c r="I199" s="53">
        <v>0</v>
      </c>
      <c r="J199" s="53">
        <v>0</v>
      </c>
      <c r="K199" s="53">
        <v>0</v>
      </c>
      <c r="L199" s="53">
        <v>0.24299999999999999</v>
      </c>
      <c r="M199" s="53">
        <v>0</v>
      </c>
      <c r="N199" s="53">
        <v>2.4E-2</v>
      </c>
      <c r="O199" s="53">
        <v>0</v>
      </c>
      <c r="P199" s="53">
        <v>0</v>
      </c>
      <c r="Q199" s="53">
        <v>0</v>
      </c>
      <c r="R199" s="53">
        <v>0</v>
      </c>
      <c r="S199" s="53">
        <v>0</v>
      </c>
      <c r="T199" s="53">
        <v>0.21999999999999997</v>
      </c>
      <c r="U199" s="53">
        <v>0</v>
      </c>
      <c r="V199" s="53">
        <v>0.22</v>
      </c>
      <c r="W199" s="53">
        <v>0</v>
      </c>
      <c r="X199" s="53">
        <v>0</v>
      </c>
      <c r="Y199" s="53">
        <v>0</v>
      </c>
      <c r="Z199" s="53">
        <v>0</v>
      </c>
      <c r="AA199" s="53">
        <v>0</v>
      </c>
      <c r="AB199" s="53">
        <v>0</v>
      </c>
      <c r="AC199" s="53">
        <v>0</v>
      </c>
      <c r="AD199" s="53">
        <v>0</v>
      </c>
      <c r="AE199" s="53">
        <v>4.6959999999999988</v>
      </c>
      <c r="AF199" s="53">
        <v>0</v>
      </c>
      <c r="AG199" s="53">
        <v>0</v>
      </c>
      <c r="AH199" s="53">
        <v>0</v>
      </c>
      <c r="AI199" s="53">
        <v>0</v>
      </c>
      <c r="AJ199" s="53">
        <v>0</v>
      </c>
      <c r="AK199" s="53">
        <v>0</v>
      </c>
      <c r="AL199" s="53">
        <v>2.5000000000000001E-2</v>
      </c>
      <c r="AM199" s="53">
        <v>2.6060000000000003</v>
      </c>
      <c r="AN199" s="53">
        <v>0.47600000000000003</v>
      </c>
      <c r="AO199" s="53">
        <v>0</v>
      </c>
      <c r="AP199" s="138">
        <v>22.55</v>
      </c>
    </row>
    <row r="200" spans="1:42"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53">
        <v>0</v>
      </c>
      <c r="AJ200" s="53">
        <v>0</v>
      </c>
      <c r="AK200" s="53">
        <v>0</v>
      </c>
      <c r="AL200" s="53">
        <v>0</v>
      </c>
      <c r="AM200" s="53">
        <v>0</v>
      </c>
      <c r="AN200" s="53">
        <v>0</v>
      </c>
      <c r="AO200" s="53">
        <v>0</v>
      </c>
      <c r="AP200" s="138">
        <v>0</v>
      </c>
    </row>
    <row r="201" spans="1:42"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53">
        <v>0</v>
      </c>
      <c r="AJ201" s="53">
        <v>0</v>
      </c>
      <c r="AK201" s="53">
        <v>0</v>
      </c>
      <c r="AL201" s="53">
        <v>0</v>
      </c>
      <c r="AM201" s="53">
        <v>0</v>
      </c>
      <c r="AN201" s="53">
        <v>0</v>
      </c>
      <c r="AO201" s="53">
        <v>0</v>
      </c>
      <c r="AP201" s="138">
        <v>0</v>
      </c>
    </row>
    <row r="202" spans="1:42"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53">
        <v>0</v>
      </c>
      <c r="AJ202" s="53">
        <v>0</v>
      </c>
      <c r="AK202" s="53">
        <v>0</v>
      </c>
      <c r="AL202" s="53">
        <v>0</v>
      </c>
      <c r="AM202" s="53">
        <v>0</v>
      </c>
      <c r="AN202" s="53">
        <v>0</v>
      </c>
      <c r="AO202" s="53">
        <v>0</v>
      </c>
      <c r="AP202" s="138">
        <v>0</v>
      </c>
    </row>
    <row r="203" spans="1:42"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53">
        <v>0</v>
      </c>
      <c r="AJ203" s="53">
        <v>0</v>
      </c>
      <c r="AK203" s="53">
        <v>0</v>
      </c>
      <c r="AL203" s="53">
        <v>0</v>
      </c>
      <c r="AM203" s="53">
        <v>0</v>
      </c>
      <c r="AN203" s="53">
        <v>0</v>
      </c>
      <c r="AO203" s="53">
        <v>0</v>
      </c>
      <c r="AP203" s="138">
        <v>0</v>
      </c>
    </row>
    <row r="204" spans="1:42" s="89" customFormat="1" ht="14.25" customHeight="1" x14ac:dyDescent="0.25">
      <c r="A204" s="3" t="s">
        <v>522</v>
      </c>
      <c r="B204" s="3" t="s">
        <v>522</v>
      </c>
      <c r="C204" s="3" t="s">
        <v>528</v>
      </c>
      <c r="D204" s="53">
        <v>0</v>
      </c>
      <c r="E204" s="53">
        <v>0</v>
      </c>
      <c r="F204" s="53">
        <v>0</v>
      </c>
      <c r="G204" s="53">
        <v>8.7820000000000018</v>
      </c>
      <c r="H204" s="53">
        <v>0</v>
      </c>
      <c r="I204" s="53">
        <v>0</v>
      </c>
      <c r="J204" s="53">
        <v>0</v>
      </c>
      <c r="K204" s="53">
        <v>0</v>
      </c>
      <c r="L204" s="53">
        <v>0</v>
      </c>
      <c r="M204" s="53">
        <v>0</v>
      </c>
      <c r="N204" s="53">
        <v>2.5000000000000001E-2</v>
      </c>
      <c r="O204" s="53">
        <v>0</v>
      </c>
      <c r="P204" s="53">
        <v>0</v>
      </c>
      <c r="Q204" s="53">
        <v>0</v>
      </c>
      <c r="R204" s="53">
        <v>0</v>
      </c>
      <c r="S204" s="53">
        <v>0</v>
      </c>
      <c r="T204" s="53">
        <v>0</v>
      </c>
      <c r="U204" s="53">
        <v>0</v>
      </c>
      <c r="V204" s="53">
        <v>0</v>
      </c>
      <c r="W204" s="53">
        <v>0</v>
      </c>
      <c r="X204" s="53">
        <v>0</v>
      </c>
      <c r="Y204" s="53">
        <v>0</v>
      </c>
      <c r="Z204" s="53">
        <v>0</v>
      </c>
      <c r="AA204" s="53">
        <v>0</v>
      </c>
      <c r="AB204" s="53">
        <v>0</v>
      </c>
      <c r="AC204" s="53">
        <v>0</v>
      </c>
      <c r="AD204" s="53">
        <v>0</v>
      </c>
      <c r="AE204" s="53">
        <v>0</v>
      </c>
      <c r="AF204" s="53">
        <v>0</v>
      </c>
      <c r="AG204" s="53">
        <v>0</v>
      </c>
      <c r="AH204" s="53">
        <v>0</v>
      </c>
      <c r="AI204" s="53">
        <v>0</v>
      </c>
      <c r="AJ204" s="53">
        <v>0</v>
      </c>
      <c r="AK204" s="53">
        <v>0</v>
      </c>
      <c r="AL204" s="53">
        <v>0</v>
      </c>
      <c r="AM204" s="53">
        <v>6.7000000000000004E-2</v>
      </c>
      <c r="AN204" s="53">
        <v>0.39100000000000001</v>
      </c>
      <c r="AO204" s="53">
        <v>0</v>
      </c>
      <c r="AP204" s="138">
        <v>8.8740000000000023</v>
      </c>
    </row>
    <row r="205" spans="1:42" s="89" customFormat="1" ht="14.25" customHeight="1" x14ac:dyDescent="0.25">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53">
        <v>0</v>
      </c>
      <c r="AJ205" s="53">
        <v>0</v>
      </c>
      <c r="AK205" s="53">
        <v>0</v>
      </c>
      <c r="AL205" s="53">
        <v>0</v>
      </c>
      <c r="AM205" s="53">
        <v>0</v>
      </c>
      <c r="AN205" s="53">
        <v>0</v>
      </c>
      <c r="AO205" s="53">
        <v>0</v>
      </c>
      <c r="AP205" s="138">
        <v>0</v>
      </c>
    </row>
    <row r="206" spans="1:42"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53">
        <v>0</v>
      </c>
      <c r="AJ206" s="53">
        <v>0</v>
      </c>
      <c r="AK206" s="53">
        <v>0</v>
      </c>
      <c r="AL206" s="53">
        <v>0</v>
      </c>
      <c r="AM206" s="53">
        <v>0</v>
      </c>
      <c r="AN206" s="53">
        <v>0</v>
      </c>
      <c r="AO206" s="53">
        <v>0</v>
      </c>
      <c r="AP206" s="138">
        <v>0</v>
      </c>
    </row>
    <row r="207" spans="1:42"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53">
        <v>0</v>
      </c>
      <c r="AJ207" s="53">
        <v>0</v>
      </c>
      <c r="AK207" s="53">
        <v>0</v>
      </c>
      <c r="AL207" s="53">
        <v>0</v>
      </c>
      <c r="AM207" s="53">
        <v>0</v>
      </c>
      <c r="AN207" s="53">
        <v>0</v>
      </c>
      <c r="AO207" s="53">
        <v>0</v>
      </c>
      <c r="AP207" s="138">
        <v>0</v>
      </c>
    </row>
    <row r="208" spans="1:42"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53">
        <v>0</v>
      </c>
      <c r="AJ208" s="53">
        <v>0</v>
      </c>
      <c r="AK208" s="53">
        <v>0</v>
      </c>
      <c r="AL208" s="53">
        <v>0</v>
      </c>
      <c r="AM208" s="53">
        <v>0</v>
      </c>
      <c r="AN208" s="53">
        <v>0</v>
      </c>
      <c r="AO208" s="53">
        <v>0</v>
      </c>
      <c r="AP208" s="138">
        <v>0</v>
      </c>
    </row>
    <row r="209" spans="1:42"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c r="AJ209" s="50">
        <v>0</v>
      </c>
      <c r="AK209" s="50">
        <v>0</v>
      </c>
      <c r="AL209" s="50">
        <v>0</v>
      </c>
      <c r="AM209" s="50">
        <v>0</v>
      </c>
      <c r="AN209" s="50">
        <v>0</v>
      </c>
      <c r="AO209" s="50">
        <v>0</v>
      </c>
      <c r="AP209" s="50">
        <v>0</v>
      </c>
    </row>
    <row r="210" spans="1:42"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c r="AJ210" s="52">
        <v>0</v>
      </c>
      <c r="AK210" s="52">
        <v>0</v>
      </c>
      <c r="AL210" s="52">
        <v>0</v>
      </c>
      <c r="AM210" s="52">
        <v>0</v>
      </c>
      <c r="AN210" s="52">
        <v>0</v>
      </c>
      <c r="AO210" s="52">
        <v>0</v>
      </c>
      <c r="AP210" s="52">
        <v>0</v>
      </c>
    </row>
    <row r="211" spans="1:42"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53">
        <v>0</v>
      </c>
      <c r="AJ211" s="53">
        <v>0</v>
      </c>
      <c r="AK211" s="53">
        <v>0</v>
      </c>
      <c r="AL211" s="53">
        <v>0</v>
      </c>
      <c r="AM211" s="53">
        <v>0</v>
      </c>
      <c r="AN211" s="53">
        <v>0</v>
      </c>
      <c r="AO211" s="53">
        <v>0</v>
      </c>
      <c r="AP211" s="138">
        <v>0</v>
      </c>
    </row>
    <row r="212" spans="1:42"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137"/>
    </row>
  </sheetData>
  <conditionalFormatting sqref="A4:C6">
    <cfRule type="cellIs" dxfId="13" priority="4" stopIfTrue="1" operator="lessThan">
      <formula>0</formula>
    </cfRule>
  </conditionalFormatting>
  <conditionalFormatting sqref="D5">
    <cfRule type="cellIs" dxfId="12" priority="2" stopIfTrue="1" operator="lessThan">
      <formula>0</formula>
    </cfRule>
  </conditionalFormatting>
  <conditionalFormatting sqref="D4:AP4">
    <cfRule type="cellIs" dxfId="11" priority="1" stopIfTrue="1" operator="lessThan">
      <formula>0</formula>
    </cfRule>
  </conditionalFormatting>
  <conditionalFormatting sqref="E4:AP5 D6:AP6 A26:AP26">
    <cfRule type="cellIs" dxfId="10" priority="3" stopIfTrue="1" operator="less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CDA93-17C5-415A-A0BB-A43F1CB104D8}">
  <dimension ref="A1:AR212"/>
  <sheetViews>
    <sheetView showGridLines="0" zoomScaleNormal="100" workbookViewId="0">
      <pane xSplit="3" topLeftCell="D1" activePane="topRight" state="frozen"/>
      <selection pane="topRight"/>
    </sheetView>
  </sheetViews>
  <sheetFormatPr defaultColWidth="8" defaultRowHeight="14" x14ac:dyDescent="0.3"/>
  <cols>
    <col min="1" max="3" width="18" style="88" customWidth="1"/>
    <col min="4" max="41" width="9.75" style="43" customWidth="1"/>
    <col min="42" max="42" width="9.75" style="137" customWidth="1"/>
    <col min="43" max="16384" width="8" style="88"/>
  </cols>
  <sheetData>
    <row r="1" spans="1:44" ht="20" x14ac:dyDescent="0.4">
      <c r="A1" s="92" t="s">
        <v>1284</v>
      </c>
      <c r="C1" s="133"/>
    </row>
    <row r="2" spans="1:44"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5"/>
      <c r="AR2" s="90"/>
    </row>
    <row r="3" spans="1:44" s="89" customFormat="1" ht="14.5" x14ac:dyDescent="0.35">
      <c r="A3" s="44">
        <v>2023</v>
      </c>
      <c r="D3" s="141" t="s">
        <v>145</v>
      </c>
      <c r="E3" s="141" t="s">
        <v>232</v>
      </c>
      <c r="F3" s="141" t="s">
        <v>370</v>
      </c>
      <c r="G3" s="141" t="s">
        <v>291</v>
      </c>
      <c r="H3" s="141" t="s">
        <v>165</v>
      </c>
      <c r="I3" s="141" t="s">
        <v>354</v>
      </c>
      <c r="J3" s="141" t="s">
        <v>197</v>
      </c>
      <c r="K3" s="141" t="s">
        <v>355</v>
      </c>
      <c r="L3" s="141" t="s">
        <v>356</v>
      </c>
      <c r="M3" s="141" t="s">
        <v>357</v>
      </c>
      <c r="N3" s="141" t="s">
        <v>248</v>
      </c>
      <c r="O3" s="141" t="s">
        <v>241</v>
      </c>
      <c r="P3" s="141" t="s">
        <v>360</v>
      </c>
      <c r="Q3" s="141" t="s">
        <v>276</v>
      </c>
      <c r="R3" s="141" t="s">
        <v>490</v>
      </c>
      <c r="S3" s="141" t="s">
        <v>375</v>
      </c>
      <c r="T3" s="141" t="s">
        <v>261</v>
      </c>
      <c r="U3" s="141" t="s">
        <v>225</v>
      </c>
      <c r="V3" s="141" t="s">
        <v>200</v>
      </c>
      <c r="W3" s="141" t="s">
        <v>155</v>
      </c>
      <c r="X3" s="141" t="s">
        <v>481</v>
      </c>
      <c r="Y3" s="141" t="s">
        <v>170</v>
      </c>
      <c r="Z3" s="141" t="s">
        <v>363</v>
      </c>
      <c r="AA3" s="141" t="s">
        <v>187</v>
      </c>
      <c r="AB3" s="141" t="s">
        <v>495</v>
      </c>
      <c r="AC3" s="141" t="s">
        <v>173</v>
      </c>
      <c r="AD3" s="141" t="s">
        <v>177</v>
      </c>
      <c r="AE3" s="141" t="s">
        <v>450</v>
      </c>
      <c r="AF3" s="141" t="s">
        <v>285</v>
      </c>
      <c r="AG3" s="141" t="s">
        <v>159</v>
      </c>
      <c r="AH3" s="141" t="s">
        <v>364</v>
      </c>
      <c r="AI3" s="141" t="s">
        <v>1285</v>
      </c>
      <c r="AJ3" s="141" t="s">
        <v>516</v>
      </c>
      <c r="AK3" s="141" t="s">
        <v>206</v>
      </c>
      <c r="AL3" s="141" t="s">
        <v>245</v>
      </c>
      <c r="AM3" s="141" t="s">
        <v>213</v>
      </c>
      <c r="AN3" s="141" t="s">
        <v>270</v>
      </c>
      <c r="AO3" s="141" t="s">
        <v>415</v>
      </c>
      <c r="AP3" s="140" t="s">
        <v>1286</v>
      </c>
      <c r="AR3" s="90"/>
    </row>
    <row r="4" spans="1:44" s="89" customFormat="1" ht="14.25" customHeight="1" x14ac:dyDescent="0.25">
      <c r="A4" s="47" t="s">
        <v>100</v>
      </c>
      <c r="B4" s="47" t="s">
        <v>100</v>
      </c>
      <c r="C4" s="47" t="s">
        <v>100</v>
      </c>
      <c r="D4" s="48">
        <v>10.427999999999999</v>
      </c>
      <c r="E4" s="48">
        <v>7.8520000000000003</v>
      </c>
      <c r="F4" s="48">
        <v>1.9E-2</v>
      </c>
      <c r="G4" s="48">
        <v>243.898</v>
      </c>
      <c r="H4" s="48">
        <v>2.7E-2</v>
      </c>
      <c r="I4" s="48">
        <v>0.13100000000000001</v>
      </c>
      <c r="J4" s="48">
        <v>8.3510000000000009</v>
      </c>
      <c r="K4" s="48">
        <v>0.72800000000000009</v>
      </c>
      <c r="L4" s="48">
        <v>15.112000000000002</v>
      </c>
      <c r="M4" s="48">
        <v>0</v>
      </c>
      <c r="N4" s="48">
        <v>5.0750000000000011</v>
      </c>
      <c r="O4" s="48">
        <v>0</v>
      </c>
      <c r="P4" s="48">
        <v>2.9069999999999996</v>
      </c>
      <c r="Q4" s="48">
        <v>2.4790000000000001</v>
      </c>
      <c r="R4" s="48">
        <v>0.25</v>
      </c>
      <c r="S4" s="48">
        <v>1.5059999999999998</v>
      </c>
      <c r="T4" s="48">
        <v>0.79999999999999993</v>
      </c>
      <c r="U4" s="48">
        <v>4.6900000000000004</v>
      </c>
      <c r="V4" s="48">
        <v>33.465000000000003</v>
      </c>
      <c r="W4" s="48">
        <v>0.80800000000000016</v>
      </c>
      <c r="X4" s="48">
        <v>68.33</v>
      </c>
      <c r="Y4" s="48">
        <v>0.33499999999999996</v>
      </c>
      <c r="Z4" s="48">
        <v>0</v>
      </c>
      <c r="AA4" s="48">
        <v>0</v>
      </c>
      <c r="AB4" s="48">
        <v>0</v>
      </c>
      <c r="AC4" s="48">
        <v>1.034</v>
      </c>
      <c r="AD4" s="48">
        <v>7.2789999999999999</v>
      </c>
      <c r="AE4" s="48">
        <v>5.1180000000000003</v>
      </c>
      <c r="AF4" s="48">
        <v>0</v>
      </c>
      <c r="AG4" s="48">
        <v>12.012</v>
      </c>
      <c r="AH4" s="48">
        <v>0.192</v>
      </c>
      <c r="AI4" s="48">
        <v>0</v>
      </c>
      <c r="AJ4" s="48">
        <v>0.1</v>
      </c>
      <c r="AK4" s="48">
        <v>4.9569999999999999</v>
      </c>
      <c r="AL4" s="48">
        <v>4.0329999999999995</v>
      </c>
      <c r="AM4" s="48">
        <v>7.2989999999999995</v>
      </c>
      <c r="AN4" s="48">
        <v>38.541999999999994</v>
      </c>
      <c r="AO4" s="48">
        <v>0</v>
      </c>
      <c r="AP4" s="48">
        <v>449.21500000000003</v>
      </c>
    </row>
    <row r="5" spans="1:44" s="89" customFormat="1" ht="14.25" customHeight="1" x14ac:dyDescent="0.25">
      <c r="A5" s="49" t="s">
        <v>349</v>
      </c>
      <c r="B5" s="49" t="s">
        <v>349</v>
      </c>
      <c r="C5" s="49" t="s">
        <v>349</v>
      </c>
      <c r="D5" s="50">
        <v>8.2839999999999989</v>
      </c>
      <c r="E5" s="50">
        <v>0</v>
      </c>
      <c r="F5" s="50">
        <v>1.9E-2</v>
      </c>
      <c r="G5" s="50">
        <v>6.8139999999999992</v>
      </c>
      <c r="H5" s="50">
        <v>2.7E-2</v>
      </c>
      <c r="I5" s="50">
        <v>0.13100000000000001</v>
      </c>
      <c r="J5" s="50">
        <v>7.5780000000000003</v>
      </c>
      <c r="K5" s="50">
        <v>0.72800000000000009</v>
      </c>
      <c r="L5" s="50">
        <v>13.845000000000002</v>
      </c>
      <c r="M5" s="50">
        <v>0</v>
      </c>
      <c r="N5" s="50">
        <v>1.0040000000000002</v>
      </c>
      <c r="O5" s="50">
        <v>0</v>
      </c>
      <c r="P5" s="50">
        <v>2.8859999999999997</v>
      </c>
      <c r="Q5" s="50">
        <v>9.6000000000000002E-2</v>
      </c>
      <c r="R5" s="50">
        <v>0</v>
      </c>
      <c r="S5" s="50">
        <v>1.5059999999999998</v>
      </c>
      <c r="T5" s="50">
        <v>0</v>
      </c>
      <c r="U5" s="50">
        <v>1.0079999999999998</v>
      </c>
      <c r="V5" s="50">
        <v>6.4829999999999997</v>
      </c>
      <c r="W5" s="50">
        <v>0.65500000000000014</v>
      </c>
      <c r="X5" s="50">
        <v>1.2420000000000002</v>
      </c>
      <c r="Y5" s="50">
        <v>0.33499999999999996</v>
      </c>
      <c r="Z5" s="50">
        <v>0</v>
      </c>
      <c r="AA5" s="50">
        <v>0</v>
      </c>
      <c r="AB5" s="50">
        <v>0</v>
      </c>
      <c r="AC5" s="50">
        <v>0</v>
      </c>
      <c r="AD5" s="50">
        <v>7.2789999999999999</v>
      </c>
      <c r="AE5" s="50">
        <v>0</v>
      </c>
      <c r="AF5" s="50">
        <v>0</v>
      </c>
      <c r="AG5" s="50">
        <v>9.8430000000000017</v>
      </c>
      <c r="AH5" s="50">
        <v>0</v>
      </c>
      <c r="AI5" s="50">
        <v>0</v>
      </c>
      <c r="AJ5" s="50">
        <v>0</v>
      </c>
      <c r="AK5" s="50">
        <v>2.5860000000000003</v>
      </c>
      <c r="AL5" s="50">
        <v>1.4359999999999999</v>
      </c>
      <c r="AM5" s="50">
        <v>2.4649999999999999</v>
      </c>
      <c r="AN5" s="50">
        <v>0</v>
      </c>
      <c r="AO5" s="50">
        <v>0</v>
      </c>
      <c r="AP5" s="50">
        <v>76.250000000000028</v>
      </c>
    </row>
    <row r="6" spans="1:44" s="89" customFormat="1" ht="14.25" customHeight="1" x14ac:dyDescent="0.25">
      <c r="A6" s="51" t="s">
        <v>350</v>
      </c>
      <c r="B6" s="51" t="s">
        <v>350</v>
      </c>
      <c r="C6" s="51" t="s">
        <v>350</v>
      </c>
      <c r="D6" s="52">
        <v>5.1389999999999993</v>
      </c>
      <c r="E6" s="52">
        <v>0</v>
      </c>
      <c r="F6" s="52">
        <v>0</v>
      </c>
      <c r="G6" s="52">
        <v>5.5690000000000008</v>
      </c>
      <c r="H6" s="52">
        <v>0</v>
      </c>
      <c r="I6" s="52">
        <v>0.01</v>
      </c>
      <c r="J6" s="52">
        <v>7.5780000000000003</v>
      </c>
      <c r="K6" s="52">
        <v>0.72800000000000009</v>
      </c>
      <c r="L6" s="52">
        <v>12.894000000000002</v>
      </c>
      <c r="M6" s="52">
        <v>0</v>
      </c>
      <c r="N6" s="52">
        <v>0.86700000000000021</v>
      </c>
      <c r="O6" s="52">
        <v>0</v>
      </c>
      <c r="P6" s="52">
        <v>2.4899999999999998</v>
      </c>
      <c r="Q6" s="52">
        <v>9.6000000000000002E-2</v>
      </c>
      <c r="R6" s="52">
        <v>0</v>
      </c>
      <c r="S6" s="52">
        <v>0</v>
      </c>
      <c r="T6" s="52">
        <v>0</v>
      </c>
      <c r="U6" s="52">
        <v>0.16799999999999998</v>
      </c>
      <c r="V6" s="52">
        <v>6.4829999999999997</v>
      </c>
      <c r="W6" s="52">
        <v>0.60100000000000009</v>
      </c>
      <c r="X6" s="52">
        <v>1.2420000000000002</v>
      </c>
      <c r="Y6" s="52">
        <v>5.8999999999999997E-2</v>
      </c>
      <c r="Z6" s="52">
        <v>0</v>
      </c>
      <c r="AA6" s="52">
        <v>0</v>
      </c>
      <c r="AB6" s="52">
        <v>0</v>
      </c>
      <c r="AC6" s="52">
        <v>0</v>
      </c>
      <c r="AD6" s="52">
        <v>7.2590000000000003</v>
      </c>
      <c r="AE6" s="52">
        <v>0</v>
      </c>
      <c r="AF6" s="52">
        <v>0</v>
      </c>
      <c r="AG6" s="52">
        <v>9.8430000000000017</v>
      </c>
      <c r="AH6" s="52">
        <v>0</v>
      </c>
      <c r="AI6" s="52">
        <v>0</v>
      </c>
      <c r="AJ6" s="52">
        <v>0</v>
      </c>
      <c r="AK6" s="52">
        <v>2.5860000000000003</v>
      </c>
      <c r="AL6" s="52">
        <v>0.59399999999999997</v>
      </c>
      <c r="AM6" s="52">
        <v>2.431</v>
      </c>
      <c r="AN6" s="52">
        <v>0</v>
      </c>
      <c r="AO6" s="52">
        <v>0</v>
      </c>
      <c r="AP6" s="52">
        <v>66.637</v>
      </c>
    </row>
    <row r="7" spans="1:44" s="89" customFormat="1" ht="14.25" customHeight="1" x14ac:dyDescent="0.25">
      <c r="A7" s="3" t="s">
        <v>144</v>
      </c>
      <c r="B7" s="3" t="s">
        <v>351</v>
      </c>
      <c r="C7" s="3" t="s">
        <v>352</v>
      </c>
      <c r="D7" s="53">
        <v>0</v>
      </c>
      <c r="E7" s="53">
        <v>0</v>
      </c>
      <c r="F7" s="53">
        <v>0</v>
      </c>
      <c r="G7" s="53">
        <v>0</v>
      </c>
      <c r="H7" s="53">
        <v>0</v>
      </c>
      <c r="I7" s="53">
        <v>0</v>
      </c>
      <c r="J7" s="53">
        <v>0</v>
      </c>
      <c r="K7" s="53">
        <v>0</v>
      </c>
      <c r="L7" s="53">
        <v>0</v>
      </c>
      <c r="M7" s="53">
        <v>0</v>
      </c>
      <c r="N7" s="53">
        <v>0</v>
      </c>
      <c r="O7" s="53">
        <v>0</v>
      </c>
      <c r="P7" s="53">
        <v>2.5000000000000001E-2</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53">
        <v>0</v>
      </c>
      <c r="AJ7" s="53">
        <v>0</v>
      </c>
      <c r="AK7" s="53">
        <v>0</v>
      </c>
      <c r="AL7" s="53">
        <v>0</v>
      </c>
      <c r="AM7" s="53">
        <v>0</v>
      </c>
      <c r="AN7" s="53">
        <v>0</v>
      </c>
      <c r="AO7" s="53">
        <v>0</v>
      </c>
      <c r="AP7" s="138">
        <v>2.5000000000000001E-2</v>
      </c>
    </row>
    <row r="8" spans="1:44" s="89" customFormat="1" ht="14.25" customHeight="1" x14ac:dyDescent="0.25">
      <c r="A8" s="3" t="s">
        <v>144</v>
      </c>
      <c r="B8" s="3" t="s">
        <v>351</v>
      </c>
      <c r="C8" s="3" t="s">
        <v>145</v>
      </c>
      <c r="D8" s="53">
        <v>0</v>
      </c>
      <c r="E8" s="53">
        <v>0</v>
      </c>
      <c r="F8" s="53">
        <v>0</v>
      </c>
      <c r="G8" s="53">
        <v>1.0409999999999999</v>
      </c>
      <c r="H8" s="53">
        <v>0</v>
      </c>
      <c r="I8" s="53">
        <v>0</v>
      </c>
      <c r="J8" s="53">
        <v>0</v>
      </c>
      <c r="K8" s="53">
        <v>0</v>
      </c>
      <c r="L8" s="53">
        <v>0.90700000000000003</v>
      </c>
      <c r="M8" s="53">
        <v>0</v>
      </c>
      <c r="N8" s="53">
        <v>0</v>
      </c>
      <c r="O8" s="53">
        <v>0</v>
      </c>
      <c r="P8" s="53">
        <v>0.10299999999999999</v>
      </c>
      <c r="Q8" s="53">
        <v>0</v>
      </c>
      <c r="R8" s="53">
        <v>0</v>
      </c>
      <c r="S8" s="53">
        <v>0</v>
      </c>
      <c r="T8" s="53">
        <v>0</v>
      </c>
      <c r="U8" s="53">
        <v>0</v>
      </c>
      <c r="V8" s="53">
        <v>0</v>
      </c>
      <c r="W8" s="53">
        <v>0.16600000000000001</v>
      </c>
      <c r="X8" s="53">
        <v>0</v>
      </c>
      <c r="Y8" s="53">
        <v>0</v>
      </c>
      <c r="Z8" s="53">
        <v>0</v>
      </c>
      <c r="AA8" s="53">
        <v>0</v>
      </c>
      <c r="AB8" s="53">
        <v>0</v>
      </c>
      <c r="AC8" s="53">
        <v>0</v>
      </c>
      <c r="AD8" s="53">
        <v>0</v>
      </c>
      <c r="AE8" s="53">
        <v>0</v>
      </c>
      <c r="AF8" s="53">
        <v>0</v>
      </c>
      <c r="AG8" s="53">
        <v>7.400000000000001E-2</v>
      </c>
      <c r="AH8" s="53">
        <v>0</v>
      </c>
      <c r="AI8" s="53">
        <v>0</v>
      </c>
      <c r="AJ8" s="53">
        <v>0</v>
      </c>
      <c r="AK8" s="53">
        <v>0</v>
      </c>
      <c r="AL8" s="53">
        <v>0</v>
      </c>
      <c r="AM8" s="53">
        <v>5.8999999999999997E-2</v>
      </c>
      <c r="AN8" s="53">
        <v>0</v>
      </c>
      <c r="AO8" s="53">
        <v>0</v>
      </c>
      <c r="AP8" s="138">
        <v>2.35</v>
      </c>
    </row>
    <row r="9" spans="1:44" s="89" customFormat="1" ht="14.25" customHeight="1" x14ac:dyDescent="0.25">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53">
        <v>0</v>
      </c>
      <c r="AJ9" s="53">
        <v>0</v>
      </c>
      <c r="AK9" s="53">
        <v>0</v>
      </c>
      <c r="AL9" s="53">
        <v>0</v>
      </c>
      <c r="AM9" s="53">
        <v>0</v>
      </c>
      <c r="AN9" s="53">
        <v>0</v>
      </c>
      <c r="AO9" s="53">
        <v>0</v>
      </c>
      <c r="AP9" s="138">
        <v>0</v>
      </c>
    </row>
    <row r="10" spans="1:44" s="89" customFormat="1" ht="14.25" customHeight="1" x14ac:dyDescent="0.25">
      <c r="A10" s="3" t="s">
        <v>144</v>
      </c>
      <c r="B10" s="3" t="s">
        <v>351</v>
      </c>
      <c r="C10" s="3" t="s">
        <v>354</v>
      </c>
      <c r="D10" s="53">
        <v>0</v>
      </c>
      <c r="E10" s="53">
        <v>0</v>
      </c>
      <c r="F10" s="53">
        <v>0</v>
      </c>
      <c r="G10" s="53">
        <v>0.13200000000000001</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138">
        <v>0.13200000000000001</v>
      </c>
    </row>
    <row r="11" spans="1:44" s="89" customFormat="1" ht="14.25" customHeight="1" x14ac:dyDescent="0.25">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0</v>
      </c>
      <c r="W11" s="53">
        <v>0</v>
      </c>
      <c r="X11" s="53">
        <v>0</v>
      </c>
      <c r="Y11" s="53">
        <v>0</v>
      </c>
      <c r="Z11" s="53">
        <v>0</v>
      </c>
      <c r="AA11" s="53">
        <v>0</v>
      </c>
      <c r="AB11" s="53">
        <v>0</v>
      </c>
      <c r="AC11" s="53">
        <v>0</v>
      </c>
      <c r="AD11" s="53">
        <v>0</v>
      </c>
      <c r="AE11" s="53">
        <v>0</v>
      </c>
      <c r="AF11" s="53">
        <v>0</v>
      </c>
      <c r="AG11" s="53">
        <v>0</v>
      </c>
      <c r="AH11" s="53">
        <v>0</v>
      </c>
      <c r="AI11" s="53">
        <v>0</v>
      </c>
      <c r="AJ11" s="53">
        <v>0</v>
      </c>
      <c r="AK11" s="53">
        <v>0</v>
      </c>
      <c r="AL11" s="53">
        <v>0</v>
      </c>
      <c r="AM11" s="53">
        <v>0</v>
      </c>
      <c r="AN11" s="53">
        <v>0</v>
      </c>
      <c r="AO11" s="53">
        <v>0</v>
      </c>
      <c r="AP11" s="138">
        <v>0</v>
      </c>
    </row>
    <row r="12" spans="1:44" s="89" customFormat="1" ht="14.25" customHeight="1" x14ac:dyDescent="0.25">
      <c r="A12" s="3" t="s">
        <v>144</v>
      </c>
      <c r="B12" s="3" t="s">
        <v>351</v>
      </c>
      <c r="C12" s="3" t="s">
        <v>356</v>
      </c>
      <c r="D12" s="53">
        <v>0.57300000000000006</v>
      </c>
      <c r="E12" s="53">
        <v>0</v>
      </c>
      <c r="F12" s="53">
        <v>0</v>
      </c>
      <c r="G12" s="53">
        <v>0</v>
      </c>
      <c r="H12" s="53">
        <v>0</v>
      </c>
      <c r="I12" s="53">
        <v>0.01</v>
      </c>
      <c r="J12" s="53">
        <v>2.5019999999999998</v>
      </c>
      <c r="K12" s="53">
        <v>0</v>
      </c>
      <c r="L12" s="53">
        <v>0</v>
      </c>
      <c r="M12" s="53">
        <v>0</v>
      </c>
      <c r="N12" s="53">
        <v>0</v>
      </c>
      <c r="O12" s="53">
        <v>0</v>
      </c>
      <c r="P12" s="53">
        <v>0.52300000000000002</v>
      </c>
      <c r="Q12" s="53">
        <v>0</v>
      </c>
      <c r="R12" s="53">
        <v>0</v>
      </c>
      <c r="S12" s="53">
        <v>0</v>
      </c>
      <c r="T12" s="53">
        <v>0</v>
      </c>
      <c r="U12" s="53">
        <v>0</v>
      </c>
      <c r="V12" s="53">
        <v>0</v>
      </c>
      <c r="W12" s="53">
        <v>5.1000000000000004E-2</v>
      </c>
      <c r="X12" s="53">
        <v>0</v>
      </c>
      <c r="Y12" s="53">
        <v>2.1000000000000001E-2</v>
      </c>
      <c r="Z12" s="53">
        <v>0</v>
      </c>
      <c r="AA12" s="53">
        <v>0</v>
      </c>
      <c r="AB12" s="53">
        <v>0</v>
      </c>
      <c r="AC12" s="53">
        <v>0</v>
      </c>
      <c r="AD12" s="53">
        <v>0</v>
      </c>
      <c r="AE12" s="53">
        <v>0</v>
      </c>
      <c r="AF12" s="53">
        <v>0</v>
      </c>
      <c r="AG12" s="53">
        <v>3.3990000000000005</v>
      </c>
      <c r="AH12" s="53">
        <v>0</v>
      </c>
      <c r="AI12" s="53">
        <v>0</v>
      </c>
      <c r="AJ12" s="53">
        <v>0</v>
      </c>
      <c r="AK12" s="53">
        <v>0</v>
      </c>
      <c r="AL12" s="53">
        <v>0</v>
      </c>
      <c r="AM12" s="53">
        <v>0.374</v>
      </c>
      <c r="AN12" s="53">
        <v>0</v>
      </c>
      <c r="AO12" s="53">
        <v>0</v>
      </c>
      <c r="AP12" s="138">
        <v>7.4530000000000003</v>
      </c>
    </row>
    <row r="13" spans="1:44" s="89" customFormat="1" ht="14.25" customHeight="1" x14ac:dyDescent="0.25">
      <c r="A13" s="3" t="s">
        <v>144</v>
      </c>
      <c r="B13" s="3" t="s">
        <v>351</v>
      </c>
      <c r="C13" s="3" t="s">
        <v>151</v>
      </c>
      <c r="D13" s="53">
        <v>0.27100000000000002</v>
      </c>
      <c r="E13" s="53">
        <v>0</v>
      </c>
      <c r="F13" s="53">
        <v>0</v>
      </c>
      <c r="G13" s="53">
        <v>1.2810000000000001</v>
      </c>
      <c r="H13" s="53">
        <v>0</v>
      </c>
      <c r="I13" s="53">
        <v>0</v>
      </c>
      <c r="J13" s="53">
        <v>0</v>
      </c>
      <c r="K13" s="53">
        <v>0</v>
      </c>
      <c r="L13" s="53">
        <v>1.7010000000000001</v>
      </c>
      <c r="M13" s="53">
        <v>0</v>
      </c>
      <c r="N13" s="53">
        <v>0.72800000000000009</v>
      </c>
      <c r="O13" s="53">
        <v>0</v>
      </c>
      <c r="P13" s="53">
        <v>0.64799999999999991</v>
      </c>
      <c r="Q13" s="53">
        <v>0</v>
      </c>
      <c r="R13" s="53">
        <v>0</v>
      </c>
      <c r="S13" s="53">
        <v>0</v>
      </c>
      <c r="T13" s="53">
        <v>0</v>
      </c>
      <c r="U13" s="53">
        <v>0.16799999999999998</v>
      </c>
      <c r="V13" s="53">
        <v>0</v>
      </c>
      <c r="W13" s="53">
        <v>0.35899999999999999</v>
      </c>
      <c r="X13" s="53">
        <v>0</v>
      </c>
      <c r="Y13" s="53">
        <v>0</v>
      </c>
      <c r="Z13" s="53">
        <v>0</v>
      </c>
      <c r="AA13" s="53">
        <v>0</v>
      </c>
      <c r="AB13" s="53">
        <v>0</v>
      </c>
      <c r="AC13" s="53">
        <v>0</v>
      </c>
      <c r="AD13" s="53">
        <v>7.6999999999999999E-2</v>
      </c>
      <c r="AE13" s="53">
        <v>0</v>
      </c>
      <c r="AF13" s="53">
        <v>0</v>
      </c>
      <c r="AG13" s="53">
        <v>0.28599999999999998</v>
      </c>
      <c r="AH13" s="53">
        <v>0</v>
      </c>
      <c r="AI13" s="53">
        <v>0</v>
      </c>
      <c r="AJ13" s="53">
        <v>0</v>
      </c>
      <c r="AK13" s="53">
        <v>0</v>
      </c>
      <c r="AL13" s="53">
        <v>0</v>
      </c>
      <c r="AM13" s="53">
        <v>1.0609999999999999</v>
      </c>
      <c r="AN13" s="53">
        <v>0</v>
      </c>
      <c r="AO13" s="53">
        <v>0</v>
      </c>
      <c r="AP13" s="138">
        <v>6.58</v>
      </c>
    </row>
    <row r="14" spans="1:44" s="89" customFormat="1" ht="14.25" customHeight="1" x14ac:dyDescent="0.25">
      <c r="A14" s="3" t="s">
        <v>144</v>
      </c>
      <c r="B14" s="3" t="s">
        <v>351</v>
      </c>
      <c r="C14" s="3" t="s">
        <v>357</v>
      </c>
      <c r="D14" s="53">
        <v>0</v>
      </c>
      <c r="E14" s="53">
        <v>0</v>
      </c>
      <c r="F14" s="53">
        <v>0</v>
      </c>
      <c r="G14" s="53">
        <v>0</v>
      </c>
      <c r="H14" s="53">
        <v>0</v>
      </c>
      <c r="I14" s="53">
        <v>0</v>
      </c>
      <c r="J14" s="53">
        <v>0</v>
      </c>
      <c r="K14" s="53">
        <v>0</v>
      </c>
      <c r="L14" s="53">
        <v>1.3220000000000001</v>
      </c>
      <c r="M14" s="53">
        <v>0</v>
      </c>
      <c r="N14" s="53">
        <v>0</v>
      </c>
      <c r="O14" s="53">
        <v>0</v>
      </c>
      <c r="P14" s="53">
        <v>0</v>
      </c>
      <c r="Q14" s="53">
        <v>0</v>
      </c>
      <c r="R14" s="53">
        <v>0</v>
      </c>
      <c r="S14" s="53">
        <v>0</v>
      </c>
      <c r="T14" s="53">
        <v>0</v>
      </c>
      <c r="U14" s="53">
        <v>0</v>
      </c>
      <c r="V14" s="53">
        <v>0</v>
      </c>
      <c r="W14" s="53">
        <v>0</v>
      </c>
      <c r="X14" s="53">
        <v>0</v>
      </c>
      <c r="Y14" s="53">
        <v>1.2E-2</v>
      </c>
      <c r="Z14" s="53">
        <v>0</v>
      </c>
      <c r="AA14" s="53">
        <v>0</v>
      </c>
      <c r="AB14" s="53">
        <v>0</v>
      </c>
      <c r="AC14" s="53">
        <v>0</v>
      </c>
      <c r="AD14" s="53">
        <v>0</v>
      </c>
      <c r="AE14" s="53">
        <v>0</v>
      </c>
      <c r="AF14" s="53">
        <v>0</v>
      </c>
      <c r="AG14" s="53">
        <v>0</v>
      </c>
      <c r="AH14" s="53">
        <v>0</v>
      </c>
      <c r="AI14" s="53">
        <v>0</v>
      </c>
      <c r="AJ14" s="53">
        <v>0</v>
      </c>
      <c r="AK14" s="53">
        <v>0</v>
      </c>
      <c r="AL14" s="53">
        <v>0.14399999999999999</v>
      </c>
      <c r="AM14" s="53">
        <v>0</v>
      </c>
      <c r="AN14" s="53">
        <v>0</v>
      </c>
      <c r="AO14" s="53">
        <v>0</v>
      </c>
      <c r="AP14" s="138">
        <v>1.478</v>
      </c>
    </row>
    <row r="15" spans="1:44"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2.5000000000000001E-2</v>
      </c>
      <c r="X15" s="53">
        <v>0</v>
      </c>
      <c r="Y15" s="53">
        <v>0</v>
      </c>
      <c r="Z15" s="53">
        <v>0</v>
      </c>
      <c r="AA15" s="53">
        <v>0</v>
      </c>
      <c r="AB15" s="53">
        <v>0</v>
      </c>
      <c r="AC15" s="53">
        <v>0</v>
      </c>
      <c r="AD15" s="53">
        <v>0</v>
      </c>
      <c r="AE15" s="53">
        <v>0</v>
      </c>
      <c r="AF15" s="53">
        <v>0</v>
      </c>
      <c r="AG15" s="53">
        <v>0</v>
      </c>
      <c r="AH15" s="53">
        <v>0</v>
      </c>
      <c r="AI15" s="53">
        <v>0</v>
      </c>
      <c r="AJ15" s="53">
        <v>0</v>
      </c>
      <c r="AK15" s="53">
        <v>0</v>
      </c>
      <c r="AL15" s="53">
        <v>0</v>
      </c>
      <c r="AM15" s="53">
        <v>0</v>
      </c>
      <c r="AN15" s="53">
        <v>0</v>
      </c>
      <c r="AO15" s="53">
        <v>0</v>
      </c>
      <c r="AP15" s="138">
        <v>2.5000000000000001E-2</v>
      </c>
    </row>
    <row r="16" spans="1:44" s="89" customFormat="1" ht="14.25" customHeight="1" x14ac:dyDescent="0.25">
      <c r="A16" s="3" t="s">
        <v>144</v>
      </c>
      <c r="B16" s="3" t="s">
        <v>351</v>
      </c>
      <c r="C16" s="3" t="s">
        <v>359</v>
      </c>
      <c r="D16" s="53">
        <v>0</v>
      </c>
      <c r="E16" s="53">
        <v>0</v>
      </c>
      <c r="F16" s="53">
        <v>0</v>
      </c>
      <c r="G16" s="53">
        <v>0</v>
      </c>
      <c r="H16" s="53">
        <v>0</v>
      </c>
      <c r="I16" s="53">
        <v>0</v>
      </c>
      <c r="J16" s="53">
        <v>0</v>
      </c>
      <c r="K16" s="53">
        <v>0</v>
      </c>
      <c r="L16" s="53">
        <v>0.38800000000000001</v>
      </c>
      <c r="M16" s="53">
        <v>0</v>
      </c>
      <c r="N16" s="53">
        <v>0</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0</v>
      </c>
      <c r="AH16" s="53">
        <v>0</v>
      </c>
      <c r="AI16" s="53">
        <v>0</v>
      </c>
      <c r="AJ16" s="53">
        <v>0</v>
      </c>
      <c r="AK16" s="53">
        <v>0</v>
      </c>
      <c r="AL16" s="53">
        <v>0</v>
      </c>
      <c r="AM16" s="53">
        <v>0</v>
      </c>
      <c r="AN16" s="53">
        <v>0</v>
      </c>
      <c r="AO16" s="53">
        <v>0</v>
      </c>
      <c r="AP16" s="138">
        <v>0.38800000000000001</v>
      </c>
    </row>
    <row r="17" spans="1:42" s="89" customFormat="1" ht="14.25" customHeight="1" x14ac:dyDescent="0.25">
      <c r="A17" s="3" t="s">
        <v>144</v>
      </c>
      <c r="B17" s="3" t="s">
        <v>351</v>
      </c>
      <c r="C17" s="3" t="s">
        <v>360</v>
      </c>
      <c r="D17" s="53">
        <v>0.26200000000000001</v>
      </c>
      <c r="E17" s="53">
        <v>0</v>
      </c>
      <c r="F17" s="53">
        <v>0</v>
      </c>
      <c r="G17" s="53">
        <v>0.11599999999999999</v>
      </c>
      <c r="H17" s="53">
        <v>0</v>
      </c>
      <c r="I17" s="53">
        <v>0</v>
      </c>
      <c r="J17" s="53">
        <v>3.6400000000000006</v>
      </c>
      <c r="K17" s="53">
        <v>0</v>
      </c>
      <c r="L17" s="53">
        <v>3.4000000000000002E-2</v>
      </c>
      <c r="M17" s="53">
        <v>0</v>
      </c>
      <c r="N17" s="53">
        <v>2.5000000000000001E-2</v>
      </c>
      <c r="O17" s="53">
        <v>0</v>
      </c>
      <c r="P17" s="53">
        <v>0</v>
      </c>
      <c r="Q17" s="53">
        <v>0</v>
      </c>
      <c r="R17" s="53">
        <v>0</v>
      </c>
      <c r="S17" s="53">
        <v>0</v>
      </c>
      <c r="T17" s="53">
        <v>0</v>
      </c>
      <c r="U17" s="53">
        <v>0</v>
      </c>
      <c r="V17" s="53">
        <v>0</v>
      </c>
      <c r="W17" s="53">
        <v>0</v>
      </c>
      <c r="X17" s="53">
        <v>0</v>
      </c>
      <c r="Y17" s="53">
        <v>0</v>
      </c>
      <c r="Z17" s="53">
        <v>0</v>
      </c>
      <c r="AA17" s="53">
        <v>0</v>
      </c>
      <c r="AB17" s="53">
        <v>0</v>
      </c>
      <c r="AC17" s="53">
        <v>0</v>
      </c>
      <c r="AD17" s="53">
        <v>7.1700000000000008</v>
      </c>
      <c r="AE17" s="53">
        <v>0</v>
      </c>
      <c r="AF17" s="53">
        <v>0</v>
      </c>
      <c r="AG17" s="53">
        <v>0.89200000000000002</v>
      </c>
      <c r="AH17" s="53">
        <v>0</v>
      </c>
      <c r="AI17" s="53">
        <v>0</v>
      </c>
      <c r="AJ17" s="53">
        <v>0</v>
      </c>
      <c r="AK17" s="53">
        <v>2.5860000000000003</v>
      </c>
      <c r="AL17" s="53">
        <v>0</v>
      </c>
      <c r="AM17" s="53">
        <v>0.29600000000000004</v>
      </c>
      <c r="AN17" s="53">
        <v>0</v>
      </c>
      <c r="AO17" s="53">
        <v>0</v>
      </c>
      <c r="AP17" s="138">
        <v>15.021000000000001</v>
      </c>
    </row>
    <row r="18" spans="1:42" s="89" customFormat="1" ht="14.25" customHeight="1" x14ac:dyDescent="0.25">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53">
        <v>0</v>
      </c>
      <c r="AJ18" s="53">
        <v>0</v>
      </c>
      <c r="AK18" s="53">
        <v>0</v>
      </c>
      <c r="AL18" s="53">
        <v>0</v>
      </c>
      <c r="AM18" s="53">
        <v>0</v>
      </c>
      <c r="AN18" s="53">
        <v>0</v>
      </c>
      <c r="AO18" s="53">
        <v>0</v>
      </c>
      <c r="AP18" s="138">
        <v>0</v>
      </c>
    </row>
    <row r="19" spans="1:42" s="89" customFormat="1" ht="14.25" customHeight="1" x14ac:dyDescent="0.25">
      <c r="A19" s="3" t="s">
        <v>144</v>
      </c>
      <c r="B19" s="3" t="s">
        <v>351</v>
      </c>
      <c r="C19" s="3" t="s">
        <v>155</v>
      </c>
      <c r="D19" s="53">
        <v>3.1219999999999999</v>
      </c>
      <c r="E19" s="53">
        <v>0</v>
      </c>
      <c r="F19" s="53">
        <v>0</v>
      </c>
      <c r="G19" s="53">
        <v>0.38000000000000006</v>
      </c>
      <c r="H19" s="53">
        <v>0</v>
      </c>
      <c r="I19" s="53">
        <v>0</v>
      </c>
      <c r="J19" s="53">
        <v>3.5999999999999997E-2</v>
      </c>
      <c r="K19" s="53">
        <v>0</v>
      </c>
      <c r="L19" s="53">
        <v>0.3570000000000001</v>
      </c>
      <c r="M19" s="53">
        <v>0</v>
      </c>
      <c r="N19" s="53">
        <v>0.04</v>
      </c>
      <c r="O19" s="53">
        <v>0</v>
      </c>
      <c r="P19" s="53">
        <v>0</v>
      </c>
      <c r="Q19" s="53">
        <v>6.0999999999999999E-2</v>
      </c>
      <c r="R19" s="53">
        <v>0</v>
      </c>
      <c r="S19" s="53">
        <v>0</v>
      </c>
      <c r="T19" s="53">
        <v>0</v>
      </c>
      <c r="U19" s="53">
        <v>0</v>
      </c>
      <c r="V19" s="53">
        <v>0</v>
      </c>
      <c r="W19" s="53">
        <v>0</v>
      </c>
      <c r="X19" s="53">
        <v>0</v>
      </c>
      <c r="Y19" s="53">
        <v>2.5999999999999999E-2</v>
      </c>
      <c r="Z19" s="53">
        <v>0</v>
      </c>
      <c r="AA19" s="53">
        <v>0</v>
      </c>
      <c r="AB19" s="53">
        <v>0</v>
      </c>
      <c r="AC19" s="53">
        <v>0</v>
      </c>
      <c r="AD19" s="53">
        <v>0</v>
      </c>
      <c r="AE19" s="53">
        <v>0</v>
      </c>
      <c r="AF19" s="53">
        <v>0</v>
      </c>
      <c r="AG19" s="53">
        <v>0</v>
      </c>
      <c r="AH19" s="53">
        <v>0</v>
      </c>
      <c r="AI19" s="53">
        <v>0</v>
      </c>
      <c r="AJ19" s="53">
        <v>0</v>
      </c>
      <c r="AK19" s="53">
        <v>0</v>
      </c>
      <c r="AL19" s="53">
        <v>0</v>
      </c>
      <c r="AM19" s="53">
        <v>0.32200000000000001</v>
      </c>
      <c r="AN19" s="53">
        <v>0</v>
      </c>
      <c r="AO19" s="53">
        <v>0</v>
      </c>
      <c r="AP19" s="138">
        <v>4.3440000000000003</v>
      </c>
    </row>
    <row r="20" spans="1:42" s="89" customFormat="1" ht="14.25" customHeight="1" x14ac:dyDescent="0.25">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138">
        <v>0</v>
      </c>
    </row>
    <row r="21" spans="1:42" s="89" customFormat="1" ht="14.25" customHeight="1" x14ac:dyDescent="0.25">
      <c r="A21" s="3" t="s">
        <v>144</v>
      </c>
      <c r="B21" s="3" t="s">
        <v>351</v>
      </c>
      <c r="C21" s="3" t="s">
        <v>363</v>
      </c>
      <c r="D21" s="53">
        <v>0</v>
      </c>
      <c r="E21" s="53">
        <v>0</v>
      </c>
      <c r="F21" s="53">
        <v>0</v>
      </c>
      <c r="G21" s="53">
        <v>0.25</v>
      </c>
      <c r="H21" s="53">
        <v>0</v>
      </c>
      <c r="I21" s="53">
        <v>0</v>
      </c>
      <c r="J21" s="53">
        <v>0</v>
      </c>
      <c r="K21" s="53">
        <v>0</v>
      </c>
      <c r="L21" s="53">
        <v>0.05</v>
      </c>
      <c r="M21" s="53">
        <v>0</v>
      </c>
      <c r="N21" s="53">
        <v>0</v>
      </c>
      <c r="O21" s="53">
        <v>0</v>
      </c>
      <c r="P21" s="53">
        <v>0</v>
      </c>
      <c r="Q21" s="53">
        <v>0</v>
      </c>
      <c r="R21" s="53">
        <v>0</v>
      </c>
      <c r="S21" s="53">
        <v>0</v>
      </c>
      <c r="T21" s="53">
        <v>0</v>
      </c>
      <c r="U21" s="53">
        <v>0</v>
      </c>
      <c r="V21" s="53">
        <v>0.26</v>
      </c>
      <c r="W21" s="53">
        <v>0</v>
      </c>
      <c r="X21" s="53">
        <v>5.3999999999999999E-2</v>
      </c>
      <c r="Y21" s="53">
        <v>0</v>
      </c>
      <c r="Z21" s="53">
        <v>0</v>
      </c>
      <c r="AA21" s="53">
        <v>0</v>
      </c>
      <c r="AB21" s="53">
        <v>0</v>
      </c>
      <c r="AC21" s="53">
        <v>0</v>
      </c>
      <c r="AD21" s="53">
        <v>0</v>
      </c>
      <c r="AE21" s="53">
        <v>0</v>
      </c>
      <c r="AF21" s="53">
        <v>0</v>
      </c>
      <c r="AG21" s="53">
        <v>4.8450000000000006</v>
      </c>
      <c r="AH21" s="53">
        <v>0</v>
      </c>
      <c r="AI21" s="53">
        <v>0</v>
      </c>
      <c r="AJ21" s="53">
        <v>0</v>
      </c>
      <c r="AK21" s="53">
        <v>0</v>
      </c>
      <c r="AL21" s="53">
        <v>0</v>
      </c>
      <c r="AM21" s="53">
        <v>0</v>
      </c>
      <c r="AN21" s="53">
        <v>0</v>
      </c>
      <c r="AO21" s="53">
        <v>0</v>
      </c>
      <c r="AP21" s="138">
        <v>5.4590000000000005</v>
      </c>
    </row>
    <row r="22" spans="1:42" s="89" customFormat="1" ht="14.25" customHeight="1" x14ac:dyDescent="0.25">
      <c r="A22" s="3" t="s">
        <v>144</v>
      </c>
      <c r="B22" s="3" t="s">
        <v>351</v>
      </c>
      <c r="C22" s="3" t="s">
        <v>159</v>
      </c>
      <c r="D22" s="53">
        <v>0.91099999999999992</v>
      </c>
      <c r="E22" s="53">
        <v>0</v>
      </c>
      <c r="F22" s="53">
        <v>0</v>
      </c>
      <c r="G22" s="53">
        <v>0.04</v>
      </c>
      <c r="H22" s="53">
        <v>0</v>
      </c>
      <c r="I22" s="53">
        <v>0</v>
      </c>
      <c r="J22" s="53">
        <v>1.4000000000000001</v>
      </c>
      <c r="K22" s="53">
        <v>0</v>
      </c>
      <c r="L22" s="53">
        <v>2.2109999999999999</v>
      </c>
      <c r="M22" s="53">
        <v>0</v>
      </c>
      <c r="N22" s="53">
        <v>3.5000000000000003E-2</v>
      </c>
      <c r="O22" s="53">
        <v>0</v>
      </c>
      <c r="P22" s="53">
        <v>9.1999999999999998E-2</v>
      </c>
      <c r="Q22" s="53">
        <v>3.5000000000000003E-2</v>
      </c>
      <c r="R22" s="53">
        <v>0</v>
      </c>
      <c r="S22" s="53">
        <v>0</v>
      </c>
      <c r="T22" s="53">
        <v>0</v>
      </c>
      <c r="U22" s="53">
        <v>0</v>
      </c>
      <c r="V22" s="53">
        <v>0</v>
      </c>
      <c r="W22" s="53">
        <v>0</v>
      </c>
      <c r="X22" s="53">
        <v>1.1880000000000002</v>
      </c>
      <c r="Y22" s="53">
        <v>0</v>
      </c>
      <c r="Z22" s="53">
        <v>0</v>
      </c>
      <c r="AA22" s="53">
        <v>0</v>
      </c>
      <c r="AB22" s="53">
        <v>0</v>
      </c>
      <c r="AC22" s="53">
        <v>0</v>
      </c>
      <c r="AD22" s="53">
        <v>1.2E-2</v>
      </c>
      <c r="AE22" s="53">
        <v>0</v>
      </c>
      <c r="AF22" s="53">
        <v>0</v>
      </c>
      <c r="AG22" s="53">
        <v>0</v>
      </c>
      <c r="AH22" s="53">
        <v>0</v>
      </c>
      <c r="AI22" s="53">
        <v>0</v>
      </c>
      <c r="AJ22" s="53">
        <v>0</v>
      </c>
      <c r="AK22" s="53">
        <v>0</v>
      </c>
      <c r="AL22" s="53">
        <v>0.45</v>
      </c>
      <c r="AM22" s="53">
        <v>0.16200000000000001</v>
      </c>
      <c r="AN22" s="53">
        <v>0</v>
      </c>
      <c r="AO22" s="53">
        <v>0</v>
      </c>
      <c r="AP22" s="138">
        <v>6.5359999999999987</v>
      </c>
    </row>
    <row r="23" spans="1:42" s="89" customFormat="1" ht="14.25" customHeight="1" x14ac:dyDescent="0.25">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3.5999999999999997E-2</v>
      </c>
      <c r="AN23" s="53">
        <v>0</v>
      </c>
      <c r="AO23" s="53">
        <v>0</v>
      </c>
      <c r="AP23" s="138">
        <v>3.5999999999999997E-2</v>
      </c>
    </row>
    <row r="24" spans="1:42" s="89" customFormat="1" ht="14.25" customHeight="1" x14ac:dyDescent="0.25">
      <c r="A24" s="3" t="s">
        <v>144</v>
      </c>
      <c r="B24" s="3" t="s">
        <v>351</v>
      </c>
      <c r="C24" s="3" t="s">
        <v>365</v>
      </c>
      <c r="D24" s="53">
        <v>0</v>
      </c>
      <c r="E24" s="53">
        <v>0</v>
      </c>
      <c r="F24" s="53">
        <v>0</v>
      </c>
      <c r="G24" s="53">
        <v>0</v>
      </c>
      <c r="H24" s="53">
        <v>0</v>
      </c>
      <c r="I24" s="53">
        <v>0</v>
      </c>
      <c r="J24" s="53">
        <v>0</v>
      </c>
      <c r="K24" s="53">
        <v>0</v>
      </c>
      <c r="L24" s="53">
        <v>0.42</v>
      </c>
      <c r="M24" s="53">
        <v>0</v>
      </c>
      <c r="N24" s="53">
        <v>0</v>
      </c>
      <c r="O24" s="53">
        <v>0</v>
      </c>
      <c r="P24" s="53">
        <v>1.0989999999999998</v>
      </c>
      <c r="Q24" s="53">
        <v>0</v>
      </c>
      <c r="R24" s="53">
        <v>0</v>
      </c>
      <c r="S24" s="53">
        <v>0</v>
      </c>
      <c r="T24" s="53">
        <v>0</v>
      </c>
      <c r="U24" s="53">
        <v>0</v>
      </c>
      <c r="V24" s="53">
        <v>0</v>
      </c>
      <c r="W24" s="53">
        <v>0</v>
      </c>
      <c r="X24" s="53">
        <v>0</v>
      </c>
      <c r="Y24" s="53">
        <v>0</v>
      </c>
      <c r="Z24" s="53">
        <v>0</v>
      </c>
      <c r="AA24" s="53">
        <v>0</v>
      </c>
      <c r="AB24" s="53">
        <v>0</v>
      </c>
      <c r="AC24" s="53">
        <v>0</v>
      </c>
      <c r="AD24" s="53">
        <v>0</v>
      </c>
      <c r="AE24" s="53">
        <v>0</v>
      </c>
      <c r="AF24" s="53">
        <v>0</v>
      </c>
      <c r="AG24" s="53">
        <v>0</v>
      </c>
      <c r="AH24" s="53">
        <v>0</v>
      </c>
      <c r="AI24" s="53">
        <v>0</v>
      </c>
      <c r="AJ24" s="53">
        <v>0</v>
      </c>
      <c r="AK24" s="53">
        <v>0</v>
      </c>
      <c r="AL24" s="53">
        <v>0</v>
      </c>
      <c r="AM24" s="53">
        <v>7.2999999999999995E-2</v>
      </c>
      <c r="AN24" s="53">
        <v>0</v>
      </c>
      <c r="AO24" s="53">
        <v>0</v>
      </c>
      <c r="AP24" s="138">
        <v>1.5919999999999996</v>
      </c>
    </row>
    <row r="25" spans="1:42" s="89" customFormat="1" ht="14.25" customHeight="1" x14ac:dyDescent="0.25">
      <c r="A25" s="3" t="s">
        <v>144</v>
      </c>
      <c r="B25" s="3" t="s">
        <v>351</v>
      </c>
      <c r="C25" s="3" t="s">
        <v>162</v>
      </c>
      <c r="D25" s="53">
        <v>0</v>
      </c>
      <c r="E25" s="53">
        <v>0</v>
      </c>
      <c r="F25" s="53">
        <v>0</v>
      </c>
      <c r="G25" s="53">
        <v>2.3290000000000002</v>
      </c>
      <c r="H25" s="53">
        <v>0</v>
      </c>
      <c r="I25" s="53">
        <v>0</v>
      </c>
      <c r="J25" s="53">
        <v>0</v>
      </c>
      <c r="K25" s="53">
        <v>0.72800000000000009</v>
      </c>
      <c r="L25" s="53">
        <v>5.5040000000000004</v>
      </c>
      <c r="M25" s="53">
        <v>0</v>
      </c>
      <c r="N25" s="53">
        <v>3.9E-2</v>
      </c>
      <c r="O25" s="53">
        <v>0</v>
      </c>
      <c r="P25" s="53">
        <v>0</v>
      </c>
      <c r="Q25" s="53">
        <v>0</v>
      </c>
      <c r="R25" s="53">
        <v>0</v>
      </c>
      <c r="S25" s="53">
        <v>0</v>
      </c>
      <c r="T25" s="53">
        <v>0</v>
      </c>
      <c r="U25" s="53">
        <v>0</v>
      </c>
      <c r="V25" s="53">
        <v>6.2229999999999999</v>
      </c>
      <c r="W25" s="53">
        <v>0</v>
      </c>
      <c r="X25" s="53">
        <v>0</v>
      </c>
      <c r="Y25" s="53">
        <v>0</v>
      </c>
      <c r="Z25" s="53">
        <v>0</v>
      </c>
      <c r="AA25" s="53">
        <v>0</v>
      </c>
      <c r="AB25" s="53">
        <v>0</v>
      </c>
      <c r="AC25" s="53">
        <v>0</v>
      </c>
      <c r="AD25" s="53">
        <v>0</v>
      </c>
      <c r="AE25" s="53">
        <v>0</v>
      </c>
      <c r="AF25" s="53">
        <v>0</v>
      </c>
      <c r="AG25" s="53">
        <v>0.34700000000000003</v>
      </c>
      <c r="AH25" s="53">
        <v>0</v>
      </c>
      <c r="AI25" s="53">
        <v>0</v>
      </c>
      <c r="AJ25" s="53">
        <v>0</v>
      </c>
      <c r="AK25" s="53">
        <v>0</v>
      </c>
      <c r="AL25" s="53">
        <v>0</v>
      </c>
      <c r="AM25" s="53">
        <v>4.8000000000000001E-2</v>
      </c>
      <c r="AN25" s="53">
        <v>0</v>
      </c>
      <c r="AO25" s="53">
        <v>0</v>
      </c>
      <c r="AP25" s="138">
        <v>15.218</v>
      </c>
    </row>
    <row r="26" spans="1:42" s="89" customFormat="1" ht="14.25" customHeight="1" x14ac:dyDescent="0.25">
      <c r="A26" s="51" t="s">
        <v>366</v>
      </c>
      <c r="B26" s="51" t="s">
        <v>366</v>
      </c>
      <c r="C26" s="51" t="s">
        <v>366</v>
      </c>
      <c r="D26" s="52">
        <v>1.5190000000000001</v>
      </c>
      <c r="E26" s="52">
        <v>0</v>
      </c>
      <c r="F26" s="52">
        <v>1.9E-2</v>
      </c>
      <c r="G26" s="52">
        <v>0.40800000000000003</v>
      </c>
      <c r="H26" s="52">
        <v>2.7E-2</v>
      </c>
      <c r="I26" s="52">
        <v>0.121</v>
      </c>
      <c r="J26" s="52">
        <v>0</v>
      </c>
      <c r="K26" s="52">
        <v>0</v>
      </c>
      <c r="L26" s="52">
        <v>0.95100000000000007</v>
      </c>
      <c r="M26" s="52">
        <v>0</v>
      </c>
      <c r="N26" s="52">
        <v>3.2000000000000001E-2</v>
      </c>
      <c r="O26" s="52">
        <v>0</v>
      </c>
      <c r="P26" s="52">
        <v>0.39600000000000002</v>
      </c>
      <c r="Q26" s="52">
        <v>0</v>
      </c>
      <c r="R26" s="52">
        <v>0</v>
      </c>
      <c r="S26" s="52">
        <v>1.5059999999999998</v>
      </c>
      <c r="T26" s="52">
        <v>0</v>
      </c>
      <c r="U26" s="52">
        <v>0.83999999999999986</v>
      </c>
      <c r="V26" s="52">
        <v>0</v>
      </c>
      <c r="W26" s="52">
        <v>5.4000000000000006E-2</v>
      </c>
      <c r="X26" s="52">
        <v>0</v>
      </c>
      <c r="Y26" s="52">
        <v>0.27600000000000002</v>
      </c>
      <c r="Z26" s="52">
        <v>0</v>
      </c>
      <c r="AA26" s="52">
        <v>0</v>
      </c>
      <c r="AB26" s="52">
        <v>0</v>
      </c>
      <c r="AC26" s="52">
        <v>0</v>
      </c>
      <c r="AD26" s="52">
        <v>0.02</v>
      </c>
      <c r="AE26" s="52">
        <v>0</v>
      </c>
      <c r="AF26" s="52">
        <v>0</v>
      </c>
      <c r="AG26" s="52">
        <v>0</v>
      </c>
      <c r="AH26" s="52">
        <v>0</v>
      </c>
      <c r="AI26" s="52">
        <v>0</v>
      </c>
      <c r="AJ26" s="52">
        <v>0</v>
      </c>
      <c r="AK26" s="52">
        <v>0</v>
      </c>
      <c r="AL26" s="52">
        <v>0.26900000000000002</v>
      </c>
      <c r="AM26" s="52">
        <v>3.4000000000000002E-2</v>
      </c>
      <c r="AN26" s="52">
        <v>0</v>
      </c>
      <c r="AO26" s="52">
        <v>0</v>
      </c>
      <c r="AP26" s="52">
        <v>6.4719999999999995</v>
      </c>
    </row>
    <row r="27" spans="1:42" s="89" customFormat="1" ht="14.25" customHeight="1" x14ac:dyDescent="0.25">
      <c r="A27" s="3" t="s">
        <v>144</v>
      </c>
      <c r="B27" s="3" t="s">
        <v>367</v>
      </c>
      <c r="C27" s="3" t="s">
        <v>368</v>
      </c>
      <c r="D27" s="53">
        <v>0</v>
      </c>
      <c r="E27" s="53">
        <v>0</v>
      </c>
      <c r="F27" s="53">
        <v>0</v>
      </c>
      <c r="G27" s="53">
        <v>5.1999999999999998E-2</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53">
        <v>0</v>
      </c>
      <c r="AJ27" s="53">
        <v>0</v>
      </c>
      <c r="AK27" s="53">
        <v>0</v>
      </c>
      <c r="AL27" s="53">
        <v>0</v>
      </c>
      <c r="AM27" s="53">
        <v>0</v>
      </c>
      <c r="AN27" s="53">
        <v>0</v>
      </c>
      <c r="AO27" s="53">
        <v>0</v>
      </c>
      <c r="AP27" s="138">
        <v>5.1999999999999998E-2</v>
      </c>
    </row>
    <row r="28" spans="1:42"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53">
        <v>0</v>
      </c>
      <c r="AJ28" s="53">
        <v>0</v>
      </c>
      <c r="AK28" s="53">
        <v>0</v>
      </c>
      <c r="AL28" s="53">
        <v>0</v>
      </c>
      <c r="AM28" s="53">
        <v>0</v>
      </c>
      <c r="AN28" s="53">
        <v>0</v>
      </c>
      <c r="AO28" s="53">
        <v>0</v>
      </c>
      <c r="AP28" s="138">
        <v>0</v>
      </c>
    </row>
    <row r="29" spans="1:42" s="89" customFormat="1" ht="14.25" customHeight="1" x14ac:dyDescent="0.25">
      <c r="A29" s="3" t="s">
        <v>144</v>
      </c>
      <c r="B29" s="3" t="s">
        <v>367</v>
      </c>
      <c r="C29" s="3" t="s">
        <v>370</v>
      </c>
      <c r="D29" s="53">
        <v>0</v>
      </c>
      <c r="E29" s="53">
        <v>0</v>
      </c>
      <c r="F29" s="53">
        <v>0</v>
      </c>
      <c r="G29" s="53">
        <v>1.4999999999999999E-2</v>
      </c>
      <c r="H29" s="53">
        <v>0</v>
      </c>
      <c r="I29" s="53">
        <v>0</v>
      </c>
      <c r="J29" s="53">
        <v>0</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0</v>
      </c>
      <c r="AD29" s="53">
        <v>0.02</v>
      </c>
      <c r="AE29" s="53">
        <v>0</v>
      </c>
      <c r="AF29" s="53">
        <v>0</v>
      </c>
      <c r="AG29" s="53">
        <v>0</v>
      </c>
      <c r="AH29" s="53">
        <v>0</v>
      </c>
      <c r="AI29" s="53">
        <v>0</v>
      </c>
      <c r="AJ29" s="53">
        <v>0</v>
      </c>
      <c r="AK29" s="53">
        <v>0</v>
      </c>
      <c r="AL29" s="53">
        <v>0.14399999999999999</v>
      </c>
      <c r="AM29" s="53">
        <v>0</v>
      </c>
      <c r="AN29" s="53">
        <v>0</v>
      </c>
      <c r="AO29" s="53">
        <v>0</v>
      </c>
      <c r="AP29" s="138">
        <v>0.17899999999999999</v>
      </c>
    </row>
    <row r="30" spans="1:42" s="89" customFormat="1" ht="14.25" customHeight="1" x14ac:dyDescent="0.25">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v>
      </c>
      <c r="Z30" s="53">
        <v>0</v>
      </c>
      <c r="AA30" s="53">
        <v>0</v>
      </c>
      <c r="AB30" s="53">
        <v>0</v>
      </c>
      <c r="AC30" s="53">
        <v>0</v>
      </c>
      <c r="AD30" s="53">
        <v>0</v>
      </c>
      <c r="AE30" s="53">
        <v>0</v>
      </c>
      <c r="AF30" s="53">
        <v>0</v>
      </c>
      <c r="AG30" s="53">
        <v>0</v>
      </c>
      <c r="AH30" s="53">
        <v>0</v>
      </c>
      <c r="AI30" s="53">
        <v>0</v>
      </c>
      <c r="AJ30" s="53">
        <v>0</v>
      </c>
      <c r="AK30" s="53">
        <v>0</v>
      </c>
      <c r="AL30" s="53">
        <v>0</v>
      </c>
      <c r="AM30" s="53">
        <v>0</v>
      </c>
      <c r="AN30" s="53">
        <v>0</v>
      </c>
      <c r="AO30" s="53">
        <v>0</v>
      </c>
      <c r="AP30" s="138">
        <v>0</v>
      </c>
    </row>
    <row r="31" spans="1:42" s="89" customFormat="1" ht="14.25" customHeight="1" x14ac:dyDescent="0.25">
      <c r="A31" s="3" t="s">
        <v>144</v>
      </c>
      <c r="B31" s="3" t="s">
        <v>367</v>
      </c>
      <c r="C31" s="3" t="s">
        <v>165</v>
      </c>
      <c r="D31" s="53">
        <v>0</v>
      </c>
      <c r="E31" s="53">
        <v>0</v>
      </c>
      <c r="F31" s="53">
        <v>0</v>
      </c>
      <c r="G31" s="53">
        <v>0</v>
      </c>
      <c r="H31" s="53">
        <v>0</v>
      </c>
      <c r="I31" s="53">
        <v>0</v>
      </c>
      <c r="J31" s="53">
        <v>0</v>
      </c>
      <c r="K31" s="53">
        <v>0</v>
      </c>
      <c r="L31" s="53">
        <v>0.17899999999999999</v>
      </c>
      <c r="M31" s="53">
        <v>0</v>
      </c>
      <c r="N31" s="53">
        <v>0</v>
      </c>
      <c r="O31" s="53">
        <v>0</v>
      </c>
      <c r="P31" s="53">
        <v>0</v>
      </c>
      <c r="Q31" s="53">
        <v>0</v>
      </c>
      <c r="R31" s="53">
        <v>0</v>
      </c>
      <c r="S31" s="53">
        <v>0</v>
      </c>
      <c r="T31" s="53">
        <v>0</v>
      </c>
      <c r="U31" s="53">
        <v>0</v>
      </c>
      <c r="V31" s="53">
        <v>0</v>
      </c>
      <c r="W31" s="53">
        <v>0</v>
      </c>
      <c r="X31" s="53">
        <v>0</v>
      </c>
      <c r="Y31" s="53">
        <v>6.6000000000000003E-2</v>
      </c>
      <c r="Z31" s="53">
        <v>0</v>
      </c>
      <c r="AA31" s="53">
        <v>0</v>
      </c>
      <c r="AB31" s="53">
        <v>0</v>
      </c>
      <c r="AC31" s="53">
        <v>0</v>
      </c>
      <c r="AD31" s="53">
        <v>0</v>
      </c>
      <c r="AE31" s="53">
        <v>0</v>
      </c>
      <c r="AF31" s="53">
        <v>0</v>
      </c>
      <c r="AG31" s="53">
        <v>0</v>
      </c>
      <c r="AH31" s="53">
        <v>0</v>
      </c>
      <c r="AI31" s="53">
        <v>0</v>
      </c>
      <c r="AJ31" s="53">
        <v>0</v>
      </c>
      <c r="AK31" s="53">
        <v>0</v>
      </c>
      <c r="AL31" s="53">
        <v>0</v>
      </c>
      <c r="AM31" s="53">
        <v>0</v>
      </c>
      <c r="AN31" s="53">
        <v>0</v>
      </c>
      <c r="AO31" s="53">
        <v>0</v>
      </c>
      <c r="AP31" s="138">
        <v>0.245</v>
      </c>
    </row>
    <row r="32" spans="1:42" s="89" customFormat="1" ht="14.25" customHeight="1" x14ac:dyDescent="0.25">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138">
        <v>0</v>
      </c>
    </row>
    <row r="33" spans="1:42" s="89" customFormat="1" ht="14.25" customHeight="1" x14ac:dyDescent="0.25">
      <c r="A33" s="3" t="s">
        <v>144</v>
      </c>
      <c r="B33" s="3" t="s">
        <v>367</v>
      </c>
      <c r="C33" s="3" t="s">
        <v>373</v>
      </c>
      <c r="D33" s="53">
        <v>0.73000000000000009</v>
      </c>
      <c r="E33" s="53">
        <v>0</v>
      </c>
      <c r="F33" s="53">
        <v>0</v>
      </c>
      <c r="G33" s="53">
        <v>0.18799999999999997</v>
      </c>
      <c r="H33" s="53">
        <v>4.0000000000000001E-3</v>
      </c>
      <c r="I33" s="53">
        <v>0</v>
      </c>
      <c r="J33" s="53">
        <v>0</v>
      </c>
      <c r="K33" s="53">
        <v>0</v>
      </c>
      <c r="L33" s="53">
        <v>0.06</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0.125</v>
      </c>
      <c r="AM33" s="53">
        <v>0</v>
      </c>
      <c r="AN33" s="53">
        <v>0</v>
      </c>
      <c r="AO33" s="53">
        <v>0</v>
      </c>
      <c r="AP33" s="138">
        <v>1.107</v>
      </c>
    </row>
    <row r="34" spans="1:42" s="89" customFormat="1" ht="14.25" customHeight="1" x14ac:dyDescent="0.25">
      <c r="A34" s="3" t="s">
        <v>144</v>
      </c>
      <c r="B34" s="3" t="s">
        <v>367</v>
      </c>
      <c r="C34" s="3" t="s">
        <v>167</v>
      </c>
      <c r="D34" s="53">
        <v>0</v>
      </c>
      <c r="E34" s="53">
        <v>0</v>
      </c>
      <c r="F34" s="53">
        <v>0</v>
      </c>
      <c r="G34" s="53">
        <v>0</v>
      </c>
      <c r="H34" s="53">
        <v>0</v>
      </c>
      <c r="I34" s="53">
        <v>0</v>
      </c>
      <c r="J34" s="53">
        <v>0</v>
      </c>
      <c r="K34" s="53">
        <v>0</v>
      </c>
      <c r="L34" s="53">
        <v>2.5999999999999999E-2</v>
      </c>
      <c r="M34" s="53">
        <v>0</v>
      </c>
      <c r="N34" s="53">
        <v>0</v>
      </c>
      <c r="O34" s="53">
        <v>0</v>
      </c>
      <c r="P34" s="53">
        <v>8.5999999999999993E-2</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0</v>
      </c>
      <c r="AI34" s="53">
        <v>0</v>
      </c>
      <c r="AJ34" s="53">
        <v>0</v>
      </c>
      <c r="AK34" s="53">
        <v>0</v>
      </c>
      <c r="AL34" s="53">
        <v>0</v>
      </c>
      <c r="AM34" s="53">
        <v>1.7000000000000001E-2</v>
      </c>
      <c r="AN34" s="53">
        <v>0</v>
      </c>
      <c r="AO34" s="53">
        <v>0</v>
      </c>
      <c r="AP34" s="138">
        <v>0.129</v>
      </c>
    </row>
    <row r="35" spans="1:42" s="89" customFormat="1" ht="14.25" customHeight="1" x14ac:dyDescent="0.25">
      <c r="A35" s="3" t="s">
        <v>144</v>
      </c>
      <c r="B35" s="3" t="s">
        <v>367</v>
      </c>
      <c r="C35" s="3" t="s">
        <v>374</v>
      </c>
      <c r="D35" s="53">
        <v>0</v>
      </c>
      <c r="E35" s="53">
        <v>0</v>
      </c>
      <c r="F35" s="53">
        <v>1.9E-2</v>
      </c>
      <c r="G35" s="53">
        <v>0</v>
      </c>
      <c r="H35" s="53">
        <v>0</v>
      </c>
      <c r="I35" s="53">
        <v>0.121</v>
      </c>
      <c r="J35" s="53">
        <v>0</v>
      </c>
      <c r="K35" s="53">
        <v>0</v>
      </c>
      <c r="L35" s="53">
        <v>0</v>
      </c>
      <c r="M35" s="53">
        <v>0</v>
      </c>
      <c r="N35" s="53">
        <v>0</v>
      </c>
      <c r="O35" s="53">
        <v>0</v>
      </c>
      <c r="P35" s="53">
        <v>0</v>
      </c>
      <c r="Q35" s="53">
        <v>0</v>
      </c>
      <c r="R35" s="53">
        <v>0</v>
      </c>
      <c r="S35" s="53">
        <v>1.4829999999999999</v>
      </c>
      <c r="T35" s="53">
        <v>0</v>
      </c>
      <c r="U35" s="53">
        <v>0</v>
      </c>
      <c r="V35" s="53">
        <v>0</v>
      </c>
      <c r="W35" s="53">
        <v>0</v>
      </c>
      <c r="X35" s="53">
        <v>0</v>
      </c>
      <c r="Y35" s="53">
        <v>0</v>
      </c>
      <c r="Z35" s="53">
        <v>0</v>
      </c>
      <c r="AA35" s="53">
        <v>0</v>
      </c>
      <c r="AB35" s="53">
        <v>0</v>
      </c>
      <c r="AC35" s="53">
        <v>0</v>
      </c>
      <c r="AD35" s="53">
        <v>0</v>
      </c>
      <c r="AE35" s="53">
        <v>0</v>
      </c>
      <c r="AF35" s="53">
        <v>0</v>
      </c>
      <c r="AG35" s="53">
        <v>0</v>
      </c>
      <c r="AH35" s="53">
        <v>0</v>
      </c>
      <c r="AI35" s="53">
        <v>0</v>
      </c>
      <c r="AJ35" s="53">
        <v>0</v>
      </c>
      <c r="AK35" s="53">
        <v>0</v>
      </c>
      <c r="AL35" s="53">
        <v>0</v>
      </c>
      <c r="AM35" s="53">
        <v>0</v>
      </c>
      <c r="AN35" s="53">
        <v>0</v>
      </c>
      <c r="AO35" s="53">
        <v>0</v>
      </c>
      <c r="AP35" s="138">
        <v>1.6229999999999998</v>
      </c>
    </row>
    <row r="36" spans="1:42" s="89" customFormat="1" ht="14.25" customHeight="1" x14ac:dyDescent="0.25">
      <c r="A36" s="3" t="s">
        <v>144</v>
      </c>
      <c r="B36" s="3" t="s">
        <v>367</v>
      </c>
      <c r="C36" s="3" t="s">
        <v>375</v>
      </c>
      <c r="D36" s="53">
        <v>0</v>
      </c>
      <c r="E36" s="53">
        <v>0</v>
      </c>
      <c r="F36" s="53">
        <v>0</v>
      </c>
      <c r="G36" s="53">
        <v>0</v>
      </c>
      <c r="H36" s="53">
        <v>0</v>
      </c>
      <c r="I36" s="53">
        <v>0</v>
      </c>
      <c r="J36" s="53">
        <v>0</v>
      </c>
      <c r="K36" s="53">
        <v>0</v>
      </c>
      <c r="L36" s="53">
        <v>3.1E-2</v>
      </c>
      <c r="M36" s="53">
        <v>0</v>
      </c>
      <c r="N36" s="53">
        <v>0</v>
      </c>
      <c r="O36" s="53">
        <v>0</v>
      </c>
      <c r="P36" s="53">
        <v>0</v>
      </c>
      <c r="Q36" s="53">
        <v>0</v>
      </c>
      <c r="R36" s="53">
        <v>0</v>
      </c>
      <c r="S36" s="53">
        <v>0</v>
      </c>
      <c r="T36" s="53">
        <v>0</v>
      </c>
      <c r="U36" s="53">
        <v>0</v>
      </c>
      <c r="V36" s="53">
        <v>0</v>
      </c>
      <c r="W36" s="53">
        <v>0</v>
      </c>
      <c r="X36" s="53">
        <v>0</v>
      </c>
      <c r="Y36" s="53">
        <v>0</v>
      </c>
      <c r="Z36" s="53">
        <v>0</v>
      </c>
      <c r="AA36" s="53">
        <v>0</v>
      </c>
      <c r="AB36" s="53">
        <v>0</v>
      </c>
      <c r="AC36" s="53">
        <v>0</v>
      </c>
      <c r="AD36" s="53">
        <v>0</v>
      </c>
      <c r="AE36" s="53">
        <v>0</v>
      </c>
      <c r="AF36" s="53">
        <v>0</v>
      </c>
      <c r="AG36" s="53">
        <v>0</v>
      </c>
      <c r="AH36" s="53">
        <v>0</v>
      </c>
      <c r="AI36" s="53">
        <v>0</v>
      </c>
      <c r="AJ36" s="53">
        <v>0</v>
      </c>
      <c r="AK36" s="53">
        <v>0</v>
      </c>
      <c r="AL36" s="53">
        <v>0</v>
      </c>
      <c r="AM36" s="53">
        <v>0</v>
      </c>
      <c r="AN36" s="53">
        <v>0</v>
      </c>
      <c r="AO36" s="53">
        <v>0</v>
      </c>
      <c r="AP36" s="138">
        <v>3.1E-2</v>
      </c>
    </row>
    <row r="37" spans="1:42"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53">
        <v>0</v>
      </c>
      <c r="AJ37" s="53">
        <v>0</v>
      </c>
      <c r="AK37" s="53">
        <v>0</v>
      </c>
      <c r="AL37" s="53">
        <v>0</v>
      </c>
      <c r="AM37" s="53">
        <v>0</v>
      </c>
      <c r="AN37" s="53">
        <v>0</v>
      </c>
      <c r="AO37" s="53">
        <v>0</v>
      </c>
      <c r="AP37" s="138">
        <v>0</v>
      </c>
    </row>
    <row r="38" spans="1:42"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53">
        <v>0</v>
      </c>
      <c r="AJ38" s="53">
        <v>0</v>
      </c>
      <c r="AK38" s="53">
        <v>0</v>
      </c>
      <c r="AL38" s="53">
        <v>0</v>
      </c>
      <c r="AM38" s="53">
        <v>0</v>
      </c>
      <c r="AN38" s="53">
        <v>0</v>
      </c>
      <c r="AO38" s="53">
        <v>0</v>
      </c>
      <c r="AP38" s="138">
        <v>0</v>
      </c>
    </row>
    <row r="39" spans="1:42"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53">
        <v>0</v>
      </c>
      <c r="AJ39" s="53">
        <v>0</v>
      </c>
      <c r="AK39" s="53">
        <v>0</v>
      </c>
      <c r="AL39" s="53">
        <v>0</v>
      </c>
      <c r="AM39" s="53">
        <v>0</v>
      </c>
      <c r="AN39" s="53">
        <v>0</v>
      </c>
      <c r="AO39" s="53">
        <v>0</v>
      </c>
      <c r="AP39" s="138">
        <v>0</v>
      </c>
    </row>
    <row r="40" spans="1:42" s="89" customFormat="1" ht="14.25" customHeight="1" x14ac:dyDescent="0.25">
      <c r="A40" s="3" t="s">
        <v>144</v>
      </c>
      <c r="B40" s="3" t="s">
        <v>367</v>
      </c>
      <c r="C40" s="3" t="s">
        <v>170</v>
      </c>
      <c r="D40" s="53">
        <v>0.78899999999999992</v>
      </c>
      <c r="E40" s="53">
        <v>0</v>
      </c>
      <c r="F40" s="53">
        <v>0</v>
      </c>
      <c r="G40" s="53">
        <v>0.153</v>
      </c>
      <c r="H40" s="53">
        <v>2.3E-2</v>
      </c>
      <c r="I40" s="53">
        <v>0</v>
      </c>
      <c r="J40" s="53">
        <v>0</v>
      </c>
      <c r="K40" s="53">
        <v>0</v>
      </c>
      <c r="L40" s="53">
        <v>0.65500000000000003</v>
      </c>
      <c r="M40" s="53">
        <v>0</v>
      </c>
      <c r="N40" s="53">
        <v>2.8999999999999998E-2</v>
      </c>
      <c r="O40" s="53">
        <v>0</v>
      </c>
      <c r="P40" s="53">
        <v>0.03</v>
      </c>
      <c r="Q40" s="53">
        <v>0</v>
      </c>
      <c r="R40" s="53">
        <v>0</v>
      </c>
      <c r="S40" s="53">
        <v>2.3E-2</v>
      </c>
      <c r="T40" s="53">
        <v>0</v>
      </c>
      <c r="U40" s="53">
        <v>0.83999999999999986</v>
      </c>
      <c r="V40" s="53">
        <v>0</v>
      </c>
      <c r="W40" s="53">
        <v>5.4000000000000006E-2</v>
      </c>
      <c r="X40" s="53">
        <v>0</v>
      </c>
      <c r="Y40" s="53">
        <v>0</v>
      </c>
      <c r="Z40" s="53">
        <v>0</v>
      </c>
      <c r="AA40" s="53">
        <v>0</v>
      </c>
      <c r="AB40" s="53">
        <v>0</v>
      </c>
      <c r="AC40" s="53">
        <v>0</v>
      </c>
      <c r="AD40" s="53">
        <v>0</v>
      </c>
      <c r="AE40" s="53">
        <v>0</v>
      </c>
      <c r="AF40" s="53">
        <v>0</v>
      </c>
      <c r="AG40" s="53">
        <v>0</v>
      </c>
      <c r="AH40" s="53">
        <v>0</v>
      </c>
      <c r="AI40" s="53">
        <v>0</v>
      </c>
      <c r="AJ40" s="53">
        <v>0</v>
      </c>
      <c r="AK40" s="53">
        <v>0</v>
      </c>
      <c r="AL40" s="53">
        <v>0</v>
      </c>
      <c r="AM40" s="53">
        <v>0</v>
      </c>
      <c r="AN40" s="53">
        <v>0</v>
      </c>
      <c r="AO40" s="53">
        <v>0</v>
      </c>
      <c r="AP40" s="138">
        <v>2.5959999999999996</v>
      </c>
    </row>
    <row r="41" spans="1:42" s="89" customFormat="1" ht="14.25" customHeight="1" x14ac:dyDescent="0.25">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0.25700000000000001</v>
      </c>
      <c r="Q41" s="53">
        <v>0</v>
      </c>
      <c r="R41" s="53">
        <v>0</v>
      </c>
      <c r="S41" s="53">
        <v>0</v>
      </c>
      <c r="T41" s="53">
        <v>0</v>
      </c>
      <c r="U41" s="53">
        <v>0</v>
      </c>
      <c r="V41" s="53">
        <v>0</v>
      </c>
      <c r="W41" s="53">
        <v>0</v>
      </c>
      <c r="X41" s="53">
        <v>0</v>
      </c>
      <c r="Y41" s="53">
        <v>0.21</v>
      </c>
      <c r="Z41" s="53">
        <v>0</v>
      </c>
      <c r="AA41" s="53">
        <v>0</v>
      </c>
      <c r="AB41" s="53">
        <v>0</v>
      </c>
      <c r="AC41" s="53">
        <v>0</v>
      </c>
      <c r="AD41" s="53">
        <v>0</v>
      </c>
      <c r="AE41" s="53">
        <v>0</v>
      </c>
      <c r="AF41" s="53">
        <v>0</v>
      </c>
      <c r="AG41" s="53">
        <v>0</v>
      </c>
      <c r="AH41" s="53">
        <v>0</v>
      </c>
      <c r="AI41" s="53">
        <v>0</v>
      </c>
      <c r="AJ41" s="53">
        <v>0</v>
      </c>
      <c r="AK41" s="53">
        <v>0</v>
      </c>
      <c r="AL41" s="53">
        <v>0</v>
      </c>
      <c r="AM41" s="53">
        <v>0</v>
      </c>
      <c r="AN41" s="53">
        <v>0</v>
      </c>
      <c r="AO41" s="53">
        <v>0</v>
      </c>
      <c r="AP41" s="138">
        <v>0.46699999999999997</v>
      </c>
    </row>
    <row r="42" spans="1:42" s="89" customFormat="1" ht="14.25" customHeight="1" x14ac:dyDescent="0.25">
      <c r="A42" s="3" t="s">
        <v>144</v>
      </c>
      <c r="B42" s="3" t="s">
        <v>367</v>
      </c>
      <c r="C42" s="3" t="s">
        <v>173</v>
      </c>
      <c r="D42" s="53">
        <v>0</v>
      </c>
      <c r="E42" s="53">
        <v>0</v>
      </c>
      <c r="F42" s="53">
        <v>0</v>
      </c>
      <c r="G42" s="53">
        <v>0</v>
      </c>
      <c r="H42" s="53">
        <v>0</v>
      </c>
      <c r="I42" s="53">
        <v>0</v>
      </c>
      <c r="J42" s="53">
        <v>0</v>
      </c>
      <c r="K42" s="53">
        <v>0</v>
      </c>
      <c r="L42" s="53">
        <v>0</v>
      </c>
      <c r="M42" s="53">
        <v>0</v>
      </c>
      <c r="N42" s="53">
        <v>3.0000000000000001E-3</v>
      </c>
      <c r="O42" s="53">
        <v>0</v>
      </c>
      <c r="P42" s="53">
        <v>2.3E-2</v>
      </c>
      <c r="Q42" s="53">
        <v>0</v>
      </c>
      <c r="R42" s="53">
        <v>0</v>
      </c>
      <c r="S42" s="53">
        <v>0</v>
      </c>
      <c r="T42" s="53">
        <v>0</v>
      </c>
      <c r="U42" s="53">
        <v>0</v>
      </c>
      <c r="V42" s="53">
        <v>0</v>
      </c>
      <c r="W42" s="53">
        <v>0</v>
      </c>
      <c r="X42" s="53">
        <v>0</v>
      </c>
      <c r="Y42" s="53">
        <v>0</v>
      </c>
      <c r="Z42" s="53">
        <v>0</v>
      </c>
      <c r="AA42" s="53">
        <v>0</v>
      </c>
      <c r="AB42" s="53">
        <v>0</v>
      </c>
      <c r="AC42" s="53">
        <v>0</v>
      </c>
      <c r="AD42" s="53">
        <v>0</v>
      </c>
      <c r="AE42" s="53">
        <v>0</v>
      </c>
      <c r="AF42" s="53">
        <v>0</v>
      </c>
      <c r="AG42" s="53">
        <v>0</v>
      </c>
      <c r="AH42" s="53">
        <v>0</v>
      </c>
      <c r="AI42" s="53">
        <v>0</v>
      </c>
      <c r="AJ42" s="53">
        <v>0</v>
      </c>
      <c r="AK42" s="53">
        <v>0</v>
      </c>
      <c r="AL42" s="53">
        <v>0</v>
      </c>
      <c r="AM42" s="53">
        <v>1.7000000000000001E-2</v>
      </c>
      <c r="AN42" s="53">
        <v>0</v>
      </c>
      <c r="AO42" s="53">
        <v>0</v>
      </c>
      <c r="AP42" s="138">
        <v>4.2999999999999997E-2</v>
      </c>
    </row>
    <row r="43" spans="1:42" s="89" customFormat="1" ht="14.25" customHeight="1" x14ac:dyDescent="0.25">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53">
        <v>0</v>
      </c>
      <c r="W43" s="53">
        <v>0</v>
      </c>
      <c r="X43" s="53">
        <v>0</v>
      </c>
      <c r="Y43" s="53">
        <v>0</v>
      </c>
      <c r="Z43" s="53">
        <v>0</v>
      </c>
      <c r="AA43" s="53">
        <v>0</v>
      </c>
      <c r="AB43" s="53">
        <v>0</v>
      </c>
      <c r="AC43" s="53">
        <v>0</v>
      </c>
      <c r="AD43" s="53">
        <v>0</v>
      </c>
      <c r="AE43" s="53">
        <v>0</v>
      </c>
      <c r="AF43" s="53">
        <v>0</v>
      </c>
      <c r="AG43" s="53">
        <v>0</v>
      </c>
      <c r="AH43" s="53">
        <v>0</v>
      </c>
      <c r="AI43" s="53">
        <v>0</v>
      </c>
      <c r="AJ43" s="53">
        <v>0</v>
      </c>
      <c r="AK43" s="53">
        <v>0</v>
      </c>
      <c r="AL43" s="53">
        <v>0</v>
      </c>
      <c r="AM43" s="53">
        <v>0</v>
      </c>
      <c r="AN43" s="53">
        <v>0</v>
      </c>
      <c r="AO43" s="53">
        <v>0</v>
      </c>
      <c r="AP43" s="138">
        <v>0</v>
      </c>
    </row>
    <row r="44" spans="1:42" s="89" customFormat="1" ht="14.25" customHeight="1" x14ac:dyDescent="0.25">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53">
        <v>0</v>
      </c>
      <c r="AJ44" s="53">
        <v>0</v>
      </c>
      <c r="AK44" s="53">
        <v>0</v>
      </c>
      <c r="AL44" s="53">
        <v>0</v>
      </c>
      <c r="AM44" s="53">
        <v>0</v>
      </c>
      <c r="AN44" s="53">
        <v>0</v>
      </c>
      <c r="AO44" s="53">
        <v>0</v>
      </c>
      <c r="AP44" s="138">
        <v>0</v>
      </c>
    </row>
    <row r="45" spans="1:42" s="89" customFormat="1" ht="14.25" customHeight="1" x14ac:dyDescent="0.25">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0</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138">
        <v>0</v>
      </c>
    </row>
    <row r="46" spans="1:42" s="89" customFormat="1" ht="14.25" customHeight="1" x14ac:dyDescent="0.25">
      <c r="A46" s="51" t="s">
        <v>381</v>
      </c>
      <c r="B46" s="51" t="s">
        <v>381</v>
      </c>
      <c r="C46" s="51" t="s">
        <v>381</v>
      </c>
      <c r="D46" s="52">
        <v>1.6260000000000001</v>
      </c>
      <c r="E46" s="52">
        <v>0</v>
      </c>
      <c r="F46" s="52">
        <v>0</v>
      </c>
      <c r="G46" s="52">
        <v>0.83699999999999986</v>
      </c>
      <c r="H46" s="52">
        <v>0</v>
      </c>
      <c r="I46" s="52">
        <v>0</v>
      </c>
      <c r="J46" s="52">
        <v>0</v>
      </c>
      <c r="K46" s="52">
        <v>0</v>
      </c>
      <c r="L46" s="52">
        <v>0</v>
      </c>
      <c r="M46" s="52">
        <v>0</v>
      </c>
      <c r="N46" s="52">
        <v>0.10499999999999998</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0</v>
      </c>
      <c r="AJ46" s="52">
        <v>0</v>
      </c>
      <c r="AK46" s="52">
        <v>0</v>
      </c>
      <c r="AL46" s="52">
        <v>0.57300000000000006</v>
      </c>
      <c r="AM46" s="52">
        <v>0</v>
      </c>
      <c r="AN46" s="52">
        <v>0</v>
      </c>
      <c r="AO46" s="52">
        <v>0</v>
      </c>
      <c r="AP46" s="52">
        <v>3.1409999999999996</v>
      </c>
    </row>
    <row r="47" spans="1:42" s="89" customFormat="1" ht="14.25" customHeight="1" x14ac:dyDescent="0.25">
      <c r="A47" s="3" t="s">
        <v>144</v>
      </c>
      <c r="B47" s="3" t="s">
        <v>382</v>
      </c>
      <c r="C47" s="3" t="s">
        <v>383</v>
      </c>
      <c r="D47" s="53">
        <v>0.35699999999999998</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53">
        <v>0</v>
      </c>
      <c r="AJ47" s="53">
        <v>0</v>
      </c>
      <c r="AK47" s="53">
        <v>0</v>
      </c>
      <c r="AL47" s="53">
        <v>0</v>
      </c>
      <c r="AM47" s="53">
        <v>0</v>
      </c>
      <c r="AN47" s="53">
        <v>0</v>
      </c>
      <c r="AO47" s="53">
        <v>0</v>
      </c>
      <c r="AP47" s="138">
        <v>0.35699999999999998</v>
      </c>
    </row>
    <row r="48" spans="1:42" s="89" customFormat="1" ht="14.25" customHeight="1" x14ac:dyDescent="0.25">
      <c r="A48" s="3" t="s">
        <v>144</v>
      </c>
      <c r="B48" s="3" t="s">
        <v>382</v>
      </c>
      <c r="C48" s="3" t="s">
        <v>384</v>
      </c>
      <c r="D48" s="53">
        <v>1.2690000000000001</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v>
      </c>
      <c r="X48" s="53">
        <v>0</v>
      </c>
      <c r="Y48" s="53">
        <v>0</v>
      </c>
      <c r="Z48" s="53">
        <v>0</v>
      </c>
      <c r="AA48" s="53">
        <v>0</v>
      </c>
      <c r="AB48" s="53">
        <v>0</v>
      </c>
      <c r="AC48" s="53">
        <v>0</v>
      </c>
      <c r="AD48" s="53">
        <v>0</v>
      </c>
      <c r="AE48" s="53">
        <v>0</v>
      </c>
      <c r="AF48" s="53">
        <v>0</v>
      </c>
      <c r="AG48" s="53">
        <v>0</v>
      </c>
      <c r="AH48" s="53">
        <v>0</v>
      </c>
      <c r="AI48" s="53">
        <v>0</v>
      </c>
      <c r="AJ48" s="53">
        <v>0</v>
      </c>
      <c r="AK48" s="53">
        <v>0</v>
      </c>
      <c r="AL48" s="53">
        <v>0.57300000000000006</v>
      </c>
      <c r="AM48" s="53">
        <v>0</v>
      </c>
      <c r="AN48" s="53">
        <v>0</v>
      </c>
      <c r="AO48" s="53">
        <v>0</v>
      </c>
      <c r="AP48" s="138">
        <v>1.8420000000000001</v>
      </c>
    </row>
    <row r="49" spans="1:42"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0</v>
      </c>
      <c r="AB49" s="53">
        <v>0</v>
      </c>
      <c r="AC49" s="53">
        <v>0</v>
      </c>
      <c r="AD49" s="53">
        <v>0</v>
      </c>
      <c r="AE49" s="53">
        <v>0</v>
      </c>
      <c r="AF49" s="53">
        <v>0</v>
      </c>
      <c r="AG49" s="53">
        <v>0</v>
      </c>
      <c r="AH49" s="53">
        <v>0</v>
      </c>
      <c r="AI49" s="53">
        <v>0</v>
      </c>
      <c r="AJ49" s="53">
        <v>0</v>
      </c>
      <c r="AK49" s="53">
        <v>0</v>
      </c>
      <c r="AL49" s="53">
        <v>0</v>
      </c>
      <c r="AM49" s="53">
        <v>0</v>
      </c>
      <c r="AN49" s="53">
        <v>0</v>
      </c>
      <c r="AO49" s="53">
        <v>0</v>
      </c>
      <c r="AP49" s="138">
        <v>0</v>
      </c>
    </row>
    <row r="50" spans="1:42"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53">
        <v>0</v>
      </c>
      <c r="AJ50" s="53">
        <v>0</v>
      </c>
      <c r="AK50" s="53">
        <v>0</v>
      </c>
      <c r="AL50" s="53">
        <v>0</v>
      </c>
      <c r="AM50" s="53">
        <v>0</v>
      </c>
      <c r="AN50" s="53">
        <v>0</v>
      </c>
      <c r="AO50" s="53">
        <v>0</v>
      </c>
      <c r="AP50" s="138">
        <v>0</v>
      </c>
    </row>
    <row r="51" spans="1:42"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53">
        <v>0</v>
      </c>
      <c r="AJ51" s="53">
        <v>0</v>
      </c>
      <c r="AK51" s="53">
        <v>0</v>
      </c>
      <c r="AL51" s="53">
        <v>0</v>
      </c>
      <c r="AM51" s="53">
        <v>0</v>
      </c>
      <c r="AN51" s="53">
        <v>0</v>
      </c>
      <c r="AO51" s="53">
        <v>0</v>
      </c>
      <c r="AP51" s="138">
        <v>0</v>
      </c>
    </row>
    <row r="52" spans="1:42" s="89" customFormat="1" ht="14.25" customHeight="1" x14ac:dyDescent="0.25">
      <c r="A52" s="3" t="s">
        <v>144</v>
      </c>
      <c r="B52" s="3" t="s">
        <v>382</v>
      </c>
      <c r="C52" s="3" t="s">
        <v>187</v>
      </c>
      <c r="D52" s="53">
        <v>0</v>
      </c>
      <c r="E52" s="53">
        <v>0</v>
      </c>
      <c r="F52" s="53">
        <v>0</v>
      </c>
      <c r="G52" s="53">
        <v>0.83699999999999986</v>
      </c>
      <c r="H52" s="53">
        <v>0</v>
      </c>
      <c r="I52" s="53">
        <v>0</v>
      </c>
      <c r="J52" s="53">
        <v>0</v>
      </c>
      <c r="K52" s="53">
        <v>0</v>
      </c>
      <c r="L52" s="53">
        <v>0</v>
      </c>
      <c r="M52" s="53">
        <v>0</v>
      </c>
      <c r="N52" s="53">
        <v>0.10499999999999998</v>
      </c>
      <c r="O52" s="53">
        <v>0</v>
      </c>
      <c r="P52" s="53">
        <v>0</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53">
        <v>0</v>
      </c>
      <c r="AJ52" s="53">
        <v>0</v>
      </c>
      <c r="AK52" s="53">
        <v>0</v>
      </c>
      <c r="AL52" s="53">
        <v>0</v>
      </c>
      <c r="AM52" s="53">
        <v>0</v>
      </c>
      <c r="AN52" s="53">
        <v>0</v>
      </c>
      <c r="AO52" s="53">
        <v>0</v>
      </c>
      <c r="AP52" s="138">
        <v>0.94199999999999984</v>
      </c>
    </row>
    <row r="53" spans="1:42"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53">
        <v>0</v>
      </c>
      <c r="AJ53" s="53">
        <v>0</v>
      </c>
      <c r="AK53" s="53">
        <v>0</v>
      </c>
      <c r="AL53" s="53">
        <v>0</v>
      </c>
      <c r="AM53" s="53">
        <v>0</v>
      </c>
      <c r="AN53" s="53">
        <v>0</v>
      </c>
      <c r="AO53" s="53">
        <v>0</v>
      </c>
      <c r="AP53" s="138">
        <v>0</v>
      </c>
    </row>
    <row r="54" spans="1:42"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53">
        <v>0</v>
      </c>
      <c r="AJ54" s="53">
        <v>0</v>
      </c>
      <c r="AK54" s="53">
        <v>0</v>
      </c>
      <c r="AL54" s="53">
        <v>0</v>
      </c>
      <c r="AM54" s="53">
        <v>0</v>
      </c>
      <c r="AN54" s="53">
        <v>0</v>
      </c>
      <c r="AO54" s="53">
        <v>0</v>
      </c>
      <c r="AP54" s="138">
        <v>0</v>
      </c>
    </row>
    <row r="55" spans="1:42" s="89" customFormat="1" ht="14.25" customHeight="1" x14ac:dyDescent="0.25">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v>
      </c>
      <c r="AI55" s="53">
        <v>0</v>
      </c>
      <c r="AJ55" s="53">
        <v>0</v>
      </c>
      <c r="AK55" s="53">
        <v>0</v>
      </c>
      <c r="AL55" s="53">
        <v>0</v>
      </c>
      <c r="AM55" s="53">
        <v>0</v>
      </c>
      <c r="AN55" s="53">
        <v>0</v>
      </c>
      <c r="AO55" s="53">
        <v>0</v>
      </c>
      <c r="AP55" s="138">
        <v>0</v>
      </c>
    </row>
    <row r="56" spans="1:42" s="89" customFormat="1" ht="14.25" customHeight="1" x14ac:dyDescent="0.25">
      <c r="A56" s="49" t="s">
        <v>390</v>
      </c>
      <c r="B56" s="49" t="s">
        <v>390</v>
      </c>
      <c r="C56" s="49" t="s">
        <v>390</v>
      </c>
      <c r="D56" s="50">
        <v>1.6159999999999999</v>
      </c>
      <c r="E56" s="50">
        <v>0</v>
      </c>
      <c r="F56" s="50">
        <v>0</v>
      </c>
      <c r="G56" s="50">
        <v>18.468000000000004</v>
      </c>
      <c r="H56" s="50">
        <v>0</v>
      </c>
      <c r="I56" s="50">
        <v>0</v>
      </c>
      <c r="J56" s="50">
        <v>0.316</v>
      </c>
      <c r="K56" s="50">
        <v>0</v>
      </c>
      <c r="L56" s="50">
        <v>0.39400000000000002</v>
      </c>
      <c r="M56" s="50">
        <v>0</v>
      </c>
      <c r="N56" s="50">
        <v>0.96800000000000008</v>
      </c>
      <c r="O56" s="50">
        <v>0</v>
      </c>
      <c r="P56" s="50">
        <v>2.1000000000000001E-2</v>
      </c>
      <c r="Q56" s="50">
        <v>0</v>
      </c>
      <c r="R56" s="50">
        <v>0</v>
      </c>
      <c r="S56" s="50">
        <v>0</v>
      </c>
      <c r="T56" s="50">
        <v>0</v>
      </c>
      <c r="U56" s="50">
        <v>0</v>
      </c>
      <c r="V56" s="50">
        <v>0.72300000000000009</v>
      </c>
      <c r="W56" s="50">
        <v>0</v>
      </c>
      <c r="X56" s="50">
        <v>0</v>
      </c>
      <c r="Y56" s="50">
        <v>0</v>
      </c>
      <c r="Z56" s="50">
        <v>0</v>
      </c>
      <c r="AA56" s="50">
        <v>0</v>
      </c>
      <c r="AB56" s="50">
        <v>0</v>
      </c>
      <c r="AC56" s="50">
        <v>0</v>
      </c>
      <c r="AD56" s="50">
        <v>0</v>
      </c>
      <c r="AE56" s="50">
        <v>0.92099999999999993</v>
      </c>
      <c r="AF56" s="50">
        <v>0</v>
      </c>
      <c r="AG56" s="50">
        <v>6.2E-2</v>
      </c>
      <c r="AH56" s="50">
        <v>0.192</v>
      </c>
      <c r="AI56" s="50">
        <v>0</v>
      </c>
      <c r="AJ56" s="50">
        <v>0</v>
      </c>
      <c r="AK56" s="50">
        <v>1.01</v>
      </c>
      <c r="AL56" s="50">
        <v>1.704</v>
      </c>
      <c r="AM56" s="50">
        <v>0.17899999999999999</v>
      </c>
      <c r="AN56" s="50">
        <v>0.42700000000000005</v>
      </c>
      <c r="AO56" s="50">
        <v>0</v>
      </c>
      <c r="AP56" s="50">
        <v>26.574000000000009</v>
      </c>
    </row>
    <row r="57" spans="1:42" s="89" customFormat="1" ht="14.25" customHeight="1" x14ac:dyDescent="0.25">
      <c r="A57" s="51" t="s">
        <v>391</v>
      </c>
      <c r="B57" s="51" t="s">
        <v>391</v>
      </c>
      <c r="C57" s="51" t="s">
        <v>391</v>
      </c>
      <c r="D57" s="52">
        <v>0</v>
      </c>
      <c r="E57" s="52">
        <v>0</v>
      </c>
      <c r="F57" s="52">
        <v>0</v>
      </c>
      <c r="G57" s="52">
        <v>0.47300000000000009</v>
      </c>
      <c r="H57" s="52">
        <v>0</v>
      </c>
      <c r="I57" s="52">
        <v>0</v>
      </c>
      <c r="J57" s="52">
        <v>0</v>
      </c>
      <c r="K57" s="52">
        <v>0</v>
      </c>
      <c r="L57" s="52">
        <v>0</v>
      </c>
      <c r="M57" s="52">
        <v>0</v>
      </c>
      <c r="N57" s="52">
        <v>0</v>
      </c>
      <c r="O57" s="52">
        <v>0</v>
      </c>
      <c r="P57" s="52">
        <v>0</v>
      </c>
      <c r="Q57" s="52">
        <v>0</v>
      </c>
      <c r="R57" s="52">
        <v>0</v>
      </c>
      <c r="S57" s="52">
        <v>0</v>
      </c>
      <c r="T57" s="52">
        <v>0</v>
      </c>
      <c r="U57" s="52">
        <v>0</v>
      </c>
      <c r="V57" s="52">
        <v>0</v>
      </c>
      <c r="W57" s="52">
        <v>0</v>
      </c>
      <c r="X57" s="52">
        <v>0</v>
      </c>
      <c r="Y57" s="52">
        <v>0</v>
      </c>
      <c r="Z57" s="52">
        <v>0</v>
      </c>
      <c r="AA57" s="52">
        <v>0</v>
      </c>
      <c r="AB57" s="52">
        <v>0</v>
      </c>
      <c r="AC57" s="52">
        <v>0</v>
      </c>
      <c r="AD57" s="52">
        <v>0</v>
      </c>
      <c r="AE57" s="52">
        <v>0</v>
      </c>
      <c r="AF57" s="52">
        <v>0</v>
      </c>
      <c r="AG57" s="52">
        <v>0</v>
      </c>
      <c r="AH57" s="52">
        <v>0</v>
      </c>
      <c r="AI57" s="52">
        <v>0</v>
      </c>
      <c r="AJ57" s="52">
        <v>0</v>
      </c>
      <c r="AK57" s="52">
        <v>0</v>
      </c>
      <c r="AL57" s="52">
        <v>0.5</v>
      </c>
      <c r="AM57" s="52">
        <v>0</v>
      </c>
      <c r="AN57" s="52">
        <v>0</v>
      </c>
      <c r="AO57" s="52">
        <v>0</v>
      </c>
      <c r="AP57" s="52">
        <v>0.97300000000000009</v>
      </c>
    </row>
    <row r="58" spans="1:42" s="89" customFormat="1" ht="14.25" customHeight="1" x14ac:dyDescent="0.25">
      <c r="A58" s="3" t="s">
        <v>196</v>
      </c>
      <c r="B58" s="3" t="s">
        <v>392</v>
      </c>
      <c r="C58" s="3" t="s">
        <v>393</v>
      </c>
      <c r="D58" s="53">
        <v>0</v>
      </c>
      <c r="E58" s="53">
        <v>0</v>
      </c>
      <c r="F58" s="53">
        <v>0</v>
      </c>
      <c r="G58" s="53">
        <v>1.2999999999999999E-2</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138">
        <v>1.2999999999999999E-2</v>
      </c>
    </row>
    <row r="59" spans="1:42" s="89" customFormat="1" ht="14.25" customHeight="1" x14ac:dyDescent="0.25">
      <c r="A59" s="3" t="s">
        <v>196</v>
      </c>
      <c r="B59" s="3" t="s">
        <v>392</v>
      </c>
      <c r="C59" s="3" t="s">
        <v>197</v>
      </c>
      <c r="D59" s="53">
        <v>0</v>
      </c>
      <c r="E59" s="53">
        <v>0</v>
      </c>
      <c r="F59" s="53">
        <v>0</v>
      </c>
      <c r="G59" s="53">
        <v>0.43300000000000005</v>
      </c>
      <c r="H59" s="53">
        <v>0</v>
      </c>
      <c r="I59" s="53">
        <v>0</v>
      </c>
      <c r="J59" s="53">
        <v>0</v>
      </c>
      <c r="K59" s="53">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v>
      </c>
      <c r="AL59" s="53">
        <v>0.5</v>
      </c>
      <c r="AM59" s="53">
        <v>0</v>
      </c>
      <c r="AN59" s="53">
        <v>0</v>
      </c>
      <c r="AO59" s="53">
        <v>0</v>
      </c>
      <c r="AP59" s="138">
        <v>0.93300000000000005</v>
      </c>
    </row>
    <row r="60" spans="1:42"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53">
        <v>0</v>
      </c>
      <c r="AJ60" s="53">
        <v>0</v>
      </c>
      <c r="AK60" s="53">
        <v>0</v>
      </c>
      <c r="AL60" s="53">
        <v>0</v>
      </c>
      <c r="AM60" s="53">
        <v>0</v>
      </c>
      <c r="AN60" s="53">
        <v>0</v>
      </c>
      <c r="AO60" s="53">
        <v>0</v>
      </c>
      <c r="AP60" s="138">
        <v>0</v>
      </c>
    </row>
    <row r="61" spans="1:42" s="89" customFormat="1" ht="14.25" customHeight="1" x14ac:dyDescent="0.25">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0</v>
      </c>
      <c r="AD61" s="53">
        <v>0</v>
      </c>
      <c r="AE61" s="53">
        <v>0</v>
      </c>
      <c r="AF61" s="53">
        <v>0</v>
      </c>
      <c r="AG61" s="53">
        <v>0</v>
      </c>
      <c r="AH61" s="53">
        <v>0</v>
      </c>
      <c r="AI61" s="53">
        <v>0</v>
      </c>
      <c r="AJ61" s="53">
        <v>0</v>
      </c>
      <c r="AK61" s="53">
        <v>0</v>
      </c>
      <c r="AL61" s="53">
        <v>0</v>
      </c>
      <c r="AM61" s="53">
        <v>0</v>
      </c>
      <c r="AN61" s="53">
        <v>0</v>
      </c>
      <c r="AO61" s="53">
        <v>0</v>
      </c>
      <c r="AP61" s="138">
        <v>0</v>
      </c>
    </row>
    <row r="62" spans="1:42" s="89" customFormat="1" ht="14.25" customHeight="1" x14ac:dyDescent="0.25">
      <c r="A62" s="3" t="s">
        <v>196</v>
      </c>
      <c r="B62" s="3" t="s">
        <v>392</v>
      </c>
      <c r="C62" s="3" t="s">
        <v>395</v>
      </c>
      <c r="D62" s="53">
        <v>0</v>
      </c>
      <c r="E62" s="53">
        <v>0</v>
      </c>
      <c r="F62" s="53">
        <v>0</v>
      </c>
      <c r="G62" s="53">
        <v>2.7E-2</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53">
        <v>0</v>
      </c>
      <c r="AJ62" s="53">
        <v>0</v>
      </c>
      <c r="AK62" s="53">
        <v>0</v>
      </c>
      <c r="AL62" s="53">
        <v>0</v>
      </c>
      <c r="AM62" s="53">
        <v>0</v>
      </c>
      <c r="AN62" s="53">
        <v>0</v>
      </c>
      <c r="AO62" s="53">
        <v>0</v>
      </c>
      <c r="AP62" s="138">
        <v>2.7E-2</v>
      </c>
    </row>
    <row r="63" spans="1:42"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53">
        <v>0</v>
      </c>
      <c r="AJ63" s="53">
        <v>0</v>
      </c>
      <c r="AK63" s="53">
        <v>0</v>
      </c>
      <c r="AL63" s="53">
        <v>0</v>
      </c>
      <c r="AM63" s="53">
        <v>0</v>
      </c>
      <c r="AN63" s="53">
        <v>0</v>
      </c>
      <c r="AO63" s="53">
        <v>0</v>
      </c>
      <c r="AP63" s="138">
        <v>0</v>
      </c>
    </row>
    <row r="64" spans="1:42" s="89" customFormat="1" ht="14.25" customHeight="1" x14ac:dyDescent="0.25">
      <c r="A64" s="51" t="s">
        <v>396</v>
      </c>
      <c r="B64" s="51" t="s">
        <v>396</v>
      </c>
      <c r="C64" s="51" t="s">
        <v>396</v>
      </c>
      <c r="D64" s="52">
        <v>7.2000000000000008E-2</v>
      </c>
      <c r="E64" s="52">
        <v>0</v>
      </c>
      <c r="F64" s="52">
        <v>0</v>
      </c>
      <c r="G64" s="52">
        <v>9.610000000000003</v>
      </c>
      <c r="H64" s="52">
        <v>0</v>
      </c>
      <c r="I64" s="52">
        <v>0</v>
      </c>
      <c r="J64" s="52">
        <v>0</v>
      </c>
      <c r="K64" s="52">
        <v>0</v>
      </c>
      <c r="L64" s="52">
        <v>3.3000000000000002E-2</v>
      </c>
      <c r="M64" s="52">
        <v>0</v>
      </c>
      <c r="N64" s="52">
        <v>0.13500000000000001</v>
      </c>
      <c r="O64" s="52">
        <v>0</v>
      </c>
      <c r="P64" s="52">
        <v>0</v>
      </c>
      <c r="Q64" s="52">
        <v>0</v>
      </c>
      <c r="R64" s="52">
        <v>0</v>
      </c>
      <c r="S64" s="52">
        <v>0</v>
      </c>
      <c r="T64" s="52">
        <v>0</v>
      </c>
      <c r="U64" s="52">
        <v>0</v>
      </c>
      <c r="V64" s="52">
        <v>0</v>
      </c>
      <c r="W64" s="52">
        <v>0</v>
      </c>
      <c r="X64" s="52">
        <v>0</v>
      </c>
      <c r="Y64" s="52">
        <v>0</v>
      </c>
      <c r="Z64" s="52">
        <v>0</v>
      </c>
      <c r="AA64" s="52">
        <v>0</v>
      </c>
      <c r="AB64" s="52">
        <v>0</v>
      </c>
      <c r="AC64" s="52">
        <v>0</v>
      </c>
      <c r="AD64" s="52">
        <v>0</v>
      </c>
      <c r="AE64" s="52">
        <v>0.8899999999999999</v>
      </c>
      <c r="AF64" s="52">
        <v>0</v>
      </c>
      <c r="AG64" s="52">
        <v>0.02</v>
      </c>
      <c r="AH64" s="52">
        <v>0</v>
      </c>
      <c r="AI64" s="52">
        <v>0</v>
      </c>
      <c r="AJ64" s="52">
        <v>0</v>
      </c>
      <c r="AK64" s="52">
        <v>0.21000000000000002</v>
      </c>
      <c r="AL64" s="52">
        <v>0.81099999999999994</v>
      </c>
      <c r="AM64" s="52">
        <v>0</v>
      </c>
      <c r="AN64" s="52">
        <v>0</v>
      </c>
      <c r="AO64" s="52">
        <v>0</v>
      </c>
      <c r="AP64" s="52">
        <v>11.781000000000004</v>
      </c>
    </row>
    <row r="65" spans="1:42"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53">
        <v>0</v>
      </c>
      <c r="AJ65" s="53">
        <v>0</v>
      </c>
      <c r="AK65" s="53">
        <v>0</v>
      </c>
      <c r="AL65" s="53">
        <v>0</v>
      </c>
      <c r="AM65" s="53">
        <v>0</v>
      </c>
      <c r="AN65" s="53">
        <v>0</v>
      </c>
      <c r="AO65" s="53">
        <v>0</v>
      </c>
      <c r="AP65" s="138">
        <v>0</v>
      </c>
    </row>
    <row r="66" spans="1:42"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53">
        <v>0</v>
      </c>
      <c r="AJ66" s="53">
        <v>0</v>
      </c>
      <c r="AK66" s="53">
        <v>0</v>
      </c>
      <c r="AL66" s="53">
        <v>0</v>
      </c>
      <c r="AM66" s="53">
        <v>0</v>
      </c>
      <c r="AN66" s="53">
        <v>0</v>
      </c>
      <c r="AO66" s="53">
        <v>0</v>
      </c>
      <c r="AP66" s="138">
        <v>0</v>
      </c>
    </row>
    <row r="67" spans="1:42" s="89" customFormat="1" ht="14.25" customHeight="1" x14ac:dyDescent="0.25">
      <c r="A67" s="3" t="s">
        <v>196</v>
      </c>
      <c r="B67" s="3" t="s">
        <v>397</v>
      </c>
      <c r="C67" s="3" t="s">
        <v>400</v>
      </c>
      <c r="D67" s="53">
        <v>0</v>
      </c>
      <c r="E67" s="53">
        <v>0</v>
      </c>
      <c r="F67" s="53">
        <v>0</v>
      </c>
      <c r="G67" s="53">
        <v>5.3999999999999999E-2</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53">
        <v>0</v>
      </c>
      <c r="AJ67" s="53">
        <v>0</v>
      </c>
      <c r="AK67" s="53">
        <v>0</v>
      </c>
      <c r="AL67" s="53">
        <v>0</v>
      </c>
      <c r="AM67" s="53">
        <v>0</v>
      </c>
      <c r="AN67" s="53">
        <v>0</v>
      </c>
      <c r="AO67" s="53">
        <v>0</v>
      </c>
      <c r="AP67" s="138">
        <v>5.3999999999999999E-2</v>
      </c>
    </row>
    <row r="68" spans="1:42"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53">
        <v>0</v>
      </c>
      <c r="AJ68" s="53">
        <v>0</v>
      </c>
      <c r="AK68" s="53">
        <v>0</v>
      </c>
      <c r="AL68" s="53">
        <v>0</v>
      </c>
      <c r="AM68" s="53">
        <v>0</v>
      </c>
      <c r="AN68" s="53">
        <v>0</v>
      </c>
      <c r="AO68" s="53">
        <v>0</v>
      </c>
      <c r="AP68" s="138">
        <v>0</v>
      </c>
    </row>
    <row r="69" spans="1:42" s="89" customFormat="1" ht="14.25" customHeight="1" x14ac:dyDescent="0.25">
      <c r="A69" s="3" t="s">
        <v>196</v>
      </c>
      <c r="B69" s="3" t="s">
        <v>397</v>
      </c>
      <c r="C69" s="3" t="s">
        <v>402</v>
      </c>
      <c r="D69" s="53">
        <v>4.8000000000000001E-2</v>
      </c>
      <c r="E69" s="53">
        <v>0</v>
      </c>
      <c r="F69" s="53">
        <v>0</v>
      </c>
      <c r="G69" s="53">
        <v>0.10300000000000001</v>
      </c>
      <c r="H69" s="53">
        <v>0</v>
      </c>
      <c r="I69" s="53">
        <v>0</v>
      </c>
      <c r="J69" s="53">
        <v>0</v>
      </c>
      <c r="K69" s="53">
        <v>0</v>
      </c>
      <c r="L69" s="53">
        <v>0</v>
      </c>
      <c r="M69" s="53">
        <v>0</v>
      </c>
      <c r="N69" s="53">
        <v>7.1000000000000008E-2</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0.1</v>
      </c>
      <c r="AF69" s="53">
        <v>0</v>
      </c>
      <c r="AG69" s="53">
        <v>0.02</v>
      </c>
      <c r="AH69" s="53">
        <v>0</v>
      </c>
      <c r="AI69" s="53">
        <v>0</v>
      </c>
      <c r="AJ69" s="53">
        <v>0</v>
      </c>
      <c r="AK69" s="53">
        <v>0</v>
      </c>
      <c r="AL69" s="53">
        <v>0</v>
      </c>
      <c r="AM69" s="53">
        <v>0</v>
      </c>
      <c r="AN69" s="53">
        <v>0</v>
      </c>
      <c r="AO69" s="53">
        <v>0</v>
      </c>
      <c r="AP69" s="138">
        <v>0.34200000000000008</v>
      </c>
    </row>
    <row r="70" spans="1:42" s="89" customFormat="1" ht="14.25" customHeight="1" x14ac:dyDescent="0.25">
      <c r="A70" s="3" t="s">
        <v>196</v>
      </c>
      <c r="B70" s="3" t="s">
        <v>397</v>
      </c>
      <c r="C70" s="3" t="s">
        <v>403</v>
      </c>
      <c r="D70" s="53">
        <v>2.4E-2</v>
      </c>
      <c r="E70" s="53">
        <v>0</v>
      </c>
      <c r="F70" s="53">
        <v>0</v>
      </c>
      <c r="G70" s="53">
        <v>7.5110000000000037</v>
      </c>
      <c r="H70" s="53">
        <v>0</v>
      </c>
      <c r="I70" s="53">
        <v>0</v>
      </c>
      <c r="J70" s="53">
        <v>0</v>
      </c>
      <c r="K70" s="53">
        <v>0</v>
      </c>
      <c r="L70" s="53">
        <v>0</v>
      </c>
      <c r="M70" s="53">
        <v>0</v>
      </c>
      <c r="N70" s="53">
        <v>6.4000000000000001E-2</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0.70099999999999996</v>
      </c>
      <c r="AF70" s="53">
        <v>0</v>
      </c>
      <c r="AG70" s="53">
        <v>0</v>
      </c>
      <c r="AH70" s="53">
        <v>0</v>
      </c>
      <c r="AI70" s="53">
        <v>0</v>
      </c>
      <c r="AJ70" s="53">
        <v>0</v>
      </c>
      <c r="AK70" s="53">
        <v>0.2</v>
      </c>
      <c r="AL70" s="53">
        <v>0.63800000000000001</v>
      </c>
      <c r="AM70" s="53">
        <v>0</v>
      </c>
      <c r="AN70" s="53">
        <v>0</v>
      </c>
      <c r="AO70" s="53">
        <v>0</v>
      </c>
      <c r="AP70" s="138">
        <v>9.1380000000000035</v>
      </c>
    </row>
    <row r="71" spans="1:42" s="89" customFormat="1" ht="14.25" customHeight="1" x14ac:dyDescent="0.25">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53">
        <v>0</v>
      </c>
      <c r="AJ71" s="53">
        <v>0</v>
      </c>
      <c r="AK71" s="53">
        <v>0</v>
      </c>
      <c r="AL71" s="53">
        <v>0</v>
      </c>
      <c r="AM71" s="53">
        <v>0</v>
      </c>
      <c r="AN71" s="53">
        <v>0</v>
      </c>
      <c r="AO71" s="53">
        <v>0</v>
      </c>
      <c r="AP71" s="138">
        <v>0</v>
      </c>
    </row>
    <row r="72" spans="1:42" s="89" customFormat="1" ht="14.25" customHeight="1" x14ac:dyDescent="0.25">
      <c r="A72" s="3" t="s">
        <v>196</v>
      </c>
      <c r="B72" s="3" t="s">
        <v>397</v>
      </c>
      <c r="C72" s="3" t="s">
        <v>405</v>
      </c>
      <c r="D72" s="53">
        <v>0</v>
      </c>
      <c r="E72" s="53">
        <v>0</v>
      </c>
      <c r="F72" s="53">
        <v>0</v>
      </c>
      <c r="G72" s="53">
        <v>0.05</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53">
        <v>0</v>
      </c>
      <c r="AJ72" s="53">
        <v>0</v>
      </c>
      <c r="AK72" s="53">
        <v>0</v>
      </c>
      <c r="AL72" s="53">
        <v>0</v>
      </c>
      <c r="AM72" s="53">
        <v>0</v>
      </c>
      <c r="AN72" s="53">
        <v>0</v>
      </c>
      <c r="AO72" s="53">
        <v>0</v>
      </c>
      <c r="AP72" s="138">
        <v>0.05</v>
      </c>
    </row>
    <row r="73" spans="1:42" s="89" customFormat="1" ht="14.25" customHeight="1" x14ac:dyDescent="0.25">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53">
        <v>0</v>
      </c>
      <c r="AJ73" s="53">
        <v>0</v>
      </c>
      <c r="AK73" s="53">
        <v>0</v>
      </c>
      <c r="AL73" s="53">
        <v>0</v>
      </c>
      <c r="AM73" s="53">
        <v>0</v>
      </c>
      <c r="AN73" s="53">
        <v>0</v>
      </c>
      <c r="AO73" s="53">
        <v>0</v>
      </c>
      <c r="AP73" s="138">
        <v>0</v>
      </c>
    </row>
    <row r="74" spans="1:42" s="89" customFormat="1" ht="14.25" customHeight="1" x14ac:dyDescent="0.25">
      <c r="A74" s="3" t="s">
        <v>196</v>
      </c>
      <c r="B74" s="3" t="s">
        <v>397</v>
      </c>
      <c r="C74" s="3" t="s">
        <v>407</v>
      </c>
      <c r="D74" s="53">
        <v>0</v>
      </c>
      <c r="E74" s="53">
        <v>0</v>
      </c>
      <c r="F74" s="53">
        <v>0</v>
      </c>
      <c r="G74" s="53">
        <v>0.54500000000000004</v>
      </c>
      <c r="H74" s="53">
        <v>0</v>
      </c>
      <c r="I74" s="53">
        <v>0</v>
      </c>
      <c r="J74" s="53">
        <v>0</v>
      </c>
      <c r="K74" s="53">
        <v>0</v>
      </c>
      <c r="L74" s="53">
        <v>3.3000000000000002E-2</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2.8000000000000001E-2</v>
      </c>
      <c r="AF74" s="53">
        <v>0</v>
      </c>
      <c r="AG74" s="53">
        <v>0</v>
      </c>
      <c r="AH74" s="53">
        <v>0</v>
      </c>
      <c r="AI74" s="53">
        <v>0</v>
      </c>
      <c r="AJ74" s="53">
        <v>0</v>
      </c>
      <c r="AK74" s="53">
        <v>0</v>
      </c>
      <c r="AL74" s="53">
        <v>0</v>
      </c>
      <c r="AM74" s="53">
        <v>0</v>
      </c>
      <c r="AN74" s="53">
        <v>0</v>
      </c>
      <c r="AO74" s="53">
        <v>0</v>
      </c>
      <c r="AP74" s="138">
        <v>0.60600000000000009</v>
      </c>
    </row>
    <row r="75" spans="1:42"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53">
        <v>0</v>
      </c>
      <c r="AJ75" s="53">
        <v>0</v>
      </c>
      <c r="AK75" s="53">
        <v>0</v>
      </c>
      <c r="AL75" s="53">
        <v>0</v>
      </c>
      <c r="AM75" s="53">
        <v>0</v>
      </c>
      <c r="AN75" s="53">
        <v>0</v>
      </c>
      <c r="AO75" s="53">
        <v>0</v>
      </c>
      <c r="AP75" s="138">
        <v>0</v>
      </c>
    </row>
    <row r="76" spans="1:42"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53">
        <v>0</v>
      </c>
      <c r="AJ76" s="53">
        <v>0</v>
      </c>
      <c r="AK76" s="53">
        <v>0</v>
      </c>
      <c r="AL76" s="53">
        <v>0</v>
      </c>
      <c r="AM76" s="53">
        <v>0</v>
      </c>
      <c r="AN76" s="53">
        <v>0</v>
      </c>
      <c r="AO76" s="53">
        <v>0</v>
      </c>
      <c r="AP76" s="138">
        <v>0</v>
      </c>
    </row>
    <row r="77" spans="1:42"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53">
        <v>0</v>
      </c>
      <c r="AJ77" s="53">
        <v>0</v>
      </c>
      <c r="AK77" s="53">
        <v>0</v>
      </c>
      <c r="AL77" s="53">
        <v>0</v>
      </c>
      <c r="AM77" s="53">
        <v>0</v>
      </c>
      <c r="AN77" s="53">
        <v>0</v>
      </c>
      <c r="AO77" s="53">
        <v>0</v>
      </c>
      <c r="AP77" s="138">
        <v>0</v>
      </c>
    </row>
    <row r="78" spans="1:42"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53">
        <v>0</v>
      </c>
      <c r="AJ78" s="53">
        <v>0</v>
      </c>
      <c r="AK78" s="53">
        <v>0</v>
      </c>
      <c r="AL78" s="53">
        <v>0</v>
      </c>
      <c r="AM78" s="53">
        <v>0</v>
      </c>
      <c r="AN78" s="53">
        <v>0</v>
      </c>
      <c r="AO78" s="53">
        <v>0</v>
      </c>
      <c r="AP78" s="138">
        <v>0</v>
      </c>
    </row>
    <row r="79" spans="1:42" s="89" customFormat="1" ht="14.25" customHeight="1" x14ac:dyDescent="0.25">
      <c r="A79" s="3" t="s">
        <v>196</v>
      </c>
      <c r="B79" s="3" t="s">
        <v>397</v>
      </c>
      <c r="C79" s="3" t="s">
        <v>412</v>
      </c>
      <c r="D79" s="53">
        <v>0</v>
      </c>
      <c r="E79" s="53">
        <v>0</v>
      </c>
      <c r="F79" s="53">
        <v>0</v>
      </c>
      <c r="G79" s="53">
        <v>1.3469999999999998</v>
      </c>
      <c r="H79" s="53">
        <v>0</v>
      </c>
      <c r="I79" s="53">
        <v>0</v>
      </c>
      <c r="J79" s="53">
        <v>0</v>
      </c>
      <c r="K79" s="53">
        <v>0</v>
      </c>
      <c r="L79" s="53">
        <v>0</v>
      </c>
      <c r="M79" s="53">
        <v>0</v>
      </c>
      <c r="N79" s="53">
        <v>0</v>
      </c>
      <c r="O79" s="53">
        <v>0</v>
      </c>
      <c r="P79" s="53">
        <v>0</v>
      </c>
      <c r="Q79" s="53">
        <v>0</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53">
        <v>0</v>
      </c>
      <c r="AJ79" s="53">
        <v>0</v>
      </c>
      <c r="AK79" s="53">
        <v>0.01</v>
      </c>
      <c r="AL79" s="53">
        <v>0.17299999999999999</v>
      </c>
      <c r="AM79" s="53">
        <v>0</v>
      </c>
      <c r="AN79" s="53">
        <v>0</v>
      </c>
      <c r="AO79" s="53">
        <v>0</v>
      </c>
      <c r="AP79" s="138">
        <v>1.5299999999999998</v>
      </c>
    </row>
    <row r="80" spans="1:42" s="89" customFormat="1" ht="14.25" customHeight="1" x14ac:dyDescent="0.25">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53">
        <v>0</v>
      </c>
      <c r="AJ80" s="53">
        <v>0</v>
      </c>
      <c r="AK80" s="53">
        <v>0</v>
      </c>
      <c r="AL80" s="53">
        <v>0</v>
      </c>
      <c r="AM80" s="53">
        <v>0</v>
      </c>
      <c r="AN80" s="53">
        <v>0</v>
      </c>
      <c r="AO80" s="53">
        <v>0</v>
      </c>
      <c r="AP80" s="138">
        <v>0</v>
      </c>
    </row>
    <row r="81" spans="1:42" s="89" customFormat="1" ht="14.25" customHeight="1" x14ac:dyDescent="0.25">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53">
        <v>0</v>
      </c>
      <c r="AJ81" s="53">
        <v>0</v>
      </c>
      <c r="AK81" s="53">
        <v>0</v>
      </c>
      <c r="AL81" s="53">
        <v>0</v>
      </c>
      <c r="AM81" s="53">
        <v>0</v>
      </c>
      <c r="AN81" s="53">
        <v>0</v>
      </c>
      <c r="AO81" s="53">
        <v>0</v>
      </c>
      <c r="AP81" s="138">
        <v>0</v>
      </c>
    </row>
    <row r="82" spans="1:42"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6.0999999999999999E-2</v>
      </c>
      <c r="AF82" s="53">
        <v>0</v>
      </c>
      <c r="AG82" s="53">
        <v>0</v>
      </c>
      <c r="AH82" s="53">
        <v>0</v>
      </c>
      <c r="AI82" s="53">
        <v>0</v>
      </c>
      <c r="AJ82" s="53">
        <v>0</v>
      </c>
      <c r="AK82" s="53">
        <v>0</v>
      </c>
      <c r="AL82" s="53">
        <v>0</v>
      </c>
      <c r="AM82" s="53">
        <v>0</v>
      </c>
      <c r="AN82" s="53">
        <v>0</v>
      </c>
      <c r="AO82" s="53">
        <v>0</v>
      </c>
      <c r="AP82" s="138">
        <v>6.0999999999999999E-2</v>
      </c>
    </row>
    <row r="83" spans="1:42" s="89" customFormat="1" ht="14.25" customHeight="1" x14ac:dyDescent="0.25">
      <c r="A83" s="51" t="s">
        <v>416</v>
      </c>
      <c r="B83" s="51" t="s">
        <v>416</v>
      </c>
      <c r="C83" s="51" t="s">
        <v>416</v>
      </c>
      <c r="D83" s="52">
        <v>1.5439999999999998</v>
      </c>
      <c r="E83" s="52">
        <v>0</v>
      </c>
      <c r="F83" s="52">
        <v>0</v>
      </c>
      <c r="G83" s="52">
        <v>8.1839999999999993</v>
      </c>
      <c r="H83" s="52">
        <v>0</v>
      </c>
      <c r="I83" s="52">
        <v>0</v>
      </c>
      <c r="J83" s="52">
        <v>0.316</v>
      </c>
      <c r="K83" s="52">
        <v>0</v>
      </c>
      <c r="L83" s="52">
        <v>0.36099999999999999</v>
      </c>
      <c r="M83" s="52">
        <v>0</v>
      </c>
      <c r="N83" s="52">
        <v>0.82000000000000006</v>
      </c>
      <c r="O83" s="52">
        <v>0</v>
      </c>
      <c r="P83" s="52">
        <v>2.1000000000000001E-2</v>
      </c>
      <c r="Q83" s="52">
        <v>0</v>
      </c>
      <c r="R83" s="52">
        <v>0</v>
      </c>
      <c r="S83" s="52">
        <v>0</v>
      </c>
      <c r="T83" s="52">
        <v>0</v>
      </c>
      <c r="U83" s="52">
        <v>0</v>
      </c>
      <c r="V83" s="52">
        <v>0.72300000000000009</v>
      </c>
      <c r="W83" s="52">
        <v>0</v>
      </c>
      <c r="X83" s="52">
        <v>0</v>
      </c>
      <c r="Y83" s="52">
        <v>0</v>
      </c>
      <c r="Z83" s="52">
        <v>0</v>
      </c>
      <c r="AA83" s="52">
        <v>0</v>
      </c>
      <c r="AB83" s="52">
        <v>0</v>
      </c>
      <c r="AC83" s="52">
        <v>0</v>
      </c>
      <c r="AD83" s="52">
        <v>0</v>
      </c>
      <c r="AE83" s="52">
        <v>3.1E-2</v>
      </c>
      <c r="AF83" s="52">
        <v>0</v>
      </c>
      <c r="AG83" s="52">
        <v>4.2000000000000003E-2</v>
      </c>
      <c r="AH83" s="52">
        <v>0.192</v>
      </c>
      <c r="AI83" s="52">
        <v>0</v>
      </c>
      <c r="AJ83" s="52">
        <v>0</v>
      </c>
      <c r="AK83" s="52">
        <v>0.75</v>
      </c>
      <c r="AL83" s="52">
        <v>0.39300000000000002</v>
      </c>
      <c r="AM83" s="52">
        <v>4.1000000000000002E-2</v>
      </c>
      <c r="AN83" s="52">
        <v>0.30100000000000005</v>
      </c>
      <c r="AO83" s="52">
        <v>0</v>
      </c>
      <c r="AP83" s="52">
        <v>13.418000000000003</v>
      </c>
    </row>
    <row r="84" spans="1:42" s="89" customFormat="1" ht="14.25" customHeight="1" x14ac:dyDescent="0.25">
      <c r="A84" s="3" t="s">
        <v>196</v>
      </c>
      <c r="B84" s="3" t="s">
        <v>417</v>
      </c>
      <c r="C84" s="3" t="s">
        <v>418</v>
      </c>
      <c r="D84" s="53">
        <v>7.4999999999999997E-2</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2.5000000000000001E-2</v>
      </c>
      <c r="AH84" s="53">
        <v>0</v>
      </c>
      <c r="AI84" s="53">
        <v>0</v>
      </c>
      <c r="AJ84" s="53">
        <v>0</v>
      </c>
      <c r="AK84" s="53">
        <v>0</v>
      </c>
      <c r="AL84" s="53">
        <v>0</v>
      </c>
      <c r="AM84" s="53">
        <v>0</v>
      </c>
      <c r="AN84" s="53">
        <v>0</v>
      </c>
      <c r="AO84" s="53">
        <v>0</v>
      </c>
      <c r="AP84" s="138">
        <v>0.1</v>
      </c>
    </row>
    <row r="85" spans="1:42"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2.1000000000000001E-2</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138">
        <v>2.1000000000000001E-2</v>
      </c>
    </row>
    <row r="86" spans="1:42"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53">
        <v>0</v>
      </c>
      <c r="AJ86" s="53">
        <v>0</v>
      </c>
      <c r="AK86" s="53">
        <v>0</v>
      </c>
      <c r="AL86" s="53">
        <v>0</v>
      </c>
      <c r="AM86" s="53">
        <v>0</v>
      </c>
      <c r="AN86" s="53">
        <v>0</v>
      </c>
      <c r="AO86" s="53">
        <v>0</v>
      </c>
      <c r="AP86" s="138">
        <v>0</v>
      </c>
    </row>
    <row r="87" spans="1:42" s="89" customFormat="1" ht="14.25" customHeight="1" x14ac:dyDescent="0.25">
      <c r="A87" s="3" t="s">
        <v>196</v>
      </c>
      <c r="B87" s="3" t="s">
        <v>417</v>
      </c>
      <c r="C87" s="3" t="s">
        <v>421</v>
      </c>
      <c r="D87" s="53">
        <v>0</v>
      </c>
      <c r="E87" s="53">
        <v>0</v>
      </c>
      <c r="F87" s="53">
        <v>0</v>
      </c>
      <c r="G87" s="53">
        <v>0</v>
      </c>
      <c r="H87" s="53">
        <v>0</v>
      </c>
      <c r="I87" s="53">
        <v>0</v>
      </c>
      <c r="J87" s="53">
        <v>0</v>
      </c>
      <c r="K87" s="53">
        <v>0</v>
      </c>
      <c r="L87" s="53">
        <v>0</v>
      </c>
      <c r="M87" s="53">
        <v>0</v>
      </c>
      <c r="N87" s="53">
        <v>1.4999999999999999E-2</v>
      </c>
      <c r="O87" s="53">
        <v>0</v>
      </c>
      <c r="P87" s="53">
        <v>0</v>
      </c>
      <c r="Q87" s="53">
        <v>0</v>
      </c>
      <c r="R87" s="53">
        <v>0</v>
      </c>
      <c r="S87" s="53">
        <v>0</v>
      </c>
      <c r="T87" s="53">
        <v>0</v>
      </c>
      <c r="U87" s="53">
        <v>0</v>
      </c>
      <c r="V87" s="53">
        <v>0.02</v>
      </c>
      <c r="W87" s="53">
        <v>0</v>
      </c>
      <c r="X87" s="53">
        <v>0</v>
      </c>
      <c r="Y87" s="53">
        <v>0</v>
      </c>
      <c r="Z87" s="53">
        <v>0</v>
      </c>
      <c r="AA87" s="53">
        <v>0</v>
      </c>
      <c r="AB87" s="53">
        <v>0</v>
      </c>
      <c r="AC87" s="53">
        <v>0</v>
      </c>
      <c r="AD87" s="53">
        <v>0</v>
      </c>
      <c r="AE87" s="53">
        <v>0</v>
      </c>
      <c r="AF87" s="53">
        <v>0</v>
      </c>
      <c r="AG87" s="53">
        <v>1.7000000000000001E-2</v>
      </c>
      <c r="AH87" s="53">
        <v>0.192</v>
      </c>
      <c r="AI87" s="53">
        <v>0</v>
      </c>
      <c r="AJ87" s="53">
        <v>0</v>
      </c>
      <c r="AK87" s="53">
        <v>0.7</v>
      </c>
      <c r="AL87" s="53">
        <v>0</v>
      </c>
      <c r="AM87" s="53">
        <v>0</v>
      </c>
      <c r="AN87" s="53">
        <v>0</v>
      </c>
      <c r="AO87" s="53">
        <v>0</v>
      </c>
      <c r="AP87" s="138">
        <v>0.94399999999999995</v>
      </c>
    </row>
    <row r="88" spans="1:42"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53">
        <v>0</v>
      </c>
      <c r="AJ88" s="53">
        <v>0</v>
      </c>
      <c r="AK88" s="53">
        <v>0</v>
      </c>
      <c r="AL88" s="53">
        <v>0</v>
      </c>
      <c r="AM88" s="53">
        <v>0</v>
      </c>
      <c r="AN88" s="53">
        <v>0</v>
      </c>
      <c r="AO88" s="53">
        <v>0</v>
      </c>
      <c r="AP88" s="138">
        <v>0</v>
      </c>
    </row>
    <row r="89" spans="1:42" s="89" customFormat="1" ht="14.25" customHeight="1" x14ac:dyDescent="0.25">
      <c r="A89" s="3" t="s">
        <v>196</v>
      </c>
      <c r="B89" s="3" t="s">
        <v>417</v>
      </c>
      <c r="C89" s="3" t="s">
        <v>423</v>
      </c>
      <c r="D89" s="53">
        <v>0</v>
      </c>
      <c r="E89" s="53">
        <v>0</v>
      </c>
      <c r="F89" s="53">
        <v>0</v>
      </c>
      <c r="G89" s="53">
        <v>1.738</v>
      </c>
      <c r="H89" s="53">
        <v>0</v>
      </c>
      <c r="I89" s="53">
        <v>0</v>
      </c>
      <c r="J89" s="53">
        <v>0</v>
      </c>
      <c r="K89" s="53">
        <v>0</v>
      </c>
      <c r="L89" s="53">
        <v>0</v>
      </c>
      <c r="M89" s="53">
        <v>0</v>
      </c>
      <c r="N89" s="53">
        <v>3.6999999999999998E-2</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0</v>
      </c>
      <c r="AH89" s="53">
        <v>0</v>
      </c>
      <c r="AI89" s="53">
        <v>0</v>
      </c>
      <c r="AJ89" s="53">
        <v>0</v>
      </c>
      <c r="AK89" s="53">
        <v>0</v>
      </c>
      <c r="AL89" s="53">
        <v>0</v>
      </c>
      <c r="AM89" s="53">
        <v>0</v>
      </c>
      <c r="AN89" s="53">
        <v>0.1</v>
      </c>
      <c r="AO89" s="53">
        <v>0</v>
      </c>
      <c r="AP89" s="138">
        <v>1.7749999999999999</v>
      </c>
    </row>
    <row r="90" spans="1:42"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53">
        <v>0</v>
      </c>
      <c r="AJ90" s="53">
        <v>0</v>
      </c>
      <c r="AK90" s="53">
        <v>0</v>
      </c>
      <c r="AL90" s="53">
        <v>0</v>
      </c>
      <c r="AM90" s="53">
        <v>0</v>
      </c>
      <c r="AN90" s="53">
        <v>0</v>
      </c>
      <c r="AO90" s="53">
        <v>0</v>
      </c>
      <c r="AP90" s="138">
        <v>0</v>
      </c>
    </row>
    <row r="91" spans="1:42"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53">
        <v>0</v>
      </c>
      <c r="AJ91" s="53">
        <v>0</v>
      </c>
      <c r="AK91" s="53">
        <v>0</v>
      </c>
      <c r="AL91" s="53">
        <v>0</v>
      </c>
      <c r="AM91" s="53">
        <v>0</v>
      </c>
      <c r="AN91" s="53">
        <v>0</v>
      </c>
      <c r="AO91" s="53">
        <v>0</v>
      </c>
      <c r="AP91" s="138">
        <v>0</v>
      </c>
    </row>
    <row r="92" spans="1:42"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53">
        <v>0</v>
      </c>
      <c r="AJ92" s="53">
        <v>0</v>
      </c>
      <c r="AK92" s="53">
        <v>0</v>
      </c>
      <c r="AL92" s="53">
        <v>0</v>
      </c>
      <c r="AM92" s="53">
        <v>0</v>
      </c>
      <c r="AN92" s="53">
        <v>0</v>
      </c>
      <c r="AO92" s="53">
        <v>0</v>
      </c>
      <c r="AP92" s="138">
        <v>0</v>
      </c>
    </row>
    <row r="93" spans="1:42"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53">
        <v>0</v>
      </c>
      <c r="AJ93" s="53">
        <v>0</v>
      </c>
      <c r="AK93" s="53">
        <v>0</v>
      </c>
      <c r="AL93" s="53">
        <v>0</v>
      </c>
      <c r="AM93" s="53">
        <v>0</v>
      </c>
      <c r="AN93" s="53">
        <v>0</v>
      </c>
      <c r="AO93" s="53">
        <v>0</v>
      </c>
      <c r="AP93" s="138">
        <v>0</v>
      </c>
    </row>
    <row r="94" spans="1:42"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53">
        <v>0</v>
      </c>
      <c r="AJ94" s="53">
        <v>0</v>
      </c>
      <c r="AK94" s="53">
        <v>0</v>
      </c>
      <c r="AL94" s="53">
        <v>0</v>
      </c>
      <c r="AM94" s="53">
        <v>0</v>
      </c>
      <c r="AN94" s="53">
        <v>0</v>
      </c>
      <c r="AO94" s="53">
        <v>0</v>
      </c>
      <c r="AP94" s="138">
        <v>0</v>
      </c>
    </row>
    <row r="95" spans="1:42"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53">
        <v>0</v>
      </c>
      <c r="AJ95" s="53">
        <v>0</v>
      </c>
      <c r="AK95" s="53">
        <v>0</v>
      </c>
      <c r="AL95" s="53">
        <v>0</v>
      </c>
      <c r="AM95" s="53">
        <v>0</v>
      </c>
      <c r="AN95" s="53">
        <v>0</v>
      </c>
      <c r="AO95" s="53">
        <v>0</v>
      </c>
      <c r="AP95" s="138">
        <v>0</v>
      </c>
    </row>
    <row r="96" spans="1:42" s="89" customFormat="1" ht="14.25" customHeight="1" x14ac:dyDescent="0.25">
      <c r="A96" s="3" t="s">
        <v>196</v>
      </c>
      <c r="B96" s="3" t="s">
        <v>417</v>
      </c>
      <c r="C96" s="3" t="s">
        <v>430</v>
      </c>
      <c r="D96" s="53">
        <v>1.4689999999999999</v>
      </c>
      <c r="E96" s="53">
        <v>0</v>
      </c>
      <c r="F96" s="53">
        <v>0</v>
      </c>
      <c r="G96" s="53">
        <v>6.3209999999999997</v>
      </c>
      <c r="H96" s="53">
        <v>0</v>
      </c>
      <c r="I96" s="53">
        <v>0</v>
      </c>
      <c r="J96" s="53">
        <v>0.316</v>
      </c>
      <c r="K96" s="53">
        <v>0</v>
      </c>
      <c r="L96" s="53">
        <v>0.36099999999999999</v>
      </c>
      <c r="M96" s="53">
        <v>0</v>
      </c>
      <c r="N96" s="53">
        <v>0.76800000000000002</v>
      </c>
      <c r="O96" s="53">
        <v>0</v>
      </c>
      <c r="P96" s="53">
        <v>0</v>
      </c>
      <c r="Q96" s="53">
        <v>0</v>
      </c>
      <c r="R96" s="53">
        <v>0</v>
      </c>
      <c r="S96" s="53">
        <v>0</v>
      </c>
      <c r="T96" s="53">
        <v>0</v>
      </c>
      <c r="U96" s="53">
        <v>0</v>
      </c>
      <c r="V96" s="53">
        <v>0.70300000000000007</v>
      </c>
      <c r="W96" s="53">
        <v>0</v>
      </c>
      <c r="X96" s="53">
        <v>0</v>
      </c>
      <c r="Y96" s="53">
        <v>0</v>
      </c>
      <c r="Z96" s="53">
        <v>0</v>
      </c>
      <c r="AA96" s="53">
        <v>0</v>
      </c>
      <c r="AB96" s="53">
        <v>0</v>
      </c>
      <c r="AC96" s="53">
        <v>0</v>
      </c>
      <c r="AD96" s="53">
        <v>0</v>
      </c>
      <c r="AE96" s="53">
        <v>3.1E-2</v>
      </c>
      <c r="AF96" s="53">
        <v>0</v>
      </c>
      <c r="AG96" s="53">
        <v>0</v>
      </c>
      <c r="AH96" s="53">
        <v>0</v>
      </c>
      <c r="AI96" s="53">
        <v>0</v>
      </c>
      <c r="AJ96" s="53">
        <v>0</v>
      </c>
      <c r="AK96" s="53">
        <v>0</v>
      </c>
      <c r="AL96" s="53">
        <v>0.39300000000000002</v>
      </c>
      <c r="AM96" s="53">
        <v>4.1000000000000002E-2</v>
      </c>
      <c r="AN96" s="53">
        <v>0.20100000000000001</v>
      </c>
      <c r="AO96" s="53">
        <v>0</v>
      </c>
      <c r="AP96" s="138">
        <v>10.403000000000002</v>
      </c>
    </row>
    <row r="97" spans="1:42" s="89" customFormat="1" ht="14.25" customHeight="1" x14ac:dyDescent="0.25">
      <c r="A97" s="3" t="s">
        <v>196</v>
      </c>
      <c r="B97" s="3" t="s">
        <v>417</v>
      </c>
      <c r="C97" s="3" t="s">
        <v>431</v>
      </c>
      <c r="D97" s="53">
        <v>0</v>
      </c>
      <c r="E97" s="53">
        <v>0</v>
      </c>
      <c r="F97" s="53">
        <v>0</v>
      </c>
      <c r="G97" s="53">
        <v>0.125</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53">
        <v>0</v>
      </c>
      <c r="AJ97" s="53">
        <v>0</v>
      </c>
      <c r="AK97" s="53">
        <v>0.05</v>
      </c>
      <c r="AL97" s="53">
        <v>0</v>
      </c>
      <c r="AM97" s="53">
        <v>0</v>
      </c>
      <c r="AN97" s="53">
        <v>0</v>
      </c>
      <c r="AO97" s="53">
        <v>0</v>
      </c>
      <c r="AP97" s="138">
        <v>0.17499999999999999</v>
      </c>
    </row>
    <row r="98" spans="1:42"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53">
        <v>0</v>
      </c>
      <c r="AJ98" s="53">
        <v>0</v>
      </c>
      <c r="AK98" s="53">
        <v>0</v>
      </c>
      <c r="AL98" s="53">
        <v>0</v>
      </c>
      <c r="AM98" s="53">
        <v>0</v>
      </c>
      <c r="AN98" s="53">
        <v>0</v>
      </c>
      <c r="AO98" s="53">
        <v>0</v>
      </c>
      <c r="AP98" s="138">
        <v>0</v>
      </c>
    </row>
    <row r="99" spans="1:42"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0</v>
      </c>
      <c r="AC99" s="53">
        <v>0</v>
      </c>
      <c r="AD99" s="53">
        <v>0</v>
      </c>
      <c r="AE99" s="53">
        <v>0</v>
      </c>
      <c r="AF99" s="53">
        <v>0</v>
      </c>
      <c r="AG99" s="53">
        <v>0</v>
      </c>
      <c r="AH99" s="53">
        <v>0</v>
      </c>
      <c r="AI99" s="53">
        <v>0</v>
      </c>
      <c r="AJ99" s="53">
        <v>0</v>
      </c>
      <c r="AK99" s="53">
        <v>0</v>
      </c>
      <c r="AL99" s="53">
        <v>0</v>
      </c>
      <c r="AM99" s="53">
        <v>0</v>
      </c>
      <c r="AN99" s="53">
        <v>0</v>
      </c>
      <c r="AO99" s="53">
        <v>0</v>
      </c>
      <c r="AP99" s="138">
        <v>0</v>
      </c>
    </row>
    <row r="100" spans="1:42" s="89" customFormat="1" ht="14.25" customHeight="1" x14ac:dyDescent="0.25">
      <c r="A100" s="51" t="s">
        <v>434</v>
      </c>
      <c r="B100" s="51" t="s">
        <v>434</v>
      </c>
      <c r="C100" s="51" t="s">
        <v>434</v>
      </c>
      <c r="D100" s="52">
        <v>0</v>
      </c>
      <c r="E100" s="52">
        <v>0</v>
      </c>
      <c r="F100" s="52">
        <v>0</v>
      </c>
      <c r="G100" s="52">
        <v>4.7E-2</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0.05</v>
      </c>
      <c r="AL100" s="52">
        <v>0</v>
      </c>
      <c r="AM100" s="52">
        <v>0</v>
      </c>
      <c r="AN100" s="52">
        <v>0.126</v>
      </c>
      <c r="AO100" s="52">
        <v>0</v>
      </c>
      <c r="AP100" s="52">
        <v>9.7000000000000003E-2</v>
      </c>
    </row>
    <row r="101" spans="1:42" s="89" customFormat="1" ht="14.25" customHeight="1" x14ac:dyDescent="0.25">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0</v>
      </c>
      <c r="AF101" s="53">
        <v>0</v>
      </c>
      <c r="AG101" s="53">
        <v>0</v>
      </c>
      <c r="AH101" s="53">
        <v>0</v>
      </c>
      <c r="AI101" s="53">
        <v>0</v>
      </c>
      <c r="AJ101" s="53">
        <v>0</v>
      </c>
      <c r="AK101" s="53">
        <v>0.05</v>
      </c>
      <c r="AL101" s="53">
        <v>0</v>
      </c>
      <c r="AM101" s="53">
        <v>0</v>
      </c>
      <c r="AN101" s="53">
        <v>0.126</v>
      </c>
      <c r="AO101" s="53">
        <v>0</v>
      </c>
      <c r="AP101" s="138">
        <v>0.05</v>
      </c>
    </row>
    <row r="102" spans="1:42" s="89" customFormat="1" ht="14.25" customHeight="1" x14ac:dyDescent="0.25">
      <c r="A102" s="3" t="s">
        <v>196</v>
      </c>
      <c r="B102" s="3" t="s">
        <v>435</v>
      </c>
      <c r="C102" s="3" t="s">
        <v>437</v>
      </c>
      <c r="D102" s="53">
        <v>0</v>
      </c>
      <c r="E102" s="53">
        <v>0</v>
      </c>
      <c r="F102" s="53">
        <v>0</v>
      </c>
      <c r="G102" s="53">
        <v>2.7E-2</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53">
        <v>0</v>
      </c>
      <c r="AJ102" s="53">
        <v>0</v>
      </c>
      <c r="AK102" s="53">
        <v>0</v>
      </c>
      <c r="AL102" s="53">
        <v>0</v>
      </c>
      <c r="AM102" s="53">
        <v>0</v>
      </c>
      <c r="AN102" s="53">
        <v>0</v>
      </c>
      <c r="AO102" s="53">
        <v>0</v>
      </c>
      <c r="AP102" s="138">
        <v>2.7E-2</v>
      </c>
    </row>
    <row r="103" spans="1:42"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53">
        <v>0</v>
      </c>
      <c r="AJ103" s="53">
        <v>0</v>
      </c>
      <c r="AK103" s="53">
        <v>0</v>
      </c>
      <c r="AL103" s="53">
        <v>0</v>
      </c>
      <c r="AM103" s="53">
        <v>0</v>
      </c>
      <c r="AN103" s="53">
        <v>0</v>
      </c>
      <c r="AO103" s="53">
        <v>0</v>
      </c>
      <c r="AP103" s="138">
        <v>0</v>
      </c>
    </row>
    <row r="104" spans="1:42"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53">
        <v>0</v>
      </c>
      <c r="AJ104" s="53">
        <v>0</v>
      </c>
      <c r="AK104" s="53">
        <v>0</v>
      </c>
      <c r="AL104" s="53">
        <v>0</v>
      </c>
      <c r="AM104" s="53">
        <v>0</v>
      </c>
      <c r="AN104" s="53">
        <v>0</v>
      </c>
      <c r="AO104" s="53">
        <v>0</v>
      </c>
      <c r="AP104" s="138">
        <v>0</v>
      </c>
    </row>
    <row r="105" spans="1:42"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53">
        <v>0</v>
      </c>
      <c r="AJ105" s="53">
        <v>0</v>
      </c>
      <c r="AK105" s="53">
        <v>0</v>
      </c>
      <c r="AL105" s="53">
        <v>0</v>
      </c>
      <c r="AM105" s="53">
        <v>0</v>
      </c>
      <c r="AN105" s="53">
        <v>0</v>
      </c>
      <c r="AO105" s="53">
        <v>0</v>
      </c>
      <c r="AP105" s="138">
        <v>0</v>
      </c>
    </row>
    <row r="106" spans="1:42" s="89" customFormat="1" ht="14.25" customHeight="1" x14ac:dyDescent="0.25">
      <c r="A106" s="3" t="s">
        <v>196</v>
      </c>
      <c r="B106" s="3" t="s">
        <v>435</v>
      </c>
      <c r="C106" s="3" t="s">
        <v>441</v>
      </c>
      <c r="D106" s="53">
        <v>0</v>
      </c>
      <c r="E106" s="53">
        <v>0</v>
      </c>
      <c r="F106" s="53">
        <v>0</v>
      </c>
      <c r="G106" s="53">
        <v>0.02</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53">
        <v>0</v>
      </c>
      <c r="AJ106" s="53">
        <v>0</v>
      </c>
      <c r="AK106" s="53">
        <v>0</v>
      </c>
      <c r="AL106" s="53">
        <v>0</v>
      </c>
      <c r="AM106" s="53">
        <v>0</v>
      </c>
      <c r="AN106" s="53">
        <v>0</v>
      </c>
      <c r="AO106" s="53">
        <v>0</v>
      </c>
      <c r="AP106" s="138">
        <v>0.02</v>
      </c>
    </row>
    <row r="107" spans="1:42"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53">
        <v>0</v>
      </c>
      <c r="AJ107" s="53">
        <v>0</v>
      </c>
      <c r="AK107" s="53">
        <v>0</v>
      </c>
      <c r="AL107" s="53">
        <v>0</v>
      </c>
      <c r="AM107" s="53">
        <v>0</v>
      </c>
      <c r="AN107" s="53">
        <v>0</v>
      </c>
      <c r="AO107" s="53">
        <v>0</v>
      </c>
      <c r="AP107" s="138">
        <v>0</v>
      </c>
    </row>
    <row r="108" spans="1:42"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53">
        <v>0</v>
      </c>
      <c r="AJ108" s="53">
        <v>0</v>
      </c>
      <c r="AK108" s="53">
        <v>0</v>
      </c>
      <c r="AL108" s="53">
        <v>0</v>
      </c>
      <c r="AM108" s="53">
        <v>0</v>
      </c>
      <c r="AN108" s="53">
        <v>0</v>
      </c>
      <c r="AO108" s="53">
        <v>0</v>
      </c>
      <c r="AP108" s="138">
        <v>0</v>
      </c>
    </row>
    <row r="109" spans="1:42"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53">
        <v>0</v>
      </c>
      <c r="AJ109" s="53">
        <v>0</v>
      </c>
      <c r="AK109" s="53">
        <v>0</v>
      </c>
      <c r="AL109" s="53">
        <v>0</v>
      </c>
      <c r="AM109" s="53">
        <v>0</v>
      </c>
      <c r="AN109" s="53">
        <v>0</v>
      </c>
      <c r="AO109" s="53">
        <v>0</v>
      </c>
      <c r="AP109" s="138">
        <v>0</v>
      </c>
    </row>
    <row r="110" spans="1:42" s="89" customFormat="1" ht="14.25" customHeight="1" x14ac:dyDescent="0.25">
      <c r="A110" s="51" t="s">
        <v>445</v>
      </c>
      <c r="B110" s="51" t="s">
        <v>445</v>
      </c>
      <c r="C110" s="51" t="s">
        <v>445</v>
      </c>
      <c r="D110" s="52">
        <v>0</v>
      </c>
      <c r="E110" s="52">
        <v>0</v>
      </c>
      <c r="F110" s="52">
        <v>0</v>
      </c>
      <c r="G110" s="52">
        <v>0.15399999999999997</v>
      </c>
      <c r="H110" s="52">
        <v>0</v>
      </c>
      <c r="I110" s="52">
        <v>0</v>
      </c>
      <c r="J110" s="52">
        <v>0</v>
      </c>
      <c r="K110" s="52">
        <v>0</v>
      </c>
      <c r="L110" s="52">
        <v>0</v>
      </c>
      <c r="M110" s="52">
        <v>0</v>
      </c>
      <c r="N110" s="52">
        <v>1.2999999999999999E-2</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2">
        <v>0</v>
      </c>
      <c r="AI110" s="52">
        <v>0</v>
      </c>
      <c r="AJ110" s="52">
        <v>0</v>
      </c>
      <c r="AK110" s="52">
        <v>0</v>
      </c>
      <c r="AL110" s="52">
        <v>0</v>
      </c>
      <c r="AM110" s="52">
        <v>0.13799999999999998</v>
      </c>
      <c r="AN110" s="52">
        <v>0</v>
      </c>
      <c r="AO110" s="52">
        <v>0</v>
      </c>
      <c r="AP110" s="52">
        <v>0.30499999999999994</v>
      </c>
    </row>
    <row r="111" spans="1:42"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53">
        <v>0</v>
      </c>
      <c r="AJ111" s="53">
        <v>0</v>
      </c>
      <c r="AK111" s="53">
        <v>0</v>
      </c>
      <c r="AL111" s="53">
        <v>0</v>
      </c>
      <c r="AM111" s="53">
        <v>0</v>
      </c>
      <c r="AN111" s="53">
        <v>0</v>
      </c>
      <c r="AO111" s="53">
        <v>0</v>
      </c>
      <c r="AP111" s="138">
        <v>0</v>
      </c>
    </row>
    <row r="112" spans="1:42"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53">
        <v>0</v>
      </c>
      <c r="AJ112" s="53">
        <v>0</v>
      </c>
      <c r="AK112" s="53">
        <v>0</v>
      </c>
      <c r="AL112" s="53">
        <v>0</v>
      </c>
      <c r="AM112" s="53">
        <v>0</v>
      </c>
      <c r="AN112" s="53">
        <v>0</v>
      </c>
      <c r="AO112" s="53">
        <v>0</v>
      </c>
      <c r="AP112" s="138">
        <v>0</v>
      </c>
    </row>
    <row r="113" spans="1:42" s="89" customFormat="1" ht="14.25" customHeight="1" x14ac:dyDescent="0.25">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53">
        <v>0</v>
      </c>
      <c r="AJ113" s="53">
        <v>0</v>
      </c>
      <c r="AK113" s="53">
        <v>0</v>
      </c>
      <c r="AL113" s="53">
        <v>0</v>
      </c>
      <c r="AM113" s="53">
        <v>0</v>
      </c>
      <c r="AN113" s="53">
        <v>0</v>
      </c>
      <c r="AO113" s="53">
        <v>0</v>
      </c>
      <c r="AP113" s="138">
        <v>0</v>
      </c>
    </row>
    <row r="114" spans="1:42" s="89" customFormat="1" ht="14.25" customHeight="1" x14ac:dyDescent="0.25">
      <c r="A114" s="3" t="s">
        <v>196</v>
      </c>
      <c r="B114" s="3" t="s">
        <v>446</v>
      </c>
      <c r="C114" s="3" t="s">
        <v>450</v>
      </c>
      <c r="D114" s="53">
        <v>0</v>
      </c>
      <c r="E114" s="53">
        <v>0</v>
      </c>
      <c r="F114" s="53">
        <v>0</v>
      </c>
      <c r="G114" s="53">
        <v>0.15399999999999997</v>
      </c>
      <c r="H114" s="53">
        <v>0</v>
      </c>
      <c r="I114" s="53">
        <v>0</v>
      </c>
      <c r="J114" s="53">
        <v>0</v>
      </c>
      <c r="K114" s="53">
        <v>0</v>
      </c>
      <c r="L114" s="53">
        <v>0</v>
      </c>
      <c r="M114" s="53">
        <v>0</v>
      </c>
      <c r="N114" s="53">
        <v>1.2999999999999999E-2</v>
      </c>
      <c r="O114" s="53">
        <v>0</v>
      </c>
      <c r="P114" s="53">
        <v>0</v>
      </c>
      <c r="Q114" s="53">
        <v>0</v>
      </c>
      <c r="R114" s="53">
        <v>0</v>
      </c>
      <c r="S114" s="53">
        <v>0</v>
      </c>
      <c r="T114" s="53">
        <v>0</v>
      </c>
      <c r="U114" s="53">
        <v>0</v>
      </c>
      <c r="V114" s="53">
        <v>0</v>
      </c>
      <c r="W114" s="53">
        <v>0</v>
      </c>
      <c r="X114" s="53">
        <v>0</v>
      </c>
      <c r="Y114" s="53">
        <v>0</v>
      </c>
      <c r="Z114" s="53">
        <v>0</v>
      </c>
      <c r="AA114" s="53">
        <v>0</v>
      </c>
      <c r="AB114" s="53">
        <v>0</v>
      </c>
      <c r="AC114" s="53">
        <v>0</v>
      </c>
      <c r="AD114" s="53">
        <v>0</v>
      </c>
      <c r="AE114" s="53">
        <v>0</v>
      </c>
      <c r="AF114" s="53">
        <v>0</v>
      </c>
      <c r="AG114" s="53">
        <v>0</v>
      </c>
      <c r="AH114" s="53">
        <v>0</v>
      </c>
      <c r="AI114" s="53">
        <v>0</v>
      </c>
      <c r="AJ114" s="53">
        <v>0</v>
      </c>
      <c r="AK114" s="53">
        <v>0</v>
      </c>
      <c r="AL114" s="53">
        <v>0</v>
      </c>
      <c r="AM114" s="53">
        <v>0.13799999999999998</v>
      </c>
      <c r="AN114" s="53">
        <v>0</v>
      </c>
      <c r="AO114" s="53">
        <v>0</v>
      </c>
      <c r="AP114" s="138">
        <v>0.30499999999999994</v>
      </c>
    </row>
    <row r="115" spans="1:42"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53">
        <v>0</v>
      </c>
      <c r="AJ115" s="53">
        <v>0</v>
      </c>
      <c r="AK115" s="53">
        <v>0</v>
      </c>
      <c r="AL115" s="53">
        <v>0</v>
      </c>
      <c r="AM115" s="53">
        <v>0</v>
      </c>
      <c r="AN115" s="53">
        <v>0</v>
      </c>
      <c r="AO115" s="53">
        <v>0</v>
      </c>
      <c r="AP115" s="138">
        <v>0</v>
      </c>
    </row>
    <row r="116" spans="1:42" s="89" customFormat="1" ht="14.25" customHeight="1" x14ac:dyDescent="0.25">
      <c r="A116" s="49" t="s">
        <v>452</v>
      </c>
      <c r="B116" s="49" t="s">
        <v>452</v>
      </c>
      <c r="C116" s="49" t="s">
        <v>452</v>
      </c>
      <c r="D116" s="50">
        <v>0</v>
      </c>
      <c r="E116" s="50">
        <v>0</v>
      </c>
      <c r="F116" s="50">
        <v>0</v>
      </c>
      <c r="G116" s="50">
        <v>2.8549999999999995</v>
      </c>
      <c r="H116" s="50">
        <v>0</v>
      </c>
      <c r="I116" s="50">
        <v>0</v>
      </c>
      <c r="J116" s="50">
        <v>0</v>
      </c>
      <c r="K116" s="50">
        <v>0</v>
      </c>
      <c r="L116" s="50">
        <v>0</v>
      </c>
      <c r="M116" s="50">
        <v>0</v>
      </c>
      <c r="N116" s="50">
        <v>1.4670000000000005</v>
      </c>
      <c r="O116" s="50">
        <v>0</v>
      </c>
      <c r="P116" s="50">
        <v>0</v>
      </c>
      <c r="Q116" s="50">
        <v>0.26</v>
      </c>
      <c r="R116" s="50">
        <v>0</v>
      </c>
      <c r="S116" s="50">
        <v>0</v>
      </c>
      <c r="T116" s="50">
        <v>0</v>
      </c>
      <c r="U116" s="50">
        <v>0.31900000000000001</v>
      </c>
      <c r="V116" s="50">
        <v>0.65900000000000003</v>
      </c>
      <c r="W116" s="50">
        <v>0</v>
      </c>
      <c r="X116" s="50">
        <v>0.04</v>
      </c>
      <c r="Y116" s="50">
        <v>0</v>
      </c>
      <c r="Z116" s="50">
        <v>0</v>
      </c>
      <c r="AA116" s="50">
        <v>0</v>
      </c>
      <c r="AB116" s="50">
        <v>0</v>
      </c>
      <c r="AC116" s="50">
        <v>0</v>
      </c>
      <c r="AD116" s="50">
        <v>0</v>
      </c>
      <c r="AE116" s="50">
        <v>0</v>
      </c>
      <c r="AF116" s="50">
        <v>0</v>
      </c>
      <c r="AG116" s="50">
        <v>1.0359999999999998</v>
      </c>
      <c r="AH116" s="50">
        <v>0</v>
      </c>
      <c r="AI116" s="50">
        <v>0</v>
      </c>
      <c r="AJ116" s="50">
        <v>0</v>
      </c>
      <c r="AK116" s="50">
        <v>0.40400000000000003</v>
      </c>
      <c r="AL116" s="50">
        <v>0</v>
      </c>
      <c r="AM116" s="50">
        <v>1.6599999999999995</v>
      </c>
      <c r="AN116" s="50">
        <v>0</v>
      </c>
      <c r="AO116" s="50">
        <v>0</v>
      </c>
      <c r="AP116" s="50">
        <v>8.6999999999999993</v>
      </c>
    </row>
    <row r="117" spans="1:42" s="89" customFormat="1" ht="14.25" customHeight="1" x14ac:dyDescent="0.25">
      <c r="A117" s="51" t="s">
        <v>452</v>
      </c>
      <c r="B117" s="51" t="s">
        <v>452</v>
      </c>
      <c r="C117" s="51" t="s">
        <v>452</v>
      </c>
      <c r="D117" s="52">
        <v>0</v>
      </c>
      <c r="E117" s="52">
        <v>0</v>
      </c>
      <c r="F117" s="52">
        <v>0</v>
      </c>
      <c r="G117" s="52">
        <v>2.8549999999999995</v>
      </c>
      <c r="H117" s="52">
        <v>0</v>
      </c>
      <c r="I117" s="52">
        <v>0</v>
      </c>
      <c r="J117" s="52">
        <v>0</v>
      </c>
      <c r="K117" s="52">
        <v>0</v>
      </c>
      <c r="L117" s="52">
        <v>0</v>
      </c>
      <c r="M117" s="52">
        <v>0</v>
      </c>
      <c r="N117" s="52">
        <v>1.4670000000000005</v>
      </c>
      <c r="O117" s="52">
        <v>0</v>
      </c>
      <c r="P117" s="52">
        <v>0</v>
      </c>
      <c r="Q117" s="52">
        <v>0.26</v>
      </c>
      <c r="R117" s="52">
        <v>0</v>
      </c>
      <c r="S117" s="52">
        <v>0</v>
      </c>
      <c r="T117" s="52">
        <v>0</v>
      </c>
      <c r="U117" s="52">
        <v>0.31900000000000001</v>
      </c>
      <c r="V117" s="52">
        <v>0.65900000000000003</v>
      </c>
      <c r="W117" s="52">
        <v>0</v>
      </c>
      <c r="X117" s="52">
        <v>0.04</v>
      </c>
      <c r="Y117" s="52">
        <v>0</v>
      </c>
      <c r="Z117" s="52">
        <v>0</v>
      </c>
      <c r="AA117" s="52">
        <v>0</v>
      </c>
      <c r="AB117" s="52">
        <v>0</v>
      </c>
      <c r="AC117" s="52">
        <v>0</v>
      </c>
      <c r="AD117" s="52">
        <v>0</v>
      </c>
      <c r="AE117" s="52">
        <v>0</v>
      </c>
      <c r="AF117" s="52">
        <v>0</v>
      </c>
      <c r="AG117" s="52">
        <v>1.0359999999999998</v>
      </c>
      <c r="AH117" s="52">
        <v>0</v>
      </c>
      <c r="AI117" s="52">
        <v>0</v>
      </c>
      <c r="AJ117" s="52">
        <v>0</v>
      </c>
      <c r="AK117" s="52">
        <v>0.40400000000000003</v>
      </c>
      <c r="AL117" s="52">
        <v>0</v>
      </c>
      <c r="AM117" s="52">
        <v>1.6599999999999995</v>
      </c>
      <c r="AN117" s="52">
        <v>0</v>
      </c>
      <c r="AO117" s="52">
        <v>0</v>
      </c>
      <c r="AP117" s="52">
        <v>8.6999999999999993</v>
      </c>
    </row>
    <row r="118" spans="1:42" s="89" customFormat="1" ht="14.25" customHeight="1" x14ac:dyDescent="0.25">
      <c r="A118" s="3" t="s">
        <v>209</v>
      </c>
      <c r="B118" s="3" t="s">
        <v>209</v>
      </c>
      <c r="C118" s="3" t="s">
        <v>210</v>
      </c>
      <c r="D118" s="53">
        <v>0</v>
      </c>
      <c r="E118" s="53">
        <v>0</v>
      </c>
      <c r="F118" s="53">
        <v>0</v>
      </c>
      <c r="G118" s="53">
        <v>0.26600000000000001</v>
      </c>
      <c r="H118" s="53">
        <v>0</v>
      </c>
      <c r="I118" s="53">
        <v>0</v>
      </c>
      <c r="J118" s="53">
        <v>0</v>
      </c>
      <c r="K118" s="53">
        <v>0</v>
      </c>
      <c r="L118" s="53">
        <v>0</v>
      </c>
      <c r="M118" s="53">
        <v>0</v>
      </c>
      <c r="N118" s="53">
        <v>2.1999999999999999E-2</v>
      </c>
      <c r="O118" s="53">
        <v>0</v>
      </c>
      <c r="P118" s="53">
        <v>0</v>
      </c>
      <c r="Q118" s="53">
        <v>0</v>
      </c>
      <c r="R118" s="53">
        <v>0</v>
      </c>
      <c r="S118" s="53">
        <v>0</v>
      </c>
      <c r="T118" s="53">
        <v>0</v>
      </c>
      <c r="U118" s="53">
        <v>0</v>
      </c>
      <c r="V118" s="53">
        <v>0.65900000000000003</v>
      </c>
      <c r="W118" s="53">
        <v>0</v>
      </c>
      <c r="X118" s="53">
        <v>0</v>
      </c>
      <c r="Y118" s="53">
        <v>0</v>
      </c>
      <c r="Z118" s="53">
        <v>0</v>
      </c>
      <c r="AA118" s="53">
        <v>0</v>
      </c>
      <c r="AB118" s="53">
        <v>0</v>
      </c>
      <c r="AC118" s="53">
        <v>0</v>
      </c>
      <c r="AD118" s="53">
        <v>0</v>
      </c>
      <c r="AE118" s="53">
        <v>0</v>
      </c>
      <c r="AF118" s="53">
        <v>0</v>
      </c>
      <c r="AG118" s="53">
        <v>0</v>
      </c>
      <c r="AH118" s="53">
        <v>0</v>
      </c>
      <c r="AI118" s="53">
        <v>0</v>
      </c>
      <c r="AJ118" s="53">
        <v>0</v>
      </c>
      <c r="AK118" s="53">
        <v>0.40400000000000003</v>
      </c>
      <c r="AL118" s="53">
        <v>0</v>
      </c>
      <c r="AM118" s="53">
        <v>1.6599999999999995</v>
      </c>
      <c r="AN118" s="53">
        <v>0</v>
      </c>
      <c r="AO118" s="53">
        <v>0</v>
      </c>
      <c r="AP118" s="138">
        <v>3.0109999999999992</v>
      </c>
    </row>
    <row r="119" spans="1:42" s="89" customFormat="1" ht="14.25" customHeight="1" x14ac:dyDescent="0.25">
      <c r="A119" s="3" t="s">
        <v>209</v>
      </c>
      <c r="B119" s="3" t="s">
        <v>209</v>
      </c>
      <c r="C119" s="3" t="s">
        <v>213</v>
      </c>
      <c r="D119" s="53">
        <v>0</v>
      </c>
      <c r="E119" s="53">
        <v>0</v>
      </c>
      <c r="F119" s="53">
        <v>0</v>
      </c>
      <c r="G119" s="53">
        <v>2.5889999999999995</v>
      </c>
      <c r="H119" s="53">
        <v>0</v>
      </c>
      <c r="I119" s="53">
        <v>0</v>
      </c>
      <c r="J119" s="53">
        <v>0</v>
      </c>
      <c r="K119" s="53">
        <v>0</v>
      </c>
      <c r="L119" s="53">
        <v>0</v>
      </c>
      <c r="M119" s="53">
        <v>0</v>
      </c>
      <c r="N119" s="53">
        <v>1.4450000000000005</v>
      </c>
      <c r="O119" s="53">
        <v>0</v>
      </c>
      <c r="P119" s="53">
        <v>0</v>
      </c>
      <c r="Q119" s="53">
        <v>0.26</v>
      </c>
      <c r="R119" s="53">
        <v>0</v>
      </c>
      <c r="S119" s="53">
        <v>0</v>
      </c>
      <c r="T119" s="53">
        <v>0</v>
      </c>
      <c r="U119" s="53">
        <v>0.31900000000000001</v>
      </c>
      <c r="V119" s="53">
        <v>0</v>
      </c>
      <c r="W119" s="53">
        <v>0</v>
      </c>
      <c r="X119" s="53">
        <v>0.04</v>
      </c>
      <c r="Y119" s="53">
        <v>0</v>
      </c>
      <c r="Z119" s="53">
        <v>0</v>
      </c>
      <c r="AA119" s="53">
        <v>0</v>
      </c>
      <c r="AB119" s="53">
        <v>0</v>
      </c>
      <c r="AC119" s="53">
        <v>0</v>
      </c>
      <c r="AD119" s="53">
        <v>0</v>
      </c>
      <c r="AE119" s="53">
        <v>0</v>
      </c>
      <c r="AF119" s="53">
        <v>0</v>
      </c>
      <c r="AG119" s="53">
        <v>1.0359999999999998</v>
      </c>
      <c r="AH119" s="53">
        <v>0</v>
      </c>
      <c r="AI119" s="53">
        <v>0</v>
      </c>
      <c r="AJ119" s="53">
        <v>0</v>
      </c>
      <c r="AK119" s="53">
        <v>0</v>
      </c>
      <c r="AL119" s="53">
        <v>0</v>
      </c>
      <c r="AM119" s="53">
        <v>0</v>
      </c>
      <c r="AN119" s="53">
        <v>0</v>
      </c>
      <c r="AO119" s="53">
        <v>0</v>
      </c>
      <c r="AP119" s="138">
        <v>5.6889999999999992</v>
      </c>
    </row>
    <row r="120" spans="1:42" s="89" customFormat="1" ht="14.25" customHeight="1" x14ac:dyDescent="0.25">
      <c r="A120" s="49" t="s">
        <v>453</v>
      </c>
      <c r="B120" s="49" t="s">
        <v>453</v>
      </c>
      <c r="C120" s="49" t="s">
        <v>453</v>
      </c>
      <c r="D120" s="50">
        <v>0</v>
      </c>
      <c r="E120" s="50">
        <v>7.8520000000000003</v>
      </c>
      <c r="F120" s="50">
        <v>0</v>
      </c>
      <c r="G120" s="50">
        <v>30.062000000000008</v>
      </c>
      <c r="H120" s="50">
        <v>0</v>
      </c>
      <c r="I120" s="50">
        <v>0</v>
      </c>
      <c r="J120" s="50">
        <v>0</v>
      </c>
      <c r="K120" s="50">
        <v>0</v>
      </c>
      <c r="L120" s="50">
        <v>0.35699999999999998</v>
      </c>
      <c r="M120" s="50">
        <v>0</v>
      </c>
      <c r="N120" s="50">
        <v>3.0000000000000001E-3</v>
      </c>
      <c r="O120" s="50">
        <v>0</v>
      </c>
      <c r="P120" s="50">
        <v>0</v>
      </c>
      <c r="Q120" s="50">
        <v>0</v>
      </c>
      <c r="R120" s="50">
        <v>0</v>
      </c>
      <c r="S120" s="50">
        <v>0</v>
      </c>
      <c r="T120" s="50">
        <v>0</v>
      </c>
      <c r="U120" s="50">
        <v>1.883</v>
      </c>
      <c r="V120" s="50">
        <v>24.380000000000003</v>
      </c>
      <c r="W120" s="50">
        <v>0</v>
      </c>
      <c r="X120" s="50">
        <v>67.048000000000002</v>
      </c>
      <c r="Y120" s="50">
        <v>0</v>
      </c>
      <c r="Z120" s="50">
        <v>0</v>
      </c>
      <c r="AA120" s="50">
        <v>0</v>
      </c>
      <c r="AB120" s="50">
        <v>0</v>
      </c>
      <c r="AC120" s="50">
        <v>0</v>
      </c>
      <c r="AD120" s="50">
        <v>0</v>
      </c>
      <c r="AE120" s="50">
        <v>0</v>
      </c>
      <c r="AF120" s="50">
        <v>0</v>
      </c>
      <c r="AG120" s="50">
        <v>1.0270000000000001</v>
      </c>
      <c r="AH120" s="50">
        <v>0</v>
      </c>
      <c r="AI120" s="50">
        <v>0</v>
      </c>
      <c r="AJ120" s="50">
        <v>0</v>
      </c>
      <c r="AK120" s="50">
        <v>0.95700000000000007</v>
      </c>
      <c r="AL120" s="50">
        <v>0.36099999999999999</v>
      </c>
      <c r="AM120" s="50">
        <v>1.0030000000000001</v>
      </c>
      <c r="AN120" s="50">
        <v>2.1750000000000003</v>
      </c>
      <c r="AO120" s="50">
        <v>0</v>
      </c>
      <c r="AP120" s="50">
        <v>134.93300000000002</v>
      </c>
    </row>
    <row r="121" spans="1:42" s="89" customFormat="1" ht="14.25" customHeight="1" x14ac:dyDescent="0.25">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0</v>
      </c>
      <c r="X121" s="52">
        <v>0</v>
      </c>
      <c r="Y121" s="52">
        <v>0</v>
      </c>
      <c r="Z121" s="52">
        <v>0</v>
      </c>
      <c r="AA121" s="52">
        <v>0</v>
      </c>
      <c r="AB121" s="52">
        <v>0</v>
      </c>
      <c r="AC121" s="52">
        <v>0</v>
      </c>
      <c r="AD121" s="52">
        <v>0</v>
      </c>
      <c r="AE121" s="52">
        <v>0</v>
      </c>
      <c r="AF121" s="52">
        <v>0</v>
      </c>
      <c r="AG121" s="52">
        <v>0</v>
      </c>
      <c r="AH121" s="52">
        <v>0</v>
      </c>
      <c r="AI121" s="52">
        <v>0</v>
      </c>
      <c r="AJ121" s="52">
        <v>0</v>
      </c>
      <c r="AK121" s="52">
        <v>0</v>
      </c>
      <c r="AL121" s="52">
        <v>0</v>
      </c>
      <c r="AM121" s="52">
        <v>0</v>
      </c>
      <c r="AN121" s="52">
        <v>0</v>
      </c>
      <c r="AO121" s="52">
        <v>0</v>
      </c>
      <c r="AP121" s="52">
        <v>0</v>
      </c>
    </row>
    <row r="122" spans="1:42"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53">
        <v>0</v>
      </c>
      <c r="AJ122" s="53">
        <v>0</v>
      </c>
      <c r="AK122" s="53">
        <v>0</v>
      </c>
      <c r="AL122" s="53">
        <v>0</v>
      </c>
      <c r="AM122" s="53">
        <v>0</v>
      </c>
      <c r="AN122" s="53">
        <v>0</v>
      </c>
      <c r="AO122" s="53">
        <v>0</v>
      </c>
      <c r="AP122" s="138">
        <v>0</v>
      </c>
    </row>
    <row r="123" spans="1:42"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138">
        <v>0</v>
      </c>
    </row>
    <row r="124" spans="1:42" s="89" customFormat="1" ht="14.25" customHeight="1" x14ac:dyDescent="0.25">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138">
        <v>0</v>
      </c>
    </row>
    <row r="125" spans="1:42"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53">
        <v>0</v>
      </c>
      <c r="AJ125" s="53">
        <v>0</v>
      </c>
      <c r="AK125" s="53">
        <v>0</v>
      </c>
      <c r="AL125" s="53">
        <v>0</v>
      </c>
      <c r="AM125" s="53">
        <v>0</v>
      </c>
      <c r="AN125" s="53">
        <v>0</v>
      </c>
      <c r="AO125" s="53">
        <v>0</v>
      </c>
      <c r="AP125" s="138">
        <v>0</v>
      </c>
    </row>
    <row r="126" spans="1:42"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53">
        <v>0</v>
      </c>
      <c r="AJ126" s="53">
        <v>0</v>
      </c>
      <c r="AK126" s="53">
        <v>0</v>
      </c>
      <c r="AL126" s="53">
        <v>0</v>
      </c>
      <c r="AM126" s="53">
        <v>0</v>
      </c>
      <c r="AN126" s="53">
        <v>0</v>
      </c>
      <c r="AO126" s="53">
        <v>0</v>
      </c>
      <c r="AP126" s="138">
        <v>0</v>
      </c>
    </row>
    <row r="127" spans="1:42"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53">
        <v>0</v>
      </c>
      <c r="AJ127" s="53">
        <v>0</v>
      </c>
      <c r="AK127" s="53">
        <v>0</v>
      </c>
      <c r="AL127" s="53">
        <v>0</v>
      </c>
      <c r="AM127" s="53">
        <v>0</v>
      </c>
      <c r="AN127" s="53">
        <v>0</v>
      </c>
      <c r="AO127" s="53">
        <v>0</v>
      </c>
      <c r="AP127" s="138">
        <v>0</v>
      </c>
    </row>
    <row r="128" spans="1:42"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53">
        <v>0</v>
      </c>
      <c r="AJ128" s="53">
        <v>0</v>
      </c>
      <c r="AK128" s="53">
        <v>0</v>
      </c>
      <c r="AL128" s="53">
        <v>0</v>
      </c>
      <c r="AM128" s="53">
        <v>0</v>
      </c>
      <c r="AN128" s="53">
        <v>0</v>
      </c>
      <c r="AO128" s="53">
        <v>0</v>
      </c>
      <c r="AP128" s="138">
        <v>0</v>
      </c>
    </row>
    <row r="129" spans="1:42" s="89" customFormat="1" ht="14.25" customHeight="1" x14ac:dyDescent="0.25">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138">
        <v>0</v>
      </c>
    </row>
    <row r="130" spans="1:42" s="89" customFormat="1" ht="14.25" customHeight="1" x14ac:dyDescent="0.25">
      <c r="A130" s="51" t="s">
        <v>464</v>
      </c>
      <c r="B130" s="51" t="s">
        <v>464</v>
      </c>
      <c r="C130" s="51" t="s">
        <v>464</v>
      </c>
      <c r="D130" s="52">
        <v>0</v>
      </c>
      <c r="E130" s="52">
        <v>0</v>
      </c>
      <c r="F130" s="52">
        <v>0</v>
      </c>
      <c r="G130" s="52">
        <v>2.4629999999999996</v>
      </c>
      <c r="H130" s="52">
        <v>0</v>
      </c>
      <c r="I130" s="52">
        <v>0</v>
      </c>
      <c r="J130" s="52">
        <v>0</v>
      </c>
      <c r="K130" s="52">
        <v>0</v>
      </c>
      <c r="L130" s="52">
        <v>0.182</v>
      </c>
      <c r="M130" s="52">
        <v>0</v>
      </c>
      <c r="N130" s="52">
        <v>0</v>
      </c>
      <c r="O130" s="52">
        <v>0</v>
      </c>
      <c r="P130" s="52">
        <v>0</v>
      </c>
      <c r="Q130" s="52">
        <v>0</v>
      </c>
      <c r="R130" s="52">
        <v>0</v>
      </c>
      <c r="S130" s="52">
        <v>0</v>
      </c>
      <c r="T130" s="52">
        <v>0</v>
      </c>
      <c r="U130" s="52">
        <v>1.883</v>
      </c>
      <c r="V130" s="52">
        <v>0</v>
      </c>
      <c r="W130" s="52">
        <v>0</v>
      </c>
      <c r="X130" s="52">
        <v>0.05</v>
      </c>
      <c r="Y130" s="52">
        <v>0</v>
      </c>
      <c r="Z130" s="52">
        <v>0</v>
      </c>
      <c r="AA130" s="52">
        <v>0</v>
      </c>
      <c r="AB130" s="52">
        <v>0</v>
      </c>
      <c r="AC130" s="52">
        <v>0</v>
      </c>
      <c r="AD130" s="52">
        <v>0</v>
      </c>
      <c r="AE130" s="52">
        <v>0</v>
      </c>
      <c r="AF130" s="52">
        <v>0</v>
      </c>
      <c r="AG130" s="52">
        <v>0.6130000000000001</v>
      </c>
      <c r="AH130" s="52">
        <v>0</v>
      </c>
      <c r="AI130" s="52">
        <v>0</v>
      </c>
      <c r="AJ130" s="52">
        <v>0</v>
      </c>
      <c r="AK130" s="52">
        <v>2.5000000000000001E-2</v>
      </c>
      <c r="AL130" s="52">
        <v>0</v>
      </c>
      <c r="AM130" s="52">
        <v>0.46100000000000008</v>
      </c>
      <c r="AN130" s="52">
        <v>0</v>
      </c>
      <c r="AO130" s="52">
        <v>0</v>
      </c>
      <c r="AP130" s="52">
        <v>5.6769999999999996</v>
      </c>
    </row>
    <row r="131" spans="1:42"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53">
        <v>0</v>
      </c>
      <c r="AJ131" s="53">
        <v>0</v>
      </c>
      <c r="AK131" s="53">
        <v>0</v>
      </c>
      <c r="AL131" s="53">
        <v>0</v>
      </c>
      <c r="AM131" s="53">
        <v>0</v>
      </c>
      <c r="AN131" s="53">
        <v>0</v>
      </c>
      <c r="AO131" s="53">
        <v>0</v>
      </c>
      <c r="AP131" s="138">
        <v>0</v>
      </c>
    </row>
    <row r="132" spans="1:42" s="89" customFormat="1" ht="14.25" customHeight="1" x14ac:dyDescent="0.25">
      <c r="A132" s="3" t="s">
        <v>224</v>
      </c>
      <c r="B132" s="3" t="s">
        <v>465</v>
      </c>
      <c r="C132" s="3" t="s">
        <v>467</v>
      </c>
      <c r="D132" s="53">
        <v>0</v>
      </c>
      <c r="E132" s="53">
        <v>0</v>
      </c>
      <c r="F132" s="53">
        <v>0</v>
      </c>
      <c r="G132" s="53">
        <v>1.456</v>
      </c>
      <c r="H132" s="53">
        <v>0</v>
      </c>
      <c r="I132" s="53">
        <v>0</v>
      </c>
      <c r="J132" s="53">
        <v>0</v>
      </c>
      <c r="K132" s="53">
        <v>0</v>
      </c>
      <c r="L132" s="53">
        <v>0.1</v>
      </c>
      <c r="M132" s="53">
        <v>0</v>
      </c>
      <c r="N132" s="53">
        <v>0</v>
      </c>
      <c r="O132" s="53">
        <v>0</v>
      </c>
      <c r="P132" s="53">
        <v>0</v>
      </c>
      <c r="Q132" s="53">
        <v>0</v>
      </c>
      <c r="R132" s="53">
        <v>0</v>
      </c>
      <c r="S132" s="53">
        <v>0</v>
      </c>
      <c r="T132" s="53">
        <v>0</v>
      </c>
      <c r="U132" s="53">
        <v>0</v>
      </c>
      <c r="V132" s="53">
        <v>0</v>
      </c>
      <c r="W132" s="53">
        <v>0</v>
      </c>
      <c r="X132" s="53">
        <v>0.05</v>
      </c>
      <c r="Y132" s="53">
        <v>0</v>
      </c>
      <c r="Z132" s="53">
        <v>0</v>
      </c>
      <c r="AA132" s="53">
        <v>0</v>
      </c>
      <c r="AB132" s="53">
        <v>0</v>
      </c>
      <c r="AC132" s="53">
        <v>0</v>
      </c>
      <c r="AD132" s="53">
        <v>0</v>
      </c>
      <c r="AE132" s="53">
        <v>0</v>
      </c>
      <c r="AF132" s="53">
        <v>0</v>
      </c>
      <c r="AG132" s="53">
        <v>0.30000000000000004</v>
      </c>
      <c r="AH132" s="53">
        <v>0</v>
      </c>
      <c r="AI132" s="53">
        <v>0</v>
      </c>
      <c r="AJ132" s="53">
        <v>0</v>
      </c>
      <c r="AK132" s="53">
        <v>0</v>
      </c>
      <c r="AL132" s="53">
        <v>0</v>
      </c>
      <c r="AM132" s="53">
        <v>0</v>
      </c>
      <c r="AN132" s="53">
        <v>0</v>
      </c>
      <c r="AO132" s="53">
        <v>0</v>
      </c>
      <c r="AP132" s="138">
        <v>1.9060000000000001</v>
      </c>
    </row>
    <row r="133" spans="1:42" s="89" customFormat="1" ht="14.25" customHeight="1" x14ac:dyDescent="0.25">
      <c r="A133" s="3" t="s">
        <v>224</v>
      </c>
      <c r="B133" s="3" t="s">
        <v>465</v>
      </c>
      <c r="C133" s="3" t="s">
        <v>468</v>
      </c>
      <c r="D133" s="53">
        <v>0</v>
      </c>
      <c r="E133" s="53">
        <v>0</v>
      </c>
      <c r="F133" s="53">
        <v>0</v>
      </c>
      <c r="G133" s="53">
        <v>0.04</v>
      </c>
      <c r="H133" s="53">
        <v>0</v>
      </c>
      <c r="I133" s="53">
        <v>0</v>
      </c>
      <c r="J133" s="53">
        <v>0</v>
      </c>
      <c r="K133" s="53">
        <v>0</v>
      </c>
      <c r="L133" s="53">
        <v>0</v>
      </c>
      <c r="M133" s="53">
        <v>0</v>
      </c>
      <c r="N133" s="53">
        <v>0</v>
      </c>
      <c r="O133" s="53">
        <v>0</v>
      </c>
      <c r="P133" s="53">
        <v>0</v>
      </c>
      <c r="Q133" s="53">
        <v>0</v>
      </c>
      <c r="R133" s="53">
        <v>0</v>
      </c>
      <c r="S133" s="53">
        <v>0</v>
      </c>
      <c r="T133" s="53">
        <v>0</v>
      </c>
      <c r="U133" s="53">
        <v>0.01</v>
      </c>
      <c r="V133" s="53">
        <v>0</v>
      </c>
      <c r="W133" s="53">
        <v>0</v>
      </c>
      <c r="X133" s="53">
        <v>0</v>
      </c>
      <c r="Y133" s="53">
        <v>0</v>
      </c>
      <c r="Z133" s="53">
        <v>0</v>
      </c>
      <c r="AA133" s="53">
        <v>0</v>
      </c>
      <c r="AB133" s="53">
        <v>0</v>
      </c>
      <c r="AC133" s="53">
        <v>0</v>
      </c>
      <c r="AD133" s="53">
        <v>0</v>
      </c>
      <c r="AE133" s="53">
        <v>0</v>
      </c>
      <c r="AF133" s="53">
        <v>0</v>
      </c>
      <c r="AG133" s="53">
        <v>7.5999999999999998E-2</v>
      </c>
      <c r="AH133" s="53">
        <v>0</v>
      </c>
      <c r="AI133" s="53">
        <v>0</v>
      </c>
      <c r="AJ133" s="53">
        <v>0</v>
      </c>
      <c r="AK133" s="53">
        <v>0</v>
      </c>
      <c r="AL133" s="53">
        <v>0</v>
      </c>
      <c r="AM133" s="53">
        <v>0</v>
      </c>
      <c r="AN133" s="53">
        <v>0</v>
      </c>
      <c r="AO133" s="53">
        <v>0</v>
      </c>
      <c r="AP133" s="138">
        <v>0.126</v>
      </c>
    </row>
    <row r="134" spans="1:42" s="89" customFormat="1" ht="14.25" customHeight="1" x14ac:dyDescent="0.25">
      <c r="A134" s="3" t="s">
        <v>224</v>
      </c>
      <c r="B134" s="3" t="s">
        <v>465</v>
      </c>
      <c r="C134" s="3" t="s">
        <v>469</v>
      </c>
      <c r="D134" s="53">
        <v>0</v>
      </c>
      <c r="E134" s="53">
        <v>0</v>
      </c>
      <c r="F134" s="53">
        <v>0</v>
      </c>
      <c r="G134" s="53">
        <v>0.49600000000000005</v>
      </c>
      <c r="H134" s="53">
        <v>0</v>
      </c>
      <c r="I134" s="53">
        <v>0</v>
      </c>
      <c r="J134" s="53">
        <v>0</v>
      </c>
      <c r="K134" s="53">
        <v>0</v>
      </c>
      <c r="L134" s="53">
        <v>8.2000000000000003E-2</v>
      </c>
      <c r="M134" s="53">
        <v>0</v>
      </c>
      <c r="N134" s="53">
        <v>0</v>
      </c>
      <c r="O134" s="53">
        <v>0</v>
      </c>
      <c r="P134" s="53">
        <v>0</v>
      </c>
      <c r="Q134" s="53">
        <v>0</v>
      </c>
      <c r="R134" s="53">
        <v>0</v>
      </c>
      <c r="S134" s="53">
        <v>0</v>
      </c>
      <c r="T134" s="53">
        <v>0</v>
      </c>
      <c r="U134" s="53">
        <v>1.873</v>
      </c>
      <c r="V134" s="53">
        <v>0</v>
      </c>
      <c r="W134" s="53">
        <v>0</v>
      </c>
      <c r="X134" s="53">
        <v>0</v>
      </c>
      <c r="Y134" s="53">
        <v>0</v>
      </c>
      <c r="Z134" s="53">
        <v>0</v>
      </c>
      <c r="AA134" s="53">
        <v>0</v>
      </c>
      <c r="AB134" s="53">
        <v>0</v>
      </c>
      <c r="AC134" s="53">
        <v>0</v>
      </c>
      <c r="AD134" s="53">
        <v>0</v>
      </c>
      <c r="AE134" s="53">
        <v>0</v>
      </c>
      <c r="AF134" s="53">
        <v>0</v>
      </c>
      <c r="AG134" s="53">
        <v>0.20099999999999998</v>
      </c>
      <c r="AH134" s="53">
        <v>0</v>
      </c>
      <c r="AI134" s="53">
        <v>0</v>
      </c>
      <c r="AJ134" s="53">
        <v>0</v>
      </c>
      <c r="AK134" s="53">
        <v>0</v>
      </c>
      <c r="AL134" s="53">
        <v>0</v>
      </c>
      <c r="AM134" s="53">
        <v>0</v>
      </c>
      <c r="AN134" s="53">
        <v>0</v>
      </c>
      <c r="AO134" s="53">
        <v>0</v>
      </c>
      <c r="AP134" s="138">
        <v>2.6520000000000001</v>
      </c>
    </row>
    <row r="135" spans="1:42" s="89" customFormat="1" ht="14.25" customHeight="1" x14ac:dyDescent="0.25">
      <c r="A135" s="3" t="s">
        <v>224</v>
      </c>
      <c r="B135" s="3" t="s">
        <v>465</v>
      </c>
      <c r="C135" s="3" t="s">
        <v>470</v>
      </c>
      <c r="D135" s="53">
        <v>0</v>
      </c>
      <c r="E135" s="53">
        <v>0</v>
      </c>
      <c r="F135" s="53">
        <v>0</v>
      </c>
      <c r="G135" s="53">
        <v>2.5999999999999999E-2</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53">
        <v>0</v>
      </c>
      <c r="AJ135" s="53">
        <v>0</v>
      </c>
      <c r="AK135" s="53">
        <v>0</v>
      </c>
      <c r="AL135" s="53">
        <v>0</v>
      </c>
      <c r="AM135" s="53">
        <v>1.7999999999999999E-2</v>
      </c>
      <c r="AN135" s="53">
        <v>0</v>
      </c>
      <c r="AO135" s="53">
        <v>0</v>
      </c>
      <c r="AP135" s="138">
        <v>4.3999999999999997E-2</v>
      </c>
    </row>
    <row r="136" spans="1:42" s="89" customFormat="1" ht="14.25" customHeight="1" x14ac:dyDescent="0.25">
      <c r="A136" s="3" t="s">
        <v>224</v>
      </c>
      <c r="B136" s="3" t="s">
        <v>465</v>
      </c>
      <c r="C136" s="3" t="s">
        <v>225</v>
      </c>
      <c r="D136" s="53">
        <v>0</v>
      </c>
      <c r="E136" s="53">
        <v>0</v>
      </c>
      <c r="F136" s="53">
        <v>0</v>
      </c>
      <c r="G136" s="53">
        <v>0.29100000000000004</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v>
      </c>
      <c r="AF136" s="53">
        <v>0</v>
      </c>
      <c r="AG136" s="53">
        <v>0</v>
      </c>
      <c r="AH136" s="53">
        <v>0</v>
      </c>
      <c r="AI136" s="53">
        <v>0</v>
      </c>
      <c r="AJ136" s="53">
        <v>0</v>
      </c>
      <c r="AK136" s="53">
        <v>0</v>
      </c>
      <c r="AL136" s="53">
        <v>0</v>
      </c>
      <c r="AM136" s="53">
        <v>0.44300000000000006</v>
      </c>
      <c r="AN136" s="53">
        <v>0</v>
      </c>
      <c r="AO136" s="53">
        <v>0</v>
      </c>
      <c r="AP136" s="138">
        <v>0.7340000000000001</v>
      </c>
    </row>
    <row r="137" spans="1:42" s="89" customFormat="1" ht="14.25" customHeight="1" x14ac:dyDescent="0.25">
      <c r="A137" s="3" t="s">
        <v>224</v>
      </c>
      <c r="B137" s="3" t="s">
        <v>465</v>
      </c>
      <c r="C137" s="3" t="s">
        <v>471</v>
      </c>
      <c r="D137" s="53">
        <v>0</v>
      </c>
      <c r="E137" s="53">
        <v>0</v>
      </c>
      <c r="F137" s="53">
        <v>0</v>
      </c>
      <c r="G137" s="53">
        <v>0.154</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53">
        <v>0</v>
      </c>
      <c r="AJ137" s="53">
        <v>0</v>
      </c>
      <c r="AK137" s="53">
        <v>2.5000000000000001E-2</v>
      </c>
      <c r="AL137" s="53">
        <v>0</v>
      </c>
      <c r="AM137" s="53">
        <v>0</v>
      </c>
      <c r="AN137" s="53">
        <v>0</v>
      </c>
      <c r="AO137" s="53">
        <v>0</v>
      </c>
      <c r="AP137" s="138">
        <v>0.17899999999999999</v>
      </c>
    </row>
    <row r="138" spans="1:42" s="89" customFormat="1" ht="14.25" customHeight="1" x14ac:dyDescent="0.25">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v>
      </c>
      <c r="AF138" s="53">
        <v>0</v>
      </c>
      <c r="AG138" s="53">
        <v>3.5999999999999997E-2</v>
      </c>
      <c r="AH138" s="53">
        <v>0</v>
      </c>
      <c r="AI138" s="53">
        <v>0</v>
      </c>
      <c r="AJ138" s="53">
        <v>0</v>
      </c>
      <c r="AK138" s="53">
        <v>0</v>
      </c>
      <c r="AL138" s="53">
        <v>0</v>
      </c>
      <c r="AM138" s="53">
        <v>0</v>
      </c>
      <c r="AN138" s="53">
        <v>0</v>
      </c>
      <c r="AO138" s="53">
        <v>0</v>
      </c>
      <c r="AP138" s="138">
        <v>3.5999999999999997E-2</v>
      </c>
    </row>
    <row r="139" spans="1:42" s="89" customFormat="1" ht="14.25" customHeight="1" x14ac:dyDescent="0.25">
      <c r="A139" s="51" t="s">
        <v>473</v>
      </c>
      <c r="B139" s="51" t="s">
        <v>473</v>
      </c>
      <c r="C139" s="51" t="s">
        <v>473</v>
      </c>
      <c r="D139" s="52">
        <v>0</v>
      </c>
      <c r="E139" s="52">
        <v>7.8520000000000003</v>
      </c>
      <c r="F139" s="52">
        <v>0</v>
      </c>
      <c r="G139" s="52">
        <v>27.599000000000007</v>
      </c>
      <c r="H139" s="52">
        <v>0</v>
      </c>
      <c r="I139" s="52">
        <v>0</v>
      </c>
      <c r="J139" s="52">
        <v>0</v>
      </c>
      <c r="K139" s="52">
        <v>0</v>
      </c>
      <c r="L139" s="52">
        <v>0.17499999999999999</v>
      </c>
      <c r="M139" s="52">
        <v>0</v>
      </c>
      <c r="N139" s="52">
        <v>3.0000000000000001E-3</v>
      </c>
      <c r="O139" s="52">
        <v>0</v>
      </c>
      <c r="P139" s="52">
        <v>0</v>
      </c>
      <c r="Q139" s="52">
        <v>0</v>
      </c>
      <c r="R139" s="52">
        <v>0</v>
      </c>
      <c r="S139" s="52">
        <v>0</v>
      </c>
      <c r="T139" s="52">
        <v>0</v>
      </c>
      <c r="U139" s="52">
        <v>0</v>
      </c>
      <c r="V139" s="52">
        <v>24.380000000000003</v>
      </c>
      <c r="W139" s="52">
        <v>0</v>
      </c>
      <c r="X139" s="52">
        <v>66.99799999999999</v>
      </c>
      <c r="Y139" s="52">
        <v>0</v>
      </c>
      <c r="Z139" s="52">
        <v>0</v>
      </c>
      <c r="AA139" s="52">
        <v>0</v>
      </c>
      <c r="AB139" s="52">
        <v>0</v>
      </c>
      <c r="AC139" s="52">
        <v>0</v>
      </c>
      <c r="AD139" s="52">
        <v>0</v>
      </c>
      <c r="AE139" s="52">
        <v>0</v>
      </c>
      <c r="AF139" s="52">
        <v>0</v>
      </c>
      <c r="AG139" s="52">
        <v>0.41400000000000003</v>
      </c>
      <c r="AH139" s="52">
        <v>0</v>
      </c>
      <c r="AI139" s="52">
        <v>0</v>
      </c>
      <c r="AJ139" s="52">
        <v>0</v>
      </c>
      <c r="AK139" s="52">
        <v>0.93199999999999994</v>
      </c>
      <c r="AL139" s="52">
        <v>0.36099999999999999</v>
      </c>
      <c r="AM139" s="52">
        <v>0.54200000000000004</v>
      </c>
      <c r="AN139" s="52">
        <v>2.1750000000000003</v>
      </c>
      <c r="AO139" s="52">
        <v>0</v>
      </c>
      <c r="AP139" s="52">
        <v>129.256</v>
      </c>
    </row>
    <row r="140" spans="1:42" s="89" customFormat="1" ht="14.25" customHeight="1" x14ac:dyDescent="0.25">
      <c r="A140" s="3" t="s">
        <v>224</v>
      </c>
      <c r="B140" s="3" t="s">
        <v>474</v>
      </c>
      <c r="C140" s="3" t="s">
        <v>229</v>
      </c>
      <c r="D140" s="53">
        <v>0</v>
      </c>
      <c r="E140" s="53">
        <v>0</v>
      </c>
      <c r="F140" s="53">
        <v>0</v>
      </c>
      <c r="G140" s="53">
        <v>0.23</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3">
        <v>0</v>
      </c>
      <c r="AD140" s="53">
        <v>0</v>
      </c>
      <c r="AE140" s="53">
        <v>0</v>
      </c>
      <c r="AF140" s="53">
        <v>0</v>
      </c>
      <c r="AG140" s="53">
        <v>0</v>
      </c>
      <c r="AH140" s="53">
        <v>0</v>
      </c>
      <c r="AI140" s="53">
        <v>0</v>
      </c>
      <c r="AJ140" s="53">
        <v>0</v>
      </c>
      <c r="AK140" s="53">
        <v>8.3000000000000004E-2</v>
      </c>
      <c r="AL140" s="53">
        <v>0</v>
      </c>
      <c r="AM140" s="53">
        <v>0</v>
      </c>
      <c r="AN140" s="53">
        <v>0</v>
      </c>
      <c r="AO140" s="53">
        <v>0</v>
      </c>
      <c r="AP140" s="138">
        <v>0.313</v>
      </c>
    </row>
    <row r="141" spans="1:42" s="89" customFormat="1" ht="14.25" customHeight="1" x14ac:dyDescent="0.25">
      <c r="A141" s="3" t="s">
        <v>224</v>
      </c>
      <c r="B141" s="3" t="s">
        <v>474</v>
      </c>
      <c r="C141" s="3" t="s">
        <v>475</v>
      </c>
      <c r="D141" s="53">
        <v>0</v>
      </c>
      <c r="E141" s="53">
        <v>1.1880000000000002</v>
      </c>
      <c r="F141" s="53">
        <v>0</v>
      </c>
      <c r="G141" s="53">
        <v>0.108</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3.0009999999999994</v>
      </c>
      <c r="Y141" s="53">
        <v>0</v>
      </c>
      <c r="Z141" s="53">
        <v>0</v>
      </c>
      <c r="AA141" s="53">
        <v>0</v>
      </c>
      <c r="AB141" s="53">
        <v>0</v>
      </c>
      <c r="AC141" s="53">
        <v>0</v>
      </c>
      <c r="AD141" s="53">
        <v>0</v>
      </c>
      <c r="AE141" s="53">
        <v>0</v>
      </c>
      <c r="AF141" s="53">
        <v>0</v>
      </c>
      <c r="AG141" s="53">
        <v>0</v>
      </c>
      <c r="AH141" s="53">
        <v>0</v>
      </c>
      <c r="AI141" s="53">
        <v>0</v>
      </c>
      <c r="AJ141" s="53">
        <v>0</v>
      </c>
      <c r="AK141" s="53">
        <v>0</v>
      </c>
      <c r="AL141" s="53">
        <v>0</v>
      </c>
      <c r="AM141" s="53">
        <v>0</v>
      </c>
      <c r="AN141" s="53">
        <v>0</v>
      </c>
      <c r="AO141" s="53">
        <v>0</v>
      </c>
      <c r="AP141" s="138">
        <v>4.2969999999999997</v>
      </c>
    </row>
    <row r="142" spans="1:42" s="89" customFormat="1" ht="14.25" customHeight="1" x14ac:dyDescent="0.25">
      <c r="A142" s="3" t="s">
        <v>224</v>
      </c>
      <c r="B142" s="3" t="s">
        <v>474</v>
      </c>
      <c r="C142" s="3" t="s">
        <v>232</v>
      </c>
      <c r="D142" s="53">
        <v>0</v>
      </c>
      <c r="E142" s="53">
        <v>0</v>
      </c>
      <c r="F142" s="53">
        <v>0</v>
      </c>
      <c r="G142" s="53">
        <v>2.9930000000000003</v>
      </c>
      <c r="H142" s="53">
        <v>0</v>
      </c>
      <c r="I142" s="53">
        <v>0</v>
      </c>
      <c r="J142" s="53">
        <v>0</v>
      </c>
      <c r="K142" s="53">
        <v>0</v>
      </c>
      <c r="L142" s="53">
        <v>0</v>
      </c>
      <c r="M142" s="53">
        <v>0</v>
      </c>
      <c r="N142" s="53">
        <v>0</v>
      </c>
      <c r="O142" s="53">
        <v>0</v>
      </c>
      <c r="P142" s="53">
        <v>0</v>
      </c>
      <c r="Q142" s="53">
        <v>0</v>
      </c>
      <c r="R142" s="53">
        <v>0</v>
      </c>
      <c r="S142" s="53">
        <v>0</v>
      </c>
      <c r="T142" s="53">
        <v>0</v>
      </c>
      <c r="U142" s="53">
        <v>0</v>
      </c>
      <c r="V142" s="53">
        <v>24.380000000000003</v>
      </c>
      <c r="W142" s="53">
        <v>0</v>
      </c>
      <c r="X142" s="53">
        <v>28.899000000000001</v>
      </c>
      <c r="Y142" s="53">
        <v>0</v>
      </c>
      <c r="Z142" s="53">
        <v>0</v>
      </c>
      <c r="AA142" s="53">
        <v>0</v>
      </c>
      <c r="AB142" s="53">
        <v>0</v>
      </c>
      <c r="AC142" s="53">
        <v>0</v>
      </c>
      <c r="AD142" s="53">
        <v>0</v>
      </c>
      <c r="AE142" s="53">
        <v>0</v>
      </c>
      <c r="AF142" s="53">
        <v>0</v>
      </c>
      <c r="AG142" s="53">
        <v>0.1</v>
      </c>
      <c r="AH142" s="53">
        <v>0</v>
      </c>
      <c r="AI142" s="53">
        <v>0</v>
      </c>
      <c r="AJ142" s="53">
        <v>0</v>
      </c>
      <c r="AK142" s="53">
        <v>0</v>
      </c>
      <c r="AL142" s="53">
        <v>0</v>
      </c>
      <c r="AM142" s="53">
        <v>0.193</v>
      </c>
      <c r="AN142" s="53">
        <v>0</v>
      </c>
      <c r="AO142" s="53">
        <v>0</v>
      </c>
      <c r="AP142" s="138">
        <v>56.565000000000005</v>
      </c>
    </row>
    <row r="143" spans="1:42" s="89" customFormat="1" ht="14.25" customHeight="1" x14ac:dyDescent="0.25">
      <c r="A143" s="3" t="s">
        <v>224</v>
      </c>
      <c r="B143" s="3" t="s">
        <v>474</v>
      </c>
      <c r="C143" s="3" t="s">
        <v>476</v>
      </c>
      <c r="D143" s="53">
        <v>0</v>
      </c>
      <c r="E143" s="53">
        <v>0</v>
      </c>
      <c r="F143" s="53">
        <v>0</v>
      </c>
      <c r="G143" s="53">
        <v>12.950000000000003</v>
      </c>
      <c r="H143" s="53">
        <v>0</v>
      </c>
      <c r="I143" s="53">
        <v>0</v>
      </c>
      <c r="J143" s="53">
        <v>0</v>
      </c>
      <c r="K143" s="53">
        <v>0</v>
      </c>
      <c r="L143" s="53">
        <v>0</v>
      </c>
      <c r="M143" s="53">
        <v>0</v>
      </c>
      <c r="N143" s="53">
        <v>2E-3</v>
      </c>
      <c r="O143" s="53">
        <v>0</v>
      </c>
      <c r="P143" s="53">
        <v>0</v>
      </c>
      <c r="Q143" s="53">
        <v>0</v>
      </c>
      <c r="R143" s="53">
        <v>0</v>
      </c>
      <c r="S143" s="53">
        <v>0</v>
      </c>
      <c r="T143" s="53">
        <v>0</v>
      </c>
      <c r="U143" s="53">
        <v>0</v>
      </c>
      <c r="V143" s="53">
        <v>0</v>
      </c>
      <c r="W143" s="53">
        <v>0</v>
      </c>
      <c r="X143" s="53">
        <v>21.529000000000003</v>
      </c>
      <c r="Y143" s="53">
        <v>0</v>
      </c>
      <c r="Z143" s="53">
        <v>0</v>
      </c>
      <c r="AA143" s="53">
        <v>0</v>
      </c>
      <c r="AB143" s="53">
        <v>0</v>
      </c>
      <c r="AC143" s="53">
        <v>0</v>
      </c>
      <c r="AD143" s="53">
        <v>0</v>
      </c>
      <c r="AE143" s="53">
        <v>0</v>
      </c>
      <c r="AF143" s="53">
        <v>0</v>
      </c>
      <c r="AG143" s="53">
        <v>0</v>
      </c>
      <c r="AH143" s="53">
        <v>0</v>
      </c>
      <c r="AI143" s="53">
        <v>0</v>
      </c>
      <c r="AJ143" s="53">
        <v>0</v>
      </c>
      <c r="AK143" s="53">
        <v>0.2</v>
      </c>
      <c r="AL143" s="53">
        <v>0</v>
      </c>
      <c r="AM143" s="53">
        <v>0.30100000000000005</v>
      </c>
      <c r="AN143" s="53">
        <v>0.45</v>
      </c>
      <c r="AO143" s="53">
        <v>0</v>
      </c>
      <c r="AP143" s="138">
        <v>34.982000000000014</v>
      </c>
    </row>
    <row r="144" spans="1:42" s="89" customFormat="1" ht="14.25" customHeight="1" x14ac:dyDescent="0.25">
      <c r="A144" s="3" t="s">
        <v>224</v>
      </c>
      <c r="B144" s="3" t="s">
        <v>474</v>
      </c>
      <c r="C144" s="3" t="s">
        <v>234</v>
      </c>
      <c r="D144" s="53">
        <v>0</v>
      </c>
      <c r="E144" s="53">
        <v>0</v>
      </c>
      <c r="F144" s="53">
        <v>0</v>
      </c>
      <c r="G144" s="53">
        <v>4.1070000000000011</v>
      </c>
      <c r="H144" s="53">
        <v>0</v>
      </c>
      <c r="I144" s="53">
        <v>0</v>
      </c>
      <c r="J144" s="53">
        <v>0</v>
      </c>
      <c r="K144" s="53">
        <v>0</v>
      </c>
      <c r="L144" s="53">
        <v>7.4999999999999997E-2</v>
      </c>
      <c r="M144" s="53">
        <v>0</v>
      </c>
      <c r="N144" s="53">
        <v>1E-3</v>
      </c>
      <c r="O144" s="53">
        <v>0</v>
      </c>
      <c r="P144" s="53">
        <v>0</v>
      </c>
      <c r="Q144" s="53">
        <v>0</v>
      </c>
      <c r="R144" s="53">
        <v>0</v>
      </c>
      <c r="S144" s="53">
        <v>0</v>
      </c>
      <c r="T144" s="53">
        <v>0</v>
      </c>
      <c r="U144" s="53">
        <v>0</v>
      </c>
      <c r="V144" s="53">
        <v>0</v>
      </c>
      <c r="W144" s="53">
        <v>0</v>
      </c>
      <c r="X144" s="53">
        <v>3.6309999999999998</v>
      </c>
      <c r="Y144" s="53">
        <v>0</v>
      </c>
      <c r="Z144" s="53">
        <v>0</v>
      </c>
      <c r="AA144" s="53">
        <v>0</v>
      </c>
      <c r="AB144" s="53">
        <v>0</v>
      </c>
      <c r="AC144" s="53">
        <v>0</v>
      </c>
      <c r="AD144" s="53">
        <v>0</v>
      </c>
      <c r="AE144" s="53">
        <v>0</v>
      </c>
      <c r="AF144" s="53">
        <v>0</v>
      </c>
      <c r="AG144" s="53">
        <v>0</v>
      </c>
      <c r="AH144" s="53">
        <v>0</v>
      </c>
      <c r="AI144" s="53">
        <v>0</v>
      </c>
      <c r="AJ144" s="53">
        <v>0</v>
      </c>
      <c r="AK144" s="53">
        <v>0</v>
      </c>
      <c r="AL144" s="53">
        <v>4.0000000000000001E-3</v>
      </c>
      <c r="AM144" s="53">
        <v>4.8000000000000001E-2</v>
      </c>
      <c r="AN144" s="53">
        <v>1.05</v>
      </c>
      <c r="AO144" s="53">
        <v>0</v>
      </c>
      <c r="AP144" s="138">
        <v>7.8660000000000014</v>
      </c>
    </row>
    <row r="145" spans="1:42" s="89" customFormat="1" ht="14.25" customHeight="1" x14ac:dyDescent="0.25">
      <c r="A145" s="3" t="s">
        <v>224</v>
      </c>
      <c r="B145" s="3" t="s">
        <v>474</v>
      </c>
      <c r="C145" s="3" t="s">
        <v>477</v>
      </c>
      <c r="D145" s="53">
        <v>0</v>
      </c>
      <c r="E145" s="53">
        <v>0</v>
      </c>
      <c r="F145" s="53">
        <v>0</v>
      </c>
      <c r="G145" s="53">
        <v>1.204</v>
      </c>
      <c r="H145" s="53">
        <v>0</v>
      </c>
      <c r="I145" s="53">
        <v>0</v>
      </c>
      <c r="J145" s="53">
        <v>0</v>
      </c>
      <c r="K145" s="53">
        <v>0</v>
      </c>
      <c r="L145" s="53">
        <v>0.1</v>
      </c>
      <c r="M145" s="53">
        <v>0</v>
      </c>
      <c r="N145" s="53">
        <v>0</v>
      </c>
      <c r="O145" s="53">
        <v>0</v>
      </c>
      <c r="P145" s="53">
        <v>0</v>
      </c>
      <c r="Q145" s="53">
        <v>0</v>
      </c>
      <c r="R145" s="53">
        <v>0</v>
      </c>
      <c r="S145" s="53">
        <v>0</v>
      </c>
      <c r="T145" s="53">
        <v>0</v>
      </c>
      <c r="U145" s="53">
        <v>0</v>
      </c>
      <c r="V145" s="53">
        <v>0</v>
      </c>
      <c r="W145" s="53">
        <v>0</v>
      </c>
      <c r="X145" s="53">
        <v>7.0820000000000007</v>
      </c>
      <c r="Y145" s="53">
        <v>0</v>
      </c>
      <c r="Z145" s="53">
        <v>0</v>
      </c>
      <c r="AA145" s="53">
        <v>0</v>
      </c>
      <c r="AB145" s="53">
        <v>0</v>
      </c>
      <c r="AC145" s="53">
        <v>0</v>
      </c>
      <c r="AD145" s="53">
        <v>0</v>
      </c>
      <c r="AE145" s="53">
        <v>0</v>
      </c>
      <c r="AF145" s="53">
        <v>0</v>
      </c>
      <c r="AG145" s="53">
        <v>0</v>
      </c>
      <c r="AH145" s="53">
        <v>0</v>
      </c>
      <c r="AI145" s="53">
        <v>0</v>
      </c>
      <c r="AJ145" s="53">
        <v>0</v>
      </c>
      <c r="AK145" s="53">
        <v>0</v>
      </c>
      <c r="AL145" s="53">
        <v>3.6999999999999998E-2</v>
      </c>
      <c r="AM145" s="53">
        <v>0</v>
      </c>
      <c r="AN145" s="53">
        <v>0.22500000000000001</v>
      </c>
      <c r="AO145" s="53">
        <v>0</v>
      </c>
      <c r="AP145" s="138">
        <v>8.4230000000000018</v>
      </c>
    </row>
    <row r="146" spans="1:42"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53">
        <v>0</v>
      </c>
      <c r="AJ146" s="53">
        <v>0</v>
      </c>
      <c r="AK146" s="53">
        <v>0</v>
      </c>
      <c r="AL146" s="53">
        <v>0</v>
      </c>
      <c r="AM146" s="53">
        <v>0</v>
      </c>
      <c r="AN146" s="53">
        <v>0</v>
      </c>
      <c r="AO146" s="53">
        <v>0</v>
      </c>
      <c r="AP146" s="138">
        <v>0</v>
      </c>
    </row>
    <row r="147" spans="1:42"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53">
        <v>0</v>
      </c>
      <c r="AJ147" s="53">
        <v>0</v>
      </c>
      <c r="AK147" s="53">
        <v>0</v>
      </c>
      <c r="AL147" s="53">
        <v>0</v>
      </c>
      <c r="AM147" s="53">
        <v>0</v>
      </c>
      <c r="AN147" s="53">
        <v>0</v>
      </c>
      <c r="AO147" s="53">
        <v>0</v>
      </c>
      <c r="AP147" s="138">
        <v>0</v>
      </c>
    </row>
    <row r="148" spans="1:42" s="89" customFormat="1" ht="14.25" customHeight="1" x14ac:dyDescent="0.25">
      <c r="A148" s="3" t="s">
        <v>224</v>
      </c>
      <c r="B148" s="3" t="s">
        <v>474</v>
      </c>
      <c r="C148" s="3" t="s">
        <v>480</v>
      </c>
      <c r="D148" s="53">
        <v>0</v>
      </c>
      <c r="E148" s="53">
        <v>5.9659999999999993</v>
      </c>
      <c r="F148" s="53">
        <v>0</v>
      </c>
      <c r="G148" s="53">
        <v>0.24399999999999999</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1.8359999999999999</v>
      </c>
      <c r="Y148" s="53">
        <v>0</v>
      </c>
      <c r="Z148" s="53">
        <v>0</v>
      </c>
      <c r="AA148" s="53">
        <v>0</v>
      </c>
      <c r="AB148" s="53">
        <v>0</v>
      </c>
      <c r="AC148" s="53">
        <v>0</v>
      </c>
      <c r="AD148" s="53">
        <v>0</v>
      </c>
      <c r="AE148" s="53">
        <v>0</v>
      </c>
      <c r="AF148" s="53">
        <v>0</v>
      </c>
      <c r="AG148" s="53">
        <v>0</v>
      </c>
      <c r="AH148" s="53">
        <v>0</v>
      </c>
      <c r="AI148" s="53">
        <v>0</v>
      </c>
      <c r="AJ148" s="53">
        <v>0</v>
      </c>
      <c r="AK148" s="53">
        <v>0.42899999999999999</v>
      </c>
      <c r="AL148" s="53">
        <v>0</v>
      </c>
      <c r="AM148" s="53">
        <v>0</v>
      </c>
      <c r="AN148" s="53">
        <v>0</v>
      </c>
      <c r="AO148" s="53">
        <v>0</v>
      </c>
      <c r="AP148" s="138">
        <v>8.4749999999999996</v>
      </c>
    </row>
    <row r="149" spans="1:42" s="89" customFormat="1" ht="14.25" customHeight="1" x14ac:dyDescent="0.25">
      <c r="A149" s="3" t="s">
        <v>224</v>
      </c>
      <c r="B149" s="3" t="s">
        <v>474</v>
      </c>
      <c r="C149" s="3" t="s">
        <v>481</v>
      </c>
      <c r="D149" s="53">
        <v>0</v>
      </c>
      <c r="E149" s="53">
        <v>0</v>
      </c>
      <c r="F149" s="53">
        <v>0</v>
      </c>
      <c r="G149" s="53">
        <v>1.9970000000000001</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v>
      </c>
      <c r="X149" s="53">
        <v>0</v>
      </c>
      <c r="Y149" s="53">
        <v>0</v>
      </c>
      <c r="Z149" s="53">
        <v>0</v>
      </c>
      <c r="AA149" s="53">
        <v>0</v>
      </c>
      <c r="AB149" s="53">
        <v>0</v>
      </c>
      <c r="AC149" s="53">
        <v>0</v>
      </c>
      <c r="AD149" s="53">
        <v>0</v>
      </c>
      <c r="AE149" s="53">
        <v>0</v>
      </c>
      <c r="AF149" s="53">
        <v>0</v>
      </c>
      <c r="AG149" s="53">
        <v>0</v>
      </c>
      <c r="AH149" s="53">
        <v>0</v>
      </c>
      <c r="AI149" s="53">
        <v>0</v>
      </c>
      <c r="AJ149" s="53">
        <v>0</v>
      </c>
      <c r="AK149" s="53">
        <v>0</v>
      </c>
      <c r="AL149" s="53">
        <v>0</v>
      </c>
      <c r="AM149" s="53">
        <v>0</v>
      </c>
      <c r="AN149" s="53">
        <v>0.45</v>
      </c>
      <c r="AO149" s="53">
        <v>0</v>
      </c>
      <c r="AP149" s="138">
        <v>1.9970000000000001</v>
      </c>
    </row>
    <row r="150" spans="1:42"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53">
        <v>0</v>
      </c>
      <c r="AJ150" s="53">
        <v>0</v>
      </c>
      <c r="AK150" s="53">
        <v>0</v>
      </c>
      <c r="AL150" s="53">
        <v>0</v>
      </c>
      <c r="AM150" s="53">
        <v>0</v>
      </c>
      <c r="AN150" s="53">
        <v>0</v>
      </c>
      <c r="AO150" s="53">
        <v>0</v>
      </c>
      <c r="AP150" s="138">
        <v>0</v>
      </c>
    </row>
    <row r="151" spans="1:42" s="89" customFormat="1" ht="14.25" customHeight="1" x14ac:dyDescent="0.25">
      <c r="A151" s="3" t="s">
        <v>224</v>
      </c>
      <c r="B151" s="3" t="s">
        <v>474</v>
      </c>
      <c r="C151" s="3" t="s">
        <v>483</v>
      </c>
      <c r="D151" s="53">
        <v>0</v>
      </c>
      <c r="E151" s="53">
        <v>0.69800000000000018</v>
      </c>
      <c r="F151" s="53">
        <v>0</v>
      </c>
      <c r="G151" s="53">
        <v>0.56400000000000006</v>
      </c>
      <c r="H151" s="53">
        <v>0</v>
      </c>
      <c r="I151" s="53">
        <v>0</v>
      </c>
      <c r="J151" s="53">
        <v>0</v>
      </c>
      <c r="K151" s="53">
        <v>0</v>
      </c>
      <c r="L151" s="53">
        <v>0</v>
      </c>
      <c r="M151" s="53">
        <v>0</v>
      </c>
      <c r="N151" s="53">
        <v>0</v>
      </c>
      <c r="O151" s="53">
        <v>0</v>
      </c>
      <c r="P151" s="53">
        <v>0</v>
      </c>
      <c r="Q151" s="53">
        <v>0</v>
      </c>
      <c r="R151" s="53">
        <v>0</v>
      </c>
      <c r="S151" s="53">
        <v>0</v>
      </c>
      <c r="T151" s="53">
        <v>0</v>
      </c>
      <c r="U151" s="53">
        <v>0</v>
      </c>
      <c r="V151" s="53">
        <v>0</v>
      </c>
      <c r="W151" s="53">
        <v>0</v>
      </c>
      <c r="X151" s="53">
        <v>1.02</v>
      </c>
      <c r="Y151" s="53">
        <v>0</v>
      </c>
      <c r="Z151" s="53">
        <v>0</v>
      </c>
      <c r="AA151" s="53">
        <v>0</v>
      </c>
      <c r="AB151" s="53">
        <v>0</v>
      </c>
      <c r="AC151" s="53">
        <v>0</v>
      </c>
      <c r="AD151" s="53">
        <v>0</v>
      </c>
      <c r="AE151" s="53">
        <v>0</v>
      </c>
      <c r="AF151" s="53">
        <v>0</v>
      </c>
      <c r="AG151" s="53">
        <v>0.314</v>
      </c>
      <c r="AH151" s="53">
        <v>0</v>
      </c>
      <c r="AI151" s="53">
        <v>0</v>
      </c>
      <c r="AJ151" s="53">
        <v>0</v>
      </c>
      <c r="AK151" s="53">
        <v>0.22</v>
      </c>
      <c r="AL151" s="53">
        <v>0.32</v>
      </c>
      <c r="AM151" s="53">
        <v>0</v>
      </c>
      <c r="AN151" s="53">
        <v>0</v>
      </c>
      <c r="AO151" s="53">
        <v>0</v>
      </c>
      <c r="AP151" s="138">
        <v>3.1360000000000001</v>
      </c>
    </row>
    <row r="152" spans="1:42" s="89" customFormat="1" ht="14.25" customHeight="1" x14ac:dyDescent="0.25">
      <c r="A152" s="3" t="s">
        <v>224</v>
      </c>
      <c r="B152" s="3" t="s">
        <v>474</v>
      </c>
      <c r="C152" s="3" t="s">
        <v>237</v>
      </c>
      <c r="D152" s="53">
        <v>0</v>
      </c>
      <c r="E152" s="53">
        <v>0</v>
      </c>
      <c r="F152" s="53">
        <v>0</v>
      </c>
      <c r="G152" s="53">
        <v>3.2020000000000008</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53">
        <v>0</v>
      </c>
      <c r="AJ152" s="53">
        <v>0</v>
      </c>
      <c r="AK152" s="53">
        <v>0</v>
      </c>
      <c r="AL152" s="53">
        <v>0</v>
      </c>
      <c r="AM152" s="53">
        <v>0</v>
      </c>
      <c r="AN152" s="53">
        <v>0</v>
      </c>
      <c r="AO152" s="53">
        <v>0</v>
      </c>
      <c r="AP152" s="138">
        <v>3.2020000000000008</v>
      </c>
    </row>
    <row r="153" spans="1:42" s="89" customFormat="1" ht="14.25" customHeight="1" x14ac:dyDescent="0.25">
      <c r="A153" s="49" t="s">
        <v>484</v>
      </c>
      <c r="B153" s="49" t="s">
        <v>484</v>
      </c>
      <c r="C153" s="49" t="s">
        <v>484</v>
      </c>
      <c r="D153" s="50">
        <v>0.52800000000000002</v>
      </c>
      <c r="E153" s="50">
        <v>0</v>
      </c>
      <c r="F153" s="50">
        <v>0</v>
      </c>
      <c r="G153" s="50">
        <v>164.05499999999998</v>
      </c>
      <c r="H153" s="50">
        <v>0</v>
      </c>
      <c r="I153" s="50">
        <v>0</v>
      </c>
      <c r="J153" s="50">
        <v>0.45699999999999996</v>
      </c>
      <c r="K153" s="50">
        <v>0</v>
      </c>
      <c r="L153" s="50">
        <v>0.51600000000000001</v>
      </c>
      <c r="M153" s="50">
        <v>0</v>
      </c>
      <c r="N153" s="50">
        <v>1.2739999999999998</v>
      </c>
      <c r="O153" s="50">
        <v>0</v>
      </c>
      <c r="P153" s="50">
        <v>0</v>
      </c>
      <c r="Q153" s="50">
        <v>2.1030000000000002</v>
      </c>
      <c r="R153" s="50">
        <v>0.25</v>
      </c>
      <c r="S153" s="50">
        <v>0</v>
      </c>
      <c r="T153" s="50">
        <v>0.67999999999999994</v>
      </c>
      <c r="U153" s="50">
        <v>1.4800000000000002</v>
      </c>
      <c r="V153" s="50">
        <v>1.1320000000000001</v>
      </c>
      <c r="W153" s="50">
        <v>0.153</v>
      </c>
      <c r="X153" s="50">
        <v>0</v>
      </c>
      <c r="Y153" s="50">
        <v>0</v>
      </c>
      <c r="Z153" s="50">
        <v>0</v>
      </c>
      <c r="AA153" s="50">
        <v>0</v>
      </c>
      <c r="AB153" s="50">
        <v>0</v>
      </c>
      <c r="AC153" s="50">
        <v>1.034</v>
      </c>
      <c r="AD153" s="50">
        <v>0</v>
      </c>
      <c r="AE153" s="50">
        <v>2.52</v>
      </c>
      <c r="AF153" s="50">
        <v>0</v>
      </c>
      <c r="AG153" s="50">
        <v>0</v>
      </c>
      <c r="AH153" s="50">
        <v>0</v>
      </c>
      <c r="AI153" s="50">
        <v>0</v>
      </c>
      <c r="AJ153" s="50">
        <v>0.1</v>
      </c>
      <c r="AK153" s="50">
        <v>0</v>
      </c>
      <c r="AL153" s="50">
        <v>0.53200000000000003</v>
      </c>
      <c r="AM153" s="50">
        <v>1.829</v>
      </c>
      <c r="AN153" s="50">
        <v>35.658999999999999</v>
      </c>
      <c r="AO153" s="50">
        <v>0</v>
      </c>
      <c r="AP153" s="50">
        <v>178.643</v>
      </c>
    </row>
    <row r="154" spans="1:42" s="89" customFormat="1" ht="14.25" customHeight="1" x14ac:dyDescent="0.25">
      <c r="A154" s="51" t="s">
        <v>485</v>
      </c>
      <c r="B154" s="51" t="s">
        <v>485</v>
      </c>
      <c r="C154" s="51" t="s">
        <v>485</v>
      </c>
      <c r="D154" s="52">
        <v>0.51800000000000002</v>
      </c>
      <c r="E154" s="52">
        <v>0</v>
      </c>
      <c r="F154" s="52">
        <v>0</v>
      </c>
      <c r="G154" s="52">
        <v>9.3119999999999994</v>
      </c>
      <c r="H154" s="52">
        <v>0</v>
      </c>
      <c r="I154" s="52">
        <v>0</v>
      </c>
      <c r="J154" s="52">
        <v>0</v>
      </c>
      <c r="K154" s="52">
        <v>0</v>
      </c>
      <c r="L154" s="52">
        <v>0.36</v>
      </c>
      <c r="M154" s="52">
        <v>0</v>
      </c>
      <c r="N154" s="52">
        <v>0.245</v>
      </c>
      <c r="O154" s="52">
        <v>0</v>
      </c>
      <c r="P154" s="52">
        <v>0</v>
      </c>
      <c r="Q154" s="52">
        <v>0</v>
      </c>
      <c r="R154" s="52">
        <v>0.25</v>
      </c>
      <c r="S154" s="52">
        <v>0</v>
      </c>
      <c r="T154" s="52">
        <v>0</v>
      </c>
      <c r="U154" s="52">
        <v>0</v>
      </c>
      <c r="V154" s="52">
        <v>1.1320000000000001</v>
      </c>
      <c r="W154" s="52">
        <v>0</v>
      </c>
      <c r="X154" s="52">
        <v>0</v>
      </c>
      <c r="Y154" s="52">
        <v>0</v>
      </c>
      <c r="Z154" s="52">
        <v>0</v>
      </c>
      <c r="AA154" s="52">
        <v>0</v>
      </c>
      <c r="AB154" s="52">
        <v>0</v>
      </c>
      <c r="AC154" s="52">
        <v>0</v>
      </c>
      <c r="AD154" s="52">
        <v>0</v>
      </c>
      <c r="AE154" s="52">
        <v>2.52</v>
      </c>
      <c r="AF154" s="52">
        <v>0</v>
      </c>
      <c r="AG154" s="52">
        <v>0</v>
      </c>
      <c r="AH154" s="52">
        <v>0</v>
      </c>
      <c r="AI154" s="52">
        <v>0</v>
      </c>
      <c r="AJ154" s="52">
        <v>0</v>
      </c>
      <c r="AK154" s="52">
        <v>0</v>
      </c>
      <c r="AL154" s="52">
        <v>0.50700000000000001</v>
      </c>
      <c r="AM154" s="52">
        <v>2.8999999999999998E-2</v>
      </c>
      <c r="AN154" s="52">
        <v>0.50600000000000001</v>
      </c>
      <c r="AO154" s="52">
        <v>0</v>
      </c>
      <c r="AP154" s="52">
        <v>14.872999999999999</v>
      </c>
    </row>
    <row r="155" spans="1:42" s="89" customFormat="1" ht="14.25" customHeight="1" x14ac:dyDescent="0.25">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53">
        <v>0</v>
      </c>
      <c r="AJ155" s="53">
        <v>0</v>
      </c>
      <c r="AK155" s="53">
        <v>0</v>
      </c>
      <c r="AL155" s="53">
        <v>0</v>
      </c>
      <c r="AM155" s="53">
        <v>0</v>
      </c>
      <c r="AN155" s="53">
        <v>0</v>
      </c>
      <c r="AO155" s="53">
        <v>0</v>
      </c>
      <c r="AP155" s="138">
        <v>0</v>
      </c>
    </row>
    <row r="156" spans="1:42" s="89" customFormat="1" ht="14.25" customHeight="1" x14ac:dyDescent="0.25">
      <c r="A156" s="3" t="s">
        <v>240</v>
      </c>
      <c r="B156" s="3" t="s">
        <v>486</v>
      </c>
      <c r="C156" s="3" t="s">
        <v>488</v>
      </c>
      <c r="D156" s="53">
        <v>0</v>
      </c>
      <c r="E156" s="53">
        <v>0</v>
      </c>
      <c r="F156" s="53">
        <v>0</v>
      </c>
      <c r="G156" s="53">
        <v>1.4999999999999999E-2</v>
      </c>
      <c r="H156" s="53">
        <v>0</v>
      </c>
      <c r="I156" s="53">
        <v>0</v>
      </c>
      <c r="J156" s="53">
        <v>0</v>
      </c>
      <c r="K156" s="53">
        <v>0</v>
      </c>
      <c r="L156" s="53">
        <v>0</v>
      </c>
      <c r="M156" s="53">
        <v>0</v>
      </c>
      <c r="N156" s="53">
        <v>4.8000000000000001E-2</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53">
        <v>0</v>
      </c>
      <c r="AJ156" s="53">
        <v>0</v>
      </c>
      <c r="AK156" s="53">
        <v>0</v>
      </c>
      <c r="AL156" s="53">
        <v>0</v>
      </c>
      <c r="AM156" s="53">
        <v>0</v>
      </c>
      <c r="AN156" s="53">
        <v>0</v>
      </c>
      <c r="AO156" s="53">
        <v>0</v>
      </c>
      <c r="AP156" s="138">
        <v>6.3E-2</v>
      </c>
    </row>
    <row r="157" spans="1:42" s="89" customFormat="1" ht="14.25" customHeight="1" x14ac:dyDescent="0.25">
      <c r="A157" s="3" t="s">
        <v>240</v>
      </c>
      <c r="B157" s="3" t="s">
        <v>486</v>
      </c>
      <c r="C157" s="3" t="s">
        <v>489</v>
      </c>
      <c r="D157" s="53">
        <v>0</v>
      </c>
      <c r="E157" s="53">
        <v>0</v>
      </c>
      <c r="F157" s="53">
        <v>0</v>
      </c>
      <c r="G157" s="53">
        <v>0.31</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53">
        <v>0</v>
      </c>
      <c r="AJ157" s="53">
        <v>0</v>
      </c>
      <c r="AK157" s="53">
        <v>0</v>
      </c>
      <c r="AL157" s="53">
        <v>0</v>
      </c>
      <c r="AM157" s="53">
        <v>0</v>
      </c>
      <c r="AN157" s="53">
        <v>0</v>
      </c>
      <c r="AO157" s="53">
        <v>0</v>
      </c>
      <c r="AP157" s="138">
        <v>0.31</v>
      </c>
    </row>
    <row r="158" spans="1:42" s="89" customFormat="1" ht="14.25" customHeight="1" x14ac:dyDescent="0.25">
      <c r="A158" s="3" t="s">
        <v>240</v>
      </c>
      <c r="B158" s="3" t="s">
        <v>486</v>
      </c>
      <c r="C158" s="3" t="s">
        <v>241</v>
      </c>
      <c r="D158" s="53">
        <v>0</v>
      </c>
      <c r="E158" s="53">
        <v>0</v>
      </c>
      <c r="F158" s="53">
        <v>0</v>
      </c>
      <c r="G158" s="53">
        <v>1.7349999999999999</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53">
        <v>0</v>
      </c>
      <c r="AJ158" s="53">
        <v>0</v>
      </c>
      <c r="AK158" s="53">
        <v>0</v>
      </c>
      <c r="AL158" s="53">
        <v>0</v>
      </c>
      <c r="AM158" s="53">
        <v>0</v>
      </c>
      <c r="AN158" s="53">
        <v>0</v>
      </c>
      <c r="AO158" s="53">
        <v>0</v>
      </c>
      <c r="AP158" s="138">
        <v>1.7349999999999999</v>
      </c>
    </row>
    <row r="159" spans="1:42" s="89" customFormat="1" ht="14.25" customHeight="1" x14ac:dyDescent="0.25">
      <c r="A159" s="3" t="s">
        <v>240</v>
      </c>
      <c r="B159" s="3" t="s">
        <v>486</v>
      </c>
      <c r="C159" s="3" t="s">
        <v>490</v>
      </c>
      <c r="D159" s="53">
        <v>0</v>
      </c>
      <c r="E159" s="53">
        <v>0</v>
      </c>
      <c r="F159" s="53">
        <v>0</v>
      </c>
      <c r="G159" s="53">
        <v>0.22600000000000001</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0</v>
      </c>
      <c r="AA159" s="53">
        <v>0</v>
      </c>
      <c r="AB159" s="53">
        <v>0</v>
      </c>
      <c r="AC159" s="53">
        <v>0</v>
      </c>
      <c r="AD159" s="53">
        <v>0</v>
      </c>
      <c r="AE159" s="53">
        <v>0</v>
      </c>
      <c r="AF159" s="53">
        <v>0</v>
      </c>
      <c r="AG159" s="53">
        <v>0</v>
      </c>
      <c r="AH159" s="53">
        <v>0</v>
      </c>
      <c r="AI159" s="53">
        <v>0</v>
      </c>
      <c r="AJ159" s="53">
        <v>0</v>
      </c>
      <c r="AK159" s="53">
        <v>0</v>
      </c>
      <c r="AL159" s="53">
        <v>0</v>
      </c>
      <c r="AM159" s="53">
        <v>0</v>
      </c>
      <c r="AN159" s="53">
        <v>0</v>
      </c>
      <c r="AO159" s="53">
        <v>0</v>
      </c>
      <c r="AP159" s="138">
        <v>0.22600000000000001</v>
      </c>
    </row>
    <row r="160" spans="1:42" s="89" customFormat="1" ht="14.25" customHeight="1" x14ac:dyDescent="0.25">
      <c r="A160" s="3" t="s">
        <v>240</v>
      </c>
      <c r="B160" s="3" t="s">
        <v>486</v>
      </c>
      <c r="C160" s="3" t="s">
        <v>491</v>
      </c>
      <c r="D160" s="53">
        <v>0</v>
      </c>
      <c r="E160" s="53">
        <v>0</v>
      </c>
      <c r="F160" s="53">
        <v>0</v>
      </c>
      <c r="G160" s="53">
        <v>0.55200000000000005</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53">
        <v>0</v>
      </c>
      <c r="AJ160" s="53">
        <v>0</v>
      </c>
      <c r="AK160" s="53">
        <v>0</v>
      </c>
      <c r="AL160" s="53">
        <v>0</v>
      </c>
      <c r="AM160" s="53">
        <v>0</v>
      </c>
      <c r="AN160" s="53">
        <v>0</v>
      </c>
      <c r="AO160" s="53">
        <v>0</v>
      </c>
      <c r="AP160" s="138">
        <v>0.55200000000000005</v>
      </c>
    </row>
    <row r="161" spans="1:42" s="89" customFormat="1" ht="14.25" customHeight="1" x14ac:dyDescent="0.25">
      <c r="A161" s="3" t="s">
        <v>240</v>
      </c>
      <c r="B161" s="3" t="s">
        <v>486</v>
      </c>
      <c r="C161" s="3" t="s">
        <v>492</v>
      </c>
      <c r="D161" s="53">
        <v>0</v>
      </c>
      <c r="E161" s="53">
        <v>0</v>
      </c>
      <c r="F161" s="53">
        <v>0</v>
      </c>
      <c r="G161" s="53">
        <v>0.18</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53">
        <v>0</v>
      </c>
      <c r="AJ161" s="53">
        <v>0</v>
      </c>
      <c r="AK161" s="53">
        <v>0</v>
      </c>
      <c r="AL161" s="53">
        <v>0</v>
      </c>
      <c r="AM161" s="53">
        <v>0</v>
      </c>
      <c r="AN161" s="53">
        <v>0</v>
      </c>
      <c r="AO161" s="53">
        <v>0</v>
      </c>
      <c r="AP161" s="138">
        <v>0.18</v>
      </c>
    </row>
    <row r="162" spans="1:42" s="89" customFormat="1" ht="14.25" customHeight="1" x14ac:dyDescent="0.25">
      <c r="A162" s="3" t="s">
        <v>240</v>
      </c>
      <c r="B162" s="3" t="s">
        <v>486</v>
      </c>
      <c r="C162" s="3" t="s">
        <v>493</v>
      </c>
      <c r="D162" s="53">
        <v>0</v>
      </c>
      <c r="E162" s="53">
        <v>0</v>
      </c>
      <c r="F162" s="53">
        <v>0</v>
      </c>
      <c r="G162" s="53">
        <v>0.104</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53">
        <v>0</v>
      </c>
      <c r="AJ162" s="53">
        <v>0</v>
      </c>
      <c r="AK162" s="53">
        <v>0</v>
      </c>
      <c r="AL162" s="53">
        <v>0</v>
      </c>
      <c r="AM162" s="53">
        <v>0</v>
      </c>
      <c r="AN162" s="53">
        <v>0</v>
      </c>
      <c r="AO162" s="53">
        <v>0</v>
      </c>
      <c r="AP162" s="138">
        <v>0.104</v>
      </c>
    </row>
    <row r="163" spans="1:42" s="89" customFormat="1" ht="14.25" customHeight="1" x14ac:dyDescent="0.25">
      <c r="A163" s="3" t="s">
        <v>240</v>
      </c>
      <c r="B163" s="3" t="s">
        <v>486</v>
      </c>
      <c r="C163" s="3" t="s">
        <v>494</v>
      </c>
      <c r="D163" s="53">
        <v>0</v>
      </c>
      <c r="E163" s="53">
        <v>0</v>
      </c>
      <c r="F163" s="53">
        <v>0</v>
      </c>
      <c r="G163" s="53">
        <v>0.624</v>
      </c>
      <c r="H163" s="53">
        <v>0</v>
      </c>
      <c r="I163" s="53">
        <v>0</v>
      </c>
      <c r="J163" s="53">
        <v>0</v>
      </c>
      <c r="K163" s="53">
        <v>0</v>
      </c>
      <c r="L163" s="53">
        <v>0</v>
      </c>
      <c r="M163" s="53">
        <v>0</v>
      </c>
      <c r="N163" s="53">
        <v>0</v>
      </c>
      <c r="O163" s="53">
        <v>0</v>
      </c>
      <c r="P163" s="53">
        <v>0</v>
      </c>
      <c r="Q163" s="53">
        <v>0</v>
      </c>
      <c r="R163" s="53">
        <v>0</v>
      </c>
      <c r="S163" s="53">
        <v>0</v>
      </c>
      <c r="T163" s="53">
        <v>0</v>
      </c>
      <c r="U163" s="53">
        <v>0</v>
      </c>
      <c r="V163" s="53">
        <v>0</v>
      </c>
      <c r="W163" s="53">
        <v>0</v>
      </c>
      <c r="X163" s="53">
        <v>0</v>
      </c>
      <c r="Y163" s="53">
        <v>0</v>
      </c>
      <c r="Z163" s="53">
        <v>0</v>
      </c>
      <c r="AA163" s="53">
        <v>0</v>
      </c>
      <c r="AB163" s="53">
        <v>0</v>
      </c>
      <c r="AC163" s="53">
        <v>0</v>
      </c>
      <c r="AD163" s="53">
        <v>0</v>
      </c>
      <c r="AE163" s="53">
        <v>0</v>
      </c>
      <c r="AF163" s="53">
        <v>0</v>
      </c>
      <c r="AG163" s="53">
        <v>0</v>
      </c>
      <c r="AH163" s="53">
        <v>0</v>
      </c>
      <c r="AI163" s="53">
        <v>0</v>
      </c>
      <c r="AJ163" s="53">
        <v>0</v>
      </c>
      <c r="AK163" s="53">
        <v>0</v>
      </c>
      <c r="AL163" s="53">
        <v>0</v>
      </c>
      <c r="AM163" s="53">
        <v>0</v>
      </c>
      <c r="AN163" s="53">
        <v>0</v>
      </c>
      <c r="AO163" s="53">
        <v>0</v>
      </c>
      <c r="AP163" s="138">
        <v>0.624</v>
      </c>
    </row>
    <row r="164" spans="1:42" s="89" customFormat="1" ht="14.25" customHeight="1" x14ac:dyDescent="0.25">
      <c r="A164" s="3" t="s">
        <v>240</v>
      </c>
      <c r="B164" s="3" t="s">
        <v>486</v>
      </c>
      <c r="C164" s="3" t="s">
        <v>495</v>
      </c>
      <c r="D164" s="53">
        <v>0</v>
      </c>
      <c r="E164" s="53">
        <v>0</v>
      </c>
      <c r="F164" s="53">
        <v>0</v>
      </c>
      <c r="G164" s="53">
        <v>1.7980000000000005</v>
      </c>
      <c r="H164" s="53">
        <v>0</v>
      </c>
      <c r="I164" s="53">
        <v>0</v>
      </c>
      <c r="J164" s="53">
        <v>0</v>
      </c>
      <c r="K164" s="53">
        <v>0</v>
      </c>
      <c r="L164" s="53">
        <v>0</v>
      </c>
      <c r="M164" s="53">
        <v>0</v>
      </c>
      <c r="N164" s="53">
        <v>0</v>
      </c>
      <c r="O164" s="53">
        <v>0</v>
      </c>
      <c r="P164" s="53">
        <v>0</v>
      </c>
      <c r="Q164" s="53">
        <v>0</v>
      </c>
      <c r="R164" s="53">
        <v>0.25</v>
      </c>
      <c r="S164" s="53">
        <v>0</v>
      </c>
      <c r="T164" s="53">
        <v>0</v>
      </c>
      <c r="U164" s="53">
        <v>0</v>
      </c>
      <c r="V164" s="53">
        <v>1.012</v>
      </c>
      <c r="W164" s="53">
        <v>0</v>
      </c>
      <c r="X164" s="53">
        <v>0</v>
      </c>
      <c r="Y164" s="53">
        <v>0</v>
      </c>
      <c r="Z164" s="53">
        <v>0</v>
      </c>
      <c r="AA164" s="53">
        <v>0</v>
      </c>
      <c r="AB164" s="53">
        <v>0</v>
      </c>
      <c r="AC164" s="53">
        <v>0</v>
      </c>
      <c r="AD164" s="53">
        <v>0</v>
      </c>
      <c r="AE164" s="53">
        <v>2.52</v>
      </c>
      <c r="AF164" s="53">
        <v>0</v>
      </c>
      <c r="AG164" s="53">
        <v>0</v>
      </c>
      <c r="AH164" s="53">
        <v>0</v>
      </c>
      <c r="AI164" s="53">
        <v>0</v>
      </c>
      <c r="AJ164" s="53">
        <v>0</v>
      </c>
      <c r="AK164" s="53">
        <v>0</v>
      </c>
      <c r="AL164" s="53">
        <v>0.50700000000000001</v>
      </c>
      <c r="AM164" s="53">
        <v>0</v>
      </c>
      <c r="AN164" s="53">
        <v>0.50600000000000001</v>
      </c>
      <c r="AO164" s="53">
        <v>0</v>
      </c>
      <c r="AP164" s="138">
        <v>6.0869999999999997</v>
      </c>
    </row>
    <row r="165" spans="1:42" s="89" customFormat="1" ht="14.25" customHeight="1" x14ac:dyDescent="0.25">
      <c r="A165" s="3" t="s">
        <v>240</v>
      </c>
      <c r="B165" s="3" t="s">
        <v>486</v>
      </c>
      <c r="C165" s="3" t="s">
        <v>496</v>
      </c>
      <c r="D165" s="53">
        <v>0</v>
      </c>
      <c r="E165" s="53">
        <v>0</v>
      </c>
      <c r="F165" s="53">
        <v>0</v>
      </c>
      <c r="G165" s="53">
        <v>1.208</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53">
        <v>0</v>
      </c>
      <c r="AJ165" s="53">
        <v>0</v>
      </c>
      <c r="AK165" s="53">
        <v>0</v>
      </c>
      <c r="AL165" s="53">
        <v>0</v>
      </c>
      <c r="AM165" s="53">
        <v>0</v>
      </c>
      <c r="AN165" s="53">
        <v>0</v>
      </c>
      <c r="AO165" s="53">
        <v>0</v>
      </c>
      <c r="AP165" s="138">
        <v>1.208</v>
      </c>
    </row>
    <row r="166" spans="1:42" s="89" customFormat="1" ht="14.25" customHeight="1" x14ac:dyDescent="0.25">
      <c r="A166" s="3" t="s">
        <v>240</v>
      </c>
      <c r="B166" s="3" t="s">
        <v>486</v>
      </c>
      <c r="C166" s="3" t="s">
        <v>245</v>
      </c>
      <c r="D166" s="53">
        <v>0.51800000000000002</v>
      </c>
      <c r="E166" s="53">
        <v>0</v>
      </c>
      <c r="F166" s="53">
        <v>0</v>
      </c>
      <c r="G166" s="53">
        <v>0.75300000000000011</v>
      </c>
      <c r="H166" s="53">
        <v>0</v>
      </c>
      <c r="I166" s="53">
        <v>0</v>
      </c>
      <c r="J166" s="53">
        <v>0</v>
      </c>
      <c r="K166" s="53">
        <v>0</v>
      </c>
      <c r="L166" s="53">
        <v>0.36</v>
      </c>
      <c r="M166" s="53">
        <v>0</v>
      </c>
      <c r="N166" s="53">
        <v>0.19699999999999998</v>
      </c>
      <c r="O166" s="53">
        <v>0</v>
      </c>
      <c r="P166" s="53">
        <v>0</v>
      </c>
      <c r="Q166" s="53">
        <v>0</v>
      </c>
      <c r="R166" s="53">
        <v>0</v>
      </c>
      <c r="S166" s="53">
        <v>0</v>
      </c>
      <c r="T166" s="53">
        <v>0</v>
      </c>
      <c r="U166" s="53">
        <v>0</v>
      </c>
      <c r="V166" s="53">
        <v>0.12</v>
      </c>
      <c r="W166" s="53">
        <v>0</v>
      </c>
      <c r="X166" s="53">
        <v>0</v>
      </c>
      <c r="Y166" s="53">
        <v>0</v>
      </c>
      <c r="Z166" s="53">
        <v>0</v>
      </c>
      <c r="AA166" s="53">
        <v>0</v>
      </c>
      <c r="AB166" s="53">
        <v>0</v>
      </c>
      <c r="AC166" s="53">
        <v>0</v>
      </c>
      <c r="AD166" s="53">
        <v>0</v>
      </c>
      <c r="AE166" s="53">
        <v>0</v>
      </c>
      <c r="AF166" s="53">
        <v>0</v>
      </c>
      <c r="AG166" s="53">
        <v>0</v>
      </c>
      <c r="AH166" s="53">
        <v>0</v>
      </c>
      <c r="AI166" s="53">
        <v>0</v>
      </c>
      <c r="AJ166" s="53">
        <v>0</v>
      </c>
      <c r="AK166" s="53">
        <v>0</v>
      </c>
      <c r="AL166" s="53">
        <v>0</v>
      </c>
      <c r="AM166" s="53">
        <v>2.8999999999999998E-2</v>
      </c>
      <c r="AN166" s="53">
        <v>0</v>
      </c>
      <c r="AO166" s="53">
        <v>0</v>
      </c>
      <c r="AP166" s="138">
        <v>1.9770000000000003</v>
      </c>
    </row>
    <row r="167" spans="1:42" s="89" customFormat="1" ht="14.25" customHeight="1" x14ac:dyDescent="0.25">
      <c r="A167" s="3" t="s">
        <v>240</v>
      </c>
      <c r="B167" s="3" t="s">
        <v>486</v>
      </c>
      <c r="C167" s="3" t="s">
        <v>497</v>
      </c>
      <c r="D167" s="53">
        <v>0</v>
      </c>
      <c r="E167" s="53">
        <v>0</v>
      </c>
      <c r="F167" s="53">
        <v>0</v>
      </c>
      <c r="G167" s="53">
        <v>1.7799999999999996</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53">
        <v>0</v>
      </c>
      <c r="AJ167" s="53">
        <v>0</v>
      </c>
      <c r="AK167" s="53">
        <v>0</v>
      </c>
      <c r="AL167" s="53">
        <v>0</v>
      </c>
      <c r="AM167" s="53">
        <v>0</v>
      </c>
      <c r="AN167" s="53">
        <v>0</v>
      </c>
      <c r="AO167" s="53">
        <v>0</v>
      </c>
      <c r="AP167" s="138">
        <v>1.7799999999999996</v>
      </c>
    </row>
    <row r="168" spans="1:42" s="89" customFormat="1" ht="14.25" customHeight="1" x14ac:dyDescent="0.25">
      <c r="A168" s="3" t="s">
        <v>240</v>
      </c>
      <c r="B168" s="3" t="s">
        <v>486</v>
      </c>
      <c r="C168" s="3" t="s">
        <v>498</v>
      </c>
      <c r="D168" s="53">
        <v>0</v>
      </c>
      <c r="E168" s="53">
        <v>0</v>
      </c>
      <c r="F168" s="53">
        <v>0</v>
      </c>
      <c r="G168" s="53">
        <v>2.7E-2</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53">
        <v>0</v>
      </c>
      <c r="AJ168" s="53">
        <v>0</v>
      </c>
      <c r="AK168" s="53">
        <v>0</v>
      </c>
      <c r="AL168" s="53">
        <v>0</v>
      </c>
      <c r="AM168" s="53">
        <v>0</v>
      </c>
      <c r="AN168" s="53">
        <v>0</v>
      </c>
      <c r="AO168" s="53">
        <v>0</v>
      </c>
      <c r="AP168" s="138">
        <v>2.7E-2</v>
      </c>
    </row>
    <row r="169" spans="1:42" s="89" customFormat="1" ht="14.25" customHeight="1" x14ac:dyDescent="0.25">
      <c r="A169" s="51" t="s">
        <v>499</v>
      </c>
      <c r="B169" s="51" t="s">
        <v>499</v>
      </c>
      <c r="C169" s="51" t="s">
        <v>499</v>
      </c>
      <c r="D169" s="52">
        <v>0.01</v>
      </c>
      <c r="E169" s="52">
        <v>0</v>
      </c>
      <c r="F169" s="52">
        <v>0</v>
      </c>
      <c r="G169" s="52">
        <v>34.048000000000002</v>
      </c>
      <c r="H169" s="52">
        <v>0</v>
      </c>
      <c r="I169" s="52">
        <v>0</v>
      </c>
      <c r="J169" s="52">
        <v>0</v>
      </c>
      <c r="K169" s="52">
        <v>0</v>
      </c>
      <c r="L169" s="52">
        <v>0.11499999999999999</v>
      </c>
      <c r="M169" s="52">
        <v>0</v>
      </c>
      <c r="N169" s="52">
        <v>8.7999999999999995E-2</v>
      </c>
      <c r="O169" s="52">
        <v>0</v>
      </c>
      <c r="P169" s="52">
        <v>0</v>
      </c>
      <c r="Q169" s="52">
        <v>0.76300000000000001</v>
      </c>
      <c r="R169" s="52">
        <v>0</v>
      </c>
      <c r="S169" s="52">
        <v>0</v>
      </c>
      <c r="T169" s="52">
        <v>0</v>
      </c>
      <c r="U169" s="52">
        <v>0</v>
      </c>
      <c r="V169" s="52">
        <v>0</v>
      </c>
      <c r="W169" s="52">
        <v>0.153</v>
      </c>
      <c r="X169" s="52">
        <v>0</v>
      </c>
      <c r="Y169" s="52">
        <v>0</v>
      </c>
      <c r="Z169" s="52">
        <v>0</v>
      </c>
      <c r="AA169" s="52">
        <v>0</v>
      </c>
      <c r="AB169" s="52">
        <v>0</v>
      </c>
      <c r="AC169" s="52">
        <v>0</v>
      </c>
      <c r="AD169" s="52">
        <v>0</v>
      </c>
      <c r="AE169" s="52">
        <v>0</v>
      </c>
      <c r="AF169" s="52">
        <v>0</v>
      </c>
      <c r="AG169" s="52">
        <v>0</v>
      </c>
      <c r="AH169" s="52">
        <v>0</v>
      </c>
      <c r="AI169" s="52">
        <v>0</v>
      </c>
      <c r="AJ169" s="52">
        <v>0</v>
      </c>
      <c r="AK169" s="52">
        <v>0</v>
      </c>
      <c r="AL169" s="52">
        <v>0</v>
      </c>
      <c r="AM169" s="52">
        <v>1.2810000000000001</v>
      </c>
      <c r="AN169" s="52">
        <v>10.684000000000001</v>
      </c>
      <c r="AO169" s="52">
        <v>0</v>
      </c>
      <c r="AP169" s="52">
        <v>36.458000000000006</v>
      </c>
    </row>
    <row r="170" spans="1:42" s="89" customFormat="1" ht="14.25" customHeight="1" x14ac:dyDescent="0.25">
      <c r="A170" s="3" t="s">
        <v>240</v>
      </c>
      <c r="B170" s="3" t="s">
        <v>500</v>
      </c>
      <c r="C170" s="3" t="s">
        <v>501</v>
      </c>
      <c r="D170" s="53">
        <v>0</v>
      </c>
      <c r="E170" s="53">
        <v>0</v>
      </c>
      <c r="F170" s="53">
        <v>0</v>
      </c>
      <c r="G170" s="53">
        <v>0.40500000000000003</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53">
        <v>0</v>
      </c>
      <c r="AJ170" s="53">
        <v>0</v>
      </c>
      <c r="AK170" s="53">
        <v>0</v>
      </c>
      <c r="AL170" s="53">
        <v>0</v>
      </c>
      <c r="AM170" s="53">
        <v>0</v>
      </c>
      <c r="AN170" s="53">
        <v>0</v>
      </c>
      <c r="AO170" s="53">
        <v>0</v>
      </c>
      <c r="AP170" s="138">
        <v>0.40500000000000003</v>
      </c>
    </row>
    <row r="171" spans="1:42" s="89" customFormat="1" ht="14.25" customHeight="1" x14ac:dyDescent="0.25">
      <c r="A171" s="3" t="s">
        <v>240</v>
      </c>
      <c r="B171" s="3" t="s">
        <v>500</v>
      </c>
      <c r="C171" s="3" t="s">
        <v>502</v>
      </c>
      <c r="D171" s="53">
        <v>0</v>
      </c>
      <c r="E171" s="53">
        <v>0</v>
      </c>
      <c r="F171" s="53">
        <v>0</v>
      </c>
      <c r="G171" s="53">
        <v>15.524000000000001</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53">
        <v>0</v>
      </c>
      <c r="AJ171" s="53">
        <v>0</v>
      </c>
      <c r="AK171" s="53">
        <v>0</v>
      </c>
      <c r="AL171" s="53">
        <v>0</v>
      </c>
      <c r="AM171" s="53">
        <v>0</v>
      </c>
      <c r="AN171" s="53">
        <v>0</v>
      </c>
      <c r="AO171" s="53">
        <v>0</v>
      </c>
      <c r="AP171" s="138">
        <v>15.524000000000001</v>
      </c>
    </row>
    <row r="172" spans="1:42"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53">
        <v>0</v>
      </c>
      <c r="AJ172" s="53">
        <v>0</v>
      </c>
      <c r="AK172" s="53">
        <v>0</v>
      </c>
      <c r="AL172" s="53">
        <v>0</v>
      </c>
      <c r="AM172" s="53">
        <v>0</v>
      </c>
      <c r="AN172" s="53">
        <v>0</v>
      </c>
      <c r="AO172" s="53">
        <v>0</v>
      </c>
      <c r="AP172" s="138">
        <v>0</v>
      </c>
    </row>
    <row r="173" spans="1:42" s="89" customFormat="1" ht="14.25" customHeight="1" x14ac:dyDescent="0.25">
      <c r="A173" s="3" t="s">
        <v>240</v>
      </c>
      <c r="B173" s="3" t="s">
        <v>500</v>
      </c>
      <c r="C173" s="3" t="s">
        <v>248</v>
      </c>
      <c r="D173" s="53">
        <v>0.01</v>
      </c>
      <c r="E173" s="53">
        <v>0</v>
      </c>
      <c r="F173" s="53">
        <v>0</v>
      </c>
      <c r="G173" s="53">
        <v>0.83900000000000019</v>
      </c>
      <c r="H173" s="53">
        <v>0</v>
      </c>
      <c r="I173" s="53">
        <v>0</v>
      </c>
      <c r="J173" s="53">
        <v>0</v>
      </c>
      <c r="K173" s="53">
        <v>0</v>
      </c>
      <c r="L173" s="53">
        <v>0.11499999999999999</v>
      </c>
      <c r="M173" s="53">
        <v>0</v>
      </c>
      <c r="N173" s="53">
        <v>0</v>
      </c>
      <c r="O173" s="53">
        <v>0</v>
      </c>
      <c r="P173" s="53">
        <v>0</v>
      </c>
      <c r="Q173" s="53">
        <v>0</v>
      </c>
      <c r="R173" s="53">
        <v>0</v>
      </c>
      <c r="S173" s="53">
        <v>0</v>
      </c>
      <c r="T173" s="53">
        <v>0</v>
      </c>
      <c r="U173" s="53">
        <v>0</v>
      </c>
      <c r="V173" s="53">
        <v>0</v>
      </c>
      <c r="W173" s="53">
        <v>0.153</v>
      </c>
      <c r="X173" s="53">
        <v>0</v>
      </c>
      <c r="Y173" s="53">
        <v>0</v>
      </c>
      <c r="Z173" s="53">
        <v>0</v>
      </c>
      <c r="AA173" s="53">
        <v>0</v>
      </c>
      <c r="AB173" s="53">
        <v>0</v>
      </c>
      <c r="AC173" s="53">
        <v>0</v>
      </c>
      <c r="AD173" s="53">
        <v>0</v>
      </c>
      <c r="AE173" s="53">
        <v>0</v>
      </c>
      <c r="AF173" s="53">
        <v>0</v>
      </c>
      <c r="AG173" s="53">
        <v>0</v>
      </c>
      <c r="AH173" s="53">
        <v>0</v>
      </c>
      <c r="AI173" s="53">
        <v>0</v>
      </c>
      <c r="AJ173" s="53">
        <v>0</v>
      </c>
      <c r="AK173" s="53">
        <v>0</v>
      </c>
      <c r="AL173" s="53">
        <v>0</v>
      </c>
      <c r="AM173" s="53">
        <v>1.2810000000000001</v>
      </c>
      <c r="AN173" s="53">
        <v>5.7750000000000004</v>
      </c>
      <c r="AO173" s="53">
        <v>0</v>
      </c>
      <c r="AP173" s="138">
        <v>2.3980000000000006</v>
      </c>
    </row>
    <row r="174" spans="1:42"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53">
        <v>0</v>
      </c>
      <c r="AJ174" s="53">
        <v>0</v>
      </c>
      <c r="AK174" s="53">
        <v>0</v>
      </c>
      <c r="AL174" s="53">
        <v>0</v>
      </c>
      <c r="AM174" s="53">
        <v>0</v>
      </c>
      <c r="AN174" s="53">
        <v>0</v>
      </c>
      <c r="AO174" s="53">
        <v>0</v>
      </c>
      <c r="AP174" s="138">
        <v>0</v>
      </c>
    </row>
    <row r="175" spans="1:42" s="89" customFormat="1" ht="14.25" customHeight="1" x14ac:dyDescent="0.25">
      <c r="A175" s="3" t="s">
        <v>240</v>
      </c>
      <c r="B175" s="3" t="s">
        <v>500</v>
      </c>
      <c r="C175" s="3" t="s">
        <v>505</v>
      </c>
      <c r="D175" s="53">
        <v>0</v>
      </c>
      <c r="E175" s="53">
        <v>0</v>
      </c>
      <c r="F175" s="53">
        <v>0</v>
      </c>
      <c r="G175" s="53">
        <v>4.6449999999999996</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53">
        <v>0</v>
      </c>
      <c r="AJ175" s="53">
        <v>0</v>
      </c>
      <c r="AK175" s="53">
        <v>0</v>
      </c>
      <c r="AL175" s="53">
        <v>0</v>
      </c>
      <c r="AM175" s="53">
        <v>0</v>
      </c>
      <c r="AN175" s="53">
        <v>0</v>
      </c>
      <c r="AO175" s="53">
        <v>0</v>
      </c>
      <c r="AP175" s="138">
        <v>4.6449999999999996</v>
      </c>
    </row>
    <row r="176" spans="1:42" s="89" customFormat="1" ht="14.25" customHeight="1" x14ac:dyDescent="0.25">
      <c r="A176" s="3" t="s">
        <v>240</v>
      </c>
      <c r="B176" s="3" t="s">
        <v>500</v>
      </c>
      <c r="C176" s="3" t="s">
        <v>506</v>
      </c>
      <c r="D176" s="53">
        <v>0</v>
      </c>
      <c r="E176" s="53">
        <v>0</v>
      </c>
      <c r="F176" s="53">
        <v>0</v>
      </c>
      <c r="G176" s="53">
        <v>9.0030000000000019</v>
      </c>
      <c r="H176" s="53">
        <v>0</v>
      </c>
      <c r="I176" s="53">
        <v>0</v>
      </c>
      <c r="J176" s="53">
        <v>0</v>
      </c>
      <c r="K176" s="53">
        <v>0</v>
      </c>
      <c r="L176" s="53">
        <v>0</v>
      </c>
      <c r="M176" s="53">
        <v>0</v>
      </c>
      <c r="N176" s="53">
        <v>4.4999999999999998E-2</v>
      </c>
      <c r="O176" s="53">
        <v>0</v>
      </c>
      <c r="P176" s="53">
        <v>0</v>
      </c>
      <c r="Q176" s="53">
        <v>0.58299999999999996</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53">
        <v>0</v>
      </c>
      <c r="AJ176" s="53">
        <v>0</v>
      </c>
      <c r="AK176" s="53">
        <v>0</v>
      </c>
      <c r="AL176" s="53">
        <v>0</v>
      </c>
      <c r="AM176" s="53">
        <v>0</v>
      </c>
      <c r="AN176" s="53">
        <v>4.0460000000000003</v>
      </c>
      <c r="AO176" s="53">
        <v>0</v>
      </c>
      <c r="AP176" s="138">
        <v>9.631000000000002</v>
      </c>
    </row>
    <row r="177" spans="1:42" s="89" customFormat="1" ht="14.25" customHeight="1" x14ac:dyDescent="0.25">
      <c r="A177" s="3" t="s">
        <v>240</v>
      </c>
      <c r="B177" s="3" t="s">
        <v>500</v>
      </c>
      <c r="C177" s="3" t="s">
        <v>507</v>
      </c>
      <c r="D177" s="53">
        <v>0</v>
      </c>
      <c r="E177" s="53">
        <v>0</v>
      </c>
      <c r="F177" s="53">
        <v>0</v>
      </c>
      <c r="G177" s="53">
        <v>3.6320000000000006</v>
      </c>
      <c r="H177" s="53">
        <v>0</v>
      </c>
      <c r="I177" s="53">
        <v>0</v>
      </c>
      <c r="J177" s="53">
        <v>0</v>
      </c>
      <c r="K177" s="53">
        <v>0</v>
      </c>
      <c r="L177" s="53">
        <v>0</v>
      </c>
      <c r="M177" s="53">
        <v>0</v>
      </c>
      <c r="N177" s="53">
        <v>4.3000000000000003E-2</v>
      </c>
      <c r="O177" s="53">
        <v>0</v>
      </c>
      <c r="P177" s="53">
        <v>0</v>
      </c>
      <c r="Q177" s="53">
        <v>0.18000000000000002</v>
      </c>
      <c r="R177" s="53">
        <v>0</v>
      </c>
      <c r="S177" s="53">
        <v>0</v>
      </c>
      <c r="T177" s="53">
        <v>0</v>
      </c>
      <c r="U177" s="53">
        <v>0</v>
      </c>
      <c r="V177" s="53">
        <v>0</v>
      </c>
      <c r="W177" s="53">
        <v>0</v>
      </c>
      <c r="X177" s="53">
        <v>0</v>
      </c>
      <c r="Y177" s="53">
        <v>0</v>
      </c>
      <c r="Z177" s="53">
        <v>0</v>
      </c>
      <c r="AA177" s="53">
        <v>0</v>
      </c>
      <c r="AB177" s="53">
        <v>0</v>
      </c>
      <c r="AC177" s="53">
        <v>0</v>
      </c>
      <c r="AD177" s="53">
        <v>0</v>
      </c>
      <c r="AE177" s="53">
        <v>0</v>
      </c>
      <c r="AF177" s="53">
        <v>0</v>
      </c>
      <c r="AG177" s="53">
        <v>0</v>
      </c>
      <c r="AH177" s="53">
        <v>0</v>
      </c>
      <c r="AI177" s="53">
        <v>0</v>
      </c>
      <c r="AJ177" s="53">
        <v>0</v>
      </c>
      <c r="AK177" s="53">
        <v>0</v>
      </c>
      <c r="AL177" s="53">
        <v>0</v>
      </c>
      <c r="AM177" s="53">
        <v>0</v>
      </c>
      <c r="AN177" s="53">
        <v>0.86299999999999988</v>
      </c>
      <c r="AO177" s="53">
        <v>0</v>
      </c>
      <c r="AP177" s="138">
        <v>3.8550000000000009</v>
      </c>
    </row>
    <row r="178" spans="1:42" s="89" customFormat="1" ht="14.25" customHeight="1" x14ac:dyDescent="0.25">
      <c r="A178" s="51" t="s">
        <v>508</v>
      </c>
      <c r="B178" s="51" t="s">
        <v>508</v>
      </c>
      <c r="C178" s="51" t="s">
        <v>508</v>
      </c>
      <c r="D178" s="52">
        <v>0</v>
      </c>
      <c r="E178" s="52">
        <v>0</v>
      </c>
      <c r="F178" s="52">
        <v>0</v>
      </c>
      <c r="G178" s="52">
        <v>86.149999999999977</v>
      </c>
      <c r="H178" s="52">
        <v>0</v>
      </c>
      <c r="I178" s="52">
        <v>0</v>
      </c>
      <c r="J178" s="52">
        <v>0.45699999999999996</v>
      </c>
      <c r="K178" s="52">
        <v>0</v>
      </c>
      <c r="L178" s="52">
        <v>4.1000000000000002E-2</v>
      </c>
      <c r="M178" s="52">
        <v>0</v>
      </c>
      <c r="N178" s="52">
        <v>0.83400000000000007</v>
      </c>
      <c r="O178" s="52">
        <v>0</v>
      </c>
      <c r="P178" s="52">
        <v>0</v>
      </c>
      <c r="Q178" s="52">
        <v>1.1800000000000002</v>
      </c>
      <c r="R178" s="52">
        <v>0</v>
      </c>
      <c r="S178" s="52">
        <v>0</v>
      </c>
      <c r="T178" s="52">
        <v>0.67999999999999994</v>
      </c>
      <c r="U178" s="52">
        <v>1.4800000000000002</v>
      </c>
      <c r="V178" s="52">
        <v>0</v>
      </c>
      <c r="W178" s="52">
        <v>0</v>
      </c>
      <c r="X178" s="52">
        <v>0</v>
      </c>
      <c r="Y178" s="52">
        <v>0</v>
      </c>
      <c r="Z178" s="52">
        <v>0</v>
      </c>
      <c r="AA178" s="52">
        <v>0</v>
      </c>
      <c r="AB178" s="52">
        <v>0</v>
      </c>
      <c r="AC178" s="52">
        <v>1.034</v>
      </c>
      <c r="AD178" s="52">
        <v>0</v>
      </c>
      <c r="AE178" s="52">
        <v>0</v>
      </c>
      <c r="AF178" s="52">
        <v>0</v>
      </c>
      <c r="AG178" s="52">
        <v>0</v>
      </c>
      <c r="AH178" s="52">
        <v>0</v>
      </c>
      <c r="AI178" s="52">
        <v>0</v>
      </c>
      <c r="AJ178" s="52">
        <v>0.1</v>
      </c>
      <c r="AK178" s="52">
        <v>0</v>
      </c>
      <c r="AL178" s="52">
        <v>2.5000000000000001E-2</v>
      </c>
      <c r="AM178" s="52">
        <v>0.21500000000000002</v>
      </c>
      <c r="AN178" s="52">
        <v>20.512999999999998</v>
      </c>
      <c r="AO178" s="52">
        <v>0</v>
      </c>
      <c r="AP178" s="52">
        <v>92.19599999999997</v>
      </c>
    </row>
    <row r="179" spans="1:42" s="89" customFormat="1" ht="14.25" customHeight="1" x14ac:dyDescent="0.25">
      <c r="A179" s="3" t="s">
        <v>240</v>
      </c>
      <c r="B179" s="3" t="s">
        <v>509</v>
      </c>
      <c r="C179" s="3" t="s">
        <v>510</v>
      </c>
      <c r="D179" s="53">
        <v>0</v>
      </c>
      <c r="E179" s="53">
        <v>0</v>
      </c>
      <c r="F179" s="53">
        <v>0</v>
      </c>
      <c r="G179" s="53">
        <v>0.1</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53">
        <v>0</v>
      </c>
      <c r="AJ179" s="53">
        <v>0</v>
      </c>
      <c r="AK179" s="53">
        <v>0</v>
      </c>
      <c r="AL179" s="53">
        <v>0</v>
      </c>
      <c r="AM179" s="53">
        <v>0</v>
      </c>
      <c r="AN179" s="53">
        <v>0.1</v>
      </c>
      <c r="AO179" s="53">
        <v>0</v>
      </c>
      <c r="AP179" s="138">
        <v>0.1</v>
      </c>
    </row>
    <row r="180" spans="1:42" s="89" customFormat="1" ht="14.25" customHeight="1" x14ac:dyDescent="0.25">
      <c r="A180" s="3" t="s">
        <v>240</v>
      </c>
      <c r="B180" s="3" t="s">
        <v>509</v>
      </c>
      <c r="C180" s="3" t="s">
        <v>511</v>
      </c>
      <c r="D180" s="53">
        <v>0</v>
      </c>
      <c r="E180" s="53">
        <v>0</v>
      </c>
      <c r="F180" s="53">
        <v>0</v>
      </c>
      <c r="G180" s="53">
        <v>0.42500000000000016</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53">
        <v>0</v>
      </c>
      <c r="AJ180" s="53">
        <v>0</v>
      </c>
      <c r="AK180" s="53">
        <v>0</v>
      </c>
      <c r="AL180" s="53">
        <v>0</v>
      </c>
      <c r="AM180" s="53">
        <v>0</v>
      </c>
      <c r="AN180" s="53">
        <v>0</v>
      </c>
      <c r="AO180" s="53">
        <v>0</v>
      </c>
      <c r="AP180" s="138">
        <v>0.42500000000000016</v>
      </c>
    </row>
    <row r="181" spans="1:42"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138">
        <v>0</v>
      </c>
    </row>
    <row r="182" spans="1:42" s="89" customFormat="1" ht="14.25" customHeight="1" x14ac:dyDescent="0.25">
      <c r="A182" s="3" t="s">
        <v>240</v>
      </c>
      <c r="B182" s="3" t="s">
        <v>509</v>
      </c>
      <c r="C182" s="3" t="s">
        <v>258</v>
      </c>
      <c r="D182" s="53">
        <v>0</v>
      </c>
      <c r="E182" s="53">
        <v>0</v>
      </c>
      <c r="F182" s="53">
        <v>0</v>
      </c>
      <c r="G182" s="53">
        <v>10.554999999999998</v>
      </c>
      <c r="H182" s="53">
        <v>0</v>
      </c>
      <c r="I182" s="53">
        <v>0</v>
      </c>
      <c r="J182" s="53">
        <v>0</v>
      </c>
      <c r="K182" s="53">
        <v>0</v>
      </c>
      <c r="L182" s="53">
        <v>0</v>
      </c>
      <c r="M182" s="53">
        <v>0</v>
      </c>
      <c r="N182" s="53">
        <v>0.216</v>
      </c>
      <c r="O182" s="53">
        <v>0</v>
      </c>
      <c r="P182" s="53">
        <v>0</v>
      </c>
      <c r="Q182" s="53">
        <v>0</v>
      </c>
      <c r="R182" s="53">
        <v>0</v>
      </c>
      <c r="S182" s="53">
        <v>0</v>
      </c>
      <c r="T182" s="53">
        <v>0</v>
      </c>
      <c r="U182" s="53">
        <v>0</v>
      </c>
      <c r="V182" s="53">
        <v>0</v>
      </c>
      <c r="W182" s="53">
        <v>0</v>
      </c>
      <c r="X182" s="53">
        <v>0</v>
      </c>
      <c r="Y182" s="53">
        <v>0</v>
      </c>
      <c r="Z182" s="53">
        <v>0</v>
      </c>
      <c r="AA182" s="53">
        <v>0</v>
      </c>
      <c r="AB182" s="53">
        <v>0</v>
      </c>
      <c r="AC182" s="53">
        <v>0</v>
      </c>
      <c r="AD182" s="53">
        <v>0</v>
      </c>
      <c r="AE182" s="53">
        <v>0</v>
      </c>
      <c r="AF182" s="53">
        <v>0</v>
      </c>
      <c r="AG182" s="53">
        <v>0</v>
      </c>
      <c r="AH182" s="53">
        <v>0</v>
      </c>
      <c r="AI182" s="53">
        <v>0</v>
      </c>
      <c r="AJ182" s="53">
        <v>0</v>
      </c>
      <c r="AK182" s="53">
        <v>0</v>
      </c>
      <c r="AL182" s="53">
        <v>0</v>
      </c>
      <c r="AM182" s="53">
        <v>0.03</v>
      </c>
      <c r="AN182" s="53">
        <v>6.9</v>
      </c>
      <c r="AO182" s="53">
        <v>0</v>
      </c>
      <c r="AP182" s="138">
        <v>10.800999999999997</v>
      </c>
    </row>
    <row r="183" spans="1:42" s="89" customFormat="1" ht="14.25" customHeight="1" x14ac:dyDescent="0.25">
      <c r="A183" s="3" t="s">
        <v>240</v>
      </c>
      <c r="B183" s="3" t="s">
        <v>509</v>
      </c>
      <c r="C183" s="3" t="s">
        <v>513</v>
      </c>
      <c r="D183" s="53">
        <v>0</v>
      </c>
      <c r="E183" s="53">
        <v>0</v>
      </c>
      <c r="F183" s="53">
        <v>0</v>
      </c>
      <c r="G183" s="53">
        <v>0.16400000000000001</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53">
        <v>0</v>
      </c>
      <c r="AJ183" s="53">
        <v>0</v>
      </c>
      <c r="AK183" s="53">
        <v>0</v>
      </c>
      <c r="AL183" s="53">
        <v>0</v>
      </c>
      <c r="AM183" s="53">
        <v>0</v>
      </c>
      <c r="AN183" s="53">
        <v>0</v>
      </c>
      <c r="AO183" s="53">
        <v>0</v>
      </c>
      <c r="AP183" s="138">
        <v>0.16400000000000001</v>
      </c>
    </row>
    <row r="184" spans="1:42" s="89" customFormat="1" ht="14.25" customHeight="1" x14ac:dyDescent="0.25">
      <c r="A184" s="3" t="s">
        <v>240</v>
      </c>
      <c r="B184" s="3" t="s">
        <v>509</v>
      </c>
      <c r="C184" s="3" t="s">
        <v>261</v>
      </c>
      <c r="D184" s="53">
        <v>0</v>
      </c>
      <c r="E184" s="53">
        <v>0</v>
      </c>
      <c r="F184" s="53">
        <v>0</v>
      </c>
      <c r="G184" s="53">
        <v>17.207999999999991</v>
      </c>
      <c r="H184" s="53">
        <v>0</v>
      </c>
      <c r="I184" s="53">
        <v>0</v>
      </c>
      <c r="J184" s="53">
        <v>0.45699999999999996</v>
      </c>
      <c r="K184" s="53">
        <v>0</v>
      </c>
      <c r="L184" s="53">
        <v>4.1000000000000002E-2</v>
      </c>
      <c r="M184" s="53">
        <v>0</v>
      </c>
      <c r="N184" s="53">
        <v>0.443</v>
      </c>
      <c r="O184" s="53">
        <v>0</v>
      </c>
      <c r="P184" s="53">
        <v>0</v>
      </c>
      <c r="Q184" s="53">
        <v>0</v>
      </c>
      <c r="R184" s="53">
        <v>0</v>
      </c>
      <c r="S184" s="53">
        <v>0</v>
      </c>
      <c r="T184" s="53">
        <v>0</v>
      </c>
      <c r="U184" s="53">
        <v>0</v>
      </c>
      <c r="V184" s="53">
        <v>0</v>
      </c>
      <c r="W184" s="53">
        <v>0</v>
      </c>
      <c r="X184" s="53">
        <v>0</v>
      </c>
      <c r="Y184" s="53">
        <v>0</v>
      </c>
      <c r="Z184" s="53">
        <v>0</v>
      </c>
      <c r="AA184" s="53">
        <v>0</v>
      </c>
      <c r="AB184" s="53">
        <v>0</v>
      </c>
      <c r="AC184" s="53">
        <v>0</v>
      </c>
      <c r="AD184" s="53">
        <v>0</v>
      </c>
      <c r="AE184" s="53">
        <v>0</v>
      </c>
      <c r="AF184" s="53">
        <v>0</v>
      </c>
      <c r="AG184" s="53">
        <v>0</v>
      </c>
      <c r="AH184" s="53">
        <v>0</v>
      </c>
      <c r="AI184" s="53">
        <v>0</v>
      </c>
      <c r="AJ184" s="53">
        <v>0</v>
      </c>
      <c r="AK184" s="53">
        <v>0</v>
      </c>
      <c r="AL184" s="53">
        <v>0</v>
      </c>
      <c r="AM184" s="53">
        <v>0</v>
      </c>
      <c r="AN184" s="53">
        <v>9.8230000000000004</v>
      </c>
      <c r="AO184" s="53">
        <v>0</v>
      </c>
      <c r="AP184" s="138">
        <v>18.148999999999994</v>
      </c>
    </row>
    <row r="185" spans="1:42" s="89" customFormat="1" ht="14.25" customHeight="1" x14ac:dyDescent="0.25">
      <c r="A185" s="3" t="s">
        <v>240</v>
      </c>
      <c r="B185" s="3" t="s">
        <v>509</v>
      </c>
      <c r="C185" s="3" t="s">
        <v>514</v>
      </c>
      <c r="D185" s="53">
        <v>0</v>
      </c>
      <c r="E185" s="53">
        <v>0</v>
      </c>
      <c r="F185" s="53">
        <v>0</v>
      </c>
      <c r="G185" s="53">
        <v>3.2009999999999987</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3">
        <v>0</v>
      </c>
      <c r="AD185" s="53">
        <v>0</v>
      </c>
      <c r="AE185" s="53">
        <v>0</v>
      </c>
      <c r="AF185" s="53">
        <v>0</v>
      </c>
      <c r="AG185" s="53">
        <v>0</v>
      </c>
      <c r="AH185" s="53">
        <v>0</v>
      </c>
      <c r="AI185" s="53">
        <v>0</v>
      </c>
      <c r="AJ185" s="53">
        <v>0.1</v>
      </c>
      <c r="AK185" s="53">
        <v>0</v>
      </c>
      <c r="AL185" s="53">
        <v>0</v>
      </c>
      <c r="AM185" s="53">
        <v>0</v>
      </c>
      <c r="AN185" s="53">
        <v>2.7750000000000004</v>
      </c>
      <c r="AO185" s="53">
        <v>0</v>
      </c>
      <c r="AP185" s="138">
        <v>3.3009999999999988</v>
      </c>
    </row>
    <row r="186" spans="1:42" s="89" customFormat="1" ht="14.25" customHeight="1" x14ac:dyDescent="0.25">
      <c r="A186" s="3" t="s">
        <v>240</v>
      </c>
      <c r="B186" s="3" t="s">
        <v>509</v>
      </c>
      <c r="C186" s="3" t="s">
        <v>267</v>
      </c>
      <c r="D186" s="53">
        <v>0</v>
      </c>
      <c r="E186" s="53">
        <v>0</v>
      </c>
      <c r="F186" s="53">
        <v>0</v>
      </c>
      <c r="G186" s="53">
        <v>2.6960000000000006</v>
      </c>
      <c r="H186" s="53">
        <v>0</v>
      </c>
      <c r="I186" s="53">
        <v>0</v>
      </c>
      <c r="J186" s="53">
        <v>0</v>
      </c>
      <c r="K186" s="53">
        <v>0</v>
      </c>
      <c r="L186" s="53">
        <v>0</v>
      </c>
      <c r="M186" s="53">
        <v>0</v>
      </c>
      <c r="N186" s="53">
        <v>1E-3</v>
      </c>
      <c r="O186" s="53">
        <v>0</v>
      </c>
      <c r="P186" s="53">
        <v>0</v>
      </c>
      <c r="Q186" s="53">
        <v>0</v>
      </c>
      <c r="R186" s="53">
        <v>0</v>
      </c>
      <c r="S186" s="53">
        <v>0</v>
      </c>
      <c r="T186" s="53">
        <v>0</v>
      </c>
      <c r="U186" s="53">
        <v>0</v>
      </c>
      <c r="V186" s="53">
        <v>0</v>
      </c>
      <c r="W186" s="53">
        <v>0</v>
      </c>
      <c r="X186" s="53">
        <v>0</v>
      </c>
      <c r="Y186" s="53">
        <v>0</v>
      </c>
      <c r="Z186" s="53">
        <v>0</v>
      </c>
      <c r="AA186" s="53">
        <v>0</v>
      </c>
      <c r="AB186" s="53">
        <v>0</v>
      </c>
      <c r="AC186" s="53">
        <v>0</v>
      </c>
      <c r="AD186" s="53">
        <v>0</v>
      </c>
      <c r="AE186" s="53">
        <v>0</v>
      </c>
      <c r="AF186" s="53">
        <v>0</v>
      </c>
      <c r="AG186" s="53">
        <v>0</v>
      </c>
      <c r="AH186" s="53">
        <v>0</v>
      </c>
      <c r="AI186" s="53">
        <v>0</v>
      </c>
      <c r="AJ186" s="53">
        <v>0</v>
      </c>
      <c r="AK186" s="53">
        <v>0</v>
      </c>
      <c r="AL186" s="53">
        <v>0</v>
      </c>
      <c r="AM186" s="53">
        <v>8.6000000000000007E-2</v>
      </c>
      <c r="AN186" s="53">
        <v>0</v>
      </c>
      <c r="AO186" s="53">
        <v>0</v>
      </c>
      <c r="AP186" s="138">
        <v>2.7830000000000004</v>
      </c>
    </row>
    <row r="187" spans="1:42" s="89" customFormat="1" ht="14.25" customHeight="1" x14ac:dyDescent="0.25">
      <c r="A187" s="3" t="s">
        <v>240</v>
      </c>
      <c r="B187" s="3" t="s">
        <v>509</v>
      </c>
      <c r="C187" s="3" t="s">
        <v>515</v>
      </c>
      <c r="D187" s="53">
        <v>0</v>
      </c>
      <c r="E187" s="53">
        <v>0</v>
      </c>
      <c r="F187" s="53">
        <v>0</v>
      </c>
      <c r="G187" s="53">
        <v>0.14299999999999999</v>
      </c>
      <c r="H187" s="53">
        <v>0</v>
      </c>
      <c r="I187" s="53">
        <v>0</v>
      </c>
      <c r="J187" s="53">
        <v>0</v>
      </c>
      <c r="K187" s="53">
        <v>0</v>
      </c>
      <c r="L187" s="53">
        <v>0</v>
      </c>
      <c r="M187" s="53">
        <v>0</v>
      </c>
      <c r="N187" s="53">
        <v>9.1999999999999998E-2</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2.8000000000000001E-2</v>
      </c>
      <c r="AN187" s="53">
        <v>0</v>
      </c>
      <c r="AO187" s="53">
        <v>0</v>
      </c>
      <c r="AP187" s="138">
        <v>0.26300000000000001</v>
      </c>
    </row>
    <row r="188" spans="1:42" s="89" customFormat="1" ht="14.25" customHeight="1" x14ac:dyDescent="0.25">
      <c r="A188" s="3" t="s">
        <v>240</v>
      </c>
      <c r="B188" s="3" t="s">
        <v>509</v>
      </c>
      <c r="C188" s="3" t="s">
        <v>516</v>
      </c>
      <c r="D188" s="53">
        <v>0</v>
      </c>
      <c r="E188" s="53">
        <v>0</v>
      </c>
      <c r="F188" s="53">
        <v>0</v>
      </c>
      <c r="G188" s="53">
        <v>10.058999999999994</v>
      </c>
      <c r="H188" s="53">
        <v>0</v>
      </c>
      <c r="I188" s="53">
        <v>0</v>
      </c>
      <c r="J188" s="53">
        <v>0</v>
      </c>
      <c r="K188" s="53">
        <v>0</v>
      </c>
      <c r="L188" s="53">
        <v>0</v>
      </c>
      <c r="M188" s="53">
        <v>0</v>
      </c>
      <c r="N188" s="53">
        <v>1.2999999999999999E-2</v>
      </c>
      <c r="O188" s="53">
        <v>0</v>
      </c>
      <c r="P188" s="53">
        <v>0</v>
      </c>
      <c r="Q188" s="53">
        <v>0</v>
      </c>
      <c r="R188" s="53">
        <v>0</v>
      </c>
      <c r="S188" s="53">
        <v>0</v>
      </c>
      <c r="T188" s="53">
        <v>0.67999999999999994</v>
      </c>
      <c r="U188" s="53">
        <v>1.4800000000000002</v>
      </c>
      <c r="V188" s="53">
        <v>0</v>
      </c>
      <c r="W188" s="53">
        <v>0</v>
      </c>
      <c r="X188" s="53">
        <v>0</v>
      </c>
      <c r="Y188" s="53">
        <v>0</v>
      </c>
      <c r="Z188" s="53">
        <v>0</v>
      </c>
      <c r="AA188" s="53">
        <v>0</v>
      </c>
      <c r="AB188" s="53">
        <v>0</v>
      </c>
      <c r="AC188" s="53">
        <v>0</v>
      </c>
      <c r="AD188" s="53">
        <v>0</v>
      </c>
      <c r="AE188" s="53">
        <v>0</v>
      </c>
      <c r="AF188" s="53">
        <v>0</v>
      </c>
      <c r="AG188" s="53">
        <v>0</v>
      </c>
      <c r="AH188" s="53">
        <v>0</v>
      </c>
      <c r="AI188" s="53">
        <v>0</v>
      </c>
      <c r="AJ188" s="53">
        <v>0</v>
      </c>
      <c r="AK188" s="53">
        <v>0</v>
      </c>
      <c r="AL188" s="53">
        <v>0</v>
      </c>
      <c r="AM188" s="53">
        <v>2.4E-2</v>
      </c>
      <c r="AN188" s="53">
        <v>0.91500000000000015</v>
      </c>
      <c r="AO188" s="53">
        <v>0</v>
      </c>
      <c r="AP188" s="138">
        <v>12.255999999999993</v>
      </c>
    </row>
    <row r="189" spans="1:42" s="89" customFormat="1" ht="14.25" customHeight="1" x14ac:dyDescent="0.25">
      <c r="A189" s="3" t="s">
        <v>240</v>
      </c>
      <c r="B189" s="3" t="s">
        <v>509</v>
      </c>
      <c r="C189" s="3" t="s">
        <v>270</v>
      </c>
      <c r="D189" s="53">
        <v>0</v>
      </c>
      <c r="E189" s="53">
        <v>0</v>
      </c>
      <c r="F189" s="53">
        <v>0</v>
      </c>
      <c r="G189" s="53">
        <v>41.59899999999999</v>
      </c>
      <c r="H189" s="53">
        <v>0</v>
      </c>
      <c r="I189" s="53">
        <v>0</v>
      </c>
      <c r="J189" s="53">
        <v>0</v>
      </c>
      <c r="K189" s="53">
        <v>0</v>
      </c>
      <c r="L189" s="53">
        <v>0</v>
      </c>
      <c r="M189" s="53">
        <v>0</v>
      </c>
      <c r="N189" s="53">
        <v>6.9000000000000006E-2</v>
      </c>
      <c r="O189" s="53">
        <v>0</v>
      </c>
      <c r="P189" s="53">
        <v>0</v>
      </c>
      <c r="Q189" s="53">
        <v>1.1800000000000002</v>
      </c>
      <c r="R189" s="53">
        <v>0</v>
      </c>
      <c r="S189" s="53">
        <v>0</v>
      </c>
      <c r="T189" s="53">
        <v>0</v>
      </c>
      <c r="U189" s="53">
        <v>0</v>
      </c>
      <c r="V189" s="53">
        <v>0</v>
      </c>
      <c r="W189" s="53">
        <v>0</v>
      </c>
      <c r="X189" s="53">
        <v>0</v>
      </c>
      <c r="Y189" s="53">
        <v>0</v>
      </c>
      <c r="Z189" s="53">
        <v>0</v>
      </c>
      <c r="AA189" s="53">
        <v>0</v>
      </c>
      <c r="AB189" s="53">
        <v>0</v>
      </c>
      <c r="AC189" s="53">
        <v>1.034</v>
      </c>
      <c r="AD189" s="53">
        <v>0</v>
      </c>
      <c r="AE189" s="53">
        <v>0</v>
      </c>
      <c r="AF189" s="53">
        <v>0</v>
      </c>
      <c r="AG189" s="53">
        <v>0</v>
      </c>
      <c r="AH189" s="53">
        <v>0</v>
      </c>
      <c r="AI189" s="53">
        <v>0</v>
      </c>
      <c r="AJ189" s="53">
        <v>0</v>
      </c>
      <c r="AK189" s="53">
        <v>0</v>
      </c>
      <c r="AL189" s="53">
        <v>2.5000000000000001E-2</v>
      </c>
      <c r="AM189" s="53">
        <v>4.7E-2</v>
      </c>
      <c r="AN189" s="53">
        <v>0</v>
      </c>
      <c r="AO189" s="53">
        <v>0</v>
      </c>
      <c r="AP189" s="138">
        <v>43.953999999999986</v>
      </c>
    </row>
    <row r="190" spans="1:42" s="89" customFormat="1" ht="14.25" customHeight="1" x14ac:dyDescent="0.25">
      <c r="A190" s="51" t="s">
        <v>517</v>
      </c>
      <c r="B190" s="51" t="s">
        <v>517</v>
      </c>
      <c r="C190" s="51" t="s">
        <v>517</v>
      </c>
      <c r="D190" s="52">
        <v>0</v>
      </c>
      <c r="E190" s="52">
        <v>0</v>
      </c>
      <c r="F190" s="52">
        <v>0</v>
      </c>
      <c r="G190" s="52">
        <v>34.544999999999987</v>
      </c>
      <c r="H190" s="52">
        <v>0</v>
      </c>
      <c r="I190" s="52">
        <v>0</v>
      </c>
      <c r="J190" s="52">
        <v>0</v>
      </c>
      <c r="K190" s="52">
        <v>0</v>
      </c>
      <c r="L190" s="52">
        <v>0</v>
      </c>
      <c r="M190" s="52">
        <v>0</v>
      </c>
      <c r="N190" s="52">
        <v>0.107</v>
      </c>
      <c r="O190" s="52">
        <v>0</v>
      </c>
      <c r="P190" s="52">
        <v>0</v>
      </c>
      <c r="Q190" s="52">
        <v>0.16</v>
      </c>
      <c r="R190" s="52">
        <v>0</v>
      </c>
      <c r="S190" s="52">
        <v>0</v>
      </c>
      <c r="T190" s="52">
        <v>0</v>
      </c>
      <c r="U190" s="52">
        <v>0</v>
      </c>
      <c r="V190" s="52">
        <v>0</v>
      </c>
      <c r="W190" s="52">
        <v>0</v>
      </c>
      <c r="X190" s="52">
        <v>0</v>
      </c>
      <c r="Y190" s="52">
        <v>0</v>
      </c>
      <c r="Z190" s="52">
        <v>0</v>
      </c>
      <c r="AA190" s="52">
        <v>0</v>
      </c>
      <c r="AB190" s="52">
        <v>0</v>
      </c>
      <c r="AC190" s="52">
        <v>0</v>
      </c>
      <c r="AD190" s="52">
        <v>0</v>
      </c>
      <c r="AE190" s="52">
        <v>0</v>
      </c>
      <c r="AF190" s="52">
        <v>0</v>
      </c>
      <c r="AG190" s="52">
        <v>0</v>
      </c>
      <c r="AH190" s="52">
        <v>0</v>
      </c>
      <c r="AI190" s="52">
        <v>0</v>
      </c>
      <c r="AJ190" s="52">
        <v>0</v>
      </c>
      <c r="AK190" s="52">
        <v>0</v>
      </c>
      <c r="AL190" s="52">
        <v>0</v>
      </c>
      <c r="AM190" s="52">
        <v>0.30400000000000005</v>
      </c>
      <c r="AN190" s="52">
        <v>3.9559999999999995</v>
      </c>
      <c r="AO190" s="52">
        <v>0</v>
      </c>
      <c r="AP190" s="52">
        <v>35.115999999999985</v>
      </c>
    </row>
    <row r="191" spans="1:42" s="89" customFormat="1" ht="14.25" customHeight="1" x14ac:dyDescent="0.25">
      <c r="A191" s="3" t="s">
        <v>240</v>
      </c>
      <c r="B191" s="3" t="s">
        <v>518</v>
      </c>
      <c r="C191" s="3" t="s">
        <v>291</v>
      </c>
      <c r="D191" s="53">
        <v>0</v>
      </c>
      <c r="E191" s="53">
        <v>0</v>
      </c>
      <c r="F191" s="53">
        <v>0</v>
      </c>
      <c r="G191" s="53">
        <v>0</v>
      </c>
      <c r="H191" s="53">
        <v>0</v>
      </c>
      <c r="I191" s="53">
        <v>0</v>
      </c>
      <c r="J191" s="53">
        <v>0</v>
      </c>
      <c r="K191" s="53">
        <v>0</v>
      </c>
      <c r="L191" s="53">
        <v>0</v>
      </c>
      <c r="M191" s="53">
        <v>0</v>
      </c>
      <c r="N191" s="53">
        <v>7.6999999999999999E-2</v>
      </c>
      <c r="O191" s="53">
        <v>0</v>
      </c>
      <c r="P191" s="53">
        <v>0</v>
      </c>
      <c r="Q191" s="53">
        <v>0</v>
      </c>
      <c r="R191" s="53">
        <v>0</v>
      </c>
      <c r="S191" s="53">
        <v>0</v>
      </c>
      <c r="T191" s="53">
        <v>0</v>
      </c>
      <c r="U191" s="53">
        <v>0</v>
      </c>
      <c r="V191" s="53">
        <v>0</v>
      </c>
      <c r="W191" s="53">
        <v>0</v>
      </c>
      <c r="X191" s="53">
        <v>0</v>
      </c>
      <c r="Y191" s="53">
        <v>0</v>
      </c>
      <c r="Z191" s="53">
        <v>0</v>
      </c>
      <c r="AA191" s="53">
        <v>0</v>
      </c>
      <c r="AB191" s="53">
        <v>0</v>
      </c>
      <c r="AC191" s="53">
        <v>0</v>
      </c>
      <c r="AD191" s="53">
        <v>0</v>
      </c>
      <c r="AE191" s="53">
        <v>0</v>
      </c>
      <c r="AF191" s="53">
        <v>0</v>
      </c>
      <c r="AG191" s="53">
        <v>0</v>
      </c>
      <c r="AH191" s="53">
        <v>0</v>
      </c>
      <c r="AI191" s="53">
        <v>0</v>
      </c>
      <c r="AJ191" s="53">
        <v>0</v>
      </c>
      <c r="AK191" s="53">
        <v>0</v>
      </c>
      <c r="AL191" s="53">
        <v>0</v>
      </c>
      <c r="AM191" s="53">
        <v>0.16400000000000003</v>
      </c>
      <c r="AN191" s="53">
        <v>0</v>
      </c>
      <c r="AO191" s="53">
        <v>0</v>
      </c>
      <c r="AP191" s="138">
        <v>0.24100000000000005</v>
      </c>
    </row>
    <row r="192" spans="1:42" s="89" customFormat="1" ht="14.25" customHeight="1" x14ac:dyDescent="0.25">
      <c r="A192" s="3" t="s">
        <v>240</v>
      </c>
      <c r="B192" s="3" t="s">
        <v>518</v>
      </c>
      <c r="C192" s="3" t="s">
        <v>276</v>
      </c>
      <c r="D192" s="53">
        <v>0</v>
      </c>
      <c r="E192" s="53">
        <v>0</v>
      </c>
      <c r="F192" s="53">
        <v>0</v>
      </c>
      <c r="G192" s="53">
        <v>17.768999999999995</v>
      </c>
      <c r="H192" s="53">
        <v>0</v>
      </c>
      <c r="I192" s="53">
        <v>0</v>
      </c>
      <c r="J192" s="53">
        <v>0</v>
      </c>
      <c r="K192" s="53">
        <v>0</v>
      </c>
      <c r="L192" s="53">
        <v>0</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0</v>
      </c>
      <c r="AC192" s="53">
        <v>0</v>
      </c>
      <c r="AD192" s="53">
        <v>0</v>
      </c>
      <c r="AE192" s="53">
        <v>0</v>
      </c>
      <c r="AF192" s="53">
        <v>0</v>
      </c>
      <c r="AG192" s="53">
        <v>0</v>
      </c>
      <c r="AH192" s="53">
        <v>0</v>
      </c>
      <c r="AI192" s="53">
        <v>0</v>
      </c>
      <c r="AJ192" s="53">
        <v>0</v>
      </c>
      <c r="AK192" s="53">
        <v>0</v>
      </c>
      <c r="AL192" s="53">
        <v>0</v>
      </c>
      <c r="AM192" s="53">
        <v>0.02</v>
      </c>
      <c r="AN192" s="53">
        <v>0</v>
      </c>
      <c r="AO192" s="53">
        <v>0</v>
      </c>
      <c r="AP192" s="138">
        <v>17.788999999999994</v>
      </c>
    </row>
    <row r="193" spans="1:42"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53">
        <v>0</v>
      </c>
      <c r="AJ193" s="53">
        <v>0</v>
      </c>
      <c r="AK193" s="53">
        <v>0</v>
      </c>
      <c r="AL193" s="53">
        <v>0</v>
      </c>
      <c r="AM193" s="53">
        <v>0</v>
      </c>
      <c r="AN193" s="53">
        <v>0</v>
      </c>
      <c r="AO193" s="53">
        <v>0</v>
      </c>
      <c r="AP193" s="138">
        <v>0</v>
      </c>
    </row>
    <row r="194" spans="1:42" s="89" customFormat="1" ht="14.25" customHeight="1" x14ac:dyDescent="0.25">
      <c r="A194" s="3" t="s">
        <v>240</v>
      </c>
      <c r="B194" s="3" t="s">
        <v>518</v>
      </c>
      <c r="C194" s="3" t="s">
        <v>520</v>
      </c>
      <c r="D194" s="53">
        <v>0</v>
      </c>
      <c r="E194" s="53">
        <v>0</v>
      </c>
      <c r="F194" s="53">
        <v>0</v>
      </c>
      <c r="G194" s="53">
        <v>0.73499999999999999</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138">
        <v>0.73499999999999999</v>
      </c>
    </row>
    <row r="195" spans="1:42" s="89" customFormat="1" ht="14.25" customHeight="1" x14ac:dyDescent="0.25">
      <c r="A195" s="3" t="s">
        <v>240</v>
      </c>
      <c r="B195" s="3" t="s">
        <v>518</v>
      </c>
      <c r="C195" s="3" t="s">
        <v>285</v>
      </c>
      <c r="D195" s="53">
        <v>0</v>
      </c>
      <c r="E195" s="53">
        <v>0</v>
      </c>
      <c r="F195" s="53">
        <v>0</v>
      </c>
      <c r="G195" s="53">
        <v>11.417</v>
      </c>
      <c r="H195" s="53">
        <v>0</v>
      </c>
      <c r="I195" s="53">
        <v>0</v>
      </c>
      <c r="J195" s="53">
        <v>0</v>
      </c>
      <c r="K195" s="53">
        <v>0</v>
      </c>
      <c r="L195" s="53">
        <v>0</v>
      </c>
      <c r="M195" s="53">
        <v>0</v>
      </c>
      <c r="N195" s="53">
        <v>0.03</v>
      </c>
      <c r="O195" s="53">
        <v>0</v>
      </c>
      <c r="P195" s="53">
        <v>0</v>
      </c>
      <c r="Q195" s="53">
        <v>0.04</v>
      </c>
      <c r="R195" s="53">
        <v>0</v>
      </c>
      <c r="S195" s="53">
        <v>0</v>
      </c>
      <c r="T195" s="53">
        <v>0</v>
      </c>
      <c r="U195" s="53">
        <v>0</v>
      </c>
      <c r="V195" s="53">
        <v>0</v>
      </c>
      <c r="W195" s="53">
        <v>0</v>
      </c>
      <c r="X195" s="53">
        <v>0</v>
      </c>
      <c r="Y195" s="53">
        <v>0</v>
      </c>
      <c r="Z195" s="53">
        <v>0</v>
      </c>
      <c r="AA195" s="53">
        <v>0</v>
      </c>
      <c r="AB195" s="53">
        <v>0</v>
      </c>
      <c r="AC195" s="53">
        <v>0</v>
      </c>
      <c r="AD195" s="53">
        <v>0</v>
      </c>
      <c r="AE195" s="53">
        <v>0</v>
      </c>
      <c r="AF195" s="53">
        <v>0</v>
      </c>
      <c r="AG195" s="53">
        <v>0</v>
      </c>
      <c r="AH195" s="53">
        <v>0</v>
      </c>
      <c r="AI195" s="53">
        <v>0</v>
      </c>
      <c r="AJ195" s="53">
        <v>0</v>
      </c>
      <c r="AK195" s="53">
        <v>0</v>
      </c>
      <c r="AL195" s="53">
        <v>0</v>
      </c>
      <c r="AM195" s="53">
        <v>5.7000000000000002E-2</v>
      </c>
      <c r="AN195" s="53">
        <v>2.8519999999999994</v>
      </c>
      <c r="AO195" s="53">
        <v>0</v>
      </c>
      <c r="AP195" s="138">
        <v>11.543999999999999</v>
      </c>
    </row>
    <row r="196" spans="1:42" s="89" customFormat="1" ht="14.25" customHeight="1" x14ac:dyDescent="0.25">
      <c r="A196" s="3" t="s">
        <v>240</v>
      </c>
      <c r="B196" s="3" t="s">
        <v>518</v>
      </c>
      <c r="C196" s="3" t="s">
        <v>288</v>
      </c>
      <c r="D196" s="53">
        <v>0</v>
      </c>
      <c r="E196" s="53">
        <v>0</v>
      </c>
      <c r="F196" s="53">
        <v>0</v>
      </c>
      <c r="G196" s="53">
        <v>4.6239999999999988</v>
      </c>
      <c r="H196" s="53">
        <v>0</v>
      </c>
      <c r="I196" s="53">
        <v>0</v>
      </c>
      <c r="J196" s="53">
        <v>0</v>
      </c>
      <c r="K196" s="53">
        <v>0</v>
      </c>
      <c r="L196" s="53">
        <v>0</v>
      </c>
      <c r="M196" s="53">
        <v>0</v>
      </c>
      <c r="N196" s="53">
        <v>0</v>
      </c>
      <c r="O196" s="53">
        <v>0</v>
      </c>
      <c r="P196" s="53">
        <v>0</v>
      </c>
      <c r="Q196" s="53">
        <v>0.12</v>
      </c>
      <c r="R196" s="53">
        <v>0</v>
      </c>
      <c r="S196" s="53">
        <v>0</v>
      </c>
      <c r="T196" s="53">
        <v>0</v>
      </c>
      <c r="U196" s="53">
        <v>0</v>
      </c>
      <c r="V196" s="53">
        <v>0</v>
      </c>
      <c r="W196" s="53">
        <v>0</v>
      </c>
      <c r="X196" s="53">
        <v>0</v>
      </c>
      <c r="Y196" s="53">
        <v>0</v>
      </c>
      <c r="Z196" s="53">
        <v>0</v>
      </c>
      <c r="AA196" s="53">
        <v>0</v>
      </c>
      <c r="AB196" s="53">
        <v>0</v>
      </c>
      <c r="AC196" s="53">
        <v>0</v>
      </c>
      <c r="AD196" s="53">
        <v>0</v>
      </c>
      <c r="AE196" s="53">
        <v>0</v>
      </c>
      <c r="AF196" s="53">
        <v>0</v>
      </c>
      <c r="AG196" s="53">
        <v>0</v>
      </c>
      <c r="AH196" s="53">
        <v>0</v>
      </c>
      <c r="AI196" s="53">
        <v>0</v>
      </c>
      <c r="AJ196" s="53">
        <v>0</v>
      </c>
      <c r="AK196" s="53">
        <v>0</v>
      </c>
      <c r="AL196" s="53">
        <v>0</v>
      </c>
      <c r="AM196" s="53">
        <v>6.3E-2</v>
      </c>
      <c r="AN196" s="53">
        <v>1.1039999999999999</v>
      </c>
      <c r="AO196" s="53">
        <v>0</v>
      </c>
      <c r="AP196" s="138">
        <v>4.8069999999999986</v>
      </c>
    </row>
    <row r="197" spans="1:42" s="89" customFormat="1" ht="14.25" customHeight="1" x14ac:dyDescent="0.25">
      <c r="A197" s="49" t="s">
        <v>521</v>
      </c>
      <c r="B197" s="49" t="s">
        <v>521</v>
      </c>
      <c r="C197" s="49" t="s">
        <v>521</v>
      </c>
      <c r="D197" s="50">
        <v>0</v>
      </c>
      <c r="E197" s="50">
        <v>0</v>
      </c>
      <c r="F197" s="50">
        <v>0</v>
      </c>
      <c r="G197" s="50">
        <v>21.644000000000009</v>
      </c>
      <c r="H197" s="50">
        <v>0</v>
      </c>
      <c r="I197" s="50">
        <v>0</v>
      </c>
      <c r="J197" s="50">
        <v>0</v>
      </c>
      <c r="K197" s="50">
        <v>0</v>
      </c>
      <c r="L197" s="50">
        <v>0</v>
      </c>
      <c r="M197" s="50">
        <v>0</v>
      </c>
      <c r="N197" s="50">
        <v>0.35899999999999999</v>
      </c>
      <c r="O197" s="50">
        <v>0</v>
      </c>
      <c r="P197" s="50">
        <v>0</v>
      </c>
      <c r="Q197" s="50">
        <v>0.02</v>
      </c>
      <c r="R197" s="50">
        <v>0</v>
      </c>
      <c r="S197" s="50">
        <v>0</v>
      </c>
      <c r="T197" s="50">
        <v>0.12000000000000001</v>
      </c>
      <c r="U197" s="50">
        <v>0</v>
      </c>
      <c r="V197" s="50">
        <v>8.7999999999999995E-2</v>
      </c>
      <c r="W197" s="50">
        <v>0</v>
      </c>
      <c r="X197" s="50">
        <v>0</v>
      </c>
      <c r="Y197" s="50">
        <v>0</v>
      </c>
      <c r="Z197" s="50">
        <v>0</v>
      </c>
      <c r="AA197" s="50">
        <v>0</v>
      </c>
      <c r="AB197" s="50">
        <v>0</v>
      </c>
      <c r="AC197" s="50">
        <v>0</v>
      </c>
      <c r="AD197" s="50">
        <v>0</v>
      </c>
      <c r="AE197" s="50">
        <v>1.677</v>
      </c>
      <c r="AF197" s="50">
        <v>0</v>
      </c>
      <c r="AG197" s="50">
        <v>4.3999999999999997E-2</v>
      </c>
      <c r="AH197" s="50">
        <v>0</v>
      </c>
      <c r="AI197" s="50">
        <v>0</v>
      </c>
      <c r="AJ197" s="50">
        <v>0</v>
      </c>
      <c r="AK197" s="50">
        <v>0</v>
      </c>
      <c r="AL197" s="50">
        <v>0</v>
      </c>
      <c r="AM197" s="50">
        <v>0.16300000000000001</v>
      </c>
      <c r="AN197" s="50">
        <v>0.28099999999999997</v>
      </c>
      <c r="AO197" s="50">
        <v>0</v>
      </c>
      <c r="AP197" s="50">
        <v>24.115000000000009</v>
      </c>
    </row>
    <row r="198" spans="1:42" s="89" customFormat="1" ht="14.25" customHeight="1" x14ac:dyDescent="0.25">
      <c r="A198" s="51" t="s">
        <v>521</v>
      </c>
      <c r="B198" s="51" t="s">
        <v>521</v>
      </c>
      <c r="C198" s="51" t="s">
        <v>521</v>
      </c>
      <c r="D198" s="52">
        <v>0</v>
      </c>
      <c r="E198" s="52">
        <v>0</v>
      </c>
      <c r="F198" s="52">
        <v>0</v>
      </c>
      <c r="G198" s="52">
        <v>21.644000000000009</v>
      </c>
      <c r="H198" s="52">
        <v>0</v>
      </c>
      <c r="I198" s="52">
        <v>0</v>
      </c>
      <c r="J198" s="52">
        <v>0</v>
      </c>
      <c r="K198" s="52">
        <v>0</v>
      </c>
      <c r="L198" s="52">
        <v>0</v>
      </c>
      <c r="M198" s="52">
        <v>0</v>
      </c>
      <c r="N198" s="52">
        <v>0.35899999999999999</v>
      </c>
      <c r="O198" s="52">
        <v>0</v>
      </c>
      <c r="P198" s="52">
        <v>0</v>
      </c>
      <c r="Q198" s="52">
        <v>0.02</v>
      </c>
      <c r="R198" s="52">
        <v>0</v>
      </c>
      <c r="S198" s="52">
        <v>0</v>
      </c>
      <c r="T198" s="52">
        <v>0.12000000000000001</v>
      </c>
      <c r="U198" s="52">
        <v>0</v>
      </c>
      <c r="V198" s="52">
        <v>8.7999999999999995E-2</v>
      </c>
      <c r="W198" s="52">
        <v>0</v>
      </c>
      <c r="X198" s="52">
        <v>0</v>
      </c>
      <c r="Y198" s="52">
        <v>0</v>
      </c>
      <c r="Z198" s="52">
        <v>0</v>
      </c>
      <c r="AA198" s="52">
        <v>0</v>
      </c>
      <c r="AB198" s="52">
        <v>0</v>
      </c>
      <c r="AC198" s="52">
        <v>0</v>
      </c>
      <c r="AD198" s="52">
        <v>0</v>
      </c>
      <c r="AE198" s="52">
        <v>1.677</v>
      </c>
      <c r="AF198" s="52">
        <v>0</v>
      </c>
      <c r="AG198" s="52">
        <v>4.3999999999999997E-2</v>
      </c>
      <c r="AH198" s="52">
        <v>0</v>
      </c>
      <c r="AI198" s="52">
        <v>0</v>
      </c>
      <c r="AJ198" s="52">
        <v>0</v>
      </c>
      <c r="AK198" s="52">
        <v>0</v>
      </c>
      <c r="AL198" s="52">
        <v>0</v>
      </c>
      <c r="AM198" s="52">
        <v>0.16300000000000001</v>
      </c>
      <c r="AN198" s="52">
        <v>0.28099999999999997</v>
      </c>
      <c r="AO198" s="52">
        <v>0</v>
      </c>
      <c r="AP198" s="52">
        <v>24.115000000000009</v>
      </c>
    </row>
    <row r="199" spans="1:42" s="89" customFormat="1" ht="14.25" customHeight="1" x14ac:dyDescent="0.25">
      <c r="A199" s="3" t="s">
        <v>522</v>
      </c>
      <c r="B199" s="3" t="s">
        <v>522</v>
      </c>
      <c r="C199" s="3" t="s">
        <v>523</v>
      </c>
      <c r="D199" s="53">
        <v>0</v>
      </c>
      <c r="E199" s="53">
        <v>0</v>
      </c>
      <c r="F199" s="53">
        <v>0</v>
      </c>
      <c r="G199" s="53">
        <v>16.053000000000004</v>
      </c>
      <c r="H199" s="53">
        <v>0</v>
      </c>
      <c r="I199" s="53">
        <v>0</v>
      </c>
      <c r="J199" s="53">
        <v>0</v>
      </c>
      <c r="K199" s="53">
        <v>0</v>
      </c>
      <c r="L199" s="53">
        <v>0</v>
      </c>
      <c r="M199" s="53">
        <v>0</v>
      </c>
      <c r="N199" s="53">
        <v>0.35899999999999999</v>
      </c>
      <c r="O199" s="53">
        <v>0</v>
      </c>
      <c r="P199" s="53">
        <v>0</v>
      </c>
      <c r="Q199" s="53">
        <v>0.02</v>
      </c>
      <c r="R199" s="53">
        <v>0</v>
      </c>
      <c r="S199" s="53">
        <v>0</v>
      </c>
      <c r="T199" s="53">
        <v>0.12000000000000001</v>
      </c>
      <c r="U199" s="53">
        <v>0</v>
      </c>
      <c r="V199" s="53">
        <v>8.7999999999999995E-2</v>
      </c>
      <c r="W199" s="53">
        <v>0</v>
      </c>
      <c r="X199" s="53">
        <v>0</v>
      </c>
      <c r="Y199" s="53">
        <v>0</v>
      </c>
      <c r="Z199" s="53">
        <v>0</v>
      </c>
      <c r="AA199" s="53">
        <v>0</v>
      </c>
      <c r="AB199" s="53">
        <v>0</v>
      </c>
      <c r="AC199" s="53">
        <v>0</v>
      </c>
      <c r="AD199" s="53">
        <v>0</v>
      </c>
      <c r="AE199" s="53">
        <v>1.677</v>
      </c>
      <c r="AF199" s="53">
        <v>0</v>
      </c>
      <c r="AG199" s="53">
        <v>0</v>
      </c>
      <c r="AH199" s="53">
        <v>0</v>
      </c>
      <c r="AI199" s="53">
        <v>0</v>
      </c>
      <c r="AJ199" s="53">
        <v>0</v>
      </c>
      <c r="AK199" s="53">
        <v>0</v>
      </c>
      <c r="AL199" s="53">
        <v>0</v>
      </c>
      <c r="AM199" s="53">
        <v>7.8000000000000014E-2</v>
      </c>
      <c r="AN199" s="53">
        <v>2.5000000000000001E-2</v>
      </c>
      <c r="AO199" s="53">
        <v>0</v>
      </c>
      <c r="AP199" s="138">
        <v>18.395000000000007</v>
      </c>
    </row>
    <row r="200" spans="1:42"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53">
        <v>0</v>
      </c>
      <c r="AJ200" s="53">
        <v>0</v>
      </c>
      <c r="AK200" s="53">
        <v>0</v>
      </c>
      <c r="AL200" s="53">
        <v>0</v>
      </c>
      <c r="AM200" s="53">
        <v>0</v>
      </c>
      <c r="AN200" s="53">
        <v>0</v>
      </c>
      <c r="AO200" s="53">
        <v>0</v>
      </c>
      <c r="AP200" s="138">
        <v>0</v>
      </c>
    </row>
    <row r="201" spans="1:42"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53">
        <v>0</v>
      </c>
      <c r="AJ201" s="53">
        <v>0</v>
      </c>
      <c r="AK201" s="53">
        <v>0</v>
      </c>
      <c r="AL201" s="53">
        <v>0</v>
      </c>
      <c r="AM201" s="53">
        <v>0</v>
      </c>
      <c r="AN201" s="53">
        <v>0</v>
      </c>
      <c r="AO201" s="53">
        <v>0</v>
      </c>
      <c r="AP201" s="138">
        <v>0</v>
      </c>
    </row>
    <row r="202" spans="1:42"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53">
        <v>0</v>
      </c>
      <c r="AJ202" s="53">
        <v>0</v>
      </c>
      <c r="AK202" s="53">
        <v>0</v>
      </c>
      <c r="AL202" s="53">
        <v>0</v>
      </c>
      <c r="AM202" s="53">
        <v>0</v>
      </c>
      <c r="AN202" s="53">
        <v>0</v>
      </c>
      <c r="AO202" s="53">
        <v>0</v>
      </c>
      <c r="AP202" s="138">
        <v>0</v>
      </c>
    </row>
    <row r="203" spans="1:42"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53">
        <v>0</v>
      </c>
      <c r="AJ203" s="53">
        <v>0</v>
      </c>
      <c r="AK203" s="53">
        <v>0</v>
      </c>
      <c r="AL203" s="53">
        <v>0</v>
      </c>
      <c r="AM203" s="53">
        <v>0</v>
      </c>
      <c r="AN203" s="53">
        <v>0</v>
      </c>
      <c r="AO203" s="53">
        <v>0</v>
      </c>
      <c r="AP203" s="138">
        <v>0</v>
      </c>
    </row>
    <row r="204" spans="1:42" s="89" customFormat="1" ht="14.25" customHeight="1" x14ac:dyDescent="0.25">
      <c r="A204" s="3" t="s">
        <v>522</v>
      </c>
      <c r="B204" s="3" t="s">
        <v>522</v>
      </c>
      <c r="C204" s="3" t="s">
        <v>528</v>
      </c>
      <c r="D204" s="53">
        <v>0</v>
      </c>
      <c r="E204" s="53">
        <v>0</v>
      </c>
      <c r="F204" s="53">
        <v>0</v>
      </c>
      <c r="G204" s="53">
        <v>5.5810000000000022</v>
      </c>
      <c r="H204" s="53">
        <v>0</v>
      </c>
      <c r="I204" s="53">
        <v>0</v>
      </c>
      <c r="J204" s="53">
        <v>0</v>
      </c>
      <c r="K204" s="53">
        <v>0</v>
      </c>
      <c r="L204" s="53">
        <v>0</v>
      </c>
      <c r="M204" s="53">
        <v>0</v>
      </c>
      <c r="N204" s="53">
        <v>0</v>
      </c>
      <c r="O204" s="53">
        <v>0</v>
      </c>
      <c r="P204" s="53">
        <v>0</v>
      </c>
      <c r="Q204" s="53">
        <v>0</v>
      </c>
      <c r="R204" s="53">
        <v>0</v>
      </c>
      <c r="S204" s="53">
        <v>0</v>
      </c>
      <c r="T204" s="53">
        <v>0</v>
      </c>
      <c r="U204" s="53">
        <v>0</v>
      </c>
      <c r="V204" s="53">
        <v>0</v>
      </c>
      <c r="W204" s="53">
        <v>0</v>
      </c>
      <c r="X204" s="53">
        <v>0</v>
      </c>
      <c r="Y204" s="53">
        <v>0</v>
      </c>
      <c r="Z204" s="53">
        <v>0</v>
      </c>
      <c r="AA204" s="53">
        <v>0</v>
      </c>
      <c r="AB204" s="53">
        <v>0</v>
      </c>
      <c r="AC204" s="53">
        <v>0</v>
      </c>
      <c r="AD204" s="53">
        <v>0</v>
      </c>
      <c r="AE204" s="53">
        <v>0</v>
      </c>
      <c r="AF204" s="53">
        <v>0</v>
      </c>
      <c r="AG204" s="53">
        <v>4.3999999999999997E-2</v>
      </c>
      <c r="AH204" s="53">
        <v>0</v>
      </c>
      <c r="AI204" s="53">
        <v>0</v>
      </c>
      <c r="AJ204" s="53">
        <v>0</v>
      </c>
      <c r="AK204" s="53">
        <v>0</v>
      </c>
      <c r="AL204" s="53">
        <v>0</v>
      </c>
      <c r="AM204" s="53">
        <v>8.4999999999999992E-2</v>
      </c>
      <c r="AN204" s="53">
        <v>0.25599999999999995</v>
      </c>
      <c r="AO204" s="53">
        <v>0</v>
      </c>
      <c r="AP204" s="138">
        <v>5.7100000000000017</v>
      </c>
    </row>
    <row r="205" spans="1:42" s="89" customFormat="1" ht="14.25" customHeight="1" x14ac:dyDescent="0.25">
      <c r="A205" s="3" t="s">
        <v>522</v>
      </c>
      <c r="B205" s="3" t="s">
        <v>522</v>
      </c>
      <c r="C205" s="3" t="s">
        <v>529</v>
      </c>
      <c r="D205" s="53">
        <v>0</v>
      </c>
      <c r="E205" s="53">
        <v>0</v>
      </c>
      <c r="F205" s="53">
        <v>0</v>
      </c>
      <c r="G205" s="53">
        <v>0.01</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53">
        <v>0</v>
      </c>
      <c r="AJ205" s="53">
        <v>0</v>
      </c>
      <c r="AK205" s="53">
        <v>0</v>
      </c>
      <c r="AL205" s="53">
        <v>0</v>
      </c>
      <c r="AM205" s="53">
        <v>0</v>
      </c>
      <c r="AN205" s="53">
        <v>0</v>
      </c>
      <c r="AO205" s="53">
        <v>0</v>
      </c>
      <c r="AP205" s="138">
        <v>0.01</v>
      </c>
    </row>
    <row r="206" spans="1:42"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53">
        <v>0</v>
      </c>
      <c r="AJ206" s="53">
        <v>0</v>
      </c>
      <c r="AK206" s="53">
        <v>0</v>
      </c>
      <c r="AL206" s="53">
        <v>0</v>
      </c>
      <c r="AM206" s="53">
        <v>0</v>
      </c>
      <c r="AN206" s="53">
        <v>0</v>
      </c>
      <c r="AO206" s="53">
        <v>0</v>
      </c>
      <c r="AP206" s="138">
        <v>0</v>
      </c>
    </row>
    <row r="207" spans="1:42"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53">
        <v>0</v>
      </c>
      <c r="AJ207" s="53">
        <v>0</v>
      </c>
      <c r="AK207" s="53">
        <v>0</v>
      </c>
      <c r="AL207" s="53">
        <v>0</v>
      </c>
      <c r="AM207" s="53">
        <v>0</v>
      </c>
      <c r="AN207" s="53">
        <v>0</v>
      </c>
      <c r="AO207" s="53">
        <v>0</v>
      </c>
      <c r="AP207" s="138">
        <v>0</v>
      </c>
    </row>
    <row r="208" spans="1:42"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53">
        <v>0</v>
      </c>
      <c r="AJ208" s="53">
        <v>0</v>
      </c>
      <c r="AK208" s="53">
        <v>0</v>
      </c>
      <c r="AL208" s="53">
        <v>0</v>
      </c>
      <c r="AM208" s="53">
        <v>0</v>
      </c>
      <c r="AN208" s="53">
        <v>0</v>
      </c>
      <c r="AO208" s="53">
        <v>0</v>
      </c>
      <c r="AP208" s="138">
        <v>0</v>
      </c>
    </row>
    <row r="209" spans="1:42"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c r="AJ209" s="50">
        <v>0</v>
      </c>
      <c r="AK209" s="50">
        <v>0</v>
      </c>
      <c r="AL209" s="50">
        <v>0</v>
      </c>
      <c r="AM209" s="50">
        <v>0</v>
      </c>
      <c r="AN209" s="50">
        <v>0</v>
      </c>
      <c r="AO209" s="50">
        <v>0</v>
      </c>
      <c r="AP209" s="50">
        <v>0</v>
      </c>
    </row>
    <row r="210" spans="1:42"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c r="AJ210" s="52">
        <v>0</v>
      </c>
      <c r="AK210" s="52">
        <v>0</v>
      </c>
      <c r="AL210" s="52">
        <v>0</v>
      </c>
      <c r="AM210" s="52">
        <v>0</v>
      </c>
      <c r="AN210" s="52">
        <v>0</v>
      </c>
      <c r="AO210" s="52">
        <v>0</v>
      </c>
      <c r="AP210" s="52">
        <v>0</v>
      </c>
    </row>
    <row r="211" spans="1:42"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53">
        <v>0</v>
      </c>
      <c r="AJ211" s="53">
        <v>0</v>
      </c>
      <c r="AK211" s="53">
        <v>0</v>
      </c>
      <c r="AL211" s="53">
        <v>0</v>
      </c>
      <c r="AM211" s="53">
        <v>0</v>
      </c>
      <c r="AN211" s="53">
        <v>0</v>
      </c>
      <c r="AO211" s="53">
        <v>0</v>
      </c>
      <c r="AP211" s="138">
        <v>0</v>
      </c>
    </row>
    <row r="212" spans="1:42"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137"/>
    </row>
  </sheetData>
  <conditionalFormatting sqref="A4:C5 E4:AP5 A6:AP6 A26:AP26">
    <cfRule type="cellIs" dxfId="9" priority="3" stopIfTrue="1" operator="lessThan">
      <formula>0</formula>
    </cfRule>
  </conditionalFormatting>
  <conditionalFormatting sqref="D5">
    <cfRule type="cellIs" dxfId="8" priority="2" stopIfTrue="1" operator="lessThan">
      <formula>0</formula>
    </cfRule>
  </conditionalFormatting>
  <conditionalFormatting sqref="D4:AP4">
    <cfRule type="cellIs" dxfId="7" priority="1" stopIfTrue="1" operator="lessThan">
      <formula>0</formula>
    </cfRule>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FE1A1-83C7-4339-999B-AE2193A4AB81}">
  <sheetPr>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8FD1E-FCE7-401E-BC35-46F121828446}">
  <dimension ref="A1:AA109"/>
  <sheetViews>
    <sheetView showGridLines="0" workbookViewId="0">
      <pane xSplit="7" ySplit="5" topLeftCell="H6" activePane="bottomRight" state="frozen"/>
      <selection pane="topRight" sqref="A1:C1"/>
      <selection pane="bottomLeft" sqref="A1:C1"/>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1287</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6"/>
      <c r="I3" s="6"/>
      <c r="J3" s="6"/>
      <c r="K3" s="6"/>
      <c r="L3" s="6"/>
      <c r="M3" s="6"/>
      <c r="N3" s="6"/>
      <c r="O3" s="6"/>
      <c r="P3" s="6"/>
      <c r="Q3" s="6"/>
      <c r="R3" s="6"/>
      <c r="S3" s="6"/>
      <c r="T3" s="6"/>
      <c r="U3" s="6"/>
      <c r="V3" s="6"/>
      <c r="W3" s="6"/>
      <c r="X3" s="6"/>
      <c r="Y3" s="6"/>
      <c r="Z3" s="6"/>
      <c r="AA3" s="6"/>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2270.4738573</v>
      </c>
      <c r="I5" s="132">
        <f t="shared" si="0"/>
        <v>2300.6987423</v>
      </c>
      <c r="J5" s="132">
        <f t="shared" si="0"/>
        <v>2324.7846987999997</v>
      </c>
      <c r="K5" s="132">
        <f t="shared" si="0"/>
        <v>2354.8296636</v>
      </c>
      <c r="L5" s="132">
        <f t="shared" si="0"/>
        <v>2337.6963472499997</v>
      </c>
      <c r="M5" s="132">
        <f t="shared" si="0"/>
        <v>2451.5518162499998</v>
      </c>
      <c r="N5" s="132">
        <f t="shared" si="0"/>
        <v>2520.7925322500005</v>
      </c>
      <c r="O5" s="132">
        <f t="shared" si="0"/>
        <v>2538.6089447500008</v>
      </c>
      <c r="P5" s="132">
        <f t="shared" si="0"/>
        <v>2587.5007647500006</v>
      </c>
      <c r="Q5" s="132">
        <f t="shared" si="0"/>
        <v>2571.7038047500009</v>
      </c>
      <c r="R5" s="132">
        <f t="shared" si="0"/>
        <v>2446.1861047500001</v>
      </c>
      <c r="S5" s="132">
        <f t="shared" si="0"/>
        <v>2435.9889297499999</v>
      </c>
      <c r="T5" s="132">
        <f t="shared" si="0"/>
        <v>2435.9889297499999</v>
      </c>
      <c r="U5" s="132">
        <f t="shared" si="0"/>
        <v>2453.0480847500003</v>
      </c>
      <c r="V5" s="132">
        <f t="shared" si="0"/>
        <v>2538.6116347500006</v>
      </c>
      <c r="W5" s="132">
        <f t="shared" si="0"/>
        <v>2538.6116347500006</v>
      </c>
      <c r="X5" s="132">
        <f t="shared" si="0"/>
        <v>2538.6116347500006</v>
      </c>
      <c r="Y5" s="132">
        <f t="shared" si="0"/>
        <v>2538.6116347500006</v>
      </c>
      <c r="Z5" s="132">
        <f t="shared" si="0"/>
        <v>2538.6116347500006</v>
      </c>
      <c r="AA5" s="132">
        <f t="shared" si="0"/>
        <v>2538.6116347500006</v>
      </c>
    </row>
    <row r="6" spans="1:27" x14ac:dyDescent="0.3">
      <c r="A6" s="10" t="s">
        <v>144</v>
      </c>
      <c r="B6" s="22" t="s">
        <v>145</v>
      </c>
      <c r="C6" s="23" t="s">
        <v>1065</v>
      </c>
      <c r="D6" s="23" t="s">
        <v>1066</v>
      </c>
      <c r="E6" s="23" t="s">
        <v>1288</v>
      </c>
      <c r="F6" s="23" t="s">
        <v>158</v>
      </c>
      <c r="G6" s="102"/>
      <c r="H6" s="103">
        <v>136.90887560000002</v>
      </c>
      <c r="I6" s="103">
        <v>136.90887560000002</v>
      </c>
      <c r="J6" s="103">
        <v>136.90887560000002</v>
      </c>
      <c r="K6" s="103">
        <v>136.90887560000002</v>
      </c>
      <c r="L6" s="103">
        <v>0</v>
      </c>
      <c r="M6" s="103">
        <v>0</v>
      </c>
      <c r="N6" s="103">
        <v>0</v>
      </c>
      <c r="O6" s="103">
        <v>0</v>
      </c>
      <c r="P6" s="103">
        <v>0</v>
      </c>
      <c r="Q6" s="103">
        <v>0</v>
      </c>
      <c r="R6" s="103">
        <v>0</v>
      </c>
      <c r="S6" s="103">
        <v>0</v>
      </c>
      <c r="T6" s="103">
        <v>0</v>
      </c>
      <c r="U6" s="103">
        <v>0</v>
      </c>
      <c r="V6" s="103">
        <v>0</v>
      </c>
      <c r="W6" s="103">
        <v>0</v>
      </c>
      <c r="X6" s="103">
        <v>0</v>
      </c>
      <c r="Y6" s="103">
        <v>0</v>
      </c>
      <c r="Z6" s="103">
        <v>0</v>
      </c>
      <c r="AA6" s="103">
        <v>0</v>
      </c>
    </row>
    <row r="7" spans="1:27" x14ac:dyDescent="0.3">
      <c r="A7" s="10" t="s">
        <v>144</v>
      </c>
      <c r="B7" s="22" t="s">
        <v>355</v>
      </c>
      <c r="C7" s="23" t="s">
        <v>1087</v>
      </c>
      <c r="D7" s="23" t="s">
        <v>1289</v>
      </c>
      <c r="E7" s="23" t="s">
        <v>1288</v>
      </c>
      <c r="F7" s="23" t="s">
        <v>149</v>
      </c>
      <c r="G7" s="102"/>
      <c r="H7" s="103">
        <v>130.04262500000002</v>
      </c>
      <c r="I7" s="103">
        <v>130.04262500000002</v>
      </c>
      <c r="J7" s="103">
        <v>130.04262500000002</v>
      </c>
      <c r="K7" s="103">
        <v>130.04262500000002</v>
      </c>
      <c r="L7" s="103">
        <v>130.04262500000002</v>
      </c>
      <c r="M7" s="103">
        <v>130.04262500000002</v>
      </c>
      <c r="N7" s="103">
        <v>130.04262500000002</v>
      </c>
      <c r="O7" s="103">
        <v>130.04262500000002</v>
      </c>
      <c r="P7" s="103">
        <v>130.04262500000002</v>
      </c>
      <c r="Q7" s="103">
        <v>130.04262500000002</v>
      </c>
      <c r="R7" s="103">
        <v>130.04262500000002</v>
      </c>
      <c r="S7" s="103">
        <v>130.04262500000002</v>
      </c>
      <c r="T7" s="103">
        <v>130.04262500000002</v>
      </c>
      <c r="U7" s="103">
        <v>130.04262500000002</v>
      </c>
      <c r="V7" s="103">
        <v>130.04262500000002</v>
      </c>
      <c r="W7" s="103">
        <v>130.04262500000002</v>
      </c>
      <c r="X7" s="103">
        <v>130.04262500000002</v>
      </c>
      <c r="Y7" s="103">
        <v>130.04262500000002</v>
      </c>
      <c r="Z7" s="103">
        <v>130.04262500000002</v>
      </c>
      <c r="AA7" s="103">
        <v>130.04262500000002</v>
      </c>
    </row>
    <row r="8" spans="1:27" x14ac:dyDescent="0.3">
      <c r="A8" s="10" t="s">
        <v>144</v>
      </c>
      <c r="B8" s="22" t="s">
        <v>356</v>
      </c>
      <c r="C8" s="23" t="s">
        <v>1069</v>
      </c>
      <c r="D8" s="23" t="s">
        <v>1070</v>
      </c>
      <c r="E8" s="23" t="s">
        <v>1288</v>
      </c>
      <c r="F8" s="23" t="s">
        <v>149</v>
      </c>
      <c r="G8" s="102"/>
      <c r="H8" s="103">
        <v>72.823870000000014</v>
      </c>
      <c r="I8" s="103">
        <v>72.823870000000014</v>
      </c>
      <c r="J8" s="103">
        <v>72.823870000000014</v>
      </c>
      <c r="K8" s="103">
        <v>72.823870000000014</v>
      </c>
      <c r="L8" s="103">
        <v>72.823870000000014</v>
      </c>
      <c r="M8" s="103">
        <v>72.823870000000014</v>
      </c>
      <c r="N8" s="103">
        <v>72.823870000000014</v>
      </c>
      <c r="O8" s="103">
        <v>72.823870000000014</v>
      </c>
      <c r="P8" s="103">
        <v>72.823870000000014</v>
      </c>
      <c r="Q8" s="103">
        <v>72.823870000000014</v>
      </c>
      <c r="R8" s="103">
        <v>72.823870000000014</v>
      </c>
      <c r="S8" s="103">
        <v>72.823870000000014</v>
      </c>
      <c r="T8" s="103">
        <v>72.823870000000014</v>
      </c>
      <c r="U8" s="103">
        <v>72.823870000000014</v>
      </c>
      <c r="V8" s="103">
        <v>72.823870000000014</v>
      </c>
      <c r="W8" s="103">
        <v>72.823870000000014</v>
      </c>
      <c r="X8" s="103">
        <v>72.823870000000014</v>
      </c>
      <c r="Y8" s="103">
        <v>72.823870000000014</v>
      </c>
      <c r="Z8" s="103">
        <v>72.823870000000014</v>
      </c>
      <c r="AA8" s="103">
        <v>72.823870000000014</v>
      </c>
    </row>
    <row r="9" spans="1:27" x14ac:dyDescent="0.3">
      <c r="A9" s="10" t="s">
        <v>144</v>
      </c>
      <c r="B9" s="22" t="s">
        <v>151</v>
      </c>
      <c r="C9" s="23" t="s">
        <v>1290</v>
      </c>
      <c r="D9" s="23" t="s">
        <v>1291</v>
      </c>
      <c r="E9" s="23" t="s">
        <v>1288</v>
      </c>
      <c r="F9" s="23" t="s">
        <v>158</v>
      </c>
      <c r="G9" s="102"/>
      <c r="H9" s="103">
        <v>2.52</v>
      </c>
      <c r="I9" s="103">
        <v>2.52</v>
      </c>
      <c r="J9" s="103">
        <v>2.52</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row>
    <row r="10" spans="1:27" x14ac:dyDescent="0.3">
      <c r="A10" s="10" t="s">
        <v>144</v>
      </c>
      <c r="B10" s="22" t="s">
        <v>360</v>
      </c>
      <c r="C10" s="23" t="s">
        <v>1071</v>
      </c>
      <c r="D10" s="23" t="s">
        <v>1072</v>
      </c>
      <c r="E10" s="23" t="s">
        <v>1288</v>
      </c>
      <c r="F10" s="23" t="s">
        <v>149</v>
      </c>
      <c r="G10" s="102"/>
      <c r="H10" s="103">
        <v>3.2224218750000007</v>
      </c>
      <c r="I10" s="103">
        <v>3.2224218750000007</v>
      </c>
      <c r="J10" s="103">
        <v>3.2224218750000007</v>
      </c>
      <c r="K10" s="103">
        <v>3.2224218750000007</v>
      </c>
      <c r="L10" s="103">
        <v>3.2224218750000007</v>
      </c>
      <c r="M10" s="103">
        <v>3.2224218750000007</v>
      </c>
      <c r="N10" s="103">
        <v>3.2224218750000007</v>
      </c>
      <c r="O10" s="103">
        <v>3.2224218750000007</v>
      </c>
      <c r="P10" s="103">
        <v>3.2224218750000007</v>
      </c>
      <c r="Q10" s="103">
        <v>3.2224218750000007</v>
      </c>
      <c r="R10" s="103">
        <v>3.2224218750000007</v>
      </c>
      <c r="S10" s="103">
        <v>3.2224218750000007</v>
      </c>
      <c r="T10" s="103">
        <v>3.2224218750000007</v>
      </c>
      <c r="U10" s="103">
        <v>3.2224218750000007</v>
      </c>
      <c r="V10" s="103">
        <v>3.2224218750000007</v>
      </c>
      <c r="W10" s="103">
        <v>3.2224218750000007</v>
      </c>
      <c r="X10" s="103">
        <v>3.2224218750000007</v>
      </c>
      <c r="Y10" s="103">
        <v>3.2224218750000007</v>
      </c>
      <c r="Z10" s="103">
        <v>3.2224218750000007</v>
      </c>
      <c r="AA10" s="103">
        <v>3.2224218750000007</v>
      </c>
    </row>
    <row r="11" spans="1:27" x14ac:dyDescent="0.3">
      <c r="A11" s="10" t="s">
        <v>144</v>
      </c>
      <c r="B11" s="22" t="s">
        <v>360</v>
      </c>
      <c r="C11" s="23" t="s">
        <v>1071</v>
      </c>
      <c r="D11" s="23" t="s">
        <v>1072</v>
      </c>
      <c r="E11" s="23" t="s">
        <v>1292</v>
      </c>
      <c r="F11" s="23" t="s">
        <v>149</v>
      </c>
      <c r="G11" s="102"/>
      <c r="H11" s="103">
        <v>2.9932718750000005</v>
      </c>
      <c r="I11" s="103">
        <v>2.9932718750000005</v>
      </c>
      <c r="J11" s="103">
        <v>2.9932718750000005</v>
      </c>
      <c r="K11" s="103">
        <v>2.9932718750000005</v>
      </c>
      <c r="L11" s="103">
        <v>2.9932718750000005</v>
      </c>
      <c r="M11" s="103">
        <v>2.9932718750000005</v>
      </c>
      <c r="N11" s="103">
        <v>2.9932718750000005</v>
      </c>
      <c r="O11" s="103">
        <v>2.9932718750000005</v>
      </c>
      <c r="P11" s="103">
        <v>2.9932718750000005</v>
      </c>
      <c r="Q11" s="103">
        <v>2.9932718750000005</v>
      </c>
      <c r="R11" s="103">
        <v>2.9932718750000005</v>
      </c>
      <c r="S11" s="103">
        <v>2.9932718750000005</v>
      </c>
      <c r="T11" s="103">
        <v>2.9932718750000005</v>
      </c>
      <c r="U11" s="103">
        <v>2.9932718750000005</v>
      </c>
      <c r="V11" s="103">
        <v>2.9932718750000005</v>
      </c>
      <c r="W11" s="103">
        <v>2.9932718750000005</v>
      </c>
      <c r="X11" s="103">
        <v>2.9932718750000005</v>
      </c>
      <c r="Y11" s="103">
        <v>2.9932718750000005</v>
      </c>
      <c r="Z11" s="103">
        <v>2.9932718750000005</v>
      </c>
      <c r="AA11" s="103">
        <v>2.9932718750000005</v>
      </c>
    </row>
    <row r="12" spans="1:27" x14ac:dyDescent="0.3">
      <c r="A12" s="10" t="s">
        <v>144</v>
      </c>
      <c r="B12" s="22" t="s">
        <v>360</v>
      </c>
      <c r="C12" s="23" t="s">
        <v>1071</v>
      </c>
      <c r="D12" s="23" t="s">
        <v>1073</v>
      </c>
      <c r="E12" s="23" t="s">
        <v>1288</v>
      </c>
      <c r="F12" s="23" t="s">
        <v>149</v>
      </c>
      <c r="G12" s="102"/>
      <c r="H12" s="103">
        <v>12.374100000000002</v>
      </c>
      <c r="I12" s="103">
        <v>12.374100000000002</v>
      </c>
      <c r="J12" s="103">
        <v>12.374100000000002</v>
      </c>
      <c r="K12" s="103">
        <v>12.374100000000002</v>
      </c>
      <c r="L12" s="103">
        <v>12.374100000000002</v>
      </c>
      <c r="M12" s="103">
        <v>12.374100000000002</v>
      </c>
      <c r="N12" s="103">
        <v>12.374100000000002</v>
      </c>
      <c r="O12" s="103">
        <v>12.374100000000002</v>
      </c>
      <c r="P12" s="103">
        <v>12.374100000000002</v>
      </c>
      <c r="Q12" s="103">
        <v>12.374100000000002</v>
      </c>
      <c r="R12" s="103">
        <v>12.374100000000002</v>
      </c>
      <c r="S12" s="103">
        <v>12.374100000000002</v>
      </c>
      <c r="T12" s="103">
        <v>12.374100000000002</v>
      </c>
      <c r="U12" s="103">
        <v>12.374100000000002</v>
      </c>
      <c r="V12" s="103">
        <v>12.374100000000002</v>
      </c>
      <c r="W12" s="103">
        <v>12.374100000000002</v>
      </c>
      <c r="X12" s="103">
        <v>12.374100000000002</v>
      </c>
      <c r="Y12" s="103">
        <v>12.374100000000002</v>
      </c>
      <c r="Z12" s="103">
        <v>12.374100000000002</v>
      </c>
      <c r="AA12" s="103">
        <v>12.374100000000002</v>
      </c>
    </row>
    <row r="13" spans="1:27" x14ac:dyDescent="0.3">
      <c r="A13" s="10" t="s">
        <v>144</v>
      </c>
      <c r="B13" s="22" t="s">
        <v>360</v>
      </c>
      <c r="C13" s="23" t="s">
        <v>1071</v>
      </c>
      <c r="D13" s="23" t="s">
        <v>1073</v>
      </c>
      <c r="E13" s="23" t="s">
        <v>1292</v>
      </c>
      <c r="F13" s="23" t="s">
        <v>149</v>
      </c>
      <c r="G13" s="102"/>
      <c r="H13" s="103">
        <v>11.494164000000001</v>
      </c>
      <c r="I13" s="103">
        <v>11.494164000000001</v>
      </c>
      <c r="J13" s="103">
        <v>11.494164000000001</v>
      </c>
      <c r="K13" s="103">
        <v>11.494164000000001</v>
      </c>
      <c r="L13" s="103">
        <v>11.494164000000001</v>
      </c>
      <c r="M13" s="103">
        <v>11.494164000000001</v>
      </c>
      <c r="N13" s="103">
        <v>11.494164000000001</v>
      </c>
      <c r="O13" s="103">
        <v>11.494164000000001</v>
      </c>
      <c r="P13" s="103">
        <v>11.494164000000001</v>
      </c>
      <c r="Q13" s="103">
        <v>11.494164000000001</v>
      </c>
      <c r="R13" s="103">
        <v>11.494164000000001</v>
      </c>
      <c r="S13" s="103">
        <v>11.494164000000001</v>
      </c>
      <c r="T13" s="103">
        <v>11.494164000000001</v>
      </c>
      <c r="U13" s="103">
        <v>11.494164000000001</v>
      </c>
      <c r="V13" s="103">
        <v>11.494164000000001</v>
      </c>
      <c r="W13" s="103">
        <v>11.494164000000001</v>
      </c>
      <c r="X13" s="103">
        <v>11.494164000000001</v>
      </c>
      <c r="Y13" s="103">
        <v>11.494164000000001</v>
      </c>
      <c r="Z13" s="103">
        <v>11.494164000000001</v>
      </c>
      <c r="AA13" s="103">
        <v>11.494164000000001</v>
      </c>
    </row>
    <row r="14" spans="1:27" x14ac:dyDescent="0.3">
      <c r="A14" s="10" t="s">
        <v>144</v>
      </c>
      <c r="B14" s="22" t="s">
        <v>360</v>
      </c>
      <c r="C14" s="23" t="s">
        <v>1074</v>
      </c>
      <c r="D14" s="23" t="s">
        <v>1075</v>
      </c>
      <c r="E14" s="23" t="s">
        <v>1288</v>
      </c>
      <c r="F14" s="23" t="s">
        <v>158</v>
      </c>
      <c r="G14" s="102"/>
      <c r="H14" s="103">
        <v>3.9012787500000008</v>
      </c>
      <c r="I14" s="103">
        <v>3.9012787500000008</v>
      </c>
      <c r="J14" s="103">
        <v>3.9012787500000008</v>
      </c>
      <c r="K14" s="103">
        <v>0</v>
      </c>
      <c r="L14" s="103">
        <v>0</v>
      </c>
      <c r="M14" s="103">
        <v>0</v>
      </c>
      <c r="N14" s="103">
        <v>0</v>
      </c>
      <c r="O14" s="103">
        <v>0</v>
      </c>
      <c r="P14" s="103">
        <v>0</v>
      </c>
      <c r="Q14" s="103">
        <v>0</v>
      </c>
      <c r="R14" s="103">
        <v>0</v>
      </c>
      <c r="S14" s="103">
        <v>0</v>
      </c>
      <c r="T14" s="103">
        <v>0</v>
      </c>
      <c r="U14" s="103">
        <v>0</v>
      </c>
      <c r="V14" s="103">
        <v>0</v>
      </c>
      <c r="W14" s="103">
        <v>0</v>
      </c>
      <c r="X14" s="103">
        <v>0</v>
      </c>
      <c r="Y14" s="103">
        <v>0</v>
      </c>
      <c r="Z14" s="103">
        <v>0</v>
      </c>
      <c r="AA14" s="103">
        <v>0</v>
      </c>
    </row>
    <row r="15" spans="1:27" x14ac:dyDescent="0.3">
      <c r="A15" s="10" t="s">
        <v>144</v>
      </c>
      <c r="B15" s="22" t="s">
        <v>360</v>
      </c>
      <c r="C15" s="23" t="s">
        <v>1074</v>
      </c>
      <c r="D15" s="23" t="s">
        <v>1075</v>
      </c>
      <c r="E15" s="23" t="s">
        <v>1292</v>
      </c>
      <c r="F15" s="23" t="s">
        <v>158</v>
      </c>
      <c r="G15" s="102"/>
      <c r="H15" s="103">
        <v>3.5575537499999998</v>
      </c>
      <c r="I15" s="103">
        <v>3.5575537499999998</v>
      </c>
      <c r="J15" s="103">
        <v>3.5575537499999998</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row>
    <row r="16" spans="1:27" x14ac:dyDescent="0.3">
      <c r="A16" s="10" t="s">
        <v>144</v>
      </c>
      <c r="B16" s="22" t="s">
        <v>360</v>
      </c>
      <c r="C16" s="23" t="s">
        <v>1076</v>
      </c>
      <c r="D16" s="23" t="s">
        <v>1077</v>
      </c>
      <c r="E16" s="23" t="s">
        <v>1288</v>
      </c>
      <c r="F16" s="23" t="s">
        <v>158</v>
      </c>
      <c r="G16" s="102"/>
      <c r="H16" s="103">
        <v>18.726138000000002</v>
      </c>
      <c r="I16" s="103">
        <v>18.726138000000002</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row>
    <row r="17" spans="1:27" x14ac:dyDescent="0.3">
      <c r="A17" s="10" t="s">
        <v>144</v>
      </c>
      <c r="B17" s="22" t="s">
        <v>360</v>
      </c>
      <c r="C17" s="23" t="s">
        <v>1076</v>
      </c>
      <c r="D17" s="23" t="s">
        <v>1077</v>
      </c>
      <c r="E17" s="23" t="s">
        <v>1292</v>
      </c>
      <c r="F17" s="23" t="s">
        <v>158</v>
      </c>
      <c r="G17" s="102"/>
      <c r="H17" s="103">
        <v>11.989128000000001</v>
      </c>
      <c r="I17" s="103">
        <v>11.989128000000001</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row>
    <row r="18" spans="1:27" x14ac:dyDescent="0.3">
      <c r="A18" s="10" t="s">
        <v>144</v>
      </c>
      <c r="B18" s="22" t="s">
        <v>155</v>
      </c>
      <c r="C18" s="23" t="s">
        <v>1078</v>
      </c>
      <c r="D18" s="23" t="s">
        <v>1079</v>
      </c>
      <c r="E18" s="23" t="s">
        <v>1288</v>
      </c>
      <c r="F18" s="23" t="s">
        <v>158</v>
      </c>
      <c r="G18" s="102"/>
      <c r="H18" s="103">
        <v>52.017050000000012</v>
      </c>
      <c r="I18" s="103">
        <v>52.017050000000012</v>
      </c>
      <c r="J18" s="103">
        <v>52.017050000000012</v>
      </c>
      <c r="K18" s="103">
        <v>52.017050000000012</v>
      </c>
      <c r="L18" s="103">
        <v>26.008525000000006</v>
      </c>
      <c r="M18" s="103">
        <v>26.008525000000006</v>
      </c>
      <c r="N18" s="103">
        <v>26.008525000000006</v>
      </c>
      <c r="O18" s="103">
        <v>26.008525000000006</v>
      </c>
      <c r="P18" s="103">
        <v>26.008525000000006</v>
      </c>
      <c r="Q18" s="103">
        <v>26.008525000000006</v>
      </c>
      <c r="R18" s="103">
        <v>5.2017050000000014</v>
      </c>
      <c r="S18" s="103">
        <v>0</v>
      </c>
      <c r="T18" s="103">
        <v>0</v>
      </c>
      <c r="U18" s="103">
        <v>0</v>
      </c>
      <c r="V18" s="103">
        <v>0</v>
      </c>
      <c r="W18" s="103">
        <v>0</v>
      </c>
      <c r="X18" s="103">
        <v>0</v>
      </c>
      <c r="Y18" s="103">
        <v>0</v>
      </c>
      <c r="Z18" s="103">
        <v>0</v>
      </c>
      <c r="AA18" s="103">
        <v>0</v>
      </c>
    </row>
    <row r="19" spans="1:27" x14ac:dyDescent="0.3">
      <c r="A19" s="10" t="s">
        <v>144</v>
      </c>
      <c r="B19" s="22" t="s">
        <v>155</v>
      </c>
      <c r="C19" s="23" t="s">
        <v>1078</v>
      </c>
      <c r="D19" s="23" t="s">
        <v>1079</v>
      </c>
      <c r="E19" s="23" t="s">
        <v>1292</v>
      </c>
      <c r="F19" s="23" t="s">
        <v>158</v>
      </c>
      <c r="G19" s="102"/>
      <c r="H19" s="103">
        <v>0</v>
      </c>
      <c r="I19" s="103">
        <v>0</v>
      </c>
      <c r="J19" s="103">
        <v>0</v>
      </c>
      <c r="K19" s="103">
        <v>0</v>
      </c>
      <c r="L19" s="103">
        <v>24.977350000000001</v>
      </c>
      <c r="M19" s="103">
        <v>24.977350000000001</v>
      </c>
      <c r="N19" s="103">
        <v>24.977350000000001</v>
      </c>
      <c r="O19" s="103">
        <v>24.977350000000001</v>
      </c>
      <c r="P19" s="103">
        <v>24.977350000000001</v>
      </c>
      <c r="Q19" s="103">
        <v>24.977350000000001</v>
      </c>
      <c r="R19" s="103">
        <v>4.9954700000000001</v>
      </c>
      <c r="S19" s="103">
        <v>0</v>
      </c>
      <c r="T19" s="103">
        <v>0</v>
      </c>
      <c r="U19" s="103">
        <v>0</v>
      </c>
      <c r="V19" s="103">
        <v>0</v>
      </c>
      <c r="W19" s="103">
        <v>0</v>
      </c>
      <c r="X19" s="103">
        <v>0</v>
      </c>
      <c r="Y19" s="103">
        <v>0</v>
      </c>
      <c r="Z19" s="103">
        <v>0</v>
      </c>
      <c r="AA19" s="103">
        <v>0</v>
      </c>
    </row>
    <row r="20" spans="1:27" x14ac:dyDescent="0.3">
      <c r="A20" s="10" t="s">
        <v>144</v>
      </c>
      <c r="B20" s="22" t="s">
        <v>159</v>
      </c>
      <c r="C20" s="23" t="s">
        <v>1082</v>
      </c>
      <c r="D20" s="23" t="s">
        <v>1083</v>
      </c>
      <c r="E20" s="23" t="s">
        <v>1288</v>
      </c>
      <c r="F20" s="23" t="s">
        <v>158</v>
      </c>
      <c r="G20" s="102"/>
      <c r="H20" s="103">
        <v>25.263787499999999</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row>
    <row r="21" spans="1:27" x14ac:dyDescent="0.3">
      <c r="A21" s="10" t="s">
        <v>144</v>
      </c>
      <c r="B21" s="22" t="s">
        <v>159</v>
      </c>
      <c r="C21" s="23" t="s">
        <v>1084</v>
      </c>
      <c r="D21" s="23" t="s">
        <v>1083</v>
      </c>
      <c r="E21" s="23" t="s">
        <v>1288</v>
      </c>
      <c r="F21" s="23" t="s">
        <v>149</v>
      </c>
      <c r="G21" s="102"/>
      <c r="H21" s="103">
        <v>0</v>
      </c>
      <c r="I21" s="103">
        <v>0</v>
      </c>
      <c r="J21" s="103">
        <v>6.3589125000000006</v>
      </c>
      <c r="K21" s="103">
        <v>25.435650000000003</v>
      </c>
      <c r="L21" s="103">
        <v>25.435650000000003</v>
      </c>
      <c r="M21" s="103">
        <v>25.435650000000003</v>
      </c>
      <c r="N21" s="103">
        <v>25.435650000000003</v>
      </c>
      <c r="O21" s="103">
        <v>25.435650000000003</v>
      </c>
      <c r="P21" s="103">
        <v>25.435650000000003</v>
      </c>
      <c r="Q21" s="103">
        <v>25.435650000000003</v>
      </c>
      <c r="R21" s="103">
        <v>25.435650000000003</v>
      </c>
      <c r="S21" s="103">
        <v>25.435650000000003</v>
      </c>
      <c r="T21" s="103">
        <v>25.435650000000003</v>
      </c>
      <c r="U21" s="103">
        <v>25.435650000000003</v>
      </c>
      <c r="V21" s="103">
        <v>25.435650000000003</v>
      </c>
      <c r="W21" s="103">
        <v>25.435650000000003</v>
      </c>
      <c r="X21" s="103">
        <v>25.435650000000003</v>
      </c>
      <c r="Y21" s="103">
        <v>25.435650000000003</v>
      </c>
      <c r="Z21" s="103">
        <v>25.435650000000003</v>
      </c>
      <c r="AA21" s="103">
        <v>25.435650000000003</v>
      </c>
    </row>
    <row r="22" spans="1:27" x14ac:dyDescent="0.3">
      <c r="A22" s="10" t="s">
        <v>144</v>
      </c>
      <c r="B22" s="22" t="s">
        <v>159</v>
      </c>
      <c r="C22" s="23" t="s">
        <v>1069</v>
      </c>
      <c r="D22" s="23" t="s">
        <v>1085</v>
      </c>
      <c r="E22" s="23" t="s">
        <v>1288</v>
      </c>
      <c r="F22" s="23" t="s">
        <v>149</v>
      </c>
      <c r="G22" s="102"/>
      <c r="H22" s="103">
        <v>46.815345000000008</v>
      </c>
      <c r="I22" s="103">
        <v>46.815345000000008</v>
      </c>
      <c r="J22" s="103">
        <v>46.815345000000008</v>
      </c>
      <c r="K22" s="103">
        <v>46.815345000000008</v>
      </c>
      <c r="L22" s="103">
        <v>46.815345000000008</v>
      </c>
      <c r="M22" s="103">
        <v>46.815345000000008</v>
      </c>
      <c r="N22" s="103">
        <v>46.815345000000008</v>
      </c>
      <c r="O22" s="103">
        <v>46.815345000000008</v>
      </c>
      <c r="P22" s="103">
        <v>46.815345000000008</v>
      </c>
      <c r="Q22" s="103">
        <v>46.815345000000008</v>
      </c>
      <c r="R22" s="103">
        <v>46.815345000000008</v>
      </c>
      <c r="S22" s="103">
        <v>46.815345000000008</v>
      </c>
      <c r="T22" s="103">
        <v>46.815345000000008</v>
      </c>
      <c r="U22" s="103">
        <v>46.815345000000008</v>
      </c>
      <c r="V22" s="103">
        <v>46.815345000000008</v>
      </c>
      <c r="W22" s="103">
        <v>46.815345000000008</v>
      </c>
      <c r="X22" s="103">
        <v>46.815345000000008</v>
      </c>
      <c r="Y22" s="103">
        <v>46.815345000000008</v>
      </c>
      <c r="Z22" s="103">
        <v>46.815345000000008</v>
      </c>
      <c r="AA22" s="103">
        <v>46.815345000000008</v>
      </c>
    </row>
    <row r="23" spans="1:27" x14ac:dyDescent="0.3">
      <c r="A23" s="10" t="s">
        <v>144</v>
      </c>
      <c r="B23" s="22" t="s">
        <v>364</v>
      </c>
      <c r="C23" s="23" t="s">
        <v>1087</v>
      </c>
      <c r="D23" s="23" t="s">
        <v>930</v>
      </c>
      <c r="E23" s="23" t="s">
        <v>1288</v>
      </c>
      <c r="F23" s="23" t="s">
        <v>158</v>
      </c>
      <c r="G23" s="102"/>
      <c r="H23" s="103">
        <v>52.017050000000012</v>
      </c>
      <c r="I23" s="103">
        <v>52.017050000000012</v>
      </c>
      <c r="J23" s="103">
        <v>52.017050000000012</v>
      </c>
      <c r="K23" s="103">
        <v>52.017050000000012</v>
      </c>
      <c r="L23" s="103">
        <v>52.017050000000012</v>
      </c>
      <c r="M23" s="103">
        <v>52.017050000000012</v>
      </c>
      <c r="N23" s="103">
        <v>52.017050000000012</v>
      </c>
      <c r="O23" s="103">
        <v>52.017050000000012</v>
      </c>
      <c r="P23" s="103">
        <v>52.017050000000012</v>
      </c>
      <c r="Q23" s="103">
        <v>26</v>
      </c>
      <c r="R23" s="103">
        <v>0</v>
      </c>
      <c r="S23" s="103">
        <v>0</v>
      </c>
      <c r="T23" s="103">
        <v>0</v>
      </c>
      <c r="U23" s="103">
        <v>0</v>
      </c>
      <c r="V23" s="103">
        <v>0</v>
      </c>
      <c r="W23" s="103">
        <v>0</v>
      </c>
      <c r="X23" s="103">
        <v>0</v>
      </c>
      <c r="Y23" s="103">
        <v>0</v>
      </c>
      <c r="Z23" s="103">
        <v>0</v>
      </c>
      <c r="AA23" s="103">
        <v>0</v>
      </c>
    </row>
    <row r="24" spans="1:27" x14ac:dyDescent="0.3">
      <c r="A24" s="10" t="s">
        <v>144</v>
      </c>
      <c r="B24" s="22" t="s">
        <v>370</v>
      </c>
      <c r="C24" s="23" t="s">
        <v>146</v>
      </c>
      <c r="D24" s="23" t="s">
        <v>1088</v>
      </c>
      <c r="E24" s="23" t="s">
        <v>1288</v>
      </c>
      <c r="F24" s="23" t="s">
        <v>149</v>
      </c>
      <c r="G24" s="102"/>
      <c r="H24" s="103">
        <v>38.497199999999999</v>
      </c>
      <c r="I24" s="103">
        <v>38.497199999999999</v>
      </c>
      <c r="J24" s="103">
        <v>38.497199999999999</v>
      </c>
      <c r="K24" s="103">
        <v>38.497199999999999</v>
      </c>
      <c r="L24" s="103">
        <v>38.497199999999999</v>
      </c>
      <c r="M24" s="103">
        <v>38.497199999999999</v>
      </c>
      <c r="N24" s="103">
        <v>38.497199999999999</v>
      </c>
      <c r="O24" s="103">
        <v>38.497199999999999</v>
      </c>
      <c r="P24" s="103">
        <v>38.497199999999999</v>
      </c>
      <c r="Q24" s="103">
        <v>38.497199999999999</v>
      </c>
      <c r="R24" s="103">
        <v>38.497199999999999</v>
      </c>
      <c r="S24" s="103">
        <v>38.497199999999999</v>
      </c>
      <c r="T24" s="103">
        <v>38.497199999999999</v>
      </c>
      <c r="U24" s="103">
        <v>38.497199999999999</v>
      </c>
      <c r="V24" s="103">
        <v>38.497199999999999</v>
      </c>
      <c r="W24" s="103">
        <v>38.497199999999999</v>
      </c>
      <c r="X24" s="103">
        <v>38.497199999999999</v>
      </c>
      <c r="Y24" s="103">
        <v>38.497199999999999</v>
      </c>
      <c r="Z24" s="103">
        <v>38.497199999999999</v>
      </c>
      <c r="AA24" s="103">
        <v>38.497199999999999</v>
      </c>
    </row>
    <row r="25" spans="1:27" x14ac:dyDescent="0.3">
      <c r="A25" s="10" t="s">
        <v>144</v>
      </c>
      <c r="B25" s="22" t="s">
        <v>165</v>
      </c>
      <c r="C25" s="23" t="s">
        <v>1293</v>
      </c>
      <c r="D25" s="23" t="s">
        <v>551</v>
      </c>
      <c r="E25" s="23" t="s">
        <v>1288</v>
      </c>
      <c r="F25" s="23" t="s">
        <v>158</v>
      </c>
      <c r="G25" s="102"/>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row>
    <row r="26" spans="1:27" x14ac:dyDescent="0.3">
      <c r="A26" s="10" t="s">
        <v>144</v>
      </c>
      <c r="B26" s="22" t="s">
        <v>375</v>
      </c>
      <c r="C26" s="23" t="s">
        <v>1089</v>
      </c>
      <c r="D26" s="23" t="s">
        <v>1090</v>
      </c>
      <c r="E26" s="23" t="s">
        <v>1288</v>
      </c>
      <c r="F26" s="23" t="s">
        <v>149</v>
      </c>
      <c r="G26" s="102"/>
      <c r="H26" s="103">
        <v>11.703836250000002</v>
      </c>
      <c r="I26" s="103">
        <v>23.407672500000004</v>
      </c>
      <c r="J26" s="103">
        <v>41.613640000000004</v>
      </c>
      <c r="K26" s="103">
        <v>41.613640000000004</v>
      </c>
      <c r="L26" s="103">
        <v>44.214492500000006</v>
      </c>
      <c r="M26" s="103">
        <v>48.896027000000011</v>
      </c>
      <c r="N26" s="103">
        <v>49.41619750000001</v>
      </c>
      <c r="O26" s="103">
        <v>49.41619750000001</v>
      </c>
      <c r="P26" s="103">
        <v>49.41619750000001</v>
      </c>
      <c r="Q26" s="103">
        <v>49.41619750000001</v>
      </c>
      <c r="R26" s="103">
        <v>49.41619750000001</v>
      </c>
      <c r="S26" s="103">
        <v>49.41619750000001</v>
      </c>
      <c r="T26" s="103">
        <v>49.41619750000001</v>
      </c>
      <c r="U26" s="103">
        <v>49.41619750000001</v>
      </c>
      <c r="V26" s="103">
        <v>49.41619750000001</v>
      </c>
      <c r="W26" s="103">
        <v>49.41619750000001</v>
      </c>
      <c r="X26" s="103">
        <v>49.41619750000001</v>
      </c>
      <c r="Y26" s="103">
        <v>49.41619750000001</v>
      </c>
      <c r="Z26" s="103">
        <v>49.41619750000001</v>
      </c>
      <c r="AA26" s="103">
        <v>49.41619750000001</v>
      </c>
    </row>
    <row r="27" spans="1:27" x14ac:dyDescent="0.3">
      <c r="A27" s="10" t="s">
        <v>144</v>
      </c>
      <c r="B27" s="22" t="s">
        <v>375</v>
      </c>
      <c r="C27" s="23" t="s">
        <v>1089</v>
      </c>
      <c r="D27" s="23" t="s">
        <v>1090</v>
      </c>
      <c r="E27" s="23" t="s">
        <v>1292</v>
      </c>
      <c r="F27" s="23" t="s">
        <v>149</v>
      </c>
      <c r="G27" s="102"/>
      <c r="H27" s="103">
        <v>11.703836250000002</v>
      </c>
      <c r="I27" s="103">
        <v>23.407672500000004</v>
      </c>
      <c r="J27" s="103">
        <v>41.613640000000004</v>
      </c>
      <c r="K27" s="103">
        <v>41.613640000000004</v>
      </c>
      <c r="L27" s="103">
        <v>44.214492500000006</v>
      </c>
      <c r="M27" s="103">
        <v>48.896027000000011</v>
      </c>
      <c r="N27" s="103">
        <v>49.41619750000001</v>
      </c>
      <c r="O27" s="103">
        <v>49.41619750000001</v>
      </c>
      <c r="P27" s="103">
        <v>49.41619750000001</v>
      </c>
      <c r="Q27" s="103">
        <v>49.41619750000001</v>
      </c>
      <c r="R27" s="103">
        <v>49.41619750000001</v>
      </c>
      <c r="S27" s="103">
        <v>49.41619750000001</v>
      </c>
      <c r="T27" s="103">
        <v>49.41619750000001</v>
      </c>
      <c r="U27" s="103">
        <v>49.41619750000001</v>
      </c>
      <c r="V27" s="103">
        <v>49.41619750000001</v>
      </c>
      <c r="W27" s="103">
        <v>49.41619750000001</v>
      </c>
      <c r="X27" s="103">
        <v>49.41619750000001</v>
      </c>
      <c r="Y27" s="103">
        <v>49.41619750000001</v>
      </c>
      <c r="Z27" s="103">
        <v>49.41619750000001</v>
      </c>
      <c r="AA27" s="103">
        <v>49.41619750000001</v>
      </c>
    </row>
    <row r="28" spans="1:27" x14ac:dyDescent="0.3">
      <c r="A28" s="10" t="s">
        <v>144</v>
      </c>
      <c r="B28" s="22" t="s">
        <v>173</v>
      </c>
      <c r="C28" s="23" t="s">
        <v>1069</v>
      </c>
      <c r="D28" s="23" t="s">
        <v>175</v>
      </c>
      <c r="E28" s="23" t="s">
        <v>1288</v>
      </c>
      <c r="F28" s="23" t="s">
        <v>149</v>
      </c>
      <c r="G28" s="102"/>
      <c r="H28" s="103">
        <v>0</v>
      </c>
      <c r="I28" s="103">
        <v>0</v>
      </c>
      <c r="J28" s="103">
        <v>0</v>
      </c>
      <c r="K28" s="103">
        <v>0</v>
      </c>
      <c r="L28" s="103">
        <v>13.004262500000003</v>
      </c>
      <c r="M28" s="103">
        <v>26.008525000000006</v>
      </c>
      <c r="N28" s="103">
        <v>39.012787500000009</v>
      </c>
      <c r="O28" s="103">
        <v>52.017050000000012</v>
      </c>
      <c r="P28" s="103">
        <v>52.017050000000012</v>
      </c>
      <c r="Q28" s="103">
        <v>52.017050000000012</v>
      </c>
      <c r="R28" s="103">
        <v>52.017050000000012</v>
      </c>
      <c r="S28" s="103">
        <v>52.017050000000012</v>
      </c>
      <c r="T28" s="103">
        <v>52.017050000000012</v>
      </c>
      <c r="U28" s="103">
        <v>52.017050000000012</v>
      </c>
      <c r="V28" s="103">
        <v>52.017050000000012</v>
      </c>
      <c r="W28" s="103">
        <v>52.017050000000012</v>
      </c>
      <c r="X28" s="103">
        <v>52.017050000000012</v>
      </c>
      <c r="Y28" s="103">
        <v>52.017050000000012</v>
      </c>
      <c r="Z28" s="103">
        <v>52.017050000000012</v>
      </c>
      <c r="AA28" s="103">
        <v>52.017050000000012</v>
      </c>
    </row>
    <row r="29" spans="1:27" x14ac:dyDescent="0.3">
      <c r="A29" s="10" t="s">
        <v>144</v>
      </c>
      <c r="B29" s="22" t="s">
        <v>177</v>
      </c>
      <c r="C29" s="23" t="s">
        <v>1095</v>
      </c>
      <c r="D29" s="23" t="s">
        <v>179</v>
      </c>
      <c r="E29" s="23" t="s">
        <v>1288</v>
      </c>
      <c r="F29" s="23" t="s">
        <v>149</v>
      </c>
      <c r="G29" s="102"/>
      <c r="H29" s="103">
        <v>2.6008525000000002</v>
      </c>
      <c r="I29" s="103">
        <v>2.6008525000000002</v>
      </c>
      <c r="J29" s="103">
        <v>2.6008525000000002</v>
      </c>
      <c r="K29" s="103">
        <v>2.6008525000000002</v>
      </c>
      <c r="L29" s="103">
        <v>2.6008525000000002</v>
      </c>
      <c r="M29" s="103">
        <v>2.6008525000000002</v>
      </c>
      <c r="N29" s="103">
        <v>2.6008525000000002</v>
      </c>
      <c r="O29" s="103">
        <v>2.6008525000000002</v>
      </c>
      <c r="P29" s="103">
        <v>2.6008525000000002</v>
      </c>
      <c r="Q29" s="103">
        <v>2.6008525000000002</v>
      </c>
      <c r="R29" s="103">
        <v>2.6008525000000002</v>
      </c>
      <c r="S29" s="103">
        <v>2.6008525000000002</v>
      </c>
      <c r="T29" s="103">
        <v>2.6008525000000002</v>
      </c>
      <c r="U29" s="103">
        <v>2.6008525000000002</v>
      </c>
      <c r="V29" s="103">
        <v>2.6008525000000002</v>
      </c>
      <c r="W29" s="103">
        <v>2.6008525000000002</v>
      </c>
      <c r="X29" s="103">
        <v>2.6008525000000002</v>
      </c>
      <c r="Y29" s="103">
        <v>2.6008525000000002</v>
      </c>
      <c r="Z29" s="103">
        <v>2.6008525000000002</v>
      </c>
      <c r="AA29" s="103">
        <v>2.6008525000000002</v>
      </c>
    </row>
    <row r="30" spans="1:27" x14ac:dyDescent="0.3">
      <c r="A30" s="10" t="s">
        <v>144</v>
      </c>
      <c r="B30" s="22" t="s">
        <v>177</v>
      </c>
      <c r="C30" s="23" t="s">
        <v>1095</v>
      </c>
      <c r="D30" s="23" t="s">
        <v>179</v>
      </c>
      <c r="E30" s="23" t="s">
        <v>1292</v>
      </c>
      <c r="F30" s="23" t="s">
        <v>149</v>
      </c>
      <c r="G30" s="102"/>
      <c r="H30" s="103">
        <v>2.4060750000000004</v>
      </c>
      <c r="I30" s="103">
        <v>2.4060750000000004</v>
      </c>
      <c r="J30" s="103">
        <v>2.4060750000000004</v>
      </c>
      <c r="K30" s="103">
        <v>2.4060750000000004</v>
      </c>
      <c r="L30" s="103">
        <v>2.4060750000000004</v>
      </c>
      <c r="M30" s="103">
        <v>2.4060750000000004</v>
      </c>
      <c r="N30" s="103">
        <v>2.4060750000000004</v>
      </c>
      <c r="O30" s="103">
        <v>2.4060750000000004</v>
      </c>
      <c r="P30" s="103">
        <v>2.4060750000000004</v>
      </c>
      <c r="Q30" s="103">
        <v>2.4060750000000004</v>
      </c>
      <c r="R30" s="103">
        <v>2.4060750000000004</v>
      </c>
      <c r="S30" s="103">
        <v>2.4060750000000004</v>
      </c>
      <c r="T30" s="103">
        <v>2.4060750000000004</v>
      </c>
      <c r="U30" s="103">
        <v>2.4060750000000004</v>
      </c>
      <c r="V30" s="103">
        <v>2.4060750000000004</v>
      </c>
      <c r="W30" s="103">
        <v>2.4060750000000004</v>
      </c>
      <c r="X30" s="103">
        <v>2.4060750000000004</v>
      </c>
      <c r="Y30" s="103">
        <v>2.4060750000000004</v>
      </c>
      <c r="Z30" s="103">
        <v>2.4060750000000004</v>
      </c>
      <c r="AA30" s="103">
        <v>2.4060750000000004</v>
      </c>
    </row>
    <row r="31" spans="1:27" x14ac:dyDescent="0.3">
      <c r="A31" s="10" t="s">
        <v>144</v>
      </c>
      <c r="B31" s="22" t="s">
        <v>180</v>
      </c>
      <c r="C31" s="23" t="s">
        <v>1294</v>
      </c>
      <c r="D31" s="23" t="s">
        <v>1295</v>
      </c>
      <c r="E31" s="23" t="s">
        <v>1288</v>
      </c>
      <c r="F31" s="23" t="s">
        <v>158</v>
      </c>
      <c r="G31" s="102"/>
      <c r="H31" s="103">
        <v>16.842524999999998</v>
      </c>
      <c r="I31" s="103">
        <v>16.842524999999998</v>
      </c>
      <c r="J31" s="103">
        <v>16.842524999999998</v>
      </c>
      <c r="K31" s="103">
        <v>16.842524999999998</v>
      </c>
      <c r="L31" s="103">
        <v>16.842524999999998</v>
      </c>
      <c r="M31" s="103">
        <v>16.842524999999998</v>
      </c>
      <c r="N31" s="103">
        <v>16.842524999999998</v>
      </c>
      <c r="O31" s="103">
        <v>16.842524999999998</v>
      </c>
      <c r="P31" s="103">
        <v>16.842524999999998</v>
      </c>
      <c r="Q31" s="103">
        <v>16.842524999999998</v>
      </c>
      <c r="R31" s="103">
        <v>16.842524999999998</v>
      </c>
      <c r="S31" s="103">
        <v>16.842524999999998</v>
      </c>
      <c r="T31" s="103">
        <v>16.842524999999998</v>
      </c>
      <c r="U31" s="103">
        <v>16.842524999999998</v>
      </c>
      <c r="V31" s="103">
        <v>16.842524999999998</v>
      </c>
      <c r="W31" s="103">
        <v>16.842524999999998</v>
      </c>
      <c r="X31" s="103">
        <v>16.842524999999998</v>
      </c>
      <c r="Y31" s="103">
        <v>16.842524999999998</v>
      </c>
      <c r="Z31" s="103">
        <v>16.842524999999998</v>
      </c>
      <c r="AA31" s="103">
        <v>16.842524999999998</v>
      </c>
    </row>
    <row r="32" spans="1:27" x14ac:dyDescent="0.3">
      <c r="A32" s="10" t="s">
        <v>144</v>
      </c>
      <c r="B32" s="22" t="s">
        <v>187</v>
      </c>
      <c r="C32" s="23" t="s">
        <v>1296</v>
      </c>
      <c r="D32" s="23" t="s">
        <v>939</v>
      </c>
      <c r="E32" s="23" t="s">
        <v>1288</v>
      </c>
      <c r="F32" s="23" t="s">
        <v>158</v>
      </c>
      <c r="G32" s="102"/>
      <c r="H32" s="103">
        <v>0</v>
      </c>
      <c r="I32" s="103">
        <v>0</v>
      </c>
      <c r="J32" s="103">
        <v>0</v>
      </c>
      <c r="K32" s="103">
        <v>0</v>
      </c>
      <c r="L32" s="103">
        <v>0</v>
      </c>
      <c r="M32" s="103">
        <v>0</v>
      </c>
      <c r="N32" s="103">
        <v>0</v>
      </c>
      <c r="O32" s="103">
        <v>0</v>
      </c>
      <c r="P32" s="103">
        <v>0</v>
      </c>
      <c r="Q32" s="103">
        <v>0</v>
      </c>
      <c r="R32" s="103">
        <v>0</v>
      </c>
      <c r="S32" s="103">
        <v>0</v>
      </c>
      <c r="T32" s="103">
        <v>0</v>
      </c>
      <c r="U32" s="103">
        <v>0</v>
      </c>
      <c r="V32" s="103">
        <v>0</v>
      </c>
      <c r="W32" s="103">
        <v>0</v>
      </c>
      <c r="X32" s="103">
        <v>0</v>
      </c>
      <c r="Y32" s="103">
        <v>0</v>
      </c>
      <c r="Z32" s="103">
        <v>0</v>
      </c>
      <c r="AA32" s="103">
        <v>0</v>
      </c>
    </row>
    <row r="33" spans="1:27" x14ac:dyDescent="0.3">
      <c r="A33" s="10" t="s">
        <v>144</v>
      </c>
      <c r="B33" s="22" t="s">
        <v>187</v>
      </c>
      <c r="C33" s="23" t="s">
        <v>1297</v>
      </c>
      <c r="D33" s="23" t="s">
        <v>1298</v>
      </c>
      <c r="E33" s="23" t="s">
        <v>1288</v>
      </c>
      <c r="F33" s="23" t="s">
        <v>149</v>
      </c>
      <c r="G33" s="102"/>
      <c r="H33" s="103">
        <v>122.64108000000002</v>
      </c>
      <c r="I33" s="103">
        <v>122.64108000000002</v>
      </c>
      <c r="J33" s="103">
        <v>122.64108000000002</v>
      </c>
      <c r="K33" s="103">
        <v>122.64108000000002</v>
      </c>
      <c r="L33" s="103">
        <v>122.64108000000002</v>
      </c>
      <c r="M33" s="103">
        <v>173.74153000000004</v>
      </c>
      <c r="N33" s="103">
        <v>173.74153000000004</v>
      </c>
      <c r="O33" s="103">
        <v>173.74153000000004</v>
      </c>
      <c r="P33" s="103">
        <v>178.85157500000003</v>
      </c>
      <c r="Q33" s="103">
        <v>189.07166500000002</v>
      </c>
      <c r="R33" s="103">
        <v>189.07166500000002</v>
      </c>
      <c r="S33" s="103">
        <v>189.07166500000002</v>
      </c>
      <c r="T33" s="103">
        <v>189.07166500000002</v>
      </c>
      <c r="U33" s="103">
        <v>189.07166500000002</v>
      </c>
      <c r="V33" s="103">
        <v>189.07166500000002</v>
      </c>
      <c r="W33" s="103">
        <v>189.07166500000002</v>
      </c>
      <c r="X33" s="103">
        <v>189.07166500000002</v>
      </c>
      <c r="Y33" s="103">
        <v>189.07166500000002</v>
      </c>
      <c r="Z33" s="103">
        <v>189.07166500000002</v>
      </c>
      <c r="AA33" s="103">
        <v>189.07166500000002</v>
      </c>
    </row>
    <row r="34" spans="1:27" x14ac:dyDescent="0.3">
      <c r="A34" s="10" t="s">
        <v>196</v>
      </c>
      <c r="B34" s="22" t="s">
        <v>200</v>
      </c>
      <c r="C34" s="23" t="s">
        <v>1100</v>
      </c>
      <c r="D34" s="23" t="s">
        <v>1101</v>
      </c>
      <c r="E34" s="23" t="s">
        <v>1292</v>
      </c>
      <c r="F34" s="23" t="s">
        <v>149</v>
      </c>
      <c r="G34" s="102"/>
      <c r="H34" s="103">
        <v>0</v>
      </c>
      <c r="I34" s="103">
        <v>0</v>
      </c>
      <c r="J34" s="103">
        <v>0</v>
      </c>
      <c r="K34" s="103">
        <v>12.8324</v>
      </c>
      <c r="L34" s="103">
        <v>76.994399999999999</v>
      </c>
      <c r="M34" s="103">
        <v>76.994399999999999</v>
      </c>
      <c r="N34" s="103">
        <v>76.994399999999999</v>
      </c>
      <c r="O34" s="103">
        <v>76.994399999999999</v>
      </c>
      <c r="P34" s="103">
        <v>76.994399999999999</v>
      </c>
      <c r="Q34" s="103">
        <v>76.994399999999999</v>
      </c>
      <c r="R34" s="103">
        <v>76.994399999999999</v>
      </c>
      <c r="S34" s="103">
        <v>76.994399999999999</v>
      </c>
      <c r="T34" s="103">
        <v>76.994399999999999</v>
      </c>
      <c r="U34" s="103">
        <v>76.994399999999999</v>
      </c>
      <c r="V34" s="103">
        <v>76.994399999999999</v>
      </c>
      <c r="W34" s="103">
        <v>76.994399999999999</v>
      </c>
      <c r="X34" s="103">
        <v>76.994399999999999</v>
      </c>
      <c r="Y34" s="103">
        <v>76.994399999999999</v>
      </c>
      <c r="Z34" s="103">
        <v>76.994399999999999</v>
      </c>
      <c r="AA34" s="103">
        <v>76.994399999999999</v>
      </c>
    </row>
    <row r="35" spans="1:27" x14ac:dyDescent="0.3">
      <c r="A35" s="10" t="s">
        <v>196</v>
      </c>
      <c r="B35" s="22" t="s">
        <v>206</v>
      </c>
      <c r="C35" s="23" t="s">
        <v>1069</v>
      </c>
      <c r="D35" s="23" t="s">
        <v>1103</v>
      </c>
      <c r="E35" s="23" t="s">
        <v>1288</v>
      </c>
      <c r="F35" s="23" t="s">
        <v>149</v>
      </c>
      <c r="G35" s="102"/>
      <c r="H35" s="103">
        <v>49.41619750000001</v>
      </c>
      <c r="I35" s="103">
        <v>49.41619750000001</v>
      </c>
      <c r="J35" s="103">
        <v>49.41619750000001</v>
      </c>
      <c r="K35" s="103">
        <v>49.41619750000001</v>
      </c>
      <c r="L35" s="103">
        <v>49.41619750000001</v>
      </c>
      <c r="M35" s="103">
        <v>49.41619750000001</v>
      </c>
      <c r="N35" s="103">
        <v>49.41619750000001</v>
      </c>
      <c r="O35" s="103">
        <v>49.41619750000001</v>
      </c>
      <c r="P35" s="103">
        <v>49.41619750000001</v>
      </c>
      <c r="Q35" s="103">
        <v>49.41619750000001</v>
      </c>
      <c r="R35" s="103">
        <v>49.41619750000001</v>
      </c>
      <c r="S35" s="103">
        <v>49.41619750000001</v>
      </c>
      <c r="T35" s="103">
        <v>49.41619750000001</v>
      </c>
      <c r="U35" s="103">
        <v>49.41619750000001</v>
      </c>
      <c r="V35" s="103">
        <v>49.41619750000001</v>
      </c>
      <c r="W35" s="103">
        <v>49.41619750000001</v>
      </c>
      <c r="X35" s="103">
        <v>49.41619750000001</v>
      </c>
      <c r="Y35" s="103">
        <v>49.41619750000001</v>
      </c>
      <c r="Z35" s="103">
        <v>49.41619750000001</v>
      </c>
      <c r="AA35" s="103">
        <v>49.41619750000001</v>
      </c>
    </row>
    <row r="36" spans="1:27" x14ac:dyDescent="0.3">
      <c r="A36" s="10" t="s">
        <v>196</v>
      </c>
      <c r="B36" s="22" t="s">
        <v>206</v>
      </c>
      <c r="C36" s="23" t="s">
        <v>1069</v>
      </c>
      <c r="D36" s="23" t="s">
        <v>1104</v>
      </c>
      <c r="E36" s="23" t="s">
        <v>1288</v>
      </c>
      <c r="F36" s="23" t="s">
        <v>149</v>
      </c>
      <c r="G36" s="102"/>
      <c r="H36" s="103">
        <v>84.007535750000002</v>
      </c>
      <c r="I36" s="103">
        <v>84.007535750000002</v>
      </c>
      <c r="J36" s="103">
        <v>84.007535750000002</v>
      </c>
      <c r="K36" s="103">
        <v>84.007535750000002</v>
      </c>
      <c r="L36" s="103">
        <v>84.007535750000002</v>
      </c>
      <c r="M36" s="103">
        <v>84.007535750000002</v>
      </c>
      <c r="N36" s="103">
        <v>84.007535750000002</v>
      </c>
      <c r="O36" s="103">
        <v>84.007535750000002</v>
      </c>
      <c r="P36" s="103">
        <v>84.007535750000002</v>
      </c>
      <c r="Q36" s="103">
        <v>84.007535750000002</v>
      </c>
      <c r="R36" s="103">
        <v>84.007535750000002</v>
      </c>
      <c r="S36" s="103">
        <v>84.007535750000002</v>
      </c>
      <c r="T36" s="103">
        <v>84.007535750000002</v>
      </c>
      <c r="U36" s="103">
        <v>84.007535750000002</v>
      </c>
      <c r="V36" s="103">
        <v>84.007535750000002</v>
      </c>
      <c r="W36" s="103">
        <v>84.007535750000002</v>
      </c>
      <c r="X36" s="103">
        <v>84.007535750000002</v>
      </c>
      <c r="Y36" s="103">
        <v>84.007535750000002</v>
      </c>
      <c r="Z36" s="103">
        <v>84.007535750000002</v>
      </c>
      <c r="AA36" s="103">
        <v>84.007535750000002</v>
      </c>
    </row>
    <row r="37" spans="1:27" x14ac:dyDescent="0.3">
      <c r="A37" s="10" t="s">
        <v>196</v>
      </c>
      <c r="B37" s="22" t="s">
        <v>415</v>
      </c>
      <c r="C37" s="23" t="s">
        <v>1299</v>
      </c>
      <c r="D37" s="23" t="s">
        <v>1300</v>
      </c>
      <c r="E37" s="23" t="s">
        <v>1288</v>
      </c>
      <c r="F37" s="23" t="s">
        <v>158</v>
      </c>
      <c r="G37" s="102"/>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row>
    <row r="38" spans="1:27" x14ac:dyDescent="0.3">
      <c r="A38" s="10" t="s">
        <v>196</v>
      </c>
      <c r="B38" s="22" t="s">
        <v>450</v>
      </c>
      <c r="C38" s="23" t="s">
        <v>1105</v>
      </c>
      <c r="D38" s="23" t="s">
        <v>1106</v>
      </c>
      <c r="E38" s="23" t="s">
        <v>1292</v>
      </c>
      <c r="F38" s="23" t="s">
        <v>149</v>
      </c>
      <c r="G38" s="102"/>
      <c r="H38" s="103">
        <v>10.394244</v>
      </c>
      <c r="I38" s="103">
        <v>10.394244</v>
      </c>
      <c r="J38" s="103">
        <v>10.394244</v>
      </c>
      <c r="K38" s="103">
        <v>10.394244</v>
      </c>
      <c r="L38" s="103">
        <v>10.394244</v>
      </c>
      <c r="M38" s="103">
        <v>10.394244</v>
      </c>
      <c r="N38" s="103">
        <v>10.394244</v>
      </c>
      <c r="O38" s="103">
        <v>10.394244</v>
      </c>
      <c r="P38" s="103">
        <v>10.394244</v>
      </c>
      <c r="Q38" s="103">
        <v>10.394244</v>
      </c>
      <c r="R38" s="103">
        <v>10.394244</v>
      </c>
      <c r="S38" s="103">
        <v>10.394244</v>
      </c>
      <c r="T38" s="103">
        <v>10.394244</v>
      </c>
      <c r="U38" s="103">
        <v>10.394244</v>
      </c>
      <c r="V38" s="103">
        <v>10.394244</v>
      </c>
      <c r="W38" s="103">
        <v>10.394244</v>
      </c>
      <c r="X38" s="103">
        <v>10.394244</v>
      </c>
      <c r="Y38" s="103">
        <v>10.394244</v>
      </c>
      <c r="Z38" s="103">
        <v>10.394244</v>
      </c>
      <c r="AA38" s="103">
        <v>10.394244</v>
      </c>
    </row>
    <row r="39" spans="1:27" x14ac:dyDescent="0.3">
      <c r="A39" s="10" t="s">
        <v>196</v>
      </c>
      <c r="B39" s="22" t="s">
        <v>450</v>
      </c>
      <c r="C39" s="23" t="s">
        <v>1301</v>
      </c>
      <c r="D39" s="23" t="s">
        <v>1302</v>
      </c>
      <c r="E39" s="23" t="s">
        <v>1292</v>
      </c>
      <c r="F39" s="23" t="s">
        <v>158</v>
      </c>
      <c r="G39" s="102"/>
      <c r="H39" s="103">
        <v>14.436450000000001</v>
      </c>
      <c r="I39" s="103">
        <v>14.436450000000001</v>
      </c>
      <c r="J39" s="103">
        <v>14.436450000000001</v>
      </c>
      <c r="K39" s="103">
        <v>14.436450000000001</v>
      </c>
      <c r="L39" s="103">
        <v>14.436450000000001</v>
      </c>
      <c r="M39" s="103">
        <v>14.436450000000001</v>
      </c>
      <c r="N39" s="103">
        <v>14.436450000000001</v>
      </c>
      <c r="O39" s="103">
        <v>7.2182250000000003</v>
      </c>
      <c r="P39" s="103">
        <v>0</v>
      </c>
      <c r="Q39" s="103">
        <v>0</v>
      </c>
      <c r="R39" s="103">
        <v>0</v>
      </c>
      <c r="S39" s="103">
        <v>0</v>
      </c>
      <c r="T39" s="103">
        <v>0</v>
      </c>
      <c r="U39" s="103">
        <v>0</v>
      </c>
      <c r="V39" s="103">
        <v>0</v>
      </c>
      <c r="W39" s="103">
        <v>0</v>
      </c>
      <c r="X39" s="103">
        <v>0</v>
      </c>
      <c r="Y39" s="103">
        <v>0</v>
      </c>
      <c r="Z39" s="103">
        <v>0</v>
      </c>
      <c r="AA39" s="103">
        <v>0</v>
      </c>
    </row>
    <row r="40" spans="1:27" x14ac:dyDescent="0.3">
      <c r="A40" s="10" t="s">
        <v>196</v>
      </c>
      <c r="B40" s="22" t="s">
        <v>450</v>
      </c>
      <c r="C40" s="23" t="s">
        <v>1107</v>
      </c>
      <c r="D40" s="23" t="s">
        <v>1108</v>
      </c>
      <c r="E40" s="23" t="s">
        <v>1292</v>
      </c>
      <c r="F40" s="23" t="s">
        <v>149</v>
      </c>
      <c r="G40" s="102"/>
      <c r="H40" s="103">
        <v>69.294960000000003</v>
      </c>
      <c r="I40" s="103">
        <v>69.294960000000003</v>
      </c>
      <c r="J40" s="103">
        <v>69.294960000000003</v>
      </c>
      <c r="K40" s="103">
        <v>69.294960000000003</v>
      </c>
      <c r="L40" s="103">
        <v>69.294960000000003</v>
      </c>
      <c r="M40" s="103">
        <v>69.294960000000003</v>
      </c>
      <c r="N40" s="103">
        <v>69.294960000000003</v>
      </c>
      <c r="O40" s="103">
        <v>69.294960000000003</v>
      </c>
      <c r="P40" s="103">
        <v>69.294960000000003</v>
      </c>
      <c r="Q40" s="103">
        <v>69.294960000000003</v>
      </c>
      <c r="R40" s="103">
        <v>69.294960000000003</v>
      </c>
      <c r="S40" s="103">
        <v>69.294960000000003</v>
      </c>
      <c r="T40" s="103">
        <v>69.294960000000003</v>
      </c>
      <c r="U40" s="103">
        <v>69.294960000000003</v>
      </c>
      <c r="V40" s="103">
        <v>69.294960000000003</v>
      </c>
      <c r="W40" s="103">
        <v>69.294960000000003</v>
      </c>
      <c r="X40" s="103">
        <v>69.294960000000003</v>
      </c>
      <c r="Y40" s="103">
        <v>69.294960000000003</v>
      </c>
      <c r="Z40" s="103">
        <v>69.294960000000003</v>
      </c>
      <c r="AA40" s="103">
        <v>69.294960000000003</v>
      </c>
    </row>
    <row r="41" spans="1:27" x14ac:dyDescent="0.3">
      <c r="A41" s="10" t="s">
        <v>209</v>
      </c>
      <c r="B41" s="22" t="s">
        <v>213</v>
      </c>
      <c r="C41" s="23" t="s">
        <v>1109</v>
      </c>
      <c r="D41" s="23" t="s">
        <v>1110</v>
      </c>
      <c r="E41" s="23" t="s">
        <v>1288</v>
      </c>
      <c r="F41" s="23" t="s">
        <v>158</v>
      </c>
      <c r="G41" s="102"/>
      <c r="H41" s="103">
        <v>23.820142499999999</v>
      </c>
      <c r="I41" s="103">
        <v>23.820142499999999</v>
      </c>
      <c r="J41" s="103">
        <v>0</v>
      </c>
      <c r="K41" s="103">
        <v>0</v>
      </c>
      <c r="L41" s="103">
        <v>0</v>
      </c>
      <c r="M41" s="103">
        <v>0</v>
      </c>
      <c r="N41" s="103">
        <v>0</v>
      </c>
      <c r="O41" s="103">
        <v>0</v>
      </c>
      <c r="P41" s="103">
        <v>0</v>
      </c>
      <c r="Q41" s="103">
        <v>0</v>
      </c>
      <c r="R41" s="103">
        <v>0</v>
      </c>
      <c r="S41" s="103">
        <v>0</v>
      </c>
      <c r="T41" s="103">
        <v>0</v>
      </c>
      <c r="U41" s="103">
        <v>0</v>
      </c>
      <c r="V41" s="103">
        <v>0</v>
      </c>
      <c r="W41" s="103">
        <v>0</v>
      </c>
      <c r="X41" s="103">
        <v>0</v>
      </c>
      <c r="Y41" s="103">
        <v>0</v>
      </c>
      <c r="Z41" s="103">
        <v>0</v>
      </c>
      <c r="AA41" s="103">
        <v>0</v>
      </c>
    </row>
    <row r="42" spans="1:27" x14ac:dyDescent="0.3">
      <c r="A42" s="10" t="s">
        <v>209</v>
      </c>
      <c r="B42" s="22" t="s">
        <v>213</v>
      </c>
      <c r="C42" s="23" t="s">
        <v>1109</v>
      </c>
      <c r="D42" s="23" t="s">
        <v>1110</v>
      </c>
      <c r="E42" s="23" t="s">
        <v>1292</v>
      </c>
      <c r="F42" s="23" t="s">
        <v>158</v>
      </c>
      <c r="G42" s="102"/>
      <c r="H42" s="103">
        <v>21.551557500000001</v>
      </c>
      <c r="I42" s="103">
        <v>21.551557500000001</v>
      </c>
      <c r="J42" s="103">
        <v>0</v>
      </c>
      <c r="K42" s="103">
        <v>0</v>
      </c>
      <c r="L42" s="103">
        <v>0</v>
      </c>
      <c r="M42" s="103">
        <v>0</v>
      </c>
      <c r="N42" s="103">
        <v>0</v>
      </c>
      <c r="O42" s="103">
        <v>0</v>
      </c>
      <c r="P42" s="103">
        <v>0</v>
      </c>
      <c r="Q42" s="103">
        <v>0</v>
      </c>
      <c r="R42" s="103">
        <v>0</v>
      </c>
      <c r="S42" s="103">
        <v>0</v>
      </c>
      <c r="T42" s="103">
        <v>0</v>
      </c>
      <c r="U42" s="103">
        <v>0</v>
      </c>
      <c r="V42" s="103">
        <v>0</v>
      </c>
      <c r="W42" s="103">
        <v>0</v>
      </c>
      <c r="X42" s="103">
        <v>0</v>
      </c>
      <c r="Y42" s="103">
        <v>0</v>
      </c>
      <c r="Z42" s="103">
        <v>0</v>
      </c>
      <c r="AA42" s="103">
        <v>0</v>
      </c>
    </row>
    <row r="43" spans="1:27" x14ac:dyDescent="0.3">
      <c r="A43" s="10" t="s">
        <v>209</v>
      </c>
      <c r="B43" s="22" t="s">
        <v>213</v>
      </c>
      <c r="C43" s="23" t="s">
        <v>1109</v>
      </c>
      <c r="D43" s="23" t="s">
        <v>1111</v>
      </c>
      <c r="E43" s="23" t="s">
        <v>1288</v>
      </c>
      <c r="F43" s="23" t="s">
        <v>158</v>
      </c>
      <c r="G43" s="102"/>
      <c r="H43" s="103">
        <v>36.8129475</v>
      </c>
      <c r="I43" s="103">
        <v>36.8129475</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row>
    <row r="44" spans="1:27" x14ac:dyDescent="0.3">
      <c r="A44" s="10" t="s">
        <v>209</v>
      </c>
      <c r="B44" s="22" t="s">
        <v>213</v>
      </c>
      <c r="C44" s="23" t="s">
        <v>1109</v>
      </c>
      <c r="D44" s="23" t="s">
        <v>1111</v>
      </c>
      <c r="E44" s="23" t="s">
        <v>1292</v>
      </c>
      <c r="F44" s="23" t="s">
        <v>158</v>
      </c>
      <c r="G44" s="102"/>
      <c r="H44" s="103">
        <v>33.306952500000001</v>
      </c>
      <c r="I44" s="103">
        <v>33.306952500000001</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row>
    <row r="45" spans="1:27" x14ac:dyDescent="0.3">
      <c r="A45" s="10" t="s">
        <v>209</v>
      </c>
      <c r="B45" s="22" t="s">
        <v>213</v>
      </c>
      <c r="C45" s="23" t="s">
        <v>1109</v>
      </c>
      <c r="D45" s="23" t="s">
        <v>1112</v>
      </c>
      <c r="E45" s="23" t="s">
        <v>1288</v>
      </c>
      <c r="F45" s="23" t="s">
        <v>149</v>
      </c>
      <c r="G45" s="102"/>
      <c r="H45" s="103">
        <v>108.273375</v>
      </c>
      <c r="I45" s="103">
        <v>125.11589999999987</v>
      </c>
      <c r="J45" s="103">
        <v>125.11589999999987</v>
      </c>
      <c r="K45" s="103">
        <v>125.11589999999987</v>
      </c>
      <c r="L45" s="103">
        <v>125.11589999999987</v>
      </c>
      <c r="M45" s="103">
        <v>125.11589999999987</v>
      </c>
      <c r="N45" s="103">
        <v>125.11589999999987</v>
      </c>
      <c r="O45" s="103">
        <v>125.11589999999987</v>
      </c>
      <c r="P45" s="103">
        <v>125.11589999999987</v>
      </c>
      <c r="Q45" s="103">
        <v>125.11589999999987</v>
      </c>
      <c r="R45" s="103">
        <v>125.11589999999987</v>
      </c>
      <c r="S45" s="103">
        <v>125.11589999999987</v>
      </c>
      <c r="T45" s="103">
        <v>125.11589999999987</v>
      </c>
      <c r="U45" s="103">
        <v>125.11589999999987</v>
      </c>
      <c r="V45" s="103">
        <v>125.11589999999987</v>
      </c>
      <c r="W45" s="103">
        <v>125.11589999999987</v>
      </c>
      <c r="X45" s="103">
        <v>125.11589999999987</v>
      </c>
      <c r="Y45" s="103">
        <v>125.11589999999987</v>
      </c>
      <c r="Z45" s="103">
        <v>125.11589999999987</v>
      </c>
      <c r="AA45" s="103">
        <v>125.11589999999987</v>
      </c>
    </row>
    <row r="46" spans="1:27" x14ac:dyDescent="0.3">
      <c r="A46" s="10" t="s">
        <v>209</v>
      </c>
      <c r="B46" s="22" t="s">
        <v>213</v>
      </c>
      <c r="C46" s="23" t="s">
        <v>1109</v>
      </c>
      <c r="D46" s="23" t="s">
        <v>1112</v>
      </c>
      <c r="E46" s="23" t="s">
        <v>1292</v>
      </c>
      <c r="F46" s="23" t="s">
        <v>149</v>
      </c>
      <c r="G46" s="102"/>
      <c r="H46" s="103">
        <v>97.961624999999998</v>
      </c>
      <c r="I46" s="103">
        <v>113.20009999999988</v>
      </c>
      <c r="J46" s="103">
        <v>113.20009999999988</v>
      </c>
      <c r="K46" s="103">
        <v>113.20009999999988</v>
      </c>
      <c r="L46" s="103">
        <v>113.20009999999988</v>
      </c>
      <c r="M46" s="103">
        <v>113.20009999999988</v>
      </c>
      <c r="N46" s="103">
        <v>113.20009999999988</v>
      </c>
      <c r="O46" s="103">
        <v>113.20009999999988</v>
      </c>
      <c r="P46" s="103">
        <v>113.20009999999988</v>
      </c>
      <c r="Q46" s="103">
        <v>113.20009999999988</v>
      </c>
      <c r="R46" s="103">
        <v>113.20009999999988</v>
      </c>
      <c r="S46" s="103">
        <v>113.20009999999988</v>
      </c>
      <c r="T46" s="103">
        <v>113.20009999999988</v>
      </c>
      <c r="U46" s="103">
        <v>113.20009999999988</v>
      </c>
      <c r="V46" s="103">
        <v>113.20009999999988</v>
      </c>
      <c r="W46" s="103">
        <v>113.20009999999988</v>
      </c>
      <c r="X46" s="103">
        <v>113.20009999999988</v>
      </c>
      <c r="Y46" s="103">
        <v>113.20009999999988</v>
      </c>
      <c r="Z46" s="103">
        <v>113.20009999999988</v>
      </c>
      <c r="AA46" s="103">
        <v>113.20009999999988</v>
      </c>
    </row>
    <row r="47" spans="1:27" x14ac:dyDescent="0.3">
      <c r="A47" s="10" t="s">
        <v>209</v>
      </c>
      <c r="B47" s="22" t="s">
        <v>213</v>
      </c>
      <c r="C47" s="23" t="s">
        <v>221</v>
      </c>
      <c r="D47" s="23" t="s">
        <v>1113</v>
      </c>
      <c r="E47" s="23" t="s">
        <v>1288</v>
      </c>
      <c r="F47" s="23" t="s">
        <v>149</v>
      </c>
      <c r="G47" s="102"/>
      <c r="H47" s="103">
        <v>21.654675000000001</v>
      </c>
      <c r="I47" s="103">
        <v>21.654675000000001</v>
      </c>
      <c r="J47" s="103">
        <v>21.654675000000001</v>
      </c>
      <c r="K47" s="103">
        <v>21.654675000000001</v>
      </c>
      <c r="L47" s="103">
        <v>21.654675000000001</v>
      </c>
      <c r="M47" s="103">
        <v>21.654675000000001</v>
      </c>
      <c r="N47" s="103">
        <v>21.654675000000001</v>
      </c>
      <c r="O47" s="103">
        <v>21.654675000000001</v>
      </c>
      <c r="P47" s="103">
        <v>21.654675000000001</v>
      </c>
      <c r="Q47" s="103">
        <v>21.654675000000001</v>
      </c>
      <c r="R47" s="103">
        <v>21.654675000000001</v>
      </c>
      <c r="S47" s="103">
        <v>21.654675000000001</v>
      </c>
      <c r="T47" s="103">
        <v>21.654675000000001</v>
      </c>
      <c r="U47" s="103">
        <v>21.654675000000001</v>
      </c>
      <c r="V47" s="103">
        <v>21.654675000000001</v>
      </c>
      <c r="W47" s="103">
        <v>21.654675000000001</v>
      </c>
      <c r="X47" s="103">
        <v>21.654675000000001</v>
      </c>
      <c r="Y47" s="103">
        <v>21.654675000000001</v>
      </c>
      <c r="Z47" s="103">
        <v>21.654675000000001</v>
      </c>
      <c r="AA47" s="103">
        <v>21.654675000000001</v>
      </c>
    </row>
    <row r="48" spans="1:27" x14ac:dyDescent="0.3">
      <c r="A48" s="10" t="s">
        <v>209</v>
      </c>
      <c r="B48" s="22" t="s">
        <v>213</v>
      </c>
      <c r="C48" s="23" t="s">
        <v>221</v>
      </c>
      <c r="D48" s="23" t="s">
        <v>1113</v>
      </c>
      <c r="E48" s="23" t="s">
        <v>1292</v>
      </c>
      <c r="F48" s="23" t="s">
        <v>149</v>
      </c>
      <c r="G48" s="102"/>
      <c r="H48" s="103">
        <v>21.654675000000001</v>
      </c>
      <c r="I48" s="103">
        <v>21.654675000000001</v>
      </c>
      <c r="J48" s="103">
        <v>21.654675000000001</v>
      </c>
      <c r="K48" s="103">
        <v>21.654675000000001</v>
      </c>
      <c r="L48" s="103">
        <v>21.654675000000001</v>
      </c>
      <c r="M48" s="103">
        <v>21.654675000000001</v>
      </c>
      <c r="N48" s="103">
        <v>21.654675000000001</v>
      </c>
      <c r="O48" s="103">
        <v>21.654675000000001</v>
      </c>
      <c r="P48" s="103">
        <v>21.654675000000001</v>
      </c>
      <c r="Q48" s="103">
        <v>21.654675000000001</v>
      </c>
      <c r="R48" s="103">
        <v>21.654675000000001</v>
      </c>
      <c r="S48" s="103">
        <v>21.654675000000001</v>
      </c>
      <c r="T48" s="103">
        <v>21.654675000000001</v>
      </c>
      <c r="U48" s="103">
        <v>21.654675000000001</v>
      </c>
      <c r="V48" s="103">
        <v>21.654675000000001</v>
      </c>
      <c r="W48" s="103">
        <v>21.654675000000001</v>
      </c>
      <c r="X48" s="103">
        <v>21.654675000000001</v>
      </c>
      <c r="Y48" s="103">
        <v>21.654675000000001</v>
      </c>
      <c r="Z48" s="103">
        <v>21.654675000000001</v>
      </c>
      <c r="AA48" s="103">
        <v>21.654675000000001</v>
      </c>
    </row>
    <row r="49" spans="1:27" x14ac:dyDescent="0.3">
      <c r="A49" s="10" t="s">
        <v>209</v>
      </c>
      <c r="B49" s="22" t="s">
        <v>213</v>
      </c>
      <c r="C49" s="23" t="s">
        <v>221</v>
      </c>
      <c r="D49" s="23" t="s">
        <v>1303</v>
      </c>
      <c r="E49" s="23" t="s">
        <v>1288</v>
      </c>
      <c r="F49" s="23" t="s">
        <v>158</v>
      </c>
      <c r="G49" s="102"/>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row>
    <row r="50" spans="1:27" x14ac:dyDescent="0.3">
      <c r="A50" s="10" t="s">
        <v>209</v>
      </c>
      <c r="B50" s="22" t="s">
        <v>213</v>
      </c>
      <c r="C50" s="23" t="s">
        <v>221</v>
      </c>
      <c r="D50" s="23" t="s">
        <v>1114</v>
      </c>
      <c r="E50" s="23" t="s">
        <v>1288</v>
      </c>
      <c r="F50" s="23" t="s">
        <v>149</v>
      </c>
      <c r="G50" s="102"/>
      <c r="H50" s="103">
        <v>123.4316475</v>
      </c>
      <c r="I50" s="103">
        <v>123.4316475</v>
      </c>
      <c r="J50" s="103">
        <v>123.4316475</v>
      </c>
      <c r="K50" s="103">
        <v>123.4316475</v>
      </c>
      <c r="L50" s="103">
        <v>123.4316475</v>
      </c>
      <c r="M50" s="103">
        <v>123.4316475</v>
      </c>
      <c r="N50" s="103">
        <v>123.4316475</v>
      </c>
      <c r="O50" s="103">
        <v>123.4316475</v>
      </c>
      <c r="P50" s="103">
        <v>123.4316475</v>
      </c>
      <c r="Q50" s="103">
        <v>123.4316475</v>
      </c>
      <c r="R50" s="103">
        <v>123.4316475</v>
      </c>
      <c r="S50" s="103">
        <v>123.4316475</v>
      </c>
      <c r="T50" s="103">
        <v>123.4316475</v>
      </c>
      <c r="U50" s="103">
        <v>123.4316475</v>
      </c>
      <c r="V50" s="103">
        <v>123.4316475</v>
      </c>
      <c r="W50" s="103">
        <v>123.4316475</v>
      </c>
      <c r="X50" s="103">
        <v>123.4316475</v>
      </c>
      <c r="Y50" s="103">
        <v>123.4316475</v>
      </c>
      <c r="Z50" s="103">
        <v>123.4316475</v>
      </c>
      <c r="AA50" s="103">
        <v>123.4316475</v>
      </c>
    </row>
    <row r="51" spans="1:27" x14ac:dyDescent="0.3">
      <c r="A51" s="10" t="s">
        <v>209</v>
      </c>
      <c r="B51" s="22" t="s">
        <v>213</v>
      </c>
      <c r="C51" s="23" t="s">
        <v>221</v>
      </c>
      <c r="D51" s="23" t="s">
        <v>1115</v>
      </c>
      <c r="E51" s="23" t="s">
        <v>1288</v>
      </c>
      <c r="F51" s="23" t="s">
        <v>149</v>
      </c>
      <c r="G51" s="102"/>
      <c r="H51" s="103">
        <v>40.061148750000001</v>
      </c>
      <c r="I51" s="103">
        <v>40.061148750000001</v>
      </c>
      <c r="J51" s="103">
        <v>40.061148750000001</v>
      </c>
      <c r="K51" s="103">
        <v>40.061148750000001</v>
      </c>
      <c r="L51" s="103">
        <v>40.061148750000001</v>
      </c>
      <c r="M51" s="103">
        <v>40.061148750000001</v>
      </c>
      <c r="N51" s="103">
        <v>40.061148750000001</v>
      </c>
      <c r="O51" s="103">
        <v>40.061148750000001</v>
      </c>
      <c r="P51" s="103">
        <v>40.061148750000001</v>
      </c>
      <c r="Q51" s="103">
        <v>40.061148750000001</v>
      </c>
      <c r="R51" s="103">
        <v>40.061148750000001</v>
      </c>
      <c r="S51" s="103">
        <v>40.061148750000001</v>
      </c>
      <c r="T51" s="103">
        <v>40.061148750000001</v>
      </c>
      <c r="U51" s="103">
        <v>40.061148750000001</v>
      </c>
      <c r="V51" s="103">
        <v>40.061148750000001</v>
      </c>
      <c r="W51" s="103">
        <v>40.061148750000001</v>
      </c>
      <c r="X51" s="103">
        <v>40.061148750000001</v>
      </c>
      <c r="Y51" s="103">
        <v>40.061148750000001</v>
      </c>
      <c r="Z51" s="103">
        <v>40.061148750000001</v>
      </c>
      <c r="AA51" s="103">
        <v>40.061148750000001</v>
      </c>
    </row>
    <row r="52" spans="1:27" x14ac:dyDescent="0.3">
      <c r="A52" s="10" t="s">
        <v>209</v>
      </c>
      <c r="B52" s="22" t="s">
        <v>213</v>
      </c>
      <c r="C52" s="23" t="s">
        <v>221</v>
      </c>
      <c r="D52" s="23" t="s">
        <v>1115</v>
      </c>
      <c r="E52" s="23" t="s">
        <v>1292</v>
      </c>
      <c r="F52" s="23" t="s">
        <v>149</v>
      </c>
      <c r="G52" s="102"/>
      <c r="H52" s="103">
        <v>40.061148750000001</v>
      </c>
      <c r="I52" s="103">
        <v>40.061148750000001</v>
      </c>
      <c r="J52" s="103">
        <v>40.061148750000001</v>
      </c>
      <c r="K52" s="103">
        <v>40.061148750000001</v>
      </c>
      <c r="L52" s="103">
        <v>40.061148750000001</v>
      </c>
      <c r="M52" s="103">
        <v>40.061148750000001</v>
      </c>
      <c r="N52" s="103">
        <v>40.061148750000001</v>
      </c>
      <c r="O52" s="103">
        <v>40.061148750000001</v>
      </c>
      <c r="P52" s="103">
        <v>40.061148750000001</v>
      </c>
      <c r="Q52" s="103">
        <v>40.061148750000001</v>
      </c>
      <c r="R52" s="103">
        <v>40.061148750000001</v>
      </c>
      <c r="S52" s="103">
        <v>40.061148750000001</v>
      </c>
      <c r="T52" s="103">
        <v>40.061148750000001</v>
      </c>
      <c r="U52" s="103">
        <v>40.061148750000001</v>
      </c>
      <c r="V52" s="103">
        <v>40.061148750000001</v>
      </c>
      <c r="W52" s="103">
        <v>40.061148750000001</v>
      </c>
      <c r="X52" s="103">
        <v>40.061148750000001</v>
      </c>
      <c r="Y52" s="103">
        <v>40.061148750000001</v>
      </c>
      <c r="Z52" s="103">
        <v>40.061148750000001</v>
      </c>
      <c r="AA52" s="103">
        <v>40.061148750000001</v>
      </c>
    </row>
    <row r="53" spans="1:27" x14ac:dyDescent="0.3">
      <c r="A53" s="10" t="s">
        <v>209</v>
      </c>
      <c r="B53" s="22" t="s">
        <v>213</v>
      </c>
      <c r="C53" s="23" t="s">
        <v>221</v>
      </c>
      <c r="D53" s="23" t="s">
        <v>1304</v>
      </c>
      <c r="E53" s="23" t="s">
        <v>1288</v>
      </c>
      <c r="F53" s="23" t="s">
        <v>158</v>
      </c>
      <c r="G53" s="102"/>
      <c r="H53" s="103">
        <v>0</v>
      </c>
      <c r="I53" s="103">
        <v>0</v>
      </c>
      <c r="J53" s="103">
        <v>0</v>
      </c>
      <c r="K53" s="103">
        <v>0</v>
      </c>
      <c r="L53" s="103">
        <v>0</v>
      </c>
      <c r="M53" s="103">
        <v>0</v>
      </c>
      <c r="N53" s="103">
        <v>0</v>
      </c>
      <c r="O53" s="103">
        <v>0</v>
      </c>
      <c r="P53" s="103">
        <v>0</v>
      </c>
      <c r="Q53" s="103">
        <v>0</v>
      </c>
      <c r="R53" s="103">
        <v>0</v>
      </c>
      <c r="S53" s="103">
        <v>0</v>
      </c>
      <c r="T53" s="103">
        <v>0</v>
      </c>
      <c r="U53" s="103">
        <v>0</v>
      </c>
      <c r="V53" s="103">
        <v>0</v>
      </c>
      <c r="W53" s="103">
        <v>0</v>
      </c>
      <c r="X53" s="103">
        <v>0</v>
      </c>
      <c r="Y53" s="103">
        <v>0</v>
      </c>
      <c r="Z53" s="103">
        <v>0</v>
      </c>
      <c r="AA53" s="103">
        <v>0</v>
      </c>
    </row>
    <row r="54" spans="1:27" x14ac:dyDescent="0.3">
      <c r="A54" s="10" t="s">
        <v>209</v>
      </c>
      <c r="B54" s="22" t="s">
        <v>213</v>
      </c>
      <c r="C54" s="23" t="s">
        <v>1116</v>
      </c>
      <c r="D54" s="23" t="s">
        <v>1117</v>
      </c>
      <c r="E54" s="23" t="s">
        <v>1288</v>
      </c>
      <c r="F54" s="23" t="s">
        <v>149</v>
      </c>
      <c r="G54" s="102"/>
      <c r="H54" s="103">
        <v>51.971220000000002</v>
      </c>
      <c r="I54" s="103">
        <v>51.971220000000002</v>
      </c>
      <c r="J54" s="103">
        <v>51.971220000000002</v>
      </c>
      <c r="K54" s="103">
        <v>51.971220000000002</v>
      </c>
      <c r="L54" s="103">
        <v>51.971220000000002</v>
      </c>
      <c r="M54" s="103">
        <v>51.971220000000002</v>
      </c>
      <c r="N54" s="103">
        <v>51.971220000000002</v>
      </c>
      <c r="O54" s="103">
        <v>51.971220000000002</v>
      </c>
      <c r="P54" s="103">
        <v>51.971220000000002</v>
      </c>
      <c r="Q54" s="103">
        <v>51.971220000000002</v>
      </c>
      <c r="R54" s="103">
        <v>51.971220000000002</v>
      </c>
      <c r="S54" s="103">
        <v>51.971220000000002</v>
      </c>
      <c r="T54" s="103">
        <v>51.971220000000002</v>
      </c>
      <c r="U54" s="103">
        <v>57</v>
      </c>
      <c r="V54" s="103">
        <v>57</v>
      </c>
      <c r="W54" s="103">
        <v>57</v>
      </c>
      <c r="X54" s="103">
        <v>57</v>
      </c>
      <c r="Y54" s="103">
        <v>57</v>
      </c>
      <c r="Z54" s="103">
        <v>57</v>
      </c>
      <c r="AA54" s="103">
        <v>57</v>
      </c>
    </row>
    <row r="55" spans="1:27" x14ac:dyDescent="0.3">
      <c r="A55" s="10" t="s">
        <v>224</v>
      </c>
      <c r="B55" s="22" t="s">
        <v>225</v>
      </c>
      <c r="C55" s="23" t="s">
        <v>1118</v>
      </c>
      <c r="D55" s="23" t="s">
        <v>1119</v>
      </c>
      <c r="E55" s="23" t="s">
        <v>1292</v>
      </c>
      <c r="F55" s="23" t="s">
        <v>149</v>
      </c>
      <c r="G55" s="102"/>
      <c r="H55" s="103">
        <v>19.2486</v>
      </c>
      <c r="I55" s="103">
        <v>19.2486</v>
      </c>
      <c r="J55" s="103">
        <v>19.2486</v>
      </c>
      <c r="K55" s="103">
        <v>19.2486</v>
      </c>
      <c r="L55" s="103">
        <v>19.2486</v>
      </c>
      <c r="M55" s="103">
        <v>19.2486</v>
      </c>
      <c r="N55" s="103">
        <v>19.2486</v>
      </c>
      <c r="O55" s="103">
        <v>19.2486</v>
      </c>
      <c r="P55" s="103">
        <v>19.2486</v>
      </c>
      <c r="Q55" s="103">
        <v>19.2486</v>
      </c>
      <c r="R55" s="103">
        <v>19.2486</v>
      </c>
      <c r="S55" s="103">
        <v>19.2486</v>
      </c>
      <c r="T55" s="103">
        <v>19.2486</v>
      </c>
      <c r="U55" s="103">
        <v>19.2486</v>
      </c>
      <c r="V55" s="103">
        <v>19.2486</v>
      </c>
      <c r="W55" s="103">
        <v>19.2486</v>
      </c>
      <c r="X55" s="103">
        <v>19.2486</v>
      </c>
      <c r="Y55" s="103">
        <v>19.2486</v>
      </c>
      <c r="Z55" s="103">
        <v>19.2486</v>
      </c>
      <c r="AA55" s="103">
        <v>19.2486</v>
      </c>
    </row>
    <row r="56" spans="1:27" x14ac:dyDescent="0.3">
      <c r="A56" s="10" t="s">
        <v>224</v>
      </c>
      <c r="B56" s="22" t="s">
        <v>225</v>
      </c>
      <c r="C56" s="23" t="s">
        <v>1305</v>
      </c>
      <c r="D56" s="23" t="s">
        <v>1306</v>
      </c>
      <c r="E56" s="23" t="s">
        <v>1288</v>
      </c>
      <c r="F56" s="23" t="s">
        <v>149</v>
      </c>
      <c r="G56" s="102"/>
      <c r="H56" s="103">
        <v>3.4647479999999997</v>
      </c>
      <c r="I56" s="103">
        <v>3.4647479999999997</v>
      </c>
      <c r="J56" s="103">
        <v>3.4647479999999997</v>
      </c>
      <c r="K56" s="103">
        <v>3.4647479999999997</v>
      </c>
      <c r="L56" s="103">
        <v>3.4647479999999997</v>
      </c>
      <c r="M56" s="103">
        <v>3.4647479999999997</v>
      </c>
      <c r="N56" s="103">
        <v>3.4647479999999997</v>
      </c>
      <c r="O56" s="103">
        <v>3.4647479999999997</v>
      </c>
      <c r="P56" s="103">
        <v>3.4647479999999997</v>
      </c>
      <c r="Q56" s="103">
        <v>3.4647479999999997</v>
      </c>
      <c r="R56" s="103">
        <v>3.4647479999999997</v>
      </c>
      <c r="S56" s="103">
        <v>3.4647479999999997</v>
      </c>
      <c r="T56" s="103">
        <v>3.4647479999999997</v>
      </c>
      <c r="U56" s="103">
        <v>3.4647479999999997</v>
      </c>
      <c r="V56" s="103">
        <v>3.4647479999999997</v>
      </c>
      <c r="W56" s="103">
        <v>3.4647479999999997</v>
      </c>
      <c r="X56" s="103">
        <v>3.4647479999999997</v>
      </c>
      <c r="Y56" s="103">
        <v>3.4647479999999997</v>
      </c>
      <c r="Z56" s="103">
        <v>3.4647479999999997</v>
      </c>
      <c r="AA56" s="103">
        <v>3.4647479999999997</v>
      </c>
    </row>
    <row r="57" spans="1:27" x14ac:dyDescent="0.3">
      <c r="A57" s="10" t="s">
        <v>224</v>
      </c>
      <c r="B57" s="22" t="s">
        <v>225</v>
      </c>
      <c r="C57" s="23" t="s">
        <v>1305</v>
      </c>
      <c r="D57" s="23" t="s">
        <v>1306</v>
      </c>
      <c r="E57" s="23" t="s">
        <v>1292</v>
      </c>
      <c r="F57" s="23" t="s">
        <v>149</v>
      </c>
      <c r="G57" s="102"/>
      <c r="H57" s="103">
        <v>8.0844119999999986</v>
      </c>
      <c r="I57" s="103">
        <v>8.0844119999999986</v>
      </c>
      <c r="J57" s="103">
        <v>8.0844119999999986</v>
      </c>
      <c r="K57" s="103">
        <v>8.0844119999999986</v>
      </c>
      <c r="L57" s="103">
        <v>8.0844119999999986</v>
      </c>
      <c r="M57" s="103">
        <v>8.0844119999999986</v>
      </c>
      <c r="N57" s="103">
        <v>8.0844119999999986</v>
      </c>
      <c r="O57" s="103">
        <v>8.0844119999999986</v>
      </c>
      <c r="P57" s="103">
        <v>8.0844119999999986</v>
      </c>
      <c r="Q57" s="103">
        <v>8.0844119999999986</v>
      </c>
      <c r="R57" s="103">
        <v>8.0844119999999986</v>
      </c>
      <c r="S57" s="103">
        <v>8.0844119999999986</v>
      </c>
      <c r="T57" s="103">
        <v>8.0844119999999986</v>
      </c>
      <c r="U57" s="103">
        <v>8.0844119999999986</v>
      </c>
      <c r="V57" s="103">
        <v>8.0844119999999986</v>
      </c>
      <c r="W57" s="103">
        <v>8.0844119999999986</v>
      </c>
      <c r="X57" s="103">
        <v>8.0844119999999986</v>
      </c>
      <c r="Y57" s="103">
        <v>8.0844119999999986</v>
      </c>
      <c r="Z57" s="103">
        <v>8.0844119999999986</v>
      </c>
      <c r="AA57" s="103">
        <v>8.0844119999999986</v>
      </c>
    </row>
    <row r="58" spans="1:27" x14ac:dyDescent="0.3">
      <c r="A58" s="10" t="s">
        <v>224</v>
      </c>
      <c r="B58" s="22" t="s">
        <v>234</v>
      </c>
      <c r="C58" s="23" t="s">
        <v>1138</v>
      </c>
      <c r="D58" s="23" t="s">
        <v>1139</v>
      </c>
      <c r="E58" s="23" t="s">
        <v>1288</v>
      </c>
      <c r="F58" s="23" t="s">
        <v>158</v>
      </c>
      <c r="G58" s="102"/>
      <c r="H58" s="103">
        <v>0</v>
      </c>
      <c r="I58" s="103">
        <v>0</v>
      </c>
      <c r="J58" s="103">
        <v>0</v>
      </c>
      <c r="K58" s="103">
        <v>0</v>
      </c>
      <c r="L58" s="103">
        <v>0.36091125000000002</v>
      </c>
      <c r="M58" s="103">
        <v>0.36091125000000002</v>
      </c>
      <c r="N58" s="103">
        <v>0.36091125000000002</v>
      </c>
      <c r="O58" s="103">
        <v>0.36091125000000002</v>
      </c>
      <c r="P58" s="103">
        <v>0.36091125000000002</v>
      </c>
      <c r="Q58" s="103">
        <v>0.36091125000000002</v>
      </c>
      <c r="R58" s="103">
        <v>0.36091125000000002</v>
      </c>
      <c r="S58" s="103">
        <v>0.36091125000000002</v>
      </c>
      <c r="T58" s="103">
        <v>0.36091125000000002</v>
      </c>
      <c r="U58" s="103">
        <v>0.36091125000000002</v>
      </c>
      <c r="V58" s="103">
        <v>0.36091125000000002</v>
      </c>
      <c r="W58" s="103">
        <v>0.36091125000000002</v>
      </c>
      <c r="X58" s="103">
        <v>0.36091125000000002</v>
      </c>
      <c r="Y58" s="103">
        <v>0.36091125000000002</v>
      </c>
      <c r="Z58" s="103">
        <v>0.36091125000000002</v>
      </c>
      <c r="AA58" s="103">
        <v>0.36091125000000002</v>
      </c>
    </row>
    <row r="59" spans="1:27" x14ac:dyDescent="0.3">
      <c r="A59" s="10" t="s">
        <v>224</v>
      </c>
      <c r="B59" s="22" t="s">
        <v>234</v>
      </c>
      <c r="C59" s="23" t="s">
        <v>1138</v>
      </c>
      <c r="D59" s="23" t="s">
        <v>1139</v>
      </c>
      <c r="E59" s="23" t="s">
        <v>1292</v>
      </c>
      <c r="F59" s="23" t="s">
        <v>149</v>
      </c>
      <c r="G59" s="102"/>
      <c r="H59" s="103">
        <v>0</v>
      </c>
      <c r="I59" s="103">
        <v>0</v>
      </c>
      <c r="J59" s="103">
        <v>0</v>
      </c>
      <c r="K59" s="103">
        <v>0</v>
      </c>
      <c r="L59" s="103">
        <v>6.4964025000000003</v>
      </c>
      <c r="M59" s="103">
        <v>6.4964025000000003</v>
      </c>
      <c r="N59" s="103">
        <v>6.4964025000000003</v>
      </c>
      <c r="O59" s="103">
        <v>6.4964025000000003</v>
      </c>
      <c r="P59" s="103">
        <v>6.4964025000000003</v>
      </c>
      <c r="Q59" s="103">
        <v>6.4964025000000003</v>
      </c>
      <c r="R59" s="103">
        <v>6.4964025000000003</v>
      </c>
      <c r="S59" s="103">
        <v>6.4964025000000003</v>
      </c>
      <c r="T59" s="103">
        <v>6.4964025000000003</v>
      </c>
      <c r="U59" s="103">
        <v>6.4964025000000003</v>
      </c>
      <c r="V59" s="103">
        <v>6.4964025000000003</v>
      </c>
      <c r="W59" s="103">
        <v>6.4964025000000003</v>
      </c>
      <c r="X59" s="103">
        <v>6.4964025000000003</v>
      </c>
      <c r="Y59" s="103">
        <v>6.4964025000000003</v>
      </c>
      <c r="Z59" s="103">
        <v>6.4964025000000003</v>
      </c>
      <c r="AA59" s="103">
        <v>6.4964025000000003</v>
      </c>
    </row>
    <row r="60" spans="1:27" x14ac:dyDescent="0.3">
      <c r="A60" s="10" t="s">
        <v>240</v>
      </c>
      <c r="B60" s="22" t="s">
        <v>488</v>
      </c>
      <c r="C60" s="23" t="s">
        <v>1147</v>
      </c>
      <c r="D60" s="23" t="s">
        <v>1148</v>
      </c>
      <c r="E60" s="23" t="s">
        <v>1288</v>
      </c>
      <c r="F60" s="23" t="s">
        <v>149</v>
      </c>
      <c r="G60" s="102"/>
      <c r="H60" s="103">
        <v>14.436450000000001</v>
      </c>
      <c r="I60" s="103">
        <v>14.436450000000001</v>
      </c>
      <c r="J60" s="103">
        <v>14.436450000000001</v>
      </c>
      <c r="K60" s="103">
        <v>14.436450000000001</v>
      </c>
      <c r="L60" s="103">
        <v>14.436450000000001</v>
      </c>
      <c r="M60" s="103">
        <v>14.436450000000001</v>
      </c>
      <c r="N60" s="103">
        <v>14.436450000000001</v>
      </c>
      <c r="O60" s="103">
        <v>14.436450000000001</v>
      </c>
      <c r="P60" s="103">
        <v>14.436450000000001</v>
      </c>
      <c r="Q60" s="103">
        <v>14.436450000000001</v>
      </c>
      <c r="R60" s="103">
        <v>14.436450000000001</v>
      </c>
      <c r="S60" s="103">
        <v>14.436450000000001</v>
      </c>
      <c r="T60" s="103">
        <v>14.436450000000001</v>
      </c>
      <c r="U60" s="103">
        <v>14.436450000000001</v>
      </c>
      <c r="V60" s="103">
        <v>14.436450000000001</v>
      </c>
      <c r="W60" s="103">
        <v>14.436450000000001</v>
      </c>
      <c r="X60" s="103">
        <v>14.436450000000001</v>
      </c>
      <c r="Y60" s="103">
        <v>14.436450000000001</v>
      </c>
      <c r="Z60" s="103">
        <v>14.436450000000001</v>
      </c>
      <c r="AA60" s="103">
        <v>14.436450000000001</v>
      </c>
    </row>
    <row r="61" spans="1:27" x14ac:dyDescent="0.3">
      <c r="A61" s="10" t="s">
        <v>240</v>
      </c>
      <c r="B61" s="22" t="s">
        <v>488</v>
      </c>
      <c r="C61" s="23" t="s">
        <v>1149</v>
      </c>
      <c r="D61" s="23" t="s">
        <v>1150</v>
      </c>
      <c r="E61" s="23" t="s">
        <v>1288</v>
      </c>
      <c r="F61" s="23" t="s">
        <v>149</v>
      </c>
      <c r="G61" s="102"/>
      <c r="H61" s="103">
        <v>2.8872900000000001</v>
      </c>
      <c r="I61" s="103">
        <v>2.8872900000000001</v>
      </c>
      <c r="J61" s="103">
        <v>2.8872900000000001</v>
      </c>
      <c r="K61" s="103">
        <v>2.8872900000000001</v>
      </c>
      <c r="L61" s="103">
        <v>2.8872900000000001</v>
      </c>
      <c r="M61" s="103">
        <v>2.8872900000000001</v>
      </c>
      <c r="N61" s="103">
        <v>2.8872900000000001</v>
      </c>
      <c r="O61" s="103">
        <v>2.8872900000000001</v>
      </c>
      <c r="P61" s="103">
        <v>2.8872900000000001</v>
      </c>
      <c r="Q61" s="103">
        <v>2.8872900000000001</v>
      </c>
      <c r="R61" s="103">
        <v>2.8872900000000001</v>
      </c>
      <c r="S61" s="103">
        <v>2.8872900000000001</v>
      </c>
      <c r="T61" s="103">
        <v>2.8872900000000001</v>
      </c>
      <c r="U61" s="103">
        <v>2.8872900000000001</v>
      </c>
      <c r="V61" s="103">
        <v>2.8872900000000001</v>
      </c>
      <c r="W61" s="103">
        <v>2.8872900000000001</v>
      </c>
      <c r="X61" s="103">
        <v>2.8872900000000001</v>
      </c>
      <c r="Y61" s="103">
        <v>2.8872900000000001</v>
      </c>
      <c r="Z61" s="103">
        <v>2.8872900000000001</v>
      </c>
      <c r="AA61" s="103">
        <v>2.8872900000000001</v>
      </c>
    </row>
    <row r="62" spans="1:27" x14ac:dyDescent="0.3">
      <c r="A62" s="10" t="s">
        <v>240</v>
      </c>
      <c r="B62" s="22" t="s">
        <v>245</v>
      </c>
      <c r="C62" s="23" t="s">
        <v>1159</v>
      </c>
      <c r="D62" s="23" t="s">
        <v>963</v>
      </c>
      <c r="E62" s="23" t="s">
        <v>1288</v>
      </c>
      <c r="F62" s="23" t="s">
        <v>149</v>
      </c>
      <c r="G62" s="102"/>
      <c r="H62" s="103">
        <v>6.7645080000000011</v>
      </c>
      <c r="I62" s="103">
        <v>6.7645080000000011</v>
      </c>
      <c r="J62" s="103">
        <v>6.7645080000000011</v>
      </c>
      <c r="K62" s="103">
        <v>8.4556350000000009</v>
      </c>
      <c r="L62" s="103">
        <v>8.4556350000000009</v>
      </c>
      <c r="M62" s="103">
        <v>8.4556350000000009</v>
      </c>
      <c r="N62" s="103">
        <v>8.4556350000000009</v>
      </c>
      <c r="O62" s="103">
        <v>8.4556350000000009</v>
      </c>
      <c r="P62" s="103">
        <v>8.4556350000000009</v>
      </c>
      <c r="Q62" s="103">
        <v>8.4556350000000009</v>
      </c>
      <c r="R62" s="103">
        <v>8.4556350000000009</v>
      </c>
      <c r="S62" s="103">
        <v>8.4556350000000009</v>
      </c>
      <c r="T62" s="103">
        <v>8.4556350000000009</v>
      </c>
      <c r="U62" s="103">
        <v>8.4556350000000009</v>
      </c>
      <c r="V62" s="103">
        <v>8.4556350000000009</v>
      </c>
      <c r="W62" s="103">
        <v>8.4556350000000009</v>
      </c>
      <c r="X62" s="103">
        <v>8.4556350000000009</v>
      </c>
      <c r="Y62" s="103">
        <v>8.4556350000000009</v>
      </c>
      <c r="Z62" s="103">
        <v>8.4556350000000009</v>
      </c>
      <c r="AA62" s="103">
        <v>8.4556350000000009</v>
      </c>
    </row>
    <row r="63" spans="1:27" x14ac:dyDescent="0.3">
      <c r="A63" s="10" t="s">
        <v>240</v>
      </c>
      <c r="B63" s="22" t="s">
        <v>245</v>
      </c>
      <c r="C63" s="23" t="s">
        <v>1159</v>
      </c>
      <c r="D63" s="23" t="s">
        <v>963</v>
      </c>
      <c r="E63" s="23" t="s">
        <v>1292</v>
      </c>
      <c r="F63" s="23" t="s">
        <v>149</v>
      </c>
      <c r="G63" s="102"/>
      <c r="H63" s="103">
        <v>7.4904552000000013</v>
      </c>
      <c r="I63" s="103">
        <v>7.4904552000000013</v>
      </c>
      <c r="J63" s="103">
        <v>7.4904552000000013</v>
      </c>
      <c r="K63" s="103">
        <v>9.3630690000000012</v>
      </c>
      <c r="L63" s="103">
        <v>9.3630690000000012</v>
      </c>
      <c r="M63" s="103">
        <v>9.3630690000000012</v>
      </c>
      <c r="N63" s="103">
        <v>9.3630690000000012</v>
      </c>
      <c r="O63" s="103">
        <v>9.3630690000000012</v>
      </c>
      <c r="P63" s="103">
        <v>9.3630690000000012</v>
      </c>
      <c r="Q63" s="103">
        <v>9.3630690000000012</v>
      </c>
      <c r="R63" s="103">
        <v>9.3630690000000012</v>
      </c>
      <c r="S63" s="103">
        <v>9.3630690000000012</v>
      </c>
      <c r="T63" s="103">
        <v>9.3630690000000012</v>
      </c>
      <c r="U63" s="103">
        <v>9.3630690000000012</v>
      </c>
      <c r="V63" s="103">
        <v>9.3630690000000012</v>
      </c>
      <c r="W63" s="103">
        <v>9.3630690000000012</v>
      </c>
      <c r="X63" s="103">
        <v>9.3630690000000012</v>
      </c>
      <c r="Y63" s="103">
        <v>9.3630690000000012</v>
      </c>
      <c r="Z63" s="103">
        <v>9.3630690000000012</v>
      </c>
      <c r="AA63" s="103">
        <v>9.3630690000000012</v>
      </c>
    </row>
    <row r="64" spans="1:27" x14ac:dyDescent="0.3">
      <c r="A64" s="10" t="s">
        <v>240</v>
      </c>
      <c r="B64" s="22" t="s">
        <v>245</v>
      </c>
      <c r="C64" s="23" t="s">
        <v>1160</v>
      </c>
      <c r="D64" s="23" t="s">
        <v>963</v>
      </c>
      <c r="E64" s="23" t="s">
        <v>1288</v>
      </c>
      <c r="F64" s="23" t="s">
        <v>149</v>
      </c>
      <c r="G64" s="102"/>
      <c r="H64" s="103">
        <v>20.806820000000002</v>
      </c>
      <c r="I64" s="103">
        <v>20.806820000000002</v>
      </c>
      <c r="J64" s="103">
        <v>20.806820000000002</v>
      </c>
      <c r="K64" s="103">
        <v>26.008525000000006</v>
      </c>
      <c r="L64" s="103">
        <v>26.008525000000006</v>
      </c>
      <c r="M64" s="103">
        <v>26.008525000000006</v>
      </c>
      <c r="N64" s="103">
        <v>26.008525000000006</v>
      </c>
      <c r="O64" s="103">
        <v>26.008525000000006</v>
      </c>
      <c r="P64" s="103">
        <v>26.008525000000006</v>
      </c>
      <c r="Q64" s="103">
        <v>26.008525000000006</v>
      </c>
      <c r="R64" s="103">
        <v>26.008525000000006</v>
      </c>
      <c r="S64" s="103">
        <v>26.008525000000006</v>
      </c>
      <c r="T64" s="103">
        <v>26.008525000000006</v>
      </c>
      <c r="U64" s="103">
        <v>26.008525000000006</v>
      </c>
      <c r="V64" s="103">
        <v>26.008525000000006</v>
      </c>
      <c r="W64" s="103">
        <v>26.008525000000006</v>
      </c>
      <c r="X64" s="103">
        <v>26.008525000000006</v>
      </c>
      <c r="Y64" s="103">
        <v>26.008525000000006</v>
      </c>
      <c r="Z64" s="103">
        <v>26.008525000000006</v>
      </c>
      <c r="AA64" s="103">
        <v>26.008525000000006</v>
      </c>
    </row>
    <row r="65" spans="1:27" x14ac:dyDescent="0.3">
      <c r="A65" s="10" t="s">
        <v>240</v>
      </c>
      <c r="B65" s="22" t="s">
        <v>245</v>
      </c>
      <c r="C65" s="23" t="s">
        <v>1161</v>
      </c>
      <c r="D65" s="23" t="s">
        <v>1162</v>
      </c>
      <c r="E65" s="23" t="s">
        <v>1288</v>
      </c>
      <c r="F65" s="23" t="s">
        <v>149</v>
      </c>
      <c r="G65" s="102"/>
      <c r="H65" s="103">
        <v>0</v>
      </c>
      <c r="I65" s="103">
        <v>0</v>
      </c>
      <c r="J65" s="103">
        <v>0</v>
      </c>
      <c r="K65" s="103">
        <v>4.1613640000000007</v>
      </c>
      <c r="L65" s="103">
        <v>12.484092000000002</v>
      </c>
      <c r="M65" s="103">
        <v>12.484092000000002</v>
      </c>
      <c r="N65" s="103">
        <v>12.484092000000002</v>
      </c>
      <c r="O65" s="103">
        <v>12.484092000000002</v>
      </c>
      <c r="P65" s="103">
        <v>12.484092000000002</v>
      </c>
      <c r="Q65" s="103">
        <v>12.484092000000002</v>
      </c>
      <c r="R65" s="103">
        <v>12.484092000000002</v>
      </c>
      <c r="S65" s="103">
        <v>12.484092000000002</v>
      </c>
      <c r="T65" s="103">
        <v>12.484092000000002</v>
      </c>
      <c r="U65" s="103">
        <v>12.484092000000002</v>
      </c>
      <c r="V65" s="103">
        <v>12.484092000000002</v>
      </c>
      <c r="W65" s="103">
        <v>12.484092000000002</v>
      </c>
      <c r="X65" s="103">
        <v>12.484092000000002</v>
      </c>
      <c r="Y65" s="103">
        <v>12.484092000000002</v>
      </c>
      <c r="Z65" s="103">
        <v>12.484092000000002</v>
      </c>
      <c r="AA65" s="103">
        <v>12.484092000000002</v>
      </c>
    </row>
    <row r="66" spans="1:27" x14ac:dyDescent="0.3">
      <c r="A66" s="10" t="s">
        <v>240</v>
      </c>
      <c r="B66" s="22" t="s">
        <v>261</v>
      </c>
      <c r="C66" s="23" t="s">
        <v>1175</v>
      </c>
      <c r="D66" s="23" t="s">
        <v>1176</v>
      </c>
      <c r="E66" s="23" t="s">
        <v>1292</v>
      </c>
      <c r="F66" s="23" t="s">
        <v>149</v>
      </c>
      <c r="G66" s="102"/>
      <c r="H66" s="103">
        <v>12.270982500000001</v>
      </c>
      <c r="I66" s="103">
        <v>12.270982500000001</v>
      </c>
      <c r="J66" s="103">
        <v>12.270982500000001</v>
      </c>
      <c r="K66" s="103">
        <v>12.270982500000001</v>
      </c>
      <c r="L66" s="103">
        <v>12.270982500000001</v>
      </c>
      <c r="M66" s="103">
        <v>12.270982500000001</v>
      </c>
      <c r="N66" s="103">
        <v>12.270982500000001</v>
      </c>
      <c r="O66" s="103">
        <v>12.270982500000001</v>
      </c>
      <c r="P66" s="103">
        <v>12.270982500000001</v>
      </c>
      <c r="Q66" s="103">
        <v>12.270982500000001</v>
      </c>
      <c r="R66" s="103">
        <v>12.270982500000001</v>
      </c>
      <c r="S66" s="103">
        <v>12.270982500000001</v>
      </c>
      <c r="T66" s="103">
        <v>12.270982500000001</v>
      </c>
      <c r="U66" s="103">
        <v>12.270982500000001</v>
      </c>
      <c r="V66" s="103">
        <v>12.270982500000001</v>
      </c>
      <c r="W66" s="103">
        <v>12.270982500000001</v>
      </c>
      <c r="X66" s="103">
        <v>12.270982500000001</v>
      </c>
      <c r="Y66" s="103">
        <v>12.270982500000001</v>
      </c>
      <c r="Z66" s="103">
        <v>12.270982500000001</v>
      </c>
      <c r="AA66" s="103">
        <v>12.270982500000001</v>
      </c>
    </row>
    <row r="67" spans="1:27" x14ac:dyDescent="0.3">
      <c r="A67" s="10" t="s">
        <v>240</v>
      </c>
      <c r="B67" s="22" t="s">
        <v>261</v>
      </c>
      <c r="C67" s="23" t="s">
        <v>1175</v>
      </c>
      <c r="D67" s="23" t="s">
        <v>1177</v>
      </c>
      <c r="E67" s="23" t="s">
        <v>1288</v>
      </c>
      <c r="F67" s="23" t="s">
        <v>149</v>
      </c>
      <c r="G67" s="102"/>
      <c r="H67" s="103">
        <v>0</v>
      </c>
      <c r="I67" s="103">
        <v>0</v>
      </c>
      <c r="J67" s="103">
        <v>0</v>
      </c>
      <c r="K67" s="103">
        <v>0</v>
      </c>
      <c r="L67" s="103">
        <v>0</v>
      </c>
      <c r="M67" s="103">
        <v>0</v>
      </c>
      <c r="N67" s="103">
        <v>0</v>
      </c>
      <c r="O67" s="103">
        <v>0</v>
      </c>
      <c r="P67" s="103">
        <v>0</v>
      </c>
      <c r="Q67" s="103">
        <v>0</v>
      </c>
      <c r="R67" s="103">
        <v>0</v>
      </c>
      <c r="S67" s="103">
        <v>0</v>
      </c>
      <c r="T67" s="103">
        <v>0</v>
      </c>
      <c r="U67" s="103">
        <v>12.030374999999999</v>
      </c>
      <c r="V67" s="103">
        <v>12.030374999999999</v>
      </c>
      <c r="W67" s="103">
        <v>12.030374999999999</v>
      </c>
      <c r="X67" s="103">
        <v>12.030374999999999</v>
      </c>
      <c r="Y67" s="103">
        <v>12.030374999999999</v>
      </c>
      <c r="Z67" s="103">
        <v>12.030374999999999</v>
      </c>
      <c r="AA67" s="103">
        <v>12.030374999999999</v>
      </c>
    </row>
    <row r="68" spans="1:27" x14ac:dyDescent="0.3">
      <c r="A68" s="10" t="s">
        <v>240</v>
      </c>
      <c r="B68" s="22" t="s">
        <v>270</v>
      </c>
      <c r="C68" s="23" t="s">
        <v>1180</v>
      </c>
      <c r="D68" s="23" t="s">
        <v>1181</v>
      </c>
      <c r="E68" s="23" t="s">
        <v>1288</v>
      </c>
      <c r="F68" s="23" t="s">
        <v>149</v>
      </c>
      <c r="G68" s="102"/>
      <c r="H68" s="103">
        <v>0</v>
      </c>
      <c r="I68" s="103">
        <v>0</v>
      </c>
      <c r="J68" s="103">
        <v>0</v>
      </c>
      <c r="K68" s="103">
        <v>0</v>
      </c>
      <c r="L68" s="103">
        <v>4.0101250000000004</v>
      </c>
      <c r="M68" s="103">
        <v>6.0151874999999997</v>
      </c>
      <c r="N68" s="103">
        <v>12.030374999999999</v>
      </c>
      <c r="O68" s="103">
        <v>24.060749999999999</v>
      </c>
      <c r="P68" s="103">
        <v>24.060749999999999</v>
      </c>
      <c r="Q68" s="103">
        <v>24.060749999999999</v>
      </c>
      <c r="R68" s="103">
        <v>24.060749999999999</v>
      </c>
      <c r="S68" s="103">
        <v>24.060749999999999</v>
      </c>
      <c r="T68" s="103">
        <v>24.060749999999999</v>
      </c>
      <c r="U68" s="103">
        <v>24.060749999999999</v>
      </c>
      <c r="V68" s="103">
        <v>24.060749999999999</v>
      </c>
      <c r="W68" s="103">
        <v>24.060749999999999</v>
      </c>
      <c r="X68" s="103">
        <v>24.060749999999999</v>
      </c>
      <c r="Y68" s="103">
        <v>24.060749999999999</v>
      </c>
      <c r="Z68" s="103">
        <v>24.060749999999999</v>
      </c>
      <c r="AA68" s="103">
        <v>24.060749999999999</v>
      </c>
    </row>
    <row r="69" spans="1:27" x14ac:dyDescent="0.3">
      <c r="A69" s="10" t="s">
        <v>240</v>
      </c>
      <c r="B69" s="22" t="s">
        <v>276</v>
      </c>
      <c r="C69" s="23" t="s">
        <v>1182</v>
      </c>
      <c r="D69" s="23" t="s">
        <v>1183</v>
      </c>
      <c r="E69" s="23" t="s">
        <v>1288</v>
      </c>
      <c r="F69" s="23" t="s">
        <v>149</v>
      </c>
      <c r="G69" s="102"/>
      <c r="H69" s="103">
        <v>7.2182250000000003</v>
      </c>
      <c r="I69" s="103">
        <v>7.2182250000000003</v>
      </c>
      <c r="J69" s="103">
        <v>7.2182250000000003</v>
      </c>
      <c r="K69" s="103">
        <v>7.2182250000000003</v>
      </c>
      <c r="L69" s="103">
        <v>7.2182250000000003</v>
      </c>
      <c r="M69" s="103">
        <v>7.2182250000000003</v>
      </c>
      <c r="N69" s="103">
        <v>7.2182250000000003</v>
      </c>
      <c r="O69" s="103">
        <v>7.2182250000000003</v>
      </c>
      <c r="P69" s="103">
        <v>7.2182250000000003</v>
      </c>
      <c r="Q69" s="103">
        <v>7.2182250000000003</v>
      </c>
      <c r="R69" s="103">
        <v>7.2182250000000003</v>
      </c>
      <c r="S69" s="103">
        <v>7.2182250000000003</v>
      </c>
      <c r="T69" s="103">
        <v>7.2182250000000003</v>
      </c>
      <c r="U69" s="103">
        <v>7.2182250000000003</v>
      </c>
      <c r="V69" s="103">
        <v>7.2182250000000003</v>
      </c>
      <c r="W69" s="103">
        <v>7.2182250000000003</v>
      </c>
      <c r="X69" s="103">
        <v>7.2182250000000003</v>
      </c>
      <c r="Y69" s="103">
        <v>7.2182250000000003</v>
      </c>
      <c r="Z69" s="103">
        <v>7.2182250000000003</v>
      </c>
      <c r="AA69" s="103">
        <v>7.2182250000000003</v>
      </c>
    </row>
    <row r="70" spans="1:27" x14ac:dyDescent="0.3">
      <c r="A70" s="10" t="s">
        <v>240</v>
      </c>
      <c r="B70" s="22" t="s">
        <v>276</v>
      </c>
      <c r="C70" s="23" t="s">
        <v>1184</v>
      </c>
      <c r="D70" s="23" t="s">
        <v>1185</v>
      </c>
      <c r="E70" s="23" t="s">
        <v>1288</v>
      </c>
      <c r="F70" s="23" t="s">
        <v>149</v>
      </c>
      <c r="G70" s="102"/>
      <c r="H70" s="103">
        <v>2.406075</v>
      </c>
      <c r="I70" s="103">
        <v>2.406075</v>
      </c>
      <c r="J70" s="103">
        <v>2.406075</v>
      </c>
      <c r="K70" s="103">
        <v>2.406075</v>
      </c>
      <c r="L70" s="103">
        <v>2.406075</v>
      </c>
      <c r="M70" s="103">
        <v>2.406075</v>
      </c>
      <c r="N70" s="103">
        <v>2.406075</v>
      </c>
      <c r="O70" s="103">
        <v>2.406075</v>
      </c>
      <c r="P70" s="103">
        <v>2.406075</v>
      </c>
      <c r="Q70" s="103">
        <v>2.406075</v>
      </c>
      <c r="R70" s="103">
        <v>2.406075</v>
      </c>
      <c r="S70" s="103">
        <v>2.406075</v>
      </c>
      <c r="T70" s="103">
        <v>2.406075</v>
      </c>
      <c r="U70" s="103">
        <v>2.406075</v>
      </c>
      <c r="V70" s="103">
        <v>2.406075</v>
      </c>
      <c r="W70" s="103">
        <v>2.406075</v>
      </c>
      <c r="X70" s="103">
        <v>2.406075</v>
      </c>
      <c r="Y70" s="103">
        <v>2.406075</v>
      </c>
      <c r="Z70" s="103">
        <v>2.406075</v>
      </c>
      <c r="AA70" s="103">
        <v>2.406075</v>
      </c>
    </row>
    <row r="71" spans="1:27" x14ac:dyDescent="0.3">
      <c r="A71" s="10" t="s">
        <v>240</v>
      </c>
      <c r="B71" s="22" t="s">
        <v>291</v>
      </c>
      <c r="C71" s="23" t="s">
        <v>1194</v>
      </c>
      <c r="D71" s="23" t="s">
        <v>1195</v>
      </c>
      <c r="E71" s="23" t="s">
        <v>1288</v>
      </c>
      <c r="F71" s="23" t="s">
        <v>149</v>
      </c>
      <c r="G71" s="102"/>
      <c r="H71" s="103">
        <v>4.8121499999999999</v>
      </c>
      <c r="I71" s="103">
        <v>4.8121499999999999</v>
      </c>
      <c r="J71" s="103">
        <v>4.8121499999999999</v>
      </c>
      <c r="K71" s="103">
        <v>4.8121499999999999</v>
      </c>
      <c r="L71" s="103">
        <v>4.8121499999999999</v>
      </c>
      <c r="M71" s="103">
        <v>4.8121499999999999</v>
      </c>
      <c r="N71" s="103">
        <v>4.8121499999999999</v>
      </c>
      <c r="O71" s="103">
        <v>4.8121499999999999</v>
      </c>
      <c r="P71" s="103">
        <v>4.8121499999999999</v>
      </c>
      <c r="Q71" s="103">
        <v>4.8121499999999999</v>
      </c>
      <c r="R71" s="103">
        <v>4.8121499999999999</v>
      </c>
      <c r="S71" s="103">
        <v>4.8121499999999999</v>
      </c>
      <c r="T71" s="103">
        <v>4.8121499999999999</v>
      </c>
      <c r="U71" s="103">
        <v>4.8121499999999999</v>
      </c>
      <c r="V71" s="103">
        <v>4.8121499999999999</v>
      </c>
      <c r="W71" s="103">
        <v>4.8121499999999999</v>
      </c>
      <c r="X71" s="103">
        <v>4.8121499999999999</v>
      </c>
      <c r="Y71" s="103">
        <v>4.8121499999999999</v>
      </c>
      <c r="Z71" s="103">
        <v>4.8121499999999999</v>
      </c>
      <c r="AA71" s="103">
        <v>4.8121499999999999</v>
      </c>
    </row>
    <row r="72" spans="1:27" x14ac:dyDescent="0.3">
      <c r="A72" s="10" t="s">
        <v>240</v>
      </c>
      <c r="B72" s="22" t="s">
        <v>291</v>
      </c>
      <c r="C72" s="23" t="s">
        <v>1307</v>
      </c>
      <c r="D72" s="23" t="s">
        <v>1308</v>
      </c>
      <c r="E72" s="23" t="s">
        <v>1288</v>
      </c>
      <c r="F72" s="23" t="s">
        <v>149</v>
      </c>
      <c r="G72" s="102"/>
      <c r="H72" s="103">
        <v>4</v>
      </c>
      <c r="I72" s="103">
        <v>4</v>
      </c>
      <c r="J72" s="103">
        <v>4</v>
      </c>
      <c r="K72" s="103">
        <v>4</v>
      </c>
      <c r="L72" s="103">
        <v>4</v>
      </c>
      <c r="M72" s="103">
        <v>4</v>
      </c>
      <c r="N72" s="103">
        <v>4</v>
      </c>
      <c r="O72" s="103">
        <v>4</v>
      </c>
      <c r="P72" s="103">
        <v>4</v>
      </c>
      <c r="Q72" s="103">
        <v>4</v>
      </c>
      <c r="R72" s="103">
        <v>4</v>
      </c>
      <c r="S72" s="103">
        <v>4</v>
      </c>
      <c r="T72" s="103">
        <v>4</v>
      </c>
      <c r="U72" s="103">
        <v>4</v>
      </c>
      <c r="V72" s="103">
        <v>4</v>
      </c>
      <c r="W72" s="103">
        <v>4</v>
      </c>
      <c r="X72" s="103">
        <v>4</v>
      </c>
      <c r="Y72" s="103">
        <v>4</v>
      </c>
      <c r="Z72" s="103">
        <v>4</v>
      </c>
      <c r="AA72" s="103">
        <v>4</v>
      </c>
    </row>
    <row r="73" spans="1:27" x14ac:dyDescent="0.3">
      <c r="A73" s="10" t="s">
        <v>240</v>
      </c>
      <c r="B73" s="22" t="s">
        <v>291</v>
      </c>
      <c r="C73" s="23" t="s">
        <v>1198</v>
      </c>
      <c r="D73" s="23" t="s">
        <v>1197</v>
      </c>
      <c r="E73" s="23" t="s">
        <v>1288</v>
      </c>
      <c r="F73" s="23" t="s">
        <v>149</v>
      </c>
      <c r="G73" s="102"/>
      <c r="H73" s="103">
        <v>9.6242999999999999</v>
      </c>
      <c r="I73" s="103">
        <v>9.6242999999999999</v>
      </c>
      <c r="J73" s="103">
        <v>9.6242999999999999</v>
      </c>
      <c r="K73" s="103">
        <v>9.6242999999999999</v>
      </c>
      <c r="L73" s="103">
        <v>9.6242999999999999</v>
      </c>
      <c r="M73" s="103">
        <v>9.6242999999999999</v>
      </c>
      <c r="N73" s="103">
        <v>9.6242999999999999</v>
      </c>
      <c r="O73" s="103">
        <v>9.6242999999999999</v>
      </c>
      <c r="P73" s="103">
        <v>9.6242999999999999</v>
      </c>
      <c r="Q73" s="103">
        <v>9.6242999999999999</v>
      </c>
      <c r="R73" s="103">
        <v>9.6242999999999999</v>
      </c>
      <c r="S73" s="103">
        <v>9.6242999999999999</v>
      </c>
      <c r="T73" s="103">
        <v>9.6242999999999999</v>
      </c>
      <c r="U73" s="103">
        <v>9.6242999999999999</v>
      </c>
      <c r="V73" s="103">
        <v>9.6242999999999999</v>
      </c>
      <c r="W73" s="103">
        <v>9.6242999999999999</v>
      </c>
      <c r="X73" s="103">
        <v>9.6242999999999999</v>
      </c>
      <c r="Y73" s="103">
        <v>9.6242999999999999</v>
      </c>
      <c r="Z73" s="103">
        <v>9.6242999999999999</v>
      </c>
      <c r="AA73" s="103">
        <v>9.6242999999999999</v>
      </c>
    </row>
    <row r="74" spans="1:27" x14ac:dyDescent="0.3">
      <c r="A74" s="10" t="s">
        <v>240</v>
      </c>
      <c r="B74" s="22" t="s">
        <v>291</v>
      </c>
      <c r="C74" s="23" t="s">
        <v>1198</v>
      </c>
      <c r="D74" s="23" t="s">
        <v>1197</v>
      </c>
      <c r="E74" s="23" t="s">
        <v>1292</v>
      </c>
      <c r="F74" s="23" t="s">
        <v>149</v>
      </c>
      <c r="G74" s="102"/>
      <c r="H74" s="103">
        <v>2</v>
      </c>
      <c r="I74" s="103">
        <v>2</v>
      </c>
      <c r="J74" s="103">
        <v>2</v>
      </c>
      <c r="K74" s="103">
        <v>2</v>
      </c>
      <c r="L74" s="103">
        <v>2</v>
      </c>
      <c r="M74" s="103">
        <v>2</v>
      </c>
      <c r="N74" s="103">
        <v>2</v>
      </c>
      <c r="O74" s="103">
        <v>2</v>
      </c>
      <c r="P74" s="103">
        <v>2</v>
      </c>
      <c r="Q74" s="103">
        <v>2</v>
      </c>
      <c r="R74" s="103">
        <v>2</v>
      </c>
      <c r="S74" s="103">
        <v>2</v>
      </c>
      <c r="T74" s="103">
        <v>2</v>
      </c>
      <c r="U74" s="103">
        <v>2</v>
      </c>
      <c r="V74" s="103">
        <v>2</v>
      </c>
      <c r="W74" s="103">
        <v>2</v>
      </c>
      <c r="X74" s="103">
        <v>2</v>
      </c>
      <c r="Y74" s="103">
        <v>2</v>
      </c>
      <c r="Z74" s="103">
        <v>2</v>
      </c>
      <c r="AA74" s="103">
        <v>2</v>
      </c>
    </row>
    <row r="75" spans="1:27" x14ac:dyDescent="0.3">
      <c r="A75" s="10" t="s">
        <v>240</v>
      </c>
      <c r="B75" s="22" t="s">
        <v>291</v>
      </c>
      <c r="C75" s="23" t="s">
        <v>307</v>
      </c>
      <c r="D75" s="23" t="s">
        <v>1204</v>
      </c>
      <c r="E75" s="23" t="s">
        <v>1288</v>
      </c>
      <c r="F75" s="23" t="s">
        <v>149</v>
      </c>
      <c r="G75" s="102"/>
      <c r="H75" s="103">
        <v>93.836924999999994</v>
      </c>
      <c r="I75" s="103">
        <v>93.836924999999994</v>
      </c>
      <c r="J75" s="103">
        <v>144.36449999999999</v>
      </c>
      <c r="K75" s="103">
        <v>144.36449999999999</v>
      </c>
      <c r="L75" s="103">
        <v>144.36449999999999</v>
      </c>
      <c r="M75" s="103">
        <v>144.36449999999999</v>
      </c>
      <c r="N75" s="103">
        <v>144.36449999999999</v>
      </c>
      <c r="O75" s="103">
        <v>144.36449999999999</v>
      </c>
      <c r="P75" s="103">
        <v>144.36449999999999</v>
      </c>
      <c r="Q75" s="103">
        <v>144.36449999999999</v>
      </c>
      <c r="R75" s="103">
        <v>65</v>
      </c>
      <c r="S75" s="103">
        <v>65</v>
      </c>
      <c r="T75" s="103">
        <v>65</v>
      </c>
      <c r="U75" s="103">
        <v>65</v>
      </c>
      <c r="V75" s="103">
        <v>65</v>
      </c>
      <c r="W75" s="103">
        <v>65</v>
      </c>
      <c r="X75" s="103">
        <v>65</v>
      </c>
      <c r="Y75" s="103">
        <v>65</v>
      </c>
      <c r="Z75" s="103">
        <v>65</v>
      </c>
      <c r="AA75" s="103">
        <v>65</v>
      </c>
    </row>
    <row r="76" spans="1:27" x14ac:dyDescent="0.3">
      <c r="A76" s="10" t="s">
        <v>240</v>
      </c>
      <c r="B76" s="22" t="s">
        <v>291</v>
      </c>
      <c r="C76" s="23" t="s">
        <v>307</v>
      </c>
      <c r="D76" s="23" t="s">
        <v>1204</v>
      </c>
      <c r="E76" s="23" t="s">
        <v>1288</v>
      </c>
      <c r="F76" s="23" t="s">
        <v>149</v>
      </c>
      <c r="G76" s="102"/>
      <c r="H76" s="103">
        <v>93.836924999999994</v>
      </c>
      <c r="I76" s="103">
        <v>93.836924999999994</v>
      </c>
      <c r="J76" s="103">
        <v>144.36449999999999</v>
      </c>
      <c r="K76" s="103">
        <v>144.36449999999999</v>
      </c>
      <c r="L76" s="103">
        <v>144.36449999999999</v>
      </c>
      <c r="M76" s="103">
        <v>144.36449999999999</v>
      </c>
      <c r="N76" s="103">
        <v>144.36449999999999</v>
      </c>
      <c r="O76" s="103">
        <v>144.36449999999999</v>
      </c>
      <c r="P76" s="103">
        <v>144.36449999999999</v>
      </c>
      <c r="Q76" s="103">
        <v>144.36449999999999</v>
      </c>
      <c r="R76" s="103">
        <v>65</v>
      </c>
      <c r="S76" s="103">
        <v>65</v>
      </c>
      <c r="T76" s="103">
        <v>65</v>
      </c>
      <c r="U76" s="103">
        <v>65</v>
      </c>
      <c r="V76" s="103">
        <v>65</v>
      </c>
      <c r="W76" s="103">
        <v>65</v>
      </c>
      <c r="X76" s="103">
        <v>65</v>
      </c>
      <c r="Y76" s="103">
        <v>65</v>
      </c>
      <c r="Z76" s="103">
        <v>65</v>
      </c>
      <c r="AA76" s="103">
        <v>65</v>
      </c>
    </row>
    <row r="77" spans="1:27" x14ac:dyDescent="0.3">
      <c r="A77" s="10" t="s">
        <v>240</v>
      </c>
      <c r="B77" s="22" t="s">
        <v>291</v>
      </c>
      <c r="C77" s="23" t="s">
        <v>1209</v>
      </c>
      <c r="D77" s="23" t="s">
        <v>1210</v>
      </c>
      <c r="E77" s="23" t="s">
        <v>1288</v>
      </c>
      <c r="F77" s="23" t="s">
        <v>149</v>
      </c>
      <c r="G77" s="102"/>
      <c r="H77" s="103">
        <v>14.436450000000001</v>
      </c>
      <c r="I77" s="103">
        <v>14.436450000000001</v>
      </c>
      <c r="J77" s="103">
        <v>14.436450000000001</v>
      </c>
      <c r="K77" s="103">
        <v>14.436450000000001</v>
      </c>
      <c r="L77" s="103">
        <v>14.436450000000001</v>
      </c>
      <c r="M77" s="103">
        <v>14.436450000000001</v>
      </c>
      <c r="N77" s="103">
        <v>14.436450000000001</v>
      </c>
      <c r="O77" s="103">
        <v>14.436450000000001</v>
      </c>
      <c r="P77" s="103">
        <v>14.436450000000001</v>
      </c>
      <c r="Q77" s="103">
        <v>14.436450000000001</v>
      </c>
      <c r="R77" s="103">
        <v>14.436450000000001</v>
      </c>
      <c r="S77" s="103">
        <v>14.436450000000001</v>
      </c>
      <c r="T77" s="103">
        <v>14.436450000000001</v>
      </c>
      <c r="U77" s="103">
        <v>14.436450000000001</v>
      </c>
      <c r="V77" s="103">
        <v>14.436450000000001</v>
      </c>
      <c r="W77" s="103">
        <v>14.436450000000001</v>
      </c>
      <c r="X77" s="103">
        <v>14.436450000000001</v>
      </c>
      <c r="Y77" s="103">
        <v>14.436450000000001</v>
      </c>
      <c r="Z77" s="103">
        <v>14.436450000000001</v>
      </c>
      <c r="AA77" s="103">
        <v>14.436450000000001</v>
      </c>
    </row>
    <row r="78" spans="1:27" x14ac:dyDescent="0.3">
      <c r="A78" s="10" t="s">
        <v>240</v>
      </c>
      <c r="B78" s="22" t="s">
        <v>291</v>
      </c>
      <c r="C78" s="23" t="s">
        <v>1223</v>
      </c>
      <c r="D78" s="23" t="s">
        <v>1224</v>
      </c>
      <c r="E78" s="23" t="s">
        <v>1288</v>
      </c>
      <c r="F78" s="23" t="s">
        <v>149</v>
      </c>
      <c r="G78" s="102"/>
      <c r="H78" s="103">
        <v>12.030374999999999</v>
      </c>
      <c r="I78" s="103">
        <v>12.030374999999999</v>
      </c>
      <c r="J78" s="103">
        <v>24.060749999999999</v>
      </c>
      <c r="K78" s="103">
        <v>24.060749999999999</v>
      </c>
      <c r="L78" s="103">
        <v>24.060749999999999</v>
      </c>
      <c r="M78" s="103">
        <v>24.060749999999999</v>
      </c>
      <c r="N78" s="103">
        <v>24.060749999999999</v>
      </c>
      <c r="O78" s="103">
        <v>24.060749999999999</v>
      </c>
      <c r="P78" s="103">
        <v>24.060749999999999</v>
      </c>
      <c r="Q78" s="103">
        <v>24.060749999999999</v>
      </c>
      <c r="R78" s="103">
        <v>24.060749999999999</v>
      </c>
      <c r="S78" s="103">
        <v>24.060749999999999</v>
      </c>
      <c r="T78" s="103">
        <v>24.060749999999999</v>
      </c>
      <c r="U78" s="103">
        <v>24.060749999999999</v>
      </c>
      <c r="V78" s="103">
        <v>124.06075</v>
      </c>
      <c r="W78" s="103">
        <v>124.06075</v>
      </c>
      <c r="X78" s="103">
        <v>124.06075</v>
      </c>
      <c r="Y78" s="103">
        <v>124.06075</v>
      </c>
      <c r="Z78" s="103">
        <v>124.06075</v>
      </c>
      <c r="AA78" s="103">
        <v>124.06075</v>
      </c>
    </row>
    <row r="79" spans="1:27" x14ac:dyDescent="0.3">
      <c r="A79" s="10" t="s">
        <v>240</v>
      </c>
      <c r="B79" s="22" t="s">
        <v>291</v>
      </c>
      <c r="C79" s="23" t="s">
        <v>1223</v>
      </c>
      <c r="D79" s="23" t="s">
        <v>1224</v>
      </c>
      <c r="E79" s="23" t="s">
        <v>1292</v>
      </c>
      <c r="F79" s="23" t="s">
        <v>149</v>
      </c>
      <c r="G79" s="102"/>
      <c r="H79" s="103">
        <v>0</v>
      </c>
      <c r="I79" s="103">
        <v>0</v>
      </c>
      <c r="J79" s="103">
        <v>0</v>
      </c>
      <c r="K79" s="103">
        <v>0</v>
      </c>
      <c r="L79" s="103">
        <v>0</v>
      </c>
      <c r="M79" s="103">
        <v>0</v>
      </c>
      <c r="N79" s="103">
        <v>0</v>
      </c>
      <c r="O79" s="103">
        <v>0</v>
      </c>
      <c r="P79" s="103">
        <v>30</v>
      </c>
      <c r="Q79" s="103">
        <v>30</v>
      </c>
      <c r="R79" s="103">
        <v>30</v>
      </c>
      <c r="S79" s="103">
        <v>30</v>
      </c>
      <c r="T79" s="103">
        <v>30</v>
      </c>
      <c r="U79" s="103">
        <v>30</v>
      </c>
      <c r="V79" s="103">
        <v>30</v>
      </c>
      <c r="W79" s="103">
        <v>30</v>
      </c>
      <c r="X79" s="103">
        <v>30</v>
      </c>
      <c r="Y79" s="103">
        <v>30</v>
      </c>
      <c r="Z79" s="103">
        <v>30</v>
      </c>
      <c r="AA79" s="103">
        <v>30</v>
      </c>
    </row>
    <row r="80" spans="1:27" x14ac:dyDescent="0.3">
      <c r="A80" s="10" t="s">
        <v>240</v>
      </c>
      <c r="B80" s="22" t="s">
        <v>291</v>
      </c>
      <c r="C80" s="23" t="s">
        <v>1236</v>
      </c>
      <c r="D80" s="23" t="s">
        <v>1237</v>
      </c>
      <c r="E80" s="23" t="s">
        <v>1288</v>
      </c>
      <c r="F80" s="23" t="s">
        <v>149</v>
      </c>
      <c r="G80" s="102"/>
      <c r="H80" s="103">
        <v>9.6242999999999999</v>
      </c>
      <c r="I80" s="103">
        <v>9.6242999999999999</v>
      </c>
      <c r="J80" s="103">
        <v>9.6242999999999999</v>
      </c>
      <c r="K80" s="103">
        <v>9.6242999999999999</v>
      </c>
      <c r="L80" s="103">
        <v>9.6242999999999999</v>
      </c>
      <c r="M80" s="103">
        <v>9.6242999999999999</v>
      </c>
      <c r="N80" s="103">
        <v>9.6242999999999999</v>
      </c>
      <c r="O80" s="103">
        <v>9.6242999999999999</v>
      </c>
      <c r="P80" s="103">
        <v>9.6242999999999999</v>
      </c>
      <c r="Q80" s="103">
        <v>9.6242999999999999</v>
      </c>
      <c r="R80" s="103">
        <v>9.6242999999999999</v>
      </c>
      <c r="S80" s="103">
        <v>9.6242999999999999</v>
      </c>
      <c r="T80" s="103">
        <v>9.6242999999999999</v>
      </c>
      <c r="U80" s="103">
        <v>9.6242999999999999</v>
      </c>
      <c r="V80" s="103">
        <v>9.6242999999999999</v>
      </c>
      <c r="W80" s="103">
        <v>9.6242999999999999</v>
      </c>
      <c r="X80" s="103">
        <v>9.6242999999999999</v>
      </c>
      <c r="Y80" s="103">
        <v>9.6242999999999999</v>
      </c>
      <c r="Z80" s="103">
        <v>9.6242999999999999</v>
      </c>
      <c r="AA80" s="103">
        <v>9.6242999999999999</v>
      </c>
    </row>
    <row r="81" spans="1:27" x14ac:dyDescent="0.3">
      <c r="A81" s="10" t="s">
        <v>240</v>
      </c>
      <c r="B81" s="22" t="s">
        <v>291</v>
      </c>
      <c r="C81" s="23" t="s">
        <v>1239</v>
      </c>
      <c r="D81" s="23" t="s">
        <v>1240</v>
      </c>
      <c r="E81" s="23" t="s">
        <v>1288</v>
      </c>
      <c r="F81" s="23" t="s">
        <v>149</v>
      </c>
      <c r="G81" s="102"/>
      <c r="H81" s="103">
        <v>0</v>
      </c>
      <c r="I81" s="103">
        <v>0</v>
      </c>
      <c r="J81" s="103">
        <v>0</v>
      </c>
      <c r="K81" s="103">
        <v>0</v>
      </c>
      <c r="L81" s="103">
        <v>0</v>
      </c>
      <c r="M81" s="103">
        <v>0</v>
      </c>
      <c r="N81" s="103">
        <v>0</v>
      </c>
      <c r="O81" s="103">
        <v>0</v>
      </c>
      <c r="P81" s="103">
        <v>0</v>
      </c>
      <c r="Q81" s="103">
        <v>0</v>
      </c>
      <c r="R81" s="103">
        <v>50</v>
      </c>
      <c r="S81" s="103">
        <v>50</v>
      </c>
      <c r="T81" s="103">
        <v>50</v>
      </c>
      <c r="U81" s="103">
        <v>50</v>
      </c>
      <c r="V81" s="103">
        <v>50</v>
      </c>
      <c r="W81" s="103">
        <v>50</v>
      </c>
      <c r="X81" s="103">
        <v>50</v>
      </c>
      <c r="Y81" s="103">
        <v>50</v>
      </c>
      <c r="Z81" s="103">
        <v>50</v>
      </c>
      <c r="AA81" s="103">
        <v>50</v>
      </c>
    </row>
    <row r="82" spans="1:27" x14ac:dyDescent="0.3">
      <c r="A82" s="10" t="s">
        <v>240</v>
      </c>
      <c r="B82" s="22" t="s">
        <v>291</v>
      </c>
      <c r="C82" s="23" t="s">
        <v>1239</v>
      </c>
      <c r="D82" s="23" t="s">
        <v>1240</v>
      </c>
      <c r="E82" s="23" t="s">
        <v>1288</v>
      </c>
      <c r="F82" s="23" t="s">
        <v>149</v>
      </c>
      <c r="G82" s="102"/>
      <c r="H82" s="103">
        <v>0</v>
      </c>
      <c r="I82" s="103">
        <v>0</v>
      </c>
      <c r="J82" s="103">
        <v>0</v>
      </c>
      <c r="K82" s="103">
        <v>0</v>
      </c>
      <c r="L82" s="103">
        <v>0</v>
      </c>
      <c r="M82" s="103">
        <v>0</v>
      </c>
      <c r="N82" s="103">
        <v>0</v>
      </c>
      <c r="O82" s="103">
        <v>0</v>
      </c>
      <c r="P82" s="103">
        <v>0</v>
      </c>
      <c r="Q82" s="103">
        <v>0</v>
      </c>
      <c r="R82" s="103">
        <v>50</v>
      </c>
      <c r="S82" s="103">
        <v>50</v>
      </c>
      <c r="T82" s="103">
        <v>50</v>
      </c>
      <c r="U82" s="103">
        <v>50</v>
      </c>
      <c r="V82" s="103">
        <v>50</v>
      </c>
      <c r="W82" s="103">
        <v>50</v>
      </c>
      <c r="X82" s="103">
        <v>50</v>
      </c>
      <c r="Y82" s="103">
        <v>50</v>
      </c>
      <c r="Z82" s="103">
        <v>50</v>
      </c>
      <c r="AA82" s="103">
        <v>50</v>
      </c>
    </row>
    <row r="83" spans="1:27" x14ac:dyDescent="0.3">
      <c r="A83" s="10" t="s">
        <v>240</v>
      </c>
      <c r="B83" s="22" t="s">
        <v>291</v>
      </c>
      <c r="C83" s="23" t="s">
        <v>1241</v>
      </c>
      <c r="D83" s="23" t="s">
        <v>1195</v>
      </c>
      <c r="E83" s="23" t="s">
        <v>1288</v>
      </c>
      <c r="F83" s="23" t="s">
        <v>149</v>
      </c>
      <c r="G83" s="102"/>
      <c r="H83" s="103">
        <v>4.8121499999999999</v>
      </c>
      <c r="I83" s="103">
        <v>4.8121499999999999</v>
      </c>
      <c r="J83" s="103">
        <v>4.8121499999999999</v>
      </c>
      <c r="K83" s="103">
        <v>4.8121499999999999</v>
      </c>
      <c r="L83" s="103">
        <v>4.8121499999999999</v>
      </c>
      <c r="M83" s="103">
        <v>4.8121499999999999</v>
      </c>
      <c r="N83" s="103">
        <v>4.8121499999999999</v>
      </c>
      <c r="O83" s="103">
        <v>4.8121499999999999</v>
      </c>
      <c r="P83" s="103">
        <v>4.8121499999999999</v>
      </c>
      <c r="Q83" s="103">
        <v>4.8121499999999999</v>
      </c>
      <c r="R83" s="103">
        <v>4.8121499999999999</v>
      </c>
      <c r="S83" s="103">
        <v>4.8121499999999999</v>
      </c>
      <c r="T83" s="103">
        <v>4.8121499999999999</v>
      </c>
      <c r="U83" s="103">
        <v>4.8121499999999999</v>
      </c>
      <c r="V83" s="103">
        <v>4.8121499999999999</v>
      </c>
      <c r="W83" s="103">
        <v>4.8121499999999999</v>
      </c>
      <c r="X83" s="103">
        <v>4.8121499999999999</v>
      </c>
      <c r="Y83" s="103">
        <v>4.8121499999999999</v>
      </c>
      <c r="Z83" s="103">
        <v>4.8121499999999999</v>
      </c>
      <c r="AA83" s="103">
        <v>4.8121499999999999</v>
      </c>
    </row>
    <row r="84" spans="1:27" x14ac:dyDescent="0.3">
      <c r="A84" s="10" t="s">
        <v>240</v>
      </c>
      <c r="B84" s="22" t="s">
        <v>291</v>
      </c>
      <c r="C84" s="23" t="s">
        <v>1244</v>
      </c>
      <c r="D84" s="23" t="s">
        <v>1195</v>
      </c>
      <c r="E84" s="23" t="s">
        <v>1288</v>
      </c>
      <c r="F84" s="23" t="s">
        <v>149</v>
      </c>
      <c r="G84" s="102"/>
      <c r="H84" s="103">
        <v>14.436450000000001</v>
      </c>
      <c r="I84" s="103">
        <v>14.436450000000001</v>
      </c>
      <c r="J84" s="103">
        <v>14.436450000000001</v>
      </c>
      <c r="K84" s="103">
        <v>14.436450000000001</v>
      </c>
      <c r="L84" s="103">
        <v>14.436450000000001</v>
      </c>
      <c r="M84" s="103">
        <v>14.436450000000001</v>
      </c>
      <c r="N84" s="103">
        <v>14.436450000000001</v>
      </c>
      <c r="O84" s="103">
        <v>14.436450000000001</v>
      </c>
      <c r="P84" s="103">
        <v>14.436450000000001</v>
      </c>
      <c r="Q84" s="103">
        <v>14.436450000000001</v>
      </c>
      <c r="R84" s="103">
        <v>14.436450000000001</v>
      </c>
      <c r="S84" s="103">
        <v>14.436450000000001</v>
      </c>
      <c r="T84" s="103">
        <v>14.436450000000001</v>
      </c>
      <c r="U84" s="103">
        <v>14.436450000000001</v>
      </c>
      <c r="V84" s="103">
        <v>14.436450000000001</v>
      </c>
      <c r="W84" s="103">
        <v>14.436450000000001</v>
      </c>
      <c r="X84" s="103">
        <v>14.436450000000001</v>
      </c>
      <c r="Y84" s="103">
        <v>14.436450000000001</v>
      </c>
      <c r="Z84" s="103">
        <v>14.436450000000001</v>
      </c>
      <c r="AA84" s="103">
        <v>14.436450000000001</v>
      </c>
    </row>
    <row r="85" spans="1:27" x14ac:dyDescent="0.3">
      <c r="A85" s="10" t="s">
        <v>240</v>
      </c>
      <c r="B85" s="22" t="s">
        <v>291</v>
      </c>
      <c r="C85" s="23" t="s">
        <v>1245</v>
      </c>
      <c r="D85" s="23" t="s">
        <v>1246</v>
      </c>
      <c r="E85" s="23" t="s">
        <v>1288</v>
      </c>
      <c r="F85" s="23" t="s">
        <v>158</v>
      </c>
      <c r="G85" s="102"/>
      <c r="H85" s="103">
        <v>0</v>
      </c>
      <c r="I85" s="103">
        <v>0</v>
      </c>
      <c r="J85" s="103">
        <v>0</v>
      </c>
      <c r="K85" s="103">
        <v>0</v>
      </c>
      <c r="L85" s="103">
        <v>0</v>
      </c>
      <c r="M85" s="103">
        <v>0</v>
      </c>
      <c r="N85" s="103">
        <v>0</v>
      </c>
      <c r="O85" s="103">
        <v>0</v>
      </c>
      <c r="P85" s="103">
        <v>0</v>
      </c>
      <c r="Q85" s="103">
        <v>0</v>
      </c>
      <c r="R85" s="103">
        <v>0</v>
      </c>
      <c r="S85" s="103">
        <v>0</v>
      </c>
      <c r="T85" s="103">
        <v>0</v>
      </c>
      <c r="U85" s="103">
        <v>0</v>
      </c>
      <c r="V85" s="103">
        <v>0</v>
      </c>
      <c r="W85" s="103">
        <v>0</v>
      </c>
      <c r="X85" s="103">
        <v>0</v>
      </c>
      <c r="Y85" s="103">
        <v>0</v>
      </c>
      <c r="Z85" s="103">
        <v>0</v>
      </c>
      <c r="AA85" s="103">
        <v>0</v>
      </c>
    </row>
    <row r="86" spans="1:27" x14ac:dyDescent="0.3">
      <c r="A86" s="10" t="s">
        <v>240</v>
      </c>
      <c r="B86" s="22" t="s">
        <v>291</v>
      </c>
      <c r="C86" s="23" t="s">
        <v>1247</v>
      </c>
      <c r="D86" s="23" t="s">
        <v>1208</v>
      </c>
      <c r="E86" s="23" t="s">
        <v>1288</v>
      </c>
      <c r="F86" s="23" t="s">
        <v>149</v>
      </c>
      <c r="G86" s="102"/>
      <c r="H86" s="103">
        <v>9.6242999999999999</v>
      </c>
      <c r="I86" s="103">
        <v>9.6242999999999999</v>
      </c>
      <c r="J86" s="103">
        <v>9.6242999999999999</v>
      </c>
      <c r="K86" s="103">
        <v>9.6242999999999999</v>
      </c>
      <c r="L86" s="103">
        <v>14.436450000000001</v>
      </c>
      <c r="M86" s="103">
        <v>14.436450000000001</v>
      </c>
      <c r="N86" s="103">
        <v>14.436450000000001</v>
      </c>
      <c r="O86" s="103">
        <v>14.436450000000001</v>
      </c>
      <c r="P86" s="103">
        <v>14.436450000000001</v>
      </c>
      <c r="Q86" s="103">
        <v>14.436450000000001</v>
      </c>
      <c r="R86" s="103">
        <v>14.436450000000001</v>
      </c>
      <c r="S86" s="103">
        <v>14.436450000000001</v>
      </c>
      <c r="T86" s="103">
        <v>14.436450000000001</v>
      </c>
      <c r="U86" s="103">
        <v>14.436450000000001</v>
      </c>
      <c r="V86" s="103">
        <v>14.436450000000001</v>
      </c>
      <c r="W86" s="103">
        <v>14.436450000000001</v>
      </c>
      <c r="X86" s="103">
        <v>14.436450000000001</v>
      </c>
      <c r="Y86" s="103">
        <v>14.436450000000001</v>
      </c>
      <c r="Z86" s="103">
        <v>14.436450000000001</v>
      </c>
      <c r="AA86" s="103">
        <v>14.436450000000001</v>
      </c>
    </row>
    <row r="87" spans="1:27" x14ac:dyDescent="0.3">
      <c r="A87" s="10" t="s">
        <v>240</v>
      </c>
      <c r="B87" s="22" t="s">
        <v>291</v>
      </c>
      <c r="C87" s="23" t="s">
        <v>1253</v>
      </c>
      <c r="D87" s="23" t="s">
        <v>1189</v>
      </c>
      <c r="E87" s="23" t="s">
        <v>1288</v>
      </c>
      <c r="F87" s="23" t="s">
        <v>149</v>
      </c>
      <c r="G87" s="102"/>
      <c r="H87" s="103">
        <v>48.121499999999997</v>
      </c>
      <c r="I87" s="103">
        <v>48.121499999999997</v>
      </c>
      <c r="J87" s="103">
        <v>48.121499999999997</v>
      </c>
      <c r="K87" s="103">
        <v>48.121499999999997</v>
      </c>
      <c r="L87" s="103">
        <v>48.121499999999997</v>
      </c>
      <c r="M87" s="103">
        <v>48.121499999999997</v>
      </c>
      <c r="N87" s="103">
        <v>48.121499999999997</v>
      </c>
      <c r="O87" s="103">
        <v>48.121499999999997</v>
      </c>
      <c r="P87" s="103">
        <v>48.121499999999997</v>
      </c>
      <c r="Q87" s="103">
        <v>48.121499999999997</v>
      </c>
      <c r="R87" s="103">
        <v>48.121499999999997</v>
      </c>
      <c r="S87" s="103">
        <v>48.121499999999997</v>
      </c>
      <c r="T87" s="103">
        <v>48.121499999999997</v>
      </c>
      <c r="U87" s="103">
        <v>48.121499999999997</v>
      </c>
      <c r="V87" s="103">
        <v>48.121499999999997</v>
      </c>
      <c r="W87" s="103">
        <v>48.121499999999997</v>
      </c>
      <c r="X87" s="103">
        <v>48.121499999999997</v>
      </c>
      <c r="Y87" s="103">
        <v>48.121499999999997</v>
      </c>
      <c r="Z87" s="103">
        <v>48.121499999999997</v>
      </c>
      <c r="AA87" s="103">
        <v>48.121499999999997</v>
      </c>
    </row>
    <row r="88" spans="1:27" x14ac:dyDescent="0.3">
      <c r="A88" s="10" t="s">
        <v>240</v>
      </c>
      <c r="B88" s="22" t="s">
        <v>291</v>
      </c>
      <c r="C88" s="23" t="s">
        <v>1259</v>
      </c>
      <c r="D88" s="23" t="s">
        <v>1260</v>
      </c>
      <c r="E88" s="23" t="s">
        <v>1288</v>
      </c>
      <c r="F88" s="23" t="s">
        <v>149</v>
      </c>
      <c r="G88" s="102"/>
      <c r="H88" s="103">
        <v>24.060749999999999</v>
      </c>
      <c r="I88" s="103">
        <v>24.060749999999999</v>
      </c>
      <c r="J88" s="103">
        <v>24.060749999999999</v>
      </c>
      <c r="K88" s="103">
        <v>24.060749999999999</v>
      </c>
      <c r="L88" s="103">
        <v>24.060749999999999</v>
      </c>
      <c r="M88" s="103">
        <v>24.060749999999999</v>
      </c>
      <c r="N88" s="103">
        <v>24.060749999999999</v>
      </c>
      <c r="O88" s="103">
        <v>24.060749999999999</v>
      </c>
      <c r="P88" s="103">
        <v>24.060749999999999</v>
      </c>
      <c r="Q88" s="103">
        <v>24.060749999999999</v>
      </c>
      <c r="R88" s="103">
        <v>24.060749999999999</v>
      </c>
      <c r="S88" s="103">
        <v>24.060749999999999</v>
      </c>
      <c r="T88" s="103">
        <v>24.060749999999999</v>
      </c>
      <c r="U88" s="103">
        <v>24.060749999999999</v>
      </c>
      <c r="V88" s="103">
        <v>24.060749999999999</v>
      </c>
      <c r="W88" s="103">
        <v>24.060749999999999</v>
      </c>
      <c r="X88" s="103">
        <v>24.060749999999999</v>
      </c>
      <c r="Y88" s="103">
        <v>24.060749999999999</v>
      </c>
      <c r="Z88" s="103">
        <v>24.060749999999999</v>
      </c>
      <c r="AA88" s="103">
        <v>24.060749999999999</v>
      </c>
    </row>
    <row r="89" spans="1:27" x14ac:dyDescent="0.3">
      <c r="A89" s="10" t="s">
        <v>240</v>
      </c>
      <c r="B89" s="22" t="s">
        <v>291</v>
      </c>
      <c r="C89" s="23" t="s">
        <v>1259</v>
      </c>
      <c r="D89" s="23" t="s">
        <v>1260</v>
      </c>
      <c r="E89" s="23" t="s">
        <v>1292</v>
      </c>
      <c r="F89" s="23" t="s">
        <v>149</v>
      </c>
      <c r="G89" s="102"/>
      <c r="H89" s="103">
        <v>126.03250000000001</v>
      </c>
      <c r="I89" s="103">
        <v>126.03250000000001</v>
      </c>
      <c r="J89" s="103">
        <v>126.03250000000001</v>
      </c>
      <c r="K89" s="103">
        <v>126.03250000000001</v>
      </c>
      <c r="L89" s="103">
        <v>126.03250000000001</v>
      </c>
      <c r="M89" s="103">
        <v>126.03250000000001</v>
      </c>
      <c r="N89" s="103">
        <v>126.03250000000001</v>
      </c>
      <c r="O89" s="103">
        <v>126.03250000000001</v>
      </c>
      <c r="P89" s="103">
        <v>126.03250000000001</v>
      </c>
      <c r="Q89" s="103">
        <v>126.03250000000001</v>
      </c>
      <c r="R89" s="103">
        <v>126.03250000000001</v>
      </c>
      <c r="S89" s="103">
        <v>126.03250000000001</v>
      </c>
      <c r="T89" s="103">
        <v>126.03250000000001</v>
      </c>
      <c r="U89" s="103">
        <v>126.03250000000001</v>
      </c>
      <c r="V89" s="103">
        <v>126.03250000000001</v>
      </c>
      <c r="W89" s="103">
        <v>126.03250000000001</v>
      </c>
      <c r="X89" s="103">
        <v>126.03250000000001</v>
      </c>
      <c r="Y89" s="103">
        <v>126.03250000000001</v>
      </c>
      <c r="Z89" s="103">
        <v>126.03250000000001</v>
      </c>
      <c r="AA89" s="103">
        <v>126.03250000000001</v>
      </c>
    </row>
    <row r="90" spans="1:27" x14ac:dyDescent="0.3">
      <c r="A90" s="10" t="s">
        <v>240</v>
      </c>
      <c r="B90" s="22" t="s">
        <v>291</v>
      </c>
      <c r="C90" s="23" t="s">
        <v>1309</v>
      </c>
      <c r="D90" s="23" t="s">
        <v>1310</v>
      </c>
      <c r="E90" s="23" t="s">
        <v>1288</v>
      </c>
      <c r="F90" s="23" t="s">
        <v>149</v>
      </c>
      <c r="G90" s="102"/>
      <c r="H90" s="103">
        <v>0</v>
      </c>
      <c r="I90" s="103">
        <v>0</v>
      </c>
      <c r="J90" s="103">
        <v>14.436450000000001</v>
      </c>
      <c r="K90" s="103">
        <v>14.436450000000001</v>
      </c>
      <c r="L90" s="103">
        <v>14.436450000000001</v>
      </c>
      <c r="M90" s="103">
        <v>14.436450000000001</v>
      </c>
      <c r="N90" s="103">
        <v>14.436450000000001</v>
      </c>
      <c r="O90" s="103">
        <v>14.436450000000001</v>
      </c>
      <c r="P90" s="103">
        <v>14.436450000000001</v>
      </c>
      <c r="Q90" s="103">
        <v>14.436450000000001</v>
      </c>
      <c r="R90" s="103">
        <v>14.436450000000001</v>
      </c>
      <c r="S90" s="103">
        <v>14.436450000000001</v>
      </c>
      <c r="T90" s="103">
        <v>14.436450000000001</v>
      </c>
      <c r="U90" s="103">
        <v>14.436450000000001</v>
      </c>
      <c r="V90" s="103">
        <v>0</v>
      </c>
      <c r="W90" s="103">
        <v>0</v>
      </c>
      <c r="X90" s="103">
        <v>0</v>
      </c>
      <c r="Y90" s="103">
        <v>0</v>
      </c>
      <c r="Z90" s="103">
        <v>0</v>
      </c>
      <c r="AA90" s="103">
        <v>0</v>
      </c>
    </row>
    <row r="91" spans="1:27" x14ac:dyDescent="0.3">
      <c r="A91" s="10" t="s">
        <v>240</v>
      </c>
      <c r="B91" s="22" t="s">
        <v>291</v>
      </c>
      <c r="C91" s="23" t="s">
        <v>1264</v>
      </c>
      <c r="D91" s="23" t="s">
        <v>1197</v>
      </c>
      <c r="E91" s="23" t="s">
        <v>1288</v>
      </c>
      <c r="F91" s="23" t="s">
        <v>158</v>
      </c>
      <c r="G91" s="102"/>
      <c r="H91" s="103">
        <v>24.060749999999999</v>
      </c>
      <c r="I91" s="103">
        <v>24.060749999999999</v>
      </c>
      <c r="J91" s="103">
        <v>24.060749999999999</v>
      </c>
      <c r="K91" s="103">
        <v>24.060749999999999</v>
      </c>
      <c r="L91" s="103">
        <v>24.060749999999999</v>
      </c>
      <c r="M91" s="103">
        <v>0</v>
      </c>
      <c r="N91" s="103">
        <v>0</v>
      </c>
      <c r="O91" s="103">
        <v>0</v>
      </c>
      <c r="P91" s="103">
        <v>0</v>
      </c>
      <c r="Q91" s="103">
        <v>0</v>
      </c>
      <c r="R91" s="103">
        <v>0</v>
      </c>
      <c r="S91" s="103">
        <v>0</v>
      </c>
      <c r="T91" s="103">
        <v>0</v>
      </c>
      <c r="U91" s="103">
        <v>0</v>
      </c>
      <c r="V91" s="103">
        <v>0</v>
      </c>
      <c r="W91" s="103">
        <v>0</v>
      </c>
      <c r="X91" s="103">
        <v>0</v>
      </c>
      <c r="Y91" s="103">
        <v>0</v>
      </c>
      <c r="Z91" s="103">
        <v>0</v>
      </c>
      <c r="AA91" s="103">
        <v>0</v>
      </c>
    </row>
    <row r="92" spans="1:27" x14ac:dyDescent="0.3">
      <c r="A92" s="10" t="s">
        <v>240</v>
      </c>
      <c r="B92" s="22" t="s">
        <v>291</v>
      </c>
      <c r="C92" s="23" t="s">
        <v>1270</v>
      </c>
      <c r="D92" s="23" t="s">
        <v>1204</v>
      </c>
      <c r="E92" s="23" t="s">
        <v>1288</v>
      </c>
      <c r="F92" s="23" t="s">
        <v>149</v>
      </c>
      <c r="G92" s="102"/>
      <c r="H92" s="103">
        <v>24.060749999999999</v>
      </c>
      <c r="I92" s="103">
        <v>24.060749999999999</v>
      </c>
      <c r="J92" s="103">
        <v>24.060749999999999</v>
      </c>
      <c r="K92" s="103">
        <v>24.060749999999999</v>
      </c>
      <c r="L92" s="103">
        <v>38.497199999999999</v>
      </c>
      <c r="M92" s="103">
        <v>38.497199999999999</v>
      </c>
      <c r="N92" s="103">
        <v>48.121499999999997</v>
      </c>
      <c r="O92" s="103">
        <v>48.121499999999997</v>
      </c>
      <c r="P92" s="103">
        <v>48.121499999999997</v>
      </c>
      <c r="Q92" s="103">
        <v>48.121499999999997</v>
      </c>
      <c r="R92" s="103">
        <v>48.121499999999997</v>
      </c>
      <c r="S92" s="103">
        <v>48.121499999999997</v>
      </c>
      <c r="T92" s="103">
        <v>48.121499999999997</v>
      </c>
      <c r="U92" s="103">
        <v>48.121499999999997</v>
      </c>
      <c r="V92" s="103">
        <v>48.121499999999997</v>
      </c>
      <c r="W92" s="103">
        <v>48.121499999999997</v>
      </c>
      <c r="X92" s="103">
        <v>48.121499999999997</v>
      </c>
      <c r="Y92" s="103">
        <v>48.121499999999997</v>
      </c>
      <c r="Z92" s="103">
        <v>48.121499999999997</v>
      </c>
      <c r="AA92" s="103">
        <v>48.121499999999997</v>
      </c>
    </row>
    <row r="93" spans="1:27" x14ac:dyDescent="0.3">
      <c r="A93" s="10" t="s">
        <v>240</v>
      </c>
      <c r="B93" s="22" t="s">
        <v>291</v>
      </c>
      <c r="C93" s="23" t="s">
        <v>1270</v>
      </c>
      <c r="D93" s="23" t="s">
        <v>1204</v>
      </c>
      <c r="E93" s="23" t="s">
        <v>1292</v>
      </c>
      <c r="F93" s="23" t="s">
        <v>149</v>
      </c>
      <c r="G93" s="102"/>
      <c r="H93" s="103">
        <v>0</v>
      </c>
      <c r="I93" s="103">
        <v>0</v>
      </c>
      <c r="J93" s="103">
        <v>0</v>
      </c>
      <c r="K93" s="103">
        <v>0</v>
      </c>
      <c r="L93" s="103">
        <v>0</v>
      </c>
      <c r="M93" s="103">
        <v>0</v>
      </c>
      <c r="N93" s="103">
        <v>0</v>
      </c>
      <c r="O93" s="103">
        <v>0</v>
      </c>
      <c r="P93" s="103">
        <v>21</v>
      </c>
      <c r="Q93" s="103">
        <v>21</v>
      </c>
      <c r="R93" s="103">
        <v>21</v>
      </c>
      <c r="S93" s="103">
        <v>21</v>
      </c>
      <c r="T93" s="103">
        <v>21</v>
      </c>
      <c r="U93" s="103">
        <v>21</v>
      </c>
      <c r="V93" s="103">
        <v>21</v>
      </c>
      <c r="W93" s="103">
        <v>21</v>
      </c>
      <c r="X93" s="103">
        <v>21</v>
      </c>
      <c r="Y93" s="103">
        <v>21</v>
      </c>
      <c r="Z93" s="103">
        <v>21</v>
      </c>
      <c r="AA93" s="103">
        <v>21</v>
      </c>
    </row>
    <row r="94" spans="1:27" x14ac:dyDescent="0.3">
      <c r="A94" s="10" t="s">
        <v>240</v>
      </c>
      <c r="B94" s="22" t="s">
        <v>291</v>
      </c>
      <c r="C94" s="23" t="s">
        <v>1271</v>
      </c>
      <c r="D94" s="23" t="s">
        <v>1272</v>
      </c>
      <c r="E94" s="23" t="s">
        <v>1288</v>
      </c>
      <c r="F94" s="23" t="s">
        <v>158</v>
      </c>
      <c r="G94" s="102"/>
      <c r="H94" s="103">
        <v>4.8121499999999999</v>
      </c>
      <c r="I94" s="103">
        <v>4.8121499999999999</v>
      </c>
      <c r="J94" s="103">
        <v>4.8121499999999999</v>
      </c>
      <c r="K94" s="103">
        <v>0</v>
      </c>
      <c r="L94" s="103">
        <v>0</v>
      </c>
      <c r="M94" s="103">
        <v>0</v>
      </c>
      <c r="N94" s="103">
        <v>0</v>
      </c>
      <c r="O94" s="103">
        <v>0</v>
      </c>
      <c r="P94" s="103">
        <v>0</v>
      </c>
      <c r="Q94" s="103">
        <v>0</v>
      </c>
      <c r="R94" s="103">
        <v>0</v>
      </c>
      <c r="S94" s="103">
        <v>0</v>
      </c>
      <c r="T94" s="103">
        <v>0</v>
      </c>
      <c r="U94" s="103">
        <v>0</v>
      </c>
      <c r="V94" s="103">
        <v>0</v>
      </c>
      <c r="W94" s="103">
        <v>0</v>
      </c>
      <c r="X94" s="103">
        <v>0</v>
      </c>
      <c r="Y94" s="103">
        <v>0</v>
      </c>
      <c r="Z94" s="103">
        <v>0</v>
      </c>
      <c r="AA94" s="103">
        <v>0</v>
      </c>
    </row>
    <row r="95" spans="1:27" x14ac:dyDescent="0.3">
      <c r="A95" s="10" t="s">
        <v>240</v>
      </c>
      <c r="B95" s="22" t="s">
        <v>291</v>
      </c>
      <c r="C95" s="23" t="s">
        <v>1311</v>
      </c>
      <c r="D95" s="23" t="s">
        <v>1235</v>
      </c>
      <c r="E95" s="23" t="s">
        <v>1288</v>
      </c>
      <c r="F95" s="23" t="s">
        <v>149</v>
      </c>
      <c r="G95" s="102"/>
      <c r="H95" s="103">
        <v>0</v>
      </c>
      <c r="I95" s="103">
        <v>0</v>
      </c>
      <c r="J95" s="103">
        <v>0</v>
      </c>
      <c r="K95" s="103">
        <v>0</v>
      </c>
      <c r="L95" s="103">
        <v>0</v>
      </c>
      <c r="M95" s="103">
        <v>12.030374999999999</v>
      </c>
      <c r="N95" s="103">
        <v>22</v>
      </c>
      <c r="O95" s="103">
        <v>22</v>
      </c>
      <c r="P95" s="103">
        <v>22</v>
      </c>
      <c r="Q95" s="103">
        <v>22</v>
      </c>
      <c r="R95" s="103">
        <v>22</v>
      </c>
      <c r="S95" s="103">
        <v>22</v>
      </c>
      <c r="T95" s="103">
        <v>22</v>
      </c>
      <c r="U95" s="103">
        <v>22</v>
      </c>
      <c r="V95" s="103">
        <v>22</v>
      </c>
      <c r="W95" s="103">
        <v>22</v>
      </c>
      <c r="X95" s="103">
        <v>22</v>
      </c>
      <c r="Y95" s="103">
        <v>22</v>
      </c>
      <c r="Z95" s="103">
        <v>22</v>
      </c>
      <c r="AA95" s="103">
        <v>22</v>
      </c>
    </row>
    <row r="96" spans="1:27" x14ac:dyDescent="0.3">
      <c r="A96" s="10" t="s">
        <v>240</v>
      </c>
      <c r="B96" s="22" t="s">
        <v>291</v>
      </c>
      <c r="C96" s="23" t="s">
        <v>1311</v>
      </c>
      <c r="D96" s="23" t="s">
        <v>1235</v>
      </c>
      <c r="E96" s="23" t="s">
        <v>1292</v>
      </c>
      <c r="F96" s="23" t="s">
        <v>149</v>
      </c>
      <c r="G96" s="102"/>
      <c r="H96" s="103">
        <v>0</v>
      </c>
      <c r="I96" s="103">
        <v>0</v>
      </c>
      <c r="J96" s="103">
        <v>0</v>
      </c>
      <c r="K96" s="103">
        <v>0</v>
      </c>
      <c r="L96" s="103">
        <v>0</v>
      </c>
      <c r="M96" s="103">
        <v>50.413000000000011</v>
      </c>
      <c r="N96" s="103">
        <v>80</v>
      </c>
      <c r="O96" s="103">
        <v>80</v>
      </c>
      <c r="P96" s="103">
        <v>80</v>
      </c>
      <c r="Q96" s="103">
        <v>80</v>
      </c>
      <c r="R96" s="103">
        <v>80</v>
      </c>
      <c r="S96" s="103">
        <v>80</v>
      </c>
      <c r="T96" s="103">
        <v>80</v>
      </c>
      <c r="U96" s="103">
        <v>80</v>
      </c>
      <c r="V96" s="103">
        <v>80</v>
      </c>
      <c r="W96" s="103">
        <v>80</v>
      </c>
      <c r="X96" s="103">
        <v>80</v>
      </c>
      <c r="Y96" s="103">
        <v>80</v>
      </c>
      <c r="Z96" s="103">
        <v>80</v>
      </c>
      <c r="AA96" s="103">
        <v>80</v>
      </c>
    </row>
    <row r="97" spans="1:27" x14ac:dyDescent="0.3">
      <c r="A97" s="10"/>
      <c r="B97" s="22"/>
      <c r="C97" s="23"/>
      <c r="D97" s="23"/>
      <c r="E97" s="23"/>
      <c r="F97" s="23"/>
      <c r="G97" s="102"/>
      <c r="H97" s="103"/>
      <c r="I97" s="103"/>
      <c r="J97" s="103"/>
      <c r="K97" s="103"/>
      <c r="L97" s="103"/>
      <c r="M97" s="103"/>
      <c r="N97" s="103"/>
      <c r="O97" s="103"/>
      <c r="P97" s="103"/>
      <c r="Q97" s="103"/>
      <c r="R97" s="103"/>
      <c r="S97" s="103"/>
      <c r="T97" s="103"/>
      <c r="U97" s="103"/>
      <c r="V97" s="103"/>
      <c r="W97" s="103"/>
      <c r="X97" s="103"/>
      <c r="Y97" s="103"/>
      <c r="Z97" s="103"/>
      <c r="AA97" s="103"/>
    </row>
    <row r="98" spans="1:27" x14ac:dyDescent="0.3">
      <c r="A98" s="10"/>
      <c r="B98" s="22"/>
      <c r="C98" s="23"/>
      <c r="D98" s="23"/>
      <c r="E98" s="23"/>
      <c r="F98" s="23"/>
      <c r="G98" s="102"/>
      <c r="H98" s="103"/>
      <c r="I98" s="103"/>
      <c r="J98" s="103"/>
      <c r="K98" s="103"/>
      <c r="L98" s="103"/>
      <c r="M98" s="103"/>
      <c r="N98" s="103"/>
      <c r="O98" s="103"/>
      <c r="P98" s="103"/>
      <c r="Q98" s="103"/>
      <c r="R98" s="103"/>
      <c r="S98" s="103"/>
      <c r="T98" s="103"/>
      <c r="U98" s="103"/>
      <c r="V98" s="103"/>
      <c r="W98" s="103"/>
      <c r="X98" s="103"/>
      <c r="Y98" s="103"/>
      <c r="Z98" s="103"/>
      <c r="AA98" s="103"/>
    </row>
    <row r="99" spans="1:27" x14ac:dyDescent="0.3">
      <c r="A99" s="10"/>
      <c r="B99" s="22"/>
      <c r="C99" s="23"/>
      <c r="D99" s="23"/>
      <c r="E99" s="23"/>
      <c r="F99" s="23"/>
      <c r="G99" s="102"/>
      <c r="H99" s="103"/>
      <c r="I99" s="103"/>
      <c r="J99" s="103"/>
      <c r="K99" s="103"/>
      <c r="L99" s="103"/>
      <c r="M99" s="103"/>
      <c r="N99" s="103"/>
      <c r="O99" s="103"/>
      <c r="P99" s="103"/>
      <c r="Q99" s="103"/>
      <c r="R99" s="103"/>
      <c r="S99" s="103"/>
      <c r="T99" s="103"/>
      <c r="U99" s="103"/>
      <c r="V99" s="103"/>
      <c r="W99" s="103"/>
      <c r="X99" s="103"/>
      <c r="Y99" s="103"/>
      <c r="Z99" s="103"/>
      <c r="AA99" s="103"/>
    </row>
    <row r="100" spans="1:27" x14ac:dyDescent="0.3">
      <c r="A100" s="10"/>
      <c r="B100" s="22"/>
      <c r="C100" s="23"/>
      <c r="D100" s="23"/>
      <c r="E100" s="23"/>
      <c r="F100" s="23"/>
      <c r="G100" s="102"/>
      <c r="H100" s="103"/>
      <c r="I100" s="103"/>
      <c r="J100" s="103"/>
      <c r="K100" s="103"/>
      <c r="L100" s="103"/>
      <c r="M100" s="103"/>
      <c r="N100" s="103"/>
      <c r="O100" s="103"/>
      <c r="P100" s="103"/>
      <c r="Q100" s="103"/>
      <c r="R100" s="103"/>
      <c r="S100" s="103"/>
      <c r="T100" s="103"/>
      <c r="U100" s="103"/>
      <c r="V100" s="103"/>
      <c r="W100" s="103"/>
      <c r="X100" s="103"/>
      <c r="Y100" s="103"/>
      <c r="Z100" s="103"/>
      <c r="AA100" s="103"/>
    </row>
    <row r="101" spans="1:27" x14ac:dyDescent="0.3">
      <c r="A101" s="10"/>
      <c r="B101" s="22"/>
      <c r="C101" s="23"/>
      <c r="D101" s="23"/>
      <c r="E101" s="23"/>
      <c r="F101" s="23"/>
      <c r="G101" s="102"/>
      <c r="H101" s="103"/>
      <c r="I101" s="103"/>
      <c r="J101" s="103"/>
      <c r="K101" s="103"/>
      <c r="L101" s="103"/>
      <c r="M101" s="103"/>
      <c r="N101" s="103"/>
      <c r="O101" s="103"/>
      <c r="P101" s="103"/>
      <c r="Q101" s="103"/>
      <c r="R101" s="103"/>
      <c r="S101" s="103"/>
      <c r="T101" s="103"/>
      <c r="U101" s="103"/>
      <c r="V101" s="103"/>
      <c r="W101" s="103"/>
      <c r="X101" s="103"/>
      <c r="Y101" s="103"/>
      <c r="Z101" s="103"/>
      <c r="AA101" s="103"/>
    </row>
    <row r="102" spans="1:27" x14ac:dyDescent="0.3">
      <c r="A102" s="10"/>
      <c r="B102" s="22"/>
      <c r="C102" s="23"/>
      <c r="D102" s="23"/>
      <c r="E102" s="23"/>
      <c r="F102" s="23"/>
      <c r="G102" s="102"/>
      <c r="H102" s="103"/>
      <c r="I102" s="103"/>
      <c r="J102" s="103"/>
      <c r="K102" s="103"/>
      <c r="L102" s="103"/>
      <c r="M102" s="103"/>
      <c r="N102" s="103"/>
      <c r="O102" s="103"/>
      <c r="P102" s="103"/>
      <c r="Q102" s="103"/>
      <c r="R102" s="103"/>
      <c r="S102" s="103"/>
      <c r="T102" s="103"/>
      <c r="U102" s="103"/>
      <c r="V102" s="103"/>
      <c r="W102" s="103"/>
      <c r="X102" s="103"/>
      <c r="Y102" s="103"/>
      <c r="Z102" s="103"/>
      <c r="AA102" s="103"/>
    </row>
    <row r="103" spans="1:27" x14ac:dyDescent="0.3">
      <c r="A103" s="10"/>
      <c r="B103" s="22"/>
      <c r="C103" s="23"/>
      <c r="D103" s="23"/>
      <c r="E103" s="23"/>
      <c r="F103" s="23"/>
      <c r="G103" s="102"/>
      <c r="H103" s="103"/>
      <c r="I103" s="103"/>
      <c r="J103" s="103"/>
      <c r="K103" s="103"/>
      <c r="L103" s="103"/>
      <c r="M103" s="103"/>
      <c r="N103" s="103"/>
      <c r="O103" s="103"/>
      <c r="P103" s="103"/>
      <c r="Q103" s="103"/>
      <c r="R103" s="103"/>
      <c r="S103" s="103"/>
      <c r="T103" s="103"/>
      <c r="U103" s="103"/>
      <c r="V103" s="103"/>
      <c r="W103" s="103"/>
      <c r="X103" s="103"/>
      <c r="Y103" s="103"/>
      <c r="Z103" s="103"/>
      <c r="AA103" s="103"/>
    </row>
    <row r="104" spans="1:27" x14ac:dyDescent="0.3">
      <c r="A104" s="10"/>
      <c r="B104" s="22"/>
      <c r="C104" s="23"/>
      <c r="D104" s="23"/>
      <c r="E104" s="23"/>
      <c r="F104" s="23"/>
      <c r="G104" s="102"/>
      <c r="H104" s="103"/>
      <c r="I104" s="103"/>
      <c r="J104" s="103"/>
      <c r="K104" s="103"/>
      <c r="L104" s="103"/>
      <c r="M104" s="103"/>
      <c r="N104" s="103"/>
      <c r="O104" s="103"/>
      <c r="P104" s="103"/>
      <c r="Q104" s="103"/>
      <c r="R104" s="103"/>
      <c r="S104" s="103"/>
      <c r="T104" s="103"/>
      <c r="U104" s="103"/>
      <c r="V104" s="103"/>
      <c r="W104" s="103"/>
      <c r="X104" s="103"/>
      <c r="Y104" s="103"/>
      <c r="Z104" s="103"/>
      <c r="AA104" s="103"/>
    </row>
    <row r="105" spans="1:27" x14ac:dyDescent="0.3">
      <c r="A105" s="10"/>
      <c r="B105" s="22"/>
      <c r="C105" s="23"/>
      <c r="D105" s="23"/>
      <c r="E105" s="23"/>
      <c r="F105" s="23"/>
      <c r="G105" s="102"/>
      <c r="H105" s="103"/>
      <c r="I105" s="103"/>
      <c r="J105" s="103"/>
      <c r="K105" s="103"/>
      <c r="L105" s="103"/>
      <c r="M105" s="103"/>
      <c r="N105" s="103"/>
      <c r="O105" s="103"/>
      <c r="P105" s="103"/>
      <c r="Q105" s="103"/>
      <c r="R105" s="103"/>
      <c r="S105" s="103"/>
      <c r="T105" s="103"/>
      <c r="U105" s="103"/>
      <c r="V105" s="103"/>
      <c r="W105" s="103"/>
      <c r="X105" s="103"/>
      <c r="Y105" s="103"/>
      <c r="Z105" s="103"/>
      <c r="AA105" s="103"/>
    </row>
    <row r="106" spans="1:27" x14ac:dyDescent="0.3">
      <c r="A106" s="10"/>
      <c r="B106" s="22"/>
      <c r="C106" s="23"/>
      <c r="D106" s="23"/>
      <c r="E106" s="23"/>
      <c r="F106" s="23"/>
      <c r="G106" s="102"/>
      <c r="H106" s="103"/>
      <c r="I106" s="103"/>
      <c r="J106" s="103"/>
      <c r="K106" s="103"/>
      <c r="L106" s="103"/>
      <c r="M106" s="103"/>
      <c r="N106" s="103"/>
      <c r="O106" s="103"/>
      <c r="P106" s="103"/>
      <c r="Q106" s="103"/>
      <c r="R106" s="103"/>
      <c r="S106" s="103"/>
      <c r="T106" s="103"/>
      <c r="U106" s="103"/>
      <c r="V106" s="103"/>
      <c r="W106" s="103"/>
      <c r="X106" s="103"/>
      <c r="Y106" s="103"/>
      <c r="Z106" s="103"/>
      <c r="AA106" s="103"/>
    </row>
    <row r="107" spans="1:27" x14ac:dyDescent="0.3">
      <c r="A107" s="10"/>
      <c r="B107" s="22"/>
      <c r="C107" s="23"/>
      <c r="D107" s="23"/>
      <c r="E107" s="23"/>
      <c r="F107" s="23"/>
      <c r="G107" s="102"/>
      <c r="H107" s="103"/>
      <c r="I107" s="103"/>
      <c r="J107" s="103"/>
      <c r="K107" s="103"/>
      <c r="L107" s="103"/>
      <c r="M107" s="103"/>
      <c r="N107" s="103"/>
      <c r="O107" s="103"/>
      <c r="P107" s="103"/>
      <c r="Q107" s="103"/>
      <c r="R107" s="103"/>
      <c r="S107" s="103"/>
      <c r="T107" s="103"/>
      <c r="U107" s="103"/>
      <c r="V107" s="103"/>
      <c r="W107" s="103"/>
      <c r="X107" s="103"/>
      <c r="Y107" s="103"/>
      <c r="Z107" s="103"/>
      <c r="AA107" s="103"/>
    </row>
    <row r="108" spans="1:27" x14ac:dyDescent="0.3">
      <c r="A108" s="10"/>
      <c r="B108" s="22"/>
      <c r="C108" s="23"/>
      <c r="D108" s="23"/>
      <c r="E108" s="23"/>
      <c r="F108" s="23"/>
      <c r="G108" s="102"/>
      <c r="H108" s="103"/>
      <c r="I108" s="103"/>
      <c r="J108" s="103"/>
      <c r="K108" s="103"/>
      <c r="L108" s="103"/>
      <c r="M108" s="103"/>
      <c r="N108" s="103"/>
      <c r="O108" s="103"/>
      <c r="P108" s="103"/>
      <c r="Q108" s="103"/>
      <c r="R108" s="103"/>
      <c r="S108" s="103"/>
      <c r="T108" s="103"/>
      <c r="U108" s="103"/>
      <c r="V108" s="103"/>
      <c r="W108" s="103"/>
      <c r="X108" s="103"/>
      <c r="Y108" s="103"/>
      <c r="Z108" s="103"/>
      <c r="AA108" s="103"/>
    </row>
    <row r="109" spans="1:27" x14ac:dyDescent="0.3">
      <c r="A109" s="10"/>
      <c r="B109" s="22"/>
      <c r="C109" s="23"/>
      <c r="D109" s="23"/>
      <c r="E109" s="23"/>
      <c r="F109" s="23"/>
      <c r="G109" s="102"/>
      <c r="H109" s="103"/>
      <c r="I109" s="103"/>
      <c r="J109" s="103"/>
      <c r="K109" s="103"/>
      <c r="L109" s="103"/>
      <c r="M109" s="103"/>
      <c r="N109" s="103"/>
      <c r="O109" s="103"/>
      <c r="P109" s="103"/>
      <c r="Q109" s="103"/>
      <c r="R109" s="103"/>
      <c r="S109" s="103"/>
      <c r="T109" s="103"/>
      <c r="U109" s="103"/>
      <c r="V109" s="103"/>
      <c r="W109" s="103"/>
      <c r="X109" s="103"/>
      <c r="Y109" s="103"/>
      <c r="Z109" s="103"/>
      <c r="AA109" s="103"/>
    </row>
  </sheetData>
  <conditionalFormatting sqref="D12">
    <cfRule type="cellIs" dxfId="6" priority="1" stopIfTrue="1" operator="lessThan">
      <formula>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8ADF-2412-4312-9DE3-57289364CB85}">
  <dimension ref="A1:AE211"/>
  <sheetViews>
    <sheetView showGridLines="0" workbookViewId="0">
      <pane xSplit="3" ySplit="6" topLeftCell="D7" activePane="bottomRight" state="frozen"/>
      <selection pane="topRight" sqref="A1:C1"/>
      <selection pane="bottomLeft" sqref="A1:C1"/>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47</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2270.4738573</v>
      </c>
      <c r="E4" s="5">
        <f t="shared" si="0"/>
        <v>2300.6987422999996</v>
      </c>
      <c r="F4" s="5">
        <f t="shared" si="0"/>
        <v>2324.7846987999997</v>
      </c>
      <c r="G4" s="5">
        <f t="shared" si="0"/>
        <v>2354.8296636</v>
      </c>
      <c r="H4" s="5">
        <f t="shared" si="0"/>
        <v>2337.6963472499997</v>
      </c>
      <c r="I4" s="5">
        <f t="shared" si="0"/>
        <v>2451.5518162499998</v>
      </c>
      <c r="J4" s="5">
        <f t="shared" si="0"/>
        <v>2520.7925322499996</v>
      </c>
      <c r="K4" s="5">
        <f t="shared" si="0"/>
        <v>2538.6089447499994</v>
      </c>
      <c r="L4" s="5">
        <f t="shared" si="0"/>
        <v>2587.5007647499997</v>
      </c>
      <c r="M4" s="5">
        <f t="shared" si="0"/>
        <v>2571.7038047499996</v>
      </c>
      <c r="N4" s="5">
        <f t="shared" si="0"/>
        <v>2446.1861047499997</v>
      </c>
      <c r="O4" s="5">
        <f t="shared" si="0"/>
        <v>2435.9889297499999</v>
      </c>
      <c r="P4" s="5">
        <f t="shared" si="0"/>
        <v>2435.9889297499999</v>
      </c>
      <c r="Q4" s="5">
        <f t="shared" si="0"/>
        <v>2453.0480847499998</v>
      </c>
      <c r="R4" s="5">
        <f t="shared" si="0"/>
        <v>2538.6116347499997</v>
      </c>
      <c r="S4" s="5">
        <f t="shared" si="0"/>
        <v>2538.6116347499997</v>
      </c>
      <c r="T4" s="5">
        <f>T5+T56+T116+T120+T153+T197+T209</f>
        <v>2538.6116347499997</v>
      </c>
      <c r="U4" s="5">
        <f t="shared" ref="U4:V4" si="1">U5+U56+U116+U120+U153+U197+U209</f>
        <v>2538.6116347499997</v>
      </c>
      <c r="V4" s="5">
        <f t="shared" si="1"/>
        <v>2538.6116347499997</v>
      </c>
      <c r="W4" s="5">
        <f t="shared" ref="W4" si="2">W5+W56+W116+W120+W153+W197+W209</f>
        <v>2538.6116347499997</v>
      </c>
    </row>
    <row r="5" spans="1:31" s="87" customFormat="1" ht="14.25" customHeight="1" x14ac:dyDescent="0.25">
      <c r="A5" s="123" t="s">
        <v>349</v>
      </c>
      <c r="B5" s="123" t="s">
        <v>349</v>
      </c>
      <c r="C5" s="122" t="s">
        <v>349</v>
      </c>
      <c r="D5" s="123">
        <f>SUMIF($A7:$A$211,LEFT($C5,LEN($C5)-6),D7:D$211)</f>
        <v>793.06206435000013</v>
      </c>
      <c r="E5" s="123">
        <f>SUMIF($A7:$A$211,LEFT($C5,LEN($C5)-6),E7:E$211)</f>
        <v>791.20594935000008</v>
      </c>
      <c r="F5" s="123">
        <f>SUMIF($A7:$A$211,LEFT($C5,LEN($C5)-6),F7:F$211)</f>
        <v>803.2615308500001</v>
      </c>
      <c r="G5" s="123">
        <f>SUMIF($A7:$A$211,LEFT($C5,LEN($C5)-6),G7:G$211)</f>
        <v>812.35943585000018</v>
      </c>
      <c r="H5" s="123">
        <f>SUMIF($A7:$A$211,LEFT($C5,LEN($C5)-6),H7:H$211)</f>
        <v>692.62535275000005</v>
      </c>
      <c r="I5" s="123">
        <f>SUMIF($A7:$A$211,LEFT($C5,LEN($C5)-6),I7:I$211)</f>
        <v>766.09313425000005</v>
      </c>
      <c r="J5" s="123">
        <f>SUMIF($A7:$A$211,LEFT($C5,LEN($C5)-6),J7:J$211)</f>
        <v>780.13773775000016</v>
      </c>
      <c r="K5" s="123">
        <f>SUMIF($A7:$A$211,LEFT($C5,LEN($C5)-6),K7:K$211)</f>
        <v>793.14200025000014</v>
      </c>
      <c r="L5" s="123">
        <f>SUMIF($A7:$A$211,LEFT($C5,LEN($C5)-6),L7:L$211)</f>
        <v>798.25204525000015</v>
      </c>
      <c r="M5" s="123">
        <f>SUMIF($A7:$A$211,LEFT($C5,LEN($C5)-6),M7:M$211)</f>
        <v>782.45508525000014</v>
      </c>
      <c r="N5" s="123">
        <f>SUMIF($A7:$A$211,LEFT($C5,LEN($C5)-6),N7:N$211)</f>
        <v>715.66638525000019</v>
      </c>
      <c r="O5" s="123">
        <f>SUMIF($A7:$A$211,LEFT($C5,LEN($C5)-6),O7:O$211)</f>
        <v>705.46921025000017</v>
      </c>
      <c r="P5" s="123">
        <f>SUMIF($A7:$A$211,LEFT($C5,LEN($C5)-6),P7:P$211)</f>
        <v>705.46921025000017</v>
      </c>
      <c r="Q5" s="123">
        <f>SUMIF($A7:$A$211,LEFT($C5,LEN($C5)-6),Q7:Q$211)</f>
        <v>705.46921025000017</v>
      </c>
      <c r="R5" s="123">
        <f>SUMIF($A7:$A$211,LEFT($C5,LEN($C5)-6),R7:R$211)</f>
        <v>705.46921025000017</v>
      </c>
      <c r="S5" s="123">
        <f>SUMIF($A7:$A$211,LEFT($C5,LEN($C5)-6),S7:S$211)</f>
        <v>705.46921025000017</v>
      </c>
      <c r="T5" s="123">
        <f>SUMIF($A7:$A$211,LEFT($C5,LEN($C5)-6),T7:T$211)</f>
        <v>705.46921025000017</v>
      </c>
      <c r="U5" s="123">
        <f>SUMIF($A7:$A$211,LEFT($C5,LEN($C5)-6),U7:U$211)</f>
        <v>705.46921025000017</v>
      </c>
      <c r="V5" s="123">
        <f>SUMIF($A7:$A$211,LEFT($C5,LEN($C5)-6),V7:V$211)</f>
        <v>705.46921025000017</v>
      </c>
      <c r="W5" s="123">
        <f>SUMIF($A7:$A$211,LEFT($C5,LEN($C5)-6),W7:W$211)</f>
        <v>705.46921025000017</v>
      </c>
    </row>
    <row r="6" spans="1:31" s="87" customFormat="1" ht="14.25" customHeight="1" x14ac:dyDescent="0.25">
      <c r="A6" s="125" t="s">
        <v>350</v>
      </c>
      <c r="B6" s="125" t="s">
        <v>350</v>
      </c>
      <c r="C6" s="124" t="s">
        <v>350</v>
      </c>
      <c r="D6" s="125">
        <f>SUMIF($B7:$B$211,LEFT($C6,LEN($C6)-6),D7:D$211)</f>
        <v>586.66665935000015</v>
      </c>
      <c r="E6" s="125">
        <f>SUMIF($B7:$B$211,LEFT($C6,LEN($C6)-6),E7:E$211)</f>
        <v>561.40287185000011</v>
      </c>
      <c r="F6" s="125">
        <f>SUMIF($B7:$B$211,LEFT($C6,LEN($C6)-6),F7:F$211)</f>
        <v>537.04651835000004</v>
      </c>
      <c r="G6" s="125">
        <f>SUMIF($B7:$B$211,LEFT($C6,LEN($C6)-6),G7:G$211)</f>
        <v>546.14442335000012</v>
      </c>
      <c r="H6" s="125">
        <f>SUMIF($B7:$B$211,LEFT($C6,LEN($C6)-6),H7:H$211)</f>
        <v>408.20437275000006</v>
      </c>
      <c r="I6" s="125">
        <f>SUMIF($B7:$B$211,LEFT($C6,LEN($C6)-6),I7:I$211)</f>
        <v>408.20437275000006</v>
      </c>
      <c r="J6" s="125">
        <f>SUMIF($B7:$B$211,LEFT($C6,LEN($C6)-6),J7:J$211)</f>
        <v>408.20437275000006</v>
      </c>
      <c r="K6" s="125">
        <f>SUMIF($B7:$B$211,LEFT($C6,LEN($C6)-6),K7:K$211)</f>
        <v>408.20437275000006</v>
      </c>
      <c r="L6" s="125">
        <f>SUMIF($B7:$B$211,LEFT($C6,LEN($C6)-6),L7:L$211)</f>
        <v>408.20437275000006</v>
      </c>
      <c r="M6" s="125">
        <f>SUMIF($B7:$B$211,LEFT($C6,LEN($C6)-6),M7:M$211)</f>
        <v>382.18732275000002</v>
      </c>
      <c r="N6" s="125">
        <f>SUMIF($B7:$B$211,LEFT($C6,LEN($C6)-6),N7:N$211)</f>
        <v>315.39862275000007</v>
      </c>
      <c r="O6" s="125">
        <f>SUMIF($B7:$B$211,LEFT($C6,LEN($C6)-6),O7:O$211)</f>
        <v>305.20144775000006</v>
      </c>
      <c r="P6" s="125">
        <f>SUMIF($B7:$B$211,LEFT($C6,LEN($C6)-6),P7:P$211)</f>
        <v>305.20144775000006</v>
      </c>
      <c r="Q6" s="125">
        <f>SUMIF($B7:$B$211,LEFT($C6,LEN($C6)-6),Q7:Q$211)</f>
        <v>305.20144775000006</v>
      </c>
      <c r="R6" s="125">
        <f>SUMIF($B7:$B$211,LEFT($C6,LEN($C6)-6),R7:R$211)</f>
        <v>305.20144775000006</v>
      </c>
      <c r="S6" s="125">
        <f>SUMIF($B7:$B$211,LEFT($C6,LEN($C6)-6),S7:S$211)</f>
        <v>305.20144775000006</v>
      </c>
      <c r="T6" s="125">
        <f>SUMIF($B7:$B$211,LEFT($C6,LEN($C6)-6),T7:T$211)</f>
        <v>305.20144775000006</v>
      </c>
      <c r="U6" s="125">
        <f>SUMIF($B7:$B$211,LEFT($C6,LEN($C6)-6),U7:U$211)</f>
        <v>305.20144775000006</v>
      </c>
      <c r="V6" s="125">
        <f>SUMIF($B7:$B$211,LEFT($C6,LEN($C6)-6),V7:V$211)</f>
        <v>305.20144775000006</v>
      </c>
      <c r="W6" s="125">
        <f>SUMIF($B7:$B$211,LEFT($C6,LEN($C6)-6),W7:W$211)</f>
        <v>305.20144775000006</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136.90887560000002</v>
      </c>
      <c r="E8" s="127">
        <v>136.90887560000002</v>
      </c>
      <c r="F8" s="127">
        <v>136.90887560000002</v>
      </c>
      <c r="G8" s="127">
        <v>136.90887560000002</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130.04262500000002</v>
      </c>
      <c r="E11" s="127">
        <v>130.04262500000002</v>
      </c>
      <c r="F11" s="127">
        <v>130.04262500000002</v>
      </c>
      <c r="G11" s="127">
        <v>130.04262500000002</v>
      </c>
      <c r="H11" s="127">
        <v>130.04262500000002</v>
      </c>
      <c r="I11" s="127">
        <v>130.04262500000002</v>
      </c>
      <c r="J11" s="127">
        <v>130.04262500000002</v>
      </c>
      <c r="K11" s="127">
        <v>130.04262500000002</v>
      </c>
      <c r="L11" s="127">
        <v>130.04262500000002</v>
      </c>
      <c r="M11" s="127">
        <v>130.04262500000002</v>
      </c>
      <c r="N11" s="127">
        <v>130.04262500000002</v>
      </c>
      <c r="O11" s="127">
        <v>130.04262500000002</v>
      </c>
      <c r="P11" s="127">
        <v>130.04262500000002</v>
      </c>
      <c r="Q11" s="127">
        <v>130.04262500000002</v>
      </c>
      <c r="R11" s="127">
        <v>130.04262500000002</v>
      </c>
      <c r="S11" s="127">
        <v>130.04262500000002</v>
      </c>
      <c r="T11" s="127">
        <v>130.04262500000002</v>
      </c>
      <c r="U11" s="127">
        <v>130.04262500000002</v>
      </c>
      <c r="V11" s="127">
        <v>130.04262500000002</v>
      </c>
      <c r="W11" s="127">
        <v>130.04262500000002</v>
      </c>
    </row>
    <row r="12" spans="1:31" s="85" customFormat="1" ht="14.25" customHeight="1" x14ac:dyDescent="0.25">
      <c r="A12" s="130" t="s">
        <v>144</v>
      </c>
      <c r="B12" s="130" t="s">
        <v>351</v>
      </c>
      <c r="C12" s="126" t="s">
        <v>356</v>
      </c>
      <c r="D12" s="127">
        <v>72.823870000000014</v>
      </c>
      <c r="E12" s="127">
        <v>72.823870000000014</v>
      </c>
      <c r="F12" s="127">
        <v>72.823870000000014</v>
      </c>
      <c r="G12" s="127">
        <v>72.823870000000014</v>
      </c>
      <c r="H12" s="127">
        <v>72.823870000000014</v>
      </c>
      <c r="I12" s="127">
        <v>72.823870000000014</v>
      </c>
      <c r="J12" s="127">
        <v>72.823870000000014</v>
      </c>
      <c r="K12" s="127">
        <v>72.823870000000014</v>
      </c>
      <c r="L12" s="127">
        <v>72.823870000000014</v>
      </c>
      <c r="M12" s="127">
        <v>72.823870000000014</v>
      </c>
      <c r="N12" s="127">
        <v>72.823870000000014</v>
      </c>
      <c r="O12" s="127">
        <v>72.823870000000014</v>
      </c>
      <c r="P12" s="127">
        <v>72.823870000000014</v>
      </c>
      <c r="Q12" s="127">
        <v>72.823870000000014</v>
      </c>
      <c r="R12" s="127">
        <v>72.823870000000014</v>
      </c>
      <c r="S12" s="127">
        <v>72.823870000000014</v>
      </c>
      <c r="T12" s="127">
        <v>72.823870000000014</v>
      </c>
      <c r="U12" s="127">
        <v>72.823870000000014</v>
      </c>
      <c r="V12" s="127">
        <v>72.823870000000014</v>
      </c>
      <c r="W12" s="127">
        <v>72.823870000000014</v>
      </c>
    </row>
    <row r="13" spans="1:31" s="85" customFormat="1" ht="14.25" customHeight="1" x14ac:dyDescent="0.25">
      <c r="A13" s="130" t="s">
        <v>144</v>
      </c>
      <c r="B13" s="130" t="s">
        <v>351</v>
      </c>
      <c r="C13" s="126" t="s">
        <v>151</v>
      </c>
      <c r="D13" s="127">
        <v>2.52</v>
      </c>
      <c r="E13" s="127">
        <v>2.52</v>
      </c>
      <c r="F13" s="127">
        <v>2.52</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68.25805625000001</v>
      </c>
      <c r="E17" s="127">
        <v>68.25805625000001</v>
      </c>
      <c r="F17" s="127">
        <v>37.542790250000003</v>
      </c>
      <c r="G17" s="127">
        <v>30.083957750000007</v>
      </c>
      <c r="H17" s="127">
        <v>30.083957750000007</v>
      </c>
      <c r="I17" s="127">
        <v>30.083957750000007</v>
      </c>
      <c r="J17" s="127">
        <v>30.083957750000007</v>
      </c>
      <c r="K17" s="127">
        <v>30.083957750000007</v>
      </c>
      <c r="L17" s="127">
        <v>30.083957750000007</v>
      </c>
      <c r="M17" s="127">
        <v>30.083957750000007</v>
      </c>
      <c r="N17" s="127">
        <v>30.083957750000007</v>
      </c>
      <c r="O17" s="127">
        <v>30.083957750000007</v>
      </c>
      <c r="P17" s="127">
        <v>30.083957750000007</v>
      </c>
      <c r="Q17" s="127">
        <v>30.083957750000007</v>
      </c>
      <c r="R17" s="127">
        <v>30.083957750000007</v>
      </c>
      <c r="S17" s="127">
        <v>30.083957750000007</v>
      </c>
      <c r="T17" s="127">
        <v>30.083957750000007</v>
      </c>
      <c r="U17" s="127">
        <v>30.083957750000007</v>
      </c>
      <c r="V17" s="127">
        <v>30.083957750000007</v>
      </c>
      <c r="W17" s="127">
        <v>30.083957750000007</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52.017050000000012</v>
      </c>
      <c r="E19" s="127">
        <v>52.017050000000012</v>
      </c>
      <c r="F19" s="127">
        <v>52.017050000000012</v>
      </c>
      <c r="G19" s="127">
        <v>52.017050000000012</v>
      </c>
      <c r="H19" s="127">
        <v>50.985875000000007</v>
      </c>
      <c r="I19" s="127">
        <v>50.985875000000007</v>
      </c>
      <c r="J19" s="127">
        <v>50.985875000000007</v>
      </c>
      <c r="K19" s="127">
        <v>50.985875000000007</v>
      </c>
      <c r="L19" s="127">
        <v>50.985875000000007</v>
      </c>
      <c r="M19" s="127">
        <v>50.985875000000007</v>
      </c>
      <c r="N19" s="127">
        <v>10.197175000000001</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72.079132500000014</v>
      </c>
      <c r="E22" s="127">
        <v>46.815345000000008</v>
      </c>
      <c r="F22" s="127">
        <v>53.17425750000001</v>
      </c>
      <c r="G22" s="127">
        <v>72.250995000000017</v>
      </c>
      <c r="H22" s="127">
        <v>72.250995000000017</v>
      </c>
      <c r="I22" s="127">
        <v>72.250995000000017</v>
      </c>
      <c r="J22" s="127">
        <v>72.250995000000017</v>
      </c>
      <c r="K22" s="127">
        <v>72.250995000000017</v>
      </c>
      <c r="L22" s="127">
        <v>72.250995000000017</v>
      </c>
      <c r="M22" s="127">
        <v>72.250995000000017</v>
      </c>
      <c r="N22" s="127">
        <v>72.250995000000017</v>
      </c>
      <c r="O22" s="127">
        <v>72.250995000000017</v>
      </c>
      <c r="P22" s="127">
        <v>72.250995000000017</v>
      </c>
      <c r="Q22" s="127">
        <v>72.250995000000017</v>
      </c>
      <c r="R22" s="127">
        <v>72.250995000000017</v>
      </c>
      <c r="S22" s="127">
        <v>72.250995000000017</v>
      </c>
      <c r="T22" s="127">
        <v>72.250995000000017</v>
      </c>
      <c r="U22" s="127">
        <v>72.250995000000017</v>
      </c>
      <c r="V22" s="127">
        <v>72.250995000000017</v>
      </c>
      <c r="W22" s="127">
        <v>72.250995000000017</v>
      </c>
    </row>
    <row r="23" spans="1:23" s="85" customFormat="1" ht="14.25" customHeight="1" x14ac:dyDescent="0.25">
      <c r="A23" s="130" t="s">
        <v>144</v>
      </c>
      <c r="B23" s="130" t="s">
        <v>351</v>
      </c>
      <c r="C23" s="126" t="s">
        <v>364</v>
      </c>
      <c r="D23" s="127">
        <v>52.017050000000012</v>
      </c>
      <c r="E23" s="127">
        <v>52.017050000000012</v>
      </c>
      <c r="F23" s="127">
        <v>52.017050000000012</v>
      </c>
      <c r="G23" s="127">
        <v>52.017050000000012</v>
      </c>
      <c r="H23" s="127">
        <v>52.017050000000012</v>
      </c>
      <c r="I23" s="127">
        <v>52.017050000000012</v>
      </c>
      <c r="J23" s="127">
        <v>52.017050000000012</v>
      </c>
      <c r="K23" s="127">
        <v>52.017050000000012</v>
      </c>
      <c r="L23" s="127">
        <v>52.017050000000012</v>
      </c>
      <c r="M23" s="127">
        <v>26</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83.754324999999994</v>
      </c>
      <c r="E26" s="125">
        <f>SUMIF($B27:$B$211,LEFT($C26,LEN($C26)-6),E27:E$211)</f>
        <v>107.1619975</v>
      </c>
      <c r="F26" s="125">
        <f>SUMIF($B27:$B$211,LEFT($C26,LEN($C26)-6),F27:F$211)</f>
        <v>143.57393250000001</v>
      </c>
      <c r="G26" s="125">
        <f>SUMIF($B27:$B$211,LEFT($C26,LEN($C26)-6),G27:G$211)</f>
        <v>143.57393250000001</v>
      </c>
      <c r="H26" s="125">
        <f>SUMIF($B27:$B$211,LEFT($C26,LEN($C26)-6),H27:H$211)</f>
        <v>161.7799</v>
      </c>
      <c r="I26" s="125">
        <f>SUMIF($B27:$B$211,LEFT($C26,LEN($C26)-6),I27:I$211)</f>
        <v>184.14723150000003</v>
      </c>
      <c r="J26" s="125">
        <f>SUMIF($B27:$B$211,LEFT($C26,LEN($C26)-6),J27:J$211)</f>
        <v>198.191835</v>
      </c>
      <c r="K26" s="125">
        <f>SUMIF($B27:$B$211,LEFT($C26,LEN($C26)-6),K27:K$211)</f>
        <v>211.19609750000001</v>
      </c>
      <c r="L26" s="125">
        <f>SUMIF($B27:$B$211,LEFT($C26,LEN($C26)-6),L27:L$211)</f>
        <v>211.19609750000001</v>
      </c>
      <c r="M26" s="125">
        <f>SUMIF($B27:$B$211,LEFT($C26,LEN($C26)-6),M27:M$211)</f>
        <v>211.19609750000001</v>
      </c>
      <c r="N26" s="125">
        <f>SUMIF($B27:$B$211,LEFT($C26,LEN($C26)-6),N27:N$211)</f>
        <v>211.19609750000001</v>
      </c>
      <c r="O26" s="125">
        <f>SUMIF($B27:$B$211,LEFT($C26,LEN($C26)-6),O27:O$211)</f>
        <v>211.19609750000001</v>
      </c>
      <c r="P26" s="125">
        <f>SUMIF($B27:$B$211,LEFT($C26,LEN($C26)-6),P27:P$211)</f>
        <v>211.19609750000001</v>
      </c>
      <c r="Q26" s="125">
        <f>SUMIF($B27:$B$211,LEFT($C26,LEN($C26)-6),Q27:Q$211)</f>
        <v>211.19609750000001</v>
      </c>
      <c r="R26" s="125">
        <f>SUMIF($B27:$B$211,LEFT($C26,LEN($C26)-6),R27:R$211)</f>
        <v>211.19609750000001</v>
      </c>
      <c r="S26" s="125">
        <f>SUMIF($B27:$B$211,LEFT($C26,LEN($C26)-6),S27:S$211)</f>
        <v>211.19609750000001</v>
      </c>
      <c r="T26" s="125">
        <f>SUMIF($B27:$B$211,LEFT($C26,LEN($C26)-6),T27:T$211)</f>
        <v>211.19609750000001</v>
      </c>
      <c r="U26" s="125">
        <f>SUMIF($B27:$B$211,LEFT($C26,LEN($C26)-6),U27:U$211)</f>
        <v>211.19609750000001</v>
      </c>
      <c r="V26" s="125">
        <f>SUMIF($B27:$B$211,LEFT($C26,LEN($C26)-6),V27:V$211)</f>
        <v>211.19609750000001</v>
      </c>
      <c r="W26" s="125">
        <f>SUMIF($B27:$B$211,LEFT($C26,LEN($C26)-6),W27:W$211)</f>
        <v>211.19609750000001</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38.497199999999999</v>
      </c>
      <c r="E29" s="127">
        <v>38.497199999999999</v>
      </c>
      <c r="F29" s="127">
        <v>38.497199999999999</v>
      </c>
      <c r="G29" s="127">
        <v>38.497199999999999</v>
      </c>
      <c r="H29" s="127">
        <v>38.497199999999999</v>
      </c>
      <c r="I29" s="127">
        <v>38.497199999999999</v>
      </c>
      <c r="J29" s="127">
        <v>38.497199999999999</v>
      </c>
      <c r="K29" s="127">
        <v>38.497199999999999</v>
      </c>
      <c r="L29" s="127">
        <v>38.497199999999999</v>
      </c>
      <c r="M29" s="127">
        <v>38.497199999999999</v>
      </c>
      <c r="N29" s="127">
        <v>38.497199999999999</v>
      </c>
      <c r="O29" s="127">
        <v>38.497199999999999</v>
      </c>
      <c r="P29" s="127">
        <v>38.497199999999999</v>
      </c>
      <c r="Q29" s="127">
        <v>38.497199999999999</v>
      </c>
      <c r="R29" s="127">
        <v>38.497199999999999</v>
      </c>
      <c r="S29" s="127">
        <v>38.497199999999999</v>
      </c>
      <c r="T29" s="127">
        <v>38.497199999999999</v>
      </c>
      <c r="U29" s="127">
        <v>38.497199999999999</v>
      </c>
      <c r="V29" s="127">
        <v>38.497199999999999</v>
      </c>
      <c r="W29" s="127">
        <v>38.497199999999999</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23.407672500000004</v>
      </c>
      <c r="E36" s="127">
        <v>46.815345000000008</v>
      </c>
      <c r="F36" s="127">
        <v>83.227280000000007</v>
      </c>
      <c r="G36" s="127">
        <v>83.227280000000007</v>
      </c>
      <c r="H36" s="127">
        <v>88.428985000000011</v>
      </c>
      <c r="I36" s="127">
        <v>97.792054000000022</v>
      </c>
      <c r="J36" s="127">
        <v>98.83239500000002</v>
      </c>
      <c r="K36" s="127">
        <v>98.83239500000002</v>
      </c>
      <c r="L36" s="127">
        <v>98.83239500000002</v>
      </c>
      <c r="M36" s="127">
        <v>98.83239500000002</v>
      </c>
      <c r="N36" s="127">
        <v>98.83239500000002</v>
      </c>
      <c r="O36" s="127">
        <v>98.83239500000002</v>
      </c>
      <c r="P36" s="127">
        <v>98.83239500000002</v>
      </c>
      <c r="Q36" s="127">
        <v>98.83239500000002</v>
      </c>
      <c r="R36" s="127">
        <v>98.83239500000002</v>
      </c>
      <c r="S36" s="127">
        <v>98.83239500000002</v>
      </c>
      <c r="T36" s="127">
        <v>98.83239500000002</v>
      </c>
      <c r="U36" s="127">
        <v>98.83239500000002</v>
      </c>
      <c r="V36" s="127">
        <v>98.83239500000002</v>
      </c>
      <c r="W36" s="127">
        <v>98.83239500000002</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0</v>
      </c>
      <c r="F42" s="127">
        <v>0</v>
      </c>
      <c r="G42" s="127">
        <v>0</v>
      </c>
      <c r="H42" s="127">
        <v>13.004262500000003</v>
      </c>
      <c r="I42" s="127">
        <v>26.008525000000006</v>
      </c>
      <c r="J42" s="127">
        <v>39.012787500000009</v>
      </c>
      <c r="K42" s="127">
        <v>52.017050000000012</v>
      </c>
      <c r="L42" s="127">
        <v>52.017050000000012</v>
      </c>
      <c r="M42" s="127">
        <v>52.017050000000012</v>
      </c>
      <c r="N42" s="127">
        <v>52.017050000000012</v>
      </c>
      <c r="O42" s="127">
        <v>52.017050000000012</v>
      </c>
      <c r="P42" s="127">
        <v>52.017050000000012</v>
      </c>
      <c r="Q42" s="127">
        <v>52.017050000000012</v>
      </c>
      <c r="R42" s="127">
        <v>52.017050000000012</v>
      </c>
      <c r="S42" s="127">
        <v>52.017050000000012</v>
      </c>
      <c r="T42" s="127">
        <v>52.017050000000012</v>
      </c>
      <c r="U42" s="127">
        <v>52.017050000000012</v>
      </c>
      <c r="V42" s="127">
        <v>52.017050000000012</v>
      </c>
      <c r="W42" s="127">
        <v>52.017050000000012</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5.0069275000000006</v>
      </c>
      <c r="E44" s="127">
        <v>5.0069275000000006</v>
      </c>
      <c r="F44" s="127">
        <v>5.0069275000000006</v>
      </c>
      <c r="G44" s="127">
        <v>5.0069275000000006</v>
      </c>
      <c r="H44" s="127">
        <v>5.0069275000000006</v>
      </c>
      <c r="I44" s="127">
        <v>5.0069275000000006</v>
      </c>
      <c r="J44" s="127">
        <v>5.0069275000000006</v>
      </c>
      <c r="K44" s="127">
        <v>5.0069275000000006</v>
      </c>
      <c r="L44" s="127">
        <v>5.0069275000000006</v>
      </c>
      <c r="M44" s="127">
        <v>5.0069275000000006</v>
      </c>
      <c r="N44" s="127">
        <v>5.0069275000000006</v>
      </c>
      <c r="O44" s="127">
        <v>5.0069275000000006</v>
      </c>
      <c r="P44" s="127">
        <v>5.0069275000000006</v>
      </c>
      <c r="Q44" s="127">
        <v>5.0069275000000006</v>
      </c>
      <c r="R44" s="127">
        <v>5.0069275000000006</v>
      </c>
      <c r="S44" s="127">
        <v>5.0069275000000006</v>
      </c>
      <c r="T44" s="127">
        <v>5.0069275000000006</v>
      </c>
      <c r="U44" s="127">
        <v>5.0069275000000006</v>
      </c>
      <c r="V44" s="127">
        <v>5.0069275000000006</v>
      </c>
      <c r="W44" s="127">
        <v>5.0069275000000006</v>
      </c>
    </row>
    <row r="45" spans="1:23" s="85" customFormat="1" ht="14.25" customHeight="1" x14ac:dyDescent="0.25">
      <c r="A45" s="130" t="s">
        <v>144</v>
      </c>
      <c r="B45" s="130" t="s">
        <v>367</v>
      </c>
      <c r="C45" s="126" t="s">
        <v>180</v>
      </c>
      <c r="D45" s="127">
        <v>16.842524999999998</v>
      </c>
      <c r="E45" s="127">
        <v>16.842524999999998</v>
      </c>
      <c r="F45" s="127">
        <v>16.842524999999998</v>
      </c>
      <c r="G45" s="127">
        <v>16.842524999999998</v>
      </c>
      <c r="H45" s="127">
        <v>16.842524999999998</v>
      </c>
      <c r="I45" s="127">
        <v>16.842524999999998</v>
      </c>
      <c r="J45" s="127">
        <v>16.842524999999998</v>
      </c>
      <c r="K45" s="127">
        <v>16.842524999999998</v>
      </c>
      <c r="L45" s="127">
        <v>16.842524999999998</v>
      </c>
      <c r="M45" s="127">
        <v>16.842524999999998</v>
      </c>
      <c r="N45" s="127">
        <v>16.842524999999998</v>
      </c>
      <c r="O45" s="127">
        <v>16.842524999999998</v>
      </c>
      <c r="P45" s="127">
        <v>16.842524999999998</v>
      </c>
      <c r="Q45" s="127">
        <v>16.842524999999998</v>
      </c>
      <c r="R45" s="127">
        <v>16.842524999999998</v>
      </c>
      <c r="S45" s="127">
        <v>16.842524999999998</v>
      </c>
      <c r="T45" s="127">
        <v>16.842524999999998</v>
      </c>
      <c r="U45" s="127">
        <v>16.842524999999998</v>
      </c>
      <c r="V45" s="127">
        <v>16.842524999999998</v>
      </c>
      <c r="W45" s="127">
        <v>16.842524999999998</v>
      </c>
    </row>
    <row r="46" spans="1:23" s="87" customFormat="1" ht="14.25" customHeight="1" x14ac:dyDescent="0.25">
      <c r="A46" s="125" t="s">
        <v>381</v>
      </c>
      <c r="B46" s="125" t="s">
        <v>381</v>
      </c>
      <c r="C46" s="124" t="s">
        <v>381</v>
      </c>
      <c r="D46" s="125">
        <f>SUMIF($B47:$B$211,LEFT($C46,LEN($C46)-6),D47:D$211)</f>
        <v>122.64108000000002</v>
      </c>
      <c r="E46" s="125">
        <f>SUMIF($B47:$B$211,LEFT($C46,LEN($C46)-6),E47:E$211)</f>
        <v>122.64108000000002</v>
      </c>
      <c r="F46" s="125">
        <f>SUMIF($B47:$B$211,LEFT($C46,LEN($C46)-6),F47:F$211)</f>
        <v>122.64108000000002</v>
      </c>
      <c r="G46" s="125">
        <f>SUMIF($B47:$B$211,LEFT($C46,LEN($C46)-6),G47:G$211)</f>
        <v>122.64108000000002</v>
      </c>
      <c r="H46" s="125">
        <f>SUMIF($B47:$B$211,LEFT($C46,LEN($C46)-6),H47:H$211)</f>
        <v>122.64108000000002</v>
      </c>
      <c r="I46" s="125">
        <f>SUMIF($B47:$B$211,LEFT($C46,LEN($C46)-6),I47:I$211)</f>
        <v>173.74153000000004</v>
      </c>
      <c r="J46" s="125">
        <f>SUMIF($B47:$B$211,LEFT($C46,LEN($C46)-6),J47:J$211)</f>
        <v>173.74153000000004</v>
      </c>
      <c r="K46" s="125">
        <f>SUMIF($B47:$B$211,LEFT($C46,LEN($C46)-6),K47:K$211)</f>
        <v>173.74153000000004</v>
      </c>
      <c r="L46" s="125">
        <f>SUMIF($B47:$B$211,LEFT($C46,LEN($C46)-6),L47:L$211)</f>
        <v>178.85157500000003</v>
      </c>
      <c r="M46" s="125">
        <f>SUMIF($B47:$B$211,LEFT($C46,LEN($C46)-6),M47:M$211)</f>
        <v>189.07166500000002</v>
      </c>
      <c r="N46" s="125">
        <f>SUMIF($B47:$B$211,LEFT($C46,LEN($C46)-6),N47:N$211)</f>
        <v>189.07166500000002</v>
      </c>
      <c r="O46" s="125">
        <f>SUMIF($B47:$B$211,LEFT($C46,LEN($C46)-6),O47:O$211)</f>
        <v>189.07166500000002</v>
      </c>
      <c r="P46" s="125">
        <f>SUMIF($B47:$B$211,LEFT($C46,LEN($C46)-6),P47:P$211)</f>
        <v>189.07166500000002</v>
      </c>
      <c r="Q46" s="125">
        <f>SUMIF($B47:$B$211,LEFT($C46,LEN($C46)-6),Q47:Q$211)</f>
        <v>189.07166500000002</v>
      </c>
      <c r="R46" s="125">
        <f>SUMIF($B47:$B$211,LEFT($C46,LEN($C46)-6),R47:R$211)</f>
        <v>189.07166500000002</v>
      </c>
      <c r="S46" s="125">
        <f>SUMIF($B47:$B$211,LEFT($C46,LEN($C46)-6),S47:S$211)</f>
        <v>189.07166500000002</v>
      </c>
      <c r="T46" s="125">
        <f>SUMIF($B47:$B$211,LEFT($C46,LEN($C46)-6),T47:T$211)</f>
        <v>189.07166500000002</v>
      </c>
      <c r="U46" s="125">
        <f>SUMIF($B47:$B$211,LEFT($C46,LEN($C46)-6),U47:U$211)</f>
        <v>189.07166500000002</v>
      </c>
      <c r="V46" s="125">
        <f>SUMIF($B47:$B$211,LEFT($C46,LEN($C46)-6),V47:V$211)</f>
        <v>189.07166500000002</v>
      </c>
      <c r="W46" s="125">
        <f>SUMIF($B47:$B$211,LEFT($C46,LEN($C46)-6),W47:W$211)</f>
        <v>189.07166500000002</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122.64108000000002</v>
      </c>
      <c r="E52" s="127">
        <v>122.64108000000002</v>
      </c>
      <c r="F52" s="127">
        <v>122.64108000000002</v>
      </c>
      <c r="G52" s="127">
        <v>122.64108000000002</v>
      </c>
      <c r="H52" s="127">
        <v>122.64108000000002</v>
      </c>
      <c r="I52" s="127">
        <v>173.74153000000004</v>
      </c>
      <c r="J52" s="127">
        <v>173.74153000000004</v>
      </c>
      <c r="K52" s="127">
        <v>173.74153000000004</v>
      </c>
      <c r="L52" s="127">
        <v>178.85157500000003</v>
      </c>
      <c r="M52" s="127">
        <v>189.07166500000002</v>
      </c>
      <c r="N52" s="127">
        <v>189.07166500000002</v>
      </c>
      <c r="O52" s="127">
        <v>189.07166500000002</v>
      </c>
      <c r="P52" s="127">
        <v>189.07166500000002</v>
      </c>
      <c r="Q52" s="127">
        <v>189.07166500000002</v>
      </c>
      <c r="R52" s="127">
        <v>189.07166500000002</v>
      </c>
      <c r="S52" s="127">
        <v>189.07166500000002</v>
      </c>
      <c r="T52" s="127">
        <v>189.07166500000002</v>
      </c>
      <c r="U52" s="127">
        <v>189.07166500000002</v>
      </c>
      <c r="V52" s="127">
        <v>189.07166500000002</v>
      </c>
      <c r="W52" s="127">
        <v>189.07166500000002</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227.54938725</v>
      </c>
      <c r="E56" s="123">
        <f>SUMIF($A58:$A$211,LEFT($C56,LEN($C56)-6),E58:E$211)</f>
        <v>227.54938725</v>
      </c>
      <c r="F56" s="123">
        <f>SUMIF($A58:$A$211,LEFT($C56,LEN($C56)-6),F58:F$211)</f>
        <v>227.54938725</v>
      </c>
      <c r="G56" s="123">
        <f>SUMIF($A58:$A$211,LEFT($C56,LEN($C56)-6),G58:G$211)</f>
        <v>240.38178725</v>
      </c>
      <c r="H56" s="123">
        <f>SUMIF($A58:$A$211,LEFT($C56,LEN($C56)-6),H58:H$211)</f>
        <v>304.54378724999998</v>
      </c>
      <c r="I56" s="123">
        <f>SUMIF($A58:$A$211,LEFT($C56,LEN($C56)-6),I58:I$211)</f>
        <v>304.54378724999998</v>
      </c>
      <c r="J56" s="123">
        <f>SUMIF($A58:$A$211,LEFT($C56,LEN($C56)-6),J58:J$211)</f>
        <v>304.54378724999998</v>
      </c>
      <c r="K56" s="123">
        <f>SUMIF($A58:$A$211,LEFT($C56,LEN($C56)-6),K58:K$211)</f>
        <v>297.32556224999996</v>
      </c>
      <c r="L56" s="123">
        <f>SUMIF($A58:$A$211,LEFT($C56,LEN($C56)-6),L58:L$211)</f>
        <v>290.10733725</v>
      </c>
      <c r="M56" s="123">
        <f>SUMIF($A58:$A$211,LEFT($C56,LEN($C56)-6),M58:M$211)</f>
        <v>290.10733725</v>
      </c>
      <c r="N56" s="123">
        <f>SUMIF($A58:$A$211,LEFT($C56,LEN($C56)-6),N58:N$211)</f>
        <v>290.10733725</v>
      </c>
      <c r="O56" s="123">
        <f>SUMIF($A58:$A$211,LEFT($C56,LEN($C56)-6),O58:O$211)</f>
        <v>290.10733725</v>
      </c>
      <c r="P56" s="123">
        <f>SUMIF($A58:$A$211,LEFT($C56,LEN($C56)-6),P58:P$211)</f>
        <v>290.10733725</v>
      </c>
      <c r="Q56" s="123">
        <f>SUMIF($A58:$A$211,LEFT($C56,LEN($C56)-6),Q58:Q$211)</f>
        <v>290.10733725</v>
      </c>
      <c r="R56" s="123">
        <f>SUMIF($A58:$A$211,LEFT($C56,LEN($C56)-6),R58:R$211)</f>
        <v>290.10733725</v>
      </c>
      <c r="S56" s="123">
        <f>SUMIF($A58:$A$211,LEFT($C56,LEN($C56)-6),S58:S$211)</f>
        <v>290.10733725</v>
      </c>
      <c r="T56" s="123">
        <f>SUMIF($A58:$A$211,LEFT($C56,LEN($C56)-6),T58:T$211)</f>
        <v>290.10733725</v>
      </c>
      <c r="U56" s="123">
        <f>SUMIF($A58:$A$211,LEFT($C56,LEN($C56)-6),U58:U$211)</f>
        <v>290.10733725</v>
      </c>
      <c r="V56" s="123">
        <f>SUMIF($A58:$A$211,LEFT($C56,LEN($C56)-6),V58:V$211)</f>
        <v>290.10733725</v>
      </c>
      <c r="W56" s="123">
        <f>SUMIF($A58:$A$211,LEFT($C56,LEN($C56)-6),W58:W$211)</f>
        <v>290.10733725</v>
      </c>
    </row>
    <row r="57" spans="1:23" s="87" customFormat="1" ht="14.25" customHeight="1" x14ac:dyDescent="0.25">
      <c r="A57" s="125" t="s">
        <v>391</v>
      </c>
      <c r="B57" s="125" t="s">
        <v>391</v>
      </c>
      <c r="C57" s="124" t="s">
        <v>391</v>
      </c>
      <c r="D57" s="125">
        <f>SUMIF($B58:$B$211,LEFT($C57,LEN($C57)-6),D58:D$211)</f>
        <v>133.42373325</v>
      </c>
      <c r="E57" s="125">
        <f>SUMIF($B58:$B$211,LEFT($C57,LEN($C57)-6),E58:E$211)</f>
        <v>133.42373325</v>
      </c>
      <c r="F57" s="125">
        <f>SUMIF($B58:$B$211,LEFT($C57,LEN($C57)-6),F58:F$211)</f>
        <v>133.42373325</v>
      </c>
      <c r="G57" s="125">
        <f>SUMIF($B58:$B$211,LEFT($C57,LEN($C57)-6),G58:G$211)</f>
        <v>146.25613325</v>
      </c>
      <c r="H57" s="125">
        <f>SUMIF($B58:$B$211,LEFT($C57,LEN($C57)-6),H58:H$211)</f>
        <v>210.41813324999998</v>
      </c>
      <c r="I57" s="125">
        <f>SUMIF($B58:$B$211,LEFT($C57,LEN($C57)-6),I58:I$211)</f>
        <v>210.41813324999998</v>
      </c>
      <c r="J57" s="125">
        <f>SUMIF($B58:$B$211,LEFT($C57,LEN($C57)-6),J58:J$211)</f>
        <v>210.41813324999998</v>
      </c>
      <c r="K57" s="125">
        <f>SUMIF($B58:$B$211,LEFT($C57,LEN($C57)-6),K58:K$211)</f>
        <v>210.41813324999998</v>
      </c>
      <c r="L57" s="125">
        <f>SUMIF($B58:$B$211,LEFT($C57,LEN($C57)-6),L58:L$211)</f>
        <v>210.41813324999998</v>
      </c>
      <c r="M57" s="125">
        <f>SUMIF($B58:$B$211,LEFT($C57,LEN($C57)-6),M58:M$211)</f>
        <v>210.41813324999998</v>
      </c>
      <c r="N57" s="125">
        <f>SUMIF($B58:$B$211,LEFT($C57,LEN($C57)-6),N58:N$211)</f>
        <v>210.41813324999998</v>
      </c>
      <c r="O57" s="125">
        <f>SUMIF($B58:$B$211,LEFT($C57,LEN($C57)-6),O58:O$211)</f>
        <v>210.41813324999998</v>
      </c>
      <c r="P57" s="125">
        <f>SUMIF($B58:$B$211,LEFT($C57,LEN($C57)-6),P58:P$211)</f>
        <v>210.41813324999998</v>
      </c>
      <c r="Q57" s="125">
        <f>SUMIF($B58:$B$211,LEFT($C57,LEN($C57)-6),Q58:Q$211)</f>
        <v>210.41813324999998</v>
      </c>
      <c r="R57" s="125">
        <f>SUMIF($B58:$B$211,LEFT($C57,LEN($C57)-6),R58:R$211)</f>
        <v>210.41813324999998</v>
      </c>
      <c r="S57" s="125">
        <f>SUMIF($B58:$B$211,LEFT($C57,LEN($C57)-6),S58:S$211)</f>
        <v>210.41813324999998</v>
      </c>
      <c r="T57" s="125">
        <f>SUMIF($B58:$B$211,LEFT($C57,LEN($C57)-6),T58:T$211)</f>
        <v>210.41813324999998</v>
      </c>
      <c r="U57" s="125">
        <f>SUMIF($B58:$B$211,LEFT($C57,LEN($C57)-6),U58:U$211)</f>
        <v>210.41813324999998</v>
      </c>
      <c r="V57" s="125">
        <f>SUMIF($B58:$B$211,LEFT($C57,LEN($C57)-6),V58:V$211)</f>
        <v>210.41813324999998</v>
      </c>
      <c r="W57" s="125">
        <f>SUMIF($B58:$B$211,LEFT($C57,LEN($C57)-6),W58:W$211)</f>
        <v>210.41813324999998</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12.8324</v>
      </c>
      <c r="H61" s="127">
        <v>76.994399999999999</v>
      </c>
      <c r="I61" s="127">
        <v>76.994399999999999</v>
      </c>
      <c r="J61" s="127">
        <v>76.994399999999999</v>
      </c>
      <c r="K61" s="127">
        <v>76.994399999999999</v>
      </c>
      <c r="L61" s="127">
        <v>76.994399999999999</v>
      </c>
      <c r="M61" s="127">
        <v>76.994399999999999</v>
      </c>
      <c r="N61" s="127">
        <v>76.994399999999999</v>
      </c>
      <c r="O61" s="127">
        <v>76.994399999999999</v>
      </c>
      <c r="P61" s="127">
        <v>76.994399999999999</v>
      </c>
      <c r="Q61" s="127">
        <v>76.994399999999999</v>
      </c>
      <c r="R61" s="127">
        <v>76.994399999999999</v>
      </c>
      <c r="S61" s="127">
        <v>76.994399999999999</v>
      </c>
      <c r="T61" s="127">
        <v>76.994399999999999</v>
      </c>
      <c r="U61" s="127">
        <v>76.994399999999999</v>
      </c>
      <c r="V61" s="127">
        <v>76.994399999999999</v>
      </c>
      <c r="W61" s="127">
        <v>76.994399999999999</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133.42373325</v>
      </c>
      <c r="E63" s="127">
        <v>133.42373325</v>
      </c>
      <c r="F63" s="127">
        <v>133.42373325</v>
      </c>
      <c r="G63" s="127">
        <v>133.42373325</v>
      </c>
      <c r="H63" s="127">
        <v>133.42373325</v>
      </c>
      <c r="I63" s="127">
        <v>133.42373325</v>
      </c>
      <c r="J63" s="127">
        <v>133.42373325</v>
      </c>
      <c r="K63" s="127">
        <v>133.42373325</v>
      </c>
      <c r="L63" s="127">
        <v>133.42373325</v>
      </c>
      <c r="M63" s="127">
        <v>133.42373325</v>
      </c>
      <c r="N63" s="127">
        <v>133.42373325</v>
      </c>
      <c r="O63" s="127">
        <v>133.42373325</v>
      </c>
      <c r="P63" s="127">
        <v>133.42373325</v>
      </c>
      <c r="Q63" s="127">
        <v>133.42373325</v>
      </c>
      <c r="R63" s="127">
        <v>133.42373325</v>
      </c>
      <c r="S63" s="127">
        <v>133.42373325</v>
      </c>
      <c r="T63" s="127">
        <v>133.42373325</v>
      </c>
      <c r="U63" s="127">
        <v>133.42373325</v>
      </c>
      <c r="V63" s="127">
        <v>133.42373325</v>
      </c>
      <c r="W63" s="127">
        <v>133.42373325</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94.125653999999997</v>
      </c>
      <c r="E110" s="125">
        <f>SUMIF($B111:$B$211,LEFT($C110,LEN($C110)-6),E111:E$211)</f>
        <v>94.125653999999997</v>
      </c>
      <c r="F110" s="125">
        <f>SUMIF($B111:$B$211,LEFT($C110,LEN($C110)-6),F111:F$211)</f>
        <v>94.125653999999997</v>
      </c>
      <c r="G110" s="125">
        <f>SUMIF($B111:$B$211,LEFT($C110,LEN($C110)-6),G111:G$211)</f>
        <v>94.125653999999997</v>
      </c>
      <c r="H110" s="125">
        <f>SUMIF($B111:$B$211,LEFT($C110,LEN($C110)-6),H111:H$211)</f>
        <v>94.125653999999997</v>
      </c>
      <c r="I110" s="125">
        <f>SUMIF($B111:$B$211,LEFT($C110,LEN($C110)-6),I111:I$211)</f>
        <v>94.125653999999997</v>
      </c>
      <c r="J110" s="125">
        <f>SUMIF($B111:$B$211,LEFT($C110,LEN($C110)-6),J111:J$211)</f>
        <v>94.125653999999997</v>
      </c>
      <c r="K110" s="125">
        <f>SUMIF($B111:$B$211,LEFT($C110,LEN($C110)-6),K111:K$211)</f>
        <v>86.907429000000008</v>
      </c>
      <c r="L110" s="125">
        <f>SUMIF($B111:$B$211,LEFT($C110,LEN($C110)-6),L111:L$211)</f>
        <v>79.689204000000004</v>
      </c>
      <c r="M110" s="125">
        <f>SUMIF($B111:$B$211,LEFT($C110,LEN($C110)-6),M111:M$211)</f>
        <v>79.689204000000004</v>
      </c>
      <c r="N110" s="125">
        <f>SUMIF($B111:$B$211,LEFT($C110,LEN($C110)-6),N111:N$211)</f>
        <v>79.689204000000004</v>
      </c>
      <c r="O110" s="125">
        <f>SUMIF($B111:$B$211,LEFT($C110,LEN($C110)-6),O111:O$211)</f>
        <v>79.689204000000004</v>
      </c>
      <c r="P110" s="125">
        <f>SUMIF($B111:$B$211,LEFT($C110,LEN($C110)-6),P111:P$211)</f>
        <v>79.689204000000004</v>
      </c>
      <c r="Q110" s="125">
        <f>SUMIF($B111:$B$211,LEFT($C110,LEN($C110)-6),Q111:Q$211)</f>
        <v>79.689204000000004</v>
      </c>
      <c r="R110" s="125">
        <f>SUMIF($B111:$B$211,LEFT($C110,LEN($C110)-6),R111:R$211)</f>
        <v>79.689204000000004</v>
      </c>
      <c r="S110" s="125">
        <f>SUMIF($B111:$B$211,LEFT($C110,LEN($C110)-6),S111:S$211)</f>
        <v>79.689204000000004</v>
      </c>
      <c r="T110" s="125">
        <f>SUMIF($B111:$B$211,LEFT($C110,LEN($C110)-6),T111:T$211)</f>
        <v>79.689204000000004</v>
      </c>
      <c r="U110" s="125">
        <f>SUMIF($B111:$B$211,LEFT($C110,LEN($C110)-6),U111:U$211)</f>
        <v>79.689204000000004</v>
      </c>
      <c r="V110" s="125">
        <f>SUMIF($B111:$B$211,LEFT($C110,LEN($C110)-6),V111:V$211)</f>
        <v>79.689204000000004</v>
      </c>
      <c r="W110" s="125">
        <f>SUMIF($B111:$B$211,LEFT($C110,LEN($C110)-6),W111:W$211)</f>
        <v>79.689204000000004</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94.125653999999997</v>
      </c>
      <c r="E114" s="127">
        <v>94.125653999999997</v>
      </c>
      <c r="F114" s="127">
        <v>94.125653999999997</v>
      </c>
      <c r="G114" s="127">
        <v>94.125653999999997</v>
      </c>
      <c r="H114" s="127">
        <v>94.125653999999997</v>
      </c>
      <c r="I114" s="127">
        <v>94.125653999999997</v>
      </c>
      <c r="J114" s="127">
        <v>94.125653999999997</v>
      </c>
      <c r="K114" s="127">
        <v>86.907429000000008</v>
      </c>
      <c r="L114" s="127">
        <v>79.689204000000004</v>
      </c>
      <c r="M114" s="127">
        <v>79.689204000000004</v>
      </c>
      <c r="N114" s="127">
        <v>79.689204000000004</v>
      </c>
      <c r="O114" s="127">
        <v>79.689204000000004</v>
      </c>
      <c r="P114" s="127">
        <v>79.689204000000004</v>
      </c>
      <c r="Q114" s="127">
        <v>79.689204000000004</v>
      </c>
      <c r="R114" s="127">
        <v>79.689204000000004</v>
      </c>
      <c r="S114" s="127">
        <v>79.689204000000004</v>
      </c>
      <c r="T114" s="127">
        <v>79.689204000000004</v>
      </c>
      <c r="U114" s="127">
        <v>79.689204000000004</v>
      </c>
      <c r="V114" s="127">
        <v>79.689204000000004</v>
      </c>
      <c r="W114" s="127">
        <v>79.689204000000004</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620.56111499999997</v>
      </c>
      <c r="E116" s="123">
        <f>SUMIF($A118:$A$211,LEFT($C116,LEN($C116)-6),E118:E$211)</f>
        <v>652.64211499999976</v>
      </c>
      <c r="F116" s="123">
        <f>SUMIF($A118:$A$211,LEFT($C116,LEN($C116)-6),F118:F$211)</f>
        <v>537.15051499999981</v>
      </c>
      <c r="G116" s="123">
        <f>SUMIF($A118:$A$211,LEFT($C116,LEN($C116)-6),G118:G$211)</f>
        <v>537.15051499999981</v>
      </c>
      <c r="H116" s="123">
        <f>SUMIF($A118:$A$211,LEFT($C116,LEN($C116)-6),H118:H$211)</f>
        <v>537.15051499999981</v>
      </c>
      <c r="I116" s="123">
        <f>SUMIF($A118:$A$211,LEFT($C116,LEN($C116)-6),I118:I$211)</f>
        <v>537.15051499999981</v>
      </c>
      <c r="J116" s="123">
        <f>SUMIF($A118:$A$211,LEFT($C116,LEN($C116)-6),J118:J$211)</f>
        <v>537.15051499999981</v>
      </c>
      <c r="K116" s="123">
        <f>SUMIF($A118:$A$211,LEFT($C116,LEN($C116)-6),K118:K$211)</f>
        <v>537.15051499999981</v>
      </c>
      <c r="L116" s="123">
        <f>SUMIF($A118:$A$211,LEFT($C116,LEN($C116)-6),L118:L$211)</f>
        <v>537.15051499999981</v>
      </c>
      <c r="M116" s="123">
        <f>SUMIF($A118:$A$211,LEFT($C116,LEN($C116)-6),M118:M$211)</f>
        <v>537.15051499999981</v>
      </c>
      <c r="N116" s="123">
        <f>SUMIF($A118:$A$211,LEFT($C116,LEN($C116)-6),N118:N$211)</f>
        <v>537.15051499999981</v>
      </c>
      <c r="O116" s="123">
        <f>SUMIF($A118:$A$211,LEFT($C116,LEN($C116)-6),O118:O$211)</f>
        <v>537.15051499999981</v>
      </c>
      <c r="P116" s="123">
        <f>SUMIF($A118:$A$211,LEFT($C116,LEN($C116)-6),P118:P$211)</f>
        <v>537.15051499999981</v>
      </c>
      <c r="Q116" s="123">
        <f>SUMIF($A118:$A$211,LEFT($C116,LEN($C116)-6),Q118:Q$211)</f>
        <v>542.1792949999998</v>
      </c>
      <c r="R116" s="123">
        <f>SUMIF($A118:$A$211,LEFT($C116,LEN($C116)-6),R118:R$211)</f>
        <v>542.1792949999998</v>
      </c>
      <c r="S116" s="123">
        <f>SUMIF($A118:$A$211,LEFT($C116,LEN($C116)-6),S118:S$211)</f>
        <v>542.1792949999998</v>
      </c>
      <c r="T116" s="123">
        <f>SUMIF($A118:$A$211,LEFT($C116,LEN($C116)-6),T118:T$211)</f>
        <v>542.1792949999998</v>
      </c>
      <c r="U116" s="123">
        <f>SUMIF($A118:$A$211,LEFT($C116,LEN($C116)-6),U118:U$211)</f>
        <v>542.1792949999998</v>
      </c>
      <c r="V116" s="123">
        <f>SUMIF($A118:$A$211,LEFT($C116,LEN($C116)-6),V118:V$211)</f>
        <v>542.1792949999998</v>
      </c>
      <c r="W116" s="123">
        <f>SUMIF($A118:$A$211,LEFT($C116,LEN($C116)-6),W118:W$211)</f>
        <v>542.1792949999998</v>
      </c>
    </row>
    <row r="117" spans="1:23" s="87" customFormat="1" ht="14.25" customHeight="1" x14ac:dyDescent="0.25">
      <c r="A117" s="125" t="s">
        <v>452</v>
      </c>
      <c r="B117" s="125" t="s">
        <v>452</v>
      </c>
      <c r="C117" s="124" t="s">
        <v>452</v>
      </c>
      <c r="D117" s="125">
        <f>SUMIF($B118:$B$211,LEFT($C117,LEN($C117)-6),D118:D$211)</f>
        <v>620.56111499999997</v>
      </c>
      <c r="E117" s="125">
        <f>SUMIF($B118:$B$211,LEFT($C117,LEN($C117)-6),E118:E$211)</f>
        <v>652.64211499999976</v>
      </c>
      <c r="F117" s="125">
        <f>SUMIF($B118:$B$211,LEFT($C117,LEN($C117)-6),F118:F$211)</f>
        <v>537.15051499999981</v>
      </c>
      <c r="G117" s="125">
        <f>SUMIF($B118:$B$211,LEFT($C117,LEN($C117)-6),G118:G$211)</f>
        <v>537.15051499999981</v>
      </c>
      <c r="H117" s="125">
        <f>SUMIF($B118:$B$211,LEFT($C117,LEN($C117)-6),H118:H$211)</f>
        <v>537.15051499999981</v>
      </c>
      <c r="I117" s="125">
        <f>SUMIF($B118:$B$211,LEFT($C117,LEN($C117)-6),I118:I$211)</f>
        <v>537.15051499999981</v>
      </c>
      <c r="J117" s="125">
        <f>SUMIF($B118:$B$211,LEFT($C117,LEN($C117)-6),J118:J$211)</f>
        <v>537.15051499999981</v>
      </c>
      <c r="K117" s="125">
        <f>SUMIF($B118:$B$211,LEFT($C117,LEN($C117)-6),K118:K$211)</f>
        <v>537.15051499999981</v>
      </c>
      <c r="L117" s="125">
        <f>SUMIF($B118:$B$211,LEFT($C117,LEN($C117)-6),L118:L$211)</f>
        <v>537.15051499999981</v>
      </c>
      <c r="M117" s="125">
        <f>SUMIF($B118:$B$211,LEFT($C117,LEN($C117)-6),M118:M$211)</f>
        <v>537.15051499999981</v>
      </c>
      <c r="N117" s="125">
        <f>SUMIF($B118:$B$211,LEFT($C117,LEN($C117)-6),N118:N$211)</f>
        <v>537.15051499999981</v>
      </c>
      <c r="O117" s="125">
        <f>SUMIF($B118:$B$211,LEFT($C117,LEN($C117)-6),O118:O$211)</f>
        <v>537.15051499999981</v>
      </c>
      <c r="P117" s="125">
        <f>SUMIF($B118:$B$211,LEFT($C117,LEN($C117)-6),P118:P$211)</f>
        <v>537.15051499999981</v>
      </c>
      <c r="Q117" s="125">
        <f>SUMIF($B118:$B$211,LEFT($C117,LEN($C117)-6),Q118:Q$211)</f>
        <v>542.1792949999998</v>
      </c>
      <c r="R117" s="125">
        <f>SUMIF($B118:$B$211,LEFT($C117,LEN($C117)-6),R118:R$211)</f>
        <v>542.1792949999998</v>
      </c>
      <c r="S117" s="125">
        <f>SUMIF($B118:$B$211,LEFT($C117,LEN($C117)-6),S118:S$211)</f>
        <v>542.1792949999998</v>
      </c>
      <c r="T117" s="125">
        <f>SUMIF($B118:$B$211,LEFT($C117,LEN($C117)-6),T118:T$211)</f>
        <v>542.1792949999998</v>
      </c>
      <c r="U117" s="125">
        <f>SUMIF($B118:$B$211,LEFT($C117,LEN($C117)-6),U118:U$211)</f>
        <v>542.1792949999998</v>
      </c>
      <c r="V117" s="125">
        <f>SUMIF($B118:$B$211,LEFT($C117,LEN($C117)-6),V118:V$211)</f>
        <v>542.1792949999998</v>
      </c>
      <c r="W117" s="125">
        <f>SUMIF($B118:$B$211,LEFT($C117,LEN($C117)-6),W118:W$211)</f>
        <v>542.1792949999998</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620.56111499999997</v>
      </c>
      <c r="E119" s="127">
        <v>652.64211499999976</v>
      </c>
      <c r="F119" s="127">
        <v>537.15051499999981</v>
      </c>
      <c r="G119" s="127">
        <v>537.15051499999981</v>
      </c>
      <c r="H119" s="127">
        <v>537.15051499999981</v>
      </c>
      <c r="I119" s="127">
        <v>537.15051499999981</v>
      </c>
      <c r="J119" s="127">
        <v>537.15051499999981</v>
      </c>
      <c r="K119" s="127">
        <v>537.15051499999981</v>
      </c>
      <c r="L119" s="127">
        <v>537.15051499999981</v>
      </c>
      <c r="M119" s="127">
        <v>537.15051499999981</v>
      </c>
      <c r="N119" s="127">
        <v>537.15051499999981</v>
      </c>
      <c r="O119" s="127">
        <v>537.15051499999981</v>
      </c>
      <c r="P119" s="127">
        <v>537.15051499999981</v>
      </c>
      <c r="Q119" s="127">
        <v>542.1792949999998</v>
      </c>
      <c r="R119" s="127">
        <v>542.1792949999998</v>
      </c>
      <c r="S119" s="127">
        <v>542.1792949999998</v>
      </c>
      <c r="T119" s="127">
        <v>542.1792949999998</v>
      </c>
      <c r="U119" s="127">
        <v>542.1792949999998</v>
      </c>
      <c r="V119" s="127">
        <v>542.1792949999998</v>
      </c>
      <c r="W119" s="127">
        <v>542.1792949999998</v>
      </c>
    </row>
    <row r="120" spans="1:23" s="87" customFormat="1" ht="14.25" customHeight="1" x14ac:dyDescent="0.25">
      <c r="A120" s="123" t="s">
        <v>453</v>
      </c>
      <c r="B120" s="123" t="s">
        <v>453</v>
      </c>
      <c r="C120" s="122" t="s">
        <v>453</v>
      </c>
      <c r="D120" s="123">
        <f>SUMIF($A122:$A$211,LEFT($C120,LEN($C120)-6),D122:D$211)</f>
        <v>30.797759999999997</v>
      </c>
      <c r="E120" s="123">
        <f>SUMIF($A122:$A$211,LEFT($C120,LEN($C120)-6),E122:E$211)</f>
        <v>30.797759999999997</v>
      </c>
      <c r="F120" s="123">
        <f>SUMIF($A122:$A$211,LEFT($C120,LEN($C120)-6),F122:F$211)</f>
        <v>30.797759999999997</v>
      </c>
      <c r="G120" s="123">
        <f>SUMIF($A122:$A$211,LEFT($C120,LEN($C120)-6),G122:G$211)</f>
        <v>30.797759999999997</v>
      </c>
      <c r="H120" s="123">
        <f>SUMIF($A122:$A$211,LEFT($C120,LEN($C120)-6),H122:H$211)</f>
        <v>37.65507375</v>
      </c>
      <c r="I120" s="123">
        <f>SUMIF($A122:$A$211,LEFT($C120,LEN($C120)-6),I122:I$211)</f>
        <v>37.65507375</v>
      </c>
      <c r="J120" s="123">
        <f>SUMIF($A122:$A$211,LEFT($C120,LEN($C120)-6),J122:J$211)</f>
        <v>37.65507375</v>
      </c>
      <c r="K120" s="123">
        <f>SUMIF($A122:$A$211,LEFT($C120,LEN($C120)-6),K122:K$211)</f>
        <v>37.65507375</v>
      </c>
      <c r="L120" s="123">
        <f>SUMIF($A122:$A$211,LEFT($C120,LEN($C120)-6),L122:L$211)</f>
        <v>37.65507375</v>
      </c>
      <c r="M120" s="123">
        <f>SUMIF($A122:$A$211,LEFT($C120,LEN($C120)-6),M122:M$211)</f>
        <v>37.65507375</v>
      </c>
      <c r="N120" s="123">
        <f>SUMIF($A122:$A$211,LEFT($C120,LEN($C120)-6),N122:N$211)</f>
        <v>37.65507375</v>
      </c>
      <c r="O120" s="123">
        <f>SUMIF($A122:$A$211,LEFT($C120,LEN($C120)-6),O122:O$211)</f>
        <v>37.65507375</v>
      </c>
      <c r="P120" s="123">
        <f>SUMIF($A122:$A$211,LEFT($C120,LEN($C120)-6),P122:P$211)</f>
        <v>37.65507375</v>
      </c>
      <c r="Q120" s="123">
        <f>SUMIF($A122:$A$211,LEFT($C120,LEN($C120)-6),Q122:Q$211)</f>
        <v>37.65507375</v>
      </c>
      <c r="R120" s="123">
        <f>SUMIF($A122:$A$211,LEFT($C120,LEN($C120)-6),R122:R$211)</f>
        <v>37.65507375</v>
      </c>
      <c r="S120" s="123">
        <f>SUMIF($A122:$A$211,LEFT($C120,LEN($C120)-6),S122:S$211)</f>
        <v>37.65507375</v>
      </c>
      <c r="T120" s="123">
        <f>SUMIF($A122:$A$211,LEFT($C120,LEN($C120)-6),T122:T$211)</f>
        <v>37.65507375</v>
      </c>
      <c r="U120" s="123">
        <f>SUMIF($A122:$A$211,LEFT($C120,LEN($C120)-6),U122:U$211)</f>
        <v>37.65507375</v>
      </c>
      <c r="V120" s="123">
        <f>SUMIF($A122:$A$211,LEFT($C120,LEN($C120)-6),V122:V$211)</f>
        <v>37.65507375</v>
      </c>
      <c r="W120" s="123">
        <f>SUMIF($A122:$A$211,LEFT($C120,LEN($C120)-6),W122:W$211)</f>
        <v>37.65507375</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30.797759999999997</v>
      </c>
      <c r="E130" s="125">
        <f>SUMIF($B131:$B$211,LEFT($C130,LEN($C130)-6),E131:E$211)</f>
        <v>30.797759999999997</v>
      </c>
      <c r="F130" s="125">
        <f>SUMIF($B131:$B$211,LEFT($C130,LEN($C130)-6),F131:F$211)</f>
        <v>30.797759999999997</v>
      </c>
      <c r="G130" s="125">
        <f>SUMIF($B131:$B$211,LEFT($C130,LEN($C130)-6),G131:G$211)</f>
        <v>30.797759999999997</v>
      </c>
      <c r="H130" s="125">
        <f>SUMIF($B131:$B$211,LEFT($C130,LEN($C130)-6),H131:H$211)</f>
        <v>30.797759999999997</v>
      </c>
      <c r="I130" s="125">
        <f>SUMIF($B131:$B$211,LEFT($C130,LEN($C130)-6),I131:I$211)</f>
        <v>30.797759999999997</v>
      </c>
      <c r="J130" s="125">
        <f>SUMIF($B131:$B$211,LEFT($C130,LEN($C130)-6),J131:J$211)</f>
        <v>30.797759999999997</v>
      </c>
      <c r="K130" s="125">
        <f>SUMIF($B131:$B$211,LEFT($C130,LEN($C130)-6),K131:K$211)</f>
        <v>30.797759999999997</v>
      </c>
      <c r="L130" s="125">
        <f>SUMIF($B131:$B$211,LEFT($C130,LEN($C130)-6),L131:L$211)</f>
        <v>30.797759999999997</v>
      </c>
      <c r="M130" s="125">
        <f>SUMIF($B131:$B$211,LEFT($C130,LEN($C130)-6),M131:M$211)</f>
        <v>30.797759999999997</v>
      </c>
      <c r="N130" s="125">
        <f>SUMIF($B131:$B$211,LEFT($C130,LEN($C130)-6),N131:N$211)</f>
        <v>30.797759999999997</v>
      </c>
      <c r="O130" s="125">
        <f>SUMIF($B131:$B$211,LEFT($C130,LEN($C130)-6),O131:O$211)</f>
        <v>30.797759999999997</v>
      </c>
      <c r="P130" s="125">
        <f>SUMIF($B131:$B$211,LEFT($C130,LEN($C130)-6),P131:P$211)</f>
        <v>30.797759999999997</v>
      </c>
      <c r="Q130" s="125">
        <f>SUMIF($B131:$B$211,LEFT($C130,LEN($C130)-6),Q131:Q$211)</f>
        <v>30.797759999999997</v>
      </c>
      <c r="R130" s="125">
        <f>SUMIF($B131:$B$211,LEFT($C130,LEN($C130)-6),R131:R$211)</f>
        <v>30.797759999999997</v>
      </c>
      <c r="S130" s="125">
        <f>SUMIF($B131:$B$211,LEFT($C130,LEN($C130)-6),S131:S$211)</f>
        <v>30.797759999999997</v>
      </c>
      <c r="T130" s="125">
        <f>SUMIF($B131:$B$211,LEFT($C130,LEN($C130)-6),T131:T$211)</f>
        <v>30.797759999999997</v>
      </c>
      <c r="U130" s="125">
        <f>SUMIF($B131:$B$211,LEFT($C130,LEN($C130)-6),U131:U$211)</f>
        <v>30.797759999999997</v>
      </c>
      <c r="V130" s="125">
        <f>SUMIF($B131:$B$211,LEFT($C130,LEN($C130)-6),V131:V$211)</f>
        <v>30.797759999999997</v>
      </c>
      <c r="W130" s="125">
        <f>SUMIF($B131:$B$211,LEFT($C130,LEN($C130)-6),W131:W$211)</f>
        <v>30.797759999999997</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30.797759999999997</v>
      </c>
      <c r="E136" s="127">
        <v>30.797759999999997</v>
      </c>
      <c r="F136" s="127">
        <v>30.797759999999997</v>
      </c>
      <c r="G136" s="127">
        <v>30.797759999999997</v>
      </c>
      <c r="H136" s="127">
        <v>30.797759999999997</v>
      </c>
      <c r="I136" s="127">
        <v>30.797759999999997</v>
      </c>
      <c r="J136" s="127">
        <v>30.797759999999997</v>
      </c>
      <c r="K136" s="127">
        <v>30.797759999999997</v>
      </c>
      <c r="L136" s="127">
        <v>30.797759999999997</v>
      </c>
      <c r="M136" s="127">
        <v>30.797759999999997</v>
      </c>
      <c r="N136" s="127">
        <v>30.797759999999997</v>
      </c>
      <c r="O136" s="127">
        <v>30.797759999999997</v>
      </c>
      <c r="P136" s="127">
        <v>30.797759999999997</v>
      </c>
      <c r="Q136" s="127">
        <v>30.797759999999997</v>
      </c>
      <c r="R136" s="127">
        <v>30.797759999999997</v>
      </c>
      <c r="S136" s="127">
        <v>30.797759999999997</v>
      </c>
      <c r="T136" s="127">
        <v>30.797759999999997</v>
      </c>
      <c r="U136" s="127">
        <v>30.797759999999997</v>
      </c>
      <c r="V136" s="127">
        <v>30.797759999999997</v>
      </c>
      <c r="W136" s="127">
        <v>30.797759999999997</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6.8573137500000003</v>
      </c>
      <c r="I139" s="125">
        <f>SUMIF($B140:$B$211,LEFT($C139,LEN($C139)-6),I140:I$211)</f>
        <v>6.8573137500000003</v>
      </c>
      <c r="J139" s="125">
        <f>SUMIF($B140:$B$211,LEFT($C139,LEN($C139)-6),J140:J$211)</f>
        <v>6.8573137500000003</v>
      </c>
      <c r="K139" s="125">
        <f>SUMIF($B140:$B$211,LEFT($C139,LEN($C139)-6),K140:K$211)</f>
        <v>6.8573137500000003</v>
      </c>
      <c r="L139" s="125">
        <f>SUMIF($B140:$B$211,LEFT($C139,LEN($C139)-6),L140:L$211)</f>
        <v>6.8573137500000003</v>
      </c>
      <c r="M139" s="125">
        <f>SUMIF($B140:$B$211,LEFT($C139,LEN($C139)-6),M140:M$211)</f>
        <v>6.8573137500000003</v>
      </c>
      <c r="N139" s="125">
        <f>SUMIF($B140:$B$211,LEFT($C139,LEN($C139)-6),N140:N$211)</f>
        <v>6.8573137500000003</v>
      </c>
      <c r="O139" s="125">
        <f>SUMIF($B140:$B$211,LEFT($C139,LEN($C139)-6),O140:O$211)</f>
        <v>6.8573137500000003</v>
      </c>
      <c r="P139" s="125">
        <f>SUMIF($B140:$B$211,LEFT($C139,LEN($C139)-6),P140:P$211)</f>
        <v>6.8573137500000003</v>
      </c>
      <c r="Q139" s="125">
        <f>SUMIF($B140:$B$211,LEFT($C139,LEN($C139)-6),Q140:Q$211)</f>
        <v>6.8573137500000003</v>
      </c>
      <c r="R139" s="125">
        <f>SUMIF($B140:$B$211,LEFT($C139,LEN($C139)-6),R140:R$211)</f>
        <v>6.8573137500000003</v>
      </c>
      <c r="S139" s="125">
        <f>SUMIF($B140:$B$211,LEFT($C139,LEN($C139)-6),S140:S$211)</f>
        <v>6.8573137500000003</v>
      </c>
      <c r="T139" s="125">
        <f>SUMIF($B140:$B$211,LEFT($C139,LEN($C139)-6),T140:T$211)</f>
        <v>6.8573137500000003</v>
      </c>
      <c r="U139" s="125">
        <f>SUMIF($B140:$B$211,LEFT($C139,LEN($C139)-6),U140:U$211)</f>
        <v>6.8573137500000003</v>
      </c>
      <c r="V139" s="125">
        <f>SUMIF($B140:$B$211,LEFT($C139,LEN($C139)-6),V140:V$211)</f>
        <v>6.8573137500000003</v>
      </c>
      <c r="W139" s="125">
        <f>SUMIF($B140:$B$211,LEFT($C139,LEN($C139)-6),W140:W$211)</f>
        <v>6.8573137500000003</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6.8573137500000003</v>
      </c>
      <c r="I144" s="127">
        <v>6.8573137500000003</v>
      </c>
      <c r="J144" s="127">
        <v>6.8573137500000003</v>
      </c>
      <c r="K144" s="127">
        <v>6.8573137500000003</v>
      </c>
      <c r="L144" s="127">
        <v>6.8573137500000003</v>
      </c>
      <c r="M144" s="127">
        <v>6.8573137500000003</v>
      </c>
      <c r="N144" s="127">
        <v>6.8573137500000003</v>
      </c>
      <c r="O144" s="127">
        <v>6.8573137500000003</v>
      </c>
      <c r="P144" s="127">
        <v>6.8573137500000003</v>
      </c>
      <c r="Q144" s="127">
        <v>6.8573137500000003</v>
      </c>
      <c r="R144" s="127">
        <v>6.8573137500000003</v>
      </c>
      <c r="S144" s="127">
        <v>6.8573137500000003</v>
      </c>
      <c r="T144" s="127">
        <v>6.8573137500000003</v>
      </c>
      <c r="U144" s="127">
        <v>6.8573137500000003</v>
      </c>
      <c r="V144" s="127">
        <v>6.8573137500000003</v>
      </c>
      <c r="W144" s="127">
        <v>6.8573137500000003</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598.50353069999994</v>
      </c>
      <c r="E153" s="123">
        <f>SUMIF($A155:$A$211,LEFT($C153,LEN($C153)-6),E155:E$211)</f>
        <v>598.50353069999994</v>
      </c>
      <c r="F153" s="123">
        <f>SUMIF($A155:$A$211,LEFT($C153,LEN($C153)-6),F155:F$211)</f>
        <v>726.02550569999983</v>
      </c>
      <c r="G153" s="123">
        <f>SUMIF($A155:$A$211,LEFT($C153,LEN($C153)-6),G155:G$211)</f>
        <v>734.14016549999985</v>
      </c>
      <c r="H153" s="123">
        <f>SUMIF($A155:$A$211,LEFT($C153,LEN($C153)-6),H155:H$211)</f>
        <v>765.72161849999986</v>
      </c>
      <c r="I153" s="123">
        <f>SUMIF($A155:$A$211,LEFT($C153,LEN($C153)-6),I155:I$211)</f>
        <v>806.10930599999995</v>
      </c>
      <c r="J153" s="123">
        <f>SUMIF($A155:$A$211,LEFT($C153,LEN($C153)-6),J155:J$211)</f>
        <v>861.30541849999986</v>
      </c>
      <c r="K153" s="123">
        <f>SUMIF($A155:$A$211,LEFT($C153,LEN($C153)-6),K155:K$211)</f>
        <v>873.3357934999998</v>
      </c>
      <c r="L153" s="123">
        <f>SUMIF($A155:$A$211,LEFT($C153,LEN($C153)-6),L155:L$211)</f>
        <v>924.3357934999998</v>
      </c>
      <c r="M153" s="123">
        <f>SUMIF($A155:$A$211,LEFT($C153,LEN($C153)-6),M155:M$211)</f>
        <v>924.3357934999998</v>
      </c>
      <c r="N153" s="123">
        <f>SUMIF($A155:$A$211,LEFT($C153,LEN($C153)-6),N155:N$211)</f>
        <v>865.60679349999987</v>
      </c>
      <c r="O153" s="123">
        <f>SUMIF($A155:$A$211,LEFT($C153,LEN($C153)-6),O155:O$211)</f>
        <v>865.60679349999987</v>
      </c>
      <c r="P153" s="123">
        <f>SUMIF($A155:$A$211,LEFT($C153,LEN($C153)-6),P155:P$211)</f>
        <v>865.60679349999987</v>
      </c>
      <c r="Q153" s="123">
        <f>SUMIF($A155:$A$211,LEFT($C153,LEN($C153)-6),Q155:Q$211)</f>
        <v>877.63716849999992</v>
      </c>
      <c r="R153" s="123">
        <f>SUMIF($A155:$A$211,LEFT($C153,LEN($C153)-6),R155:R$211)</f>
        <v>963.20071849999988</v>
      </c>
      <c r="S153" s="123">
        <f>SUMIF($A155:$A$211,LEFT($C153,LEN($C153)-6),S155:S$211)</f>
        <v>963.20071849999988</v>
      </c>
      <c r="T153" s="123">
        <f>SUMIF($A155:$A$211,LEFT($C153,LEN($C153)-6),T155:T$211)</f>
        <v>963.20071849999988</v>
      </c>
      <c r="U153" s="123">
        <f>SUMIF($A155:$A$211,LEFT($C153,LEN($C153)-6),U155:U$211)</f>
        <v>963.20071849999988</v>
      </c>
      <c r="V153" s="123">
        <f>SUMIF($A155:$A$211,LEFT($C153,LEN($C153)-6),V155:V$211)</f>
        <v>963.20071849999988</v>
      </c>
      <c r="W153" s="123">
        <f>SUMIF($A155:$A$211,LEFT($C153,LEN($C153)-6),W155:W$211)</f>
        <v>963.20071849999988</v>
      </c>
    </row>
    <row r="154" spans="1:23" s="87" customFormat="1" ht="14.25" customHeight="1" x14ac:dyDescent="0.25">
      <c r="A154" s="125" t="s">
        <v>485</v>
      </c>
      <c r="B154" s="125" t="s">
        <v>485</v>
      </c>
      <c r="C154" s="124" t="s">
        <v>485</v>
      </c>
      <c r="D154" s="125">
        <f>SUMIF($B155:$B$211,LEFT($C154,LEN($C154)-6),D155:D$211)</f>
        <v>52.385523200000009</v>
      </c>
      <c r="E154" s="125">
        <f>SUMIF($B155:$B$211,LEFT($C154,LEN($C154)-6),E155:E$211)</f>
        <v>52.385523200000009</v>
      </c>
      <c r="F154" s="125">
        <f>SUMIF($B155:$B$211,LEFT($C154,LEN($C154)-6),F155:F$211)</f>
        <v>52.385523200000009</v>
      </c>
      <c r="G154" s="125">
        <f>SUMIF($B155:$B$211,LEFT($C154,LEN($C154)-6),G155:G$211)</f>
        <v>65.31233300000001</v>
      </c>
      <c r="H154" s="125">
        <f>SUMIF($B155:$B$211,LEFT($C154,LEN($C154)-6),H155:H$211)</f>
        <v>73.635061000000007</v>
      </c>
      <c r="I154" s="125">
        <f>SUMIF($B155:$B$211,LEFT($C154,LEN($C154)-6),I155:I$211)</f>
        <v>73.635061000000007</v>
      </c>
      <c r="J154" s="125">
        <f>SUMIF($B155:$B$211,LEFT($C154,LEN($C154)-6),J155:J$211)</f>
        <v>73.635061000000007</v>
      </c>
      <c r="K154" s="125">
        <f>SUMIF($B155:$B$211,LEFT($C154,LEN($C154)-6),K155:K$211)</f>
        <v>73.635061000000007</v>
      </c>
      <c r="L154" s="125">
        <f>SUMIF($B155:$B$211,LEFT($C154,LEN($C154)-6),L155:L$211)</f>
        <v>73.635061000000007</v>
      </c>
      <c r="M154" s="125">
        <f>SUMIF($B155:$B$211,LEFT($C154,LEN($C154)-6),M155:M$211)</f>
        <v>73.635061000000007</v>
      </c>
      <c r="N154" s="125">
        <f>SUMIF($B155:$B$211,LEFT($C154,LEN($C154)-6),N155:N$211)</f>
        <v>73.635061000000007</v>
      </c>
      <c r="O154" s="125">
        <f>SUMIF($B155:$B$211,LEFT($C154,LEN($C154)-6),O155:O$211)</f>
        <v>73.635061000000007</v>
      </c>
      <c r="P154" s="125">
        <f>SUMIF($B155:$B$211,LEFT($C154,LEN($C154)-6),P155:P$211)</f>
        <v>73.635061000000007</v>
      </c>
      <c r="Q154" s="125">
        <f>SUMIF($B155:$B$211,LEFT($C154,LEN($C154)-6),Q155:Q$211)</f>
        <v>73.635061000000007</v>
      </c>
      <c r="R154" s="125">
        <f>SUMIF($B155:$B$211,LEFT($C154,LEN($C154)-6),R155:R$211)</f>
        <v>73.635061000000007</v>
      </c>
      <c r="S154" s="125">
        <f>SUMIF($B155:$B$211,LEFT($C154,LEN($C154)-6),S155:S$211)</f>
        <v>73.635061000000007</v>
      </c>
      <c r="T154" s="125">
        <f>SUMIF($B155:$B$211,LEFT($C154,LEN($C154)-6),T155:T$211)</f>
        <v>73.635061000000007</v>
      </c>
      <c r="U154" s="125">
        <f>SUMIF($B155:$B$211,LEFT($C154,LEN($C154)-6),U155:U$211)</f>
        <v>73.635061000000007</v>
      </c>
      <c r="V154" s="125">
        <f>SUMIF($B155:$B$211,LEFT($C154,LEN($C154)-6),V155:V$211)</f>
        <v>73.635061000000007</v>
      </c>
      <c r="W154" s="125">
        <f>SUMIF($B155:$B$211,LEFT($C154,LEN($C154)-6),W155:W$211)</f>
        <v>73.635061000000007</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17.323740000000001</v>
      </c>
      <c r="E156" s="127">
        <v>17.323740000000001</v>
      </c>
      <c r="F156" s="127">
        <v>17.323740000000001</v>
      </c>
      <c r="G156" s="127">
        <v>17.323740000000001</v>
      </c>
      <c r="H156" s="127">
        <v>17.323740000000001</v>
      </c>
      <c r="I156" s="127">
        <v>17.323740000000001</v>
      </c>
      <c r="J156" s="127">
        <v>17.323740000000001</v>
      </c>
      <c r="K156" s="127">
        <v>17.323740000000001</v>
      </c>
      <c r="L156" s="127">
        <v>17.323740000000001</v>
      </c>
      <c r="M156" s="127">
        <v>17.323740000000001</v>
      </c>
      <c r="N156" s="127">
        <v>17.323740000000001</v>
      </c>
      <c r="O156" s="127">
        <v>17.323740000000001</v>
      </c>
      <c r="P156" s="127">
        <v>17.323740000000001</v>
      </c>
      <c r="Q156" s="127">
        <v>17.323740000000001</v>
      </c>
      <c r="R156" s="127">
        <v>17.323740000000001</v>
      </c>
      <c r="S156" s="127">
        <v>17.323740000000001</v>
      </c>
      <c r="T156" s="127">
        <v>17.323740000000001</v>
      </c>
      <c r="U156" s="127">
        <v>17.323740000000001</v>
      </c>
      <c r="V156" s="127">
        <v>17.323740000000001</v>
      </c>
      <c r="W156" s="127">
        <v>17.323740000000001</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35.061783200000008</v>
      </c>
      <c r="E166" s="127">
        <v>35.061783200000008</v>
      </c>
      <c r="F166" s="127">
        <v>35.061783200000008</v>
      </c>
      <c r="G166" s="127">
        <v>47.988593000000009</v>
      </c>
      <c r="H166" s="127">
        <v>56.311321000000014</v>
      </c>
      <c r="I166" s="127">
        <v>56.311321000000014</v>
      </c>
      <c r="J166" s="127">
        <v>56.311321000000014</v>
      </c>
      <c r="K166" s="127">
        <v>56.311321000000014</v>
      </c>
      <c r="L166" s="127">
        <v>56.311321000000014</v>
      </c>
      <c r="M166" s="127">
        <v>56.311321000000014</v>
      </c>
      <c r="N166" s="127">
        <v>56.311321000000014</v>
      </c>
      <c r="O166" s="127">
        <v>56.311321000000014</v>
      </c>
      <c r="P166" s="127">
        <v>56.311321000000014</v>
      </c>
      <c r="Q166" s="127">
        <v>56.311321000000014</v>
      </c>
      <c r="R166" s="127">
        <v>56.311321000000014</v>
      </c>
      <c r="S166" s="127">
        <v>56.311321000000014</v>
      </c>
      <c r="T166" s="127">
        <v>56.311321000000014</v>
      </c>
      <c r="U166" s="127">
        <v>56.311321000000014</v>
      </c>
      <c r="V166" s="127">
        <v>56.311321000000014</v>
      </c>
      <c r="W166" s="127">
        <v>56.311321000000014</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12.270982500000001</v>
      </c>
      <c r="E178" s="125">
        <f>SUMIF($B179:$B$211,LEFT($C178,LEN($C178)-6),E179:E$211)</f>
        <v>12.270982500000001</v>
      </c>
      <c r="F178" s="125">
        <f>SUMIF($B179:$B$211,LEFT($C178,LEN($C178)-6),F179:F$211)</f>
        <v>12.270982500000001</v>
      </c>
      <c r="G178" s="125">
        <f>SUMIF($B179:$B$211,LEFT($C178,LEN($C178)-6),G179:G$211)</f>
        <v>12.270982500000001</v>
      </c>
      <c r="H178" s="125">
        <f>SUMIF($B179:$B$211,LEFT($C178,LEN($C178)-6),H179:H$211)</f>
        <v>16.281107500000001</v>
      </c>
      <c r="I178" s="125">
        <f>SUMIF($B179:$B$211,LEFT($C178,LEN($C178)-6),I179:I$211)</f>
        <v>18.286169999999998</v>
      </c>
      <c r="J178" s="125">
        <f>SUMIF($B179:$B$211,LEFT($C178,LEN($C178)-6),J179:J$211)</f>
        <v>24.301357500000002</v>
      </c>
      <c r="K178" s="125">
        <f>SUMIF($B179:$B$211,LEFT($C178,LEN($C178)-6),K179:K$211)</f>
        <v>36.331732500000001</v>
      </c>
      <c r="L178" s="125">
        <f>SUMIF($B179:$B$211,LEFT($C178,LEN($C178)-6),L179:L$211)</f>
        <v>36.331732500000001</v>
      </c>
      <c r="M178" s="125">
        <f>SUMIF($B179:$B$211,LEFT($C178,LEN($C178)-6),M179:M$211)</f>
        <v>36.331732500000001</v>
      </c>
      <c r="N178" s="125">
        <f>SUMIF($B179:$B$211,LEFT($C178,LEN($C178)-6),N179:N$211)</f>
        <v>36.331732500000001</v>
      </c>
      <c r="O178" s="125">
        <f>SUMIF($B179:$B$211,LEFT($C178,LEN($C178)-6),O179:O$211)</f>
        <v>36.331732500000001</v>
      </c>
      <c r="P178" s="125">
        <f>SUMIF($B179:$B$211,LEFT($C178,LEN($C178)-6),P179:P$211)</f>
        <v>36.331732500000001</v>
      </c>
      <c r="Q178" s="125">
        <f>SUMIF($B179:$B$211,LEFT($C178,LEN($C178)-6),Q179:Q$211)</f>
        <v>48.3621075</v>
      </c>
      <c r="R178" s="125">
        <f>SUMIF($B179:$B$211,LEFT($C178,LEN($C178)-6),R179:R$211)</f>
        <v>48.3621075</v>
      </c>
      <c r="S178" s="125">
        <f>SUMIF($B179:$B$211,LEFT($C178,LEN($C178)-6),S179:S$211)</f>
        <v>48.3621075</v>
      </c>
      <c r="T178" s="125">
        <f>SUMIF($B179:$B$211,LEFT($C178,LEN($C178)-6),T179:T$211)</f>
        <v>48.3621075</v>
      </c>
      <c r="U178" s="125">
        <f>SUMIF($B179:$B$211,LEFT($C178,LEN($C178)-6),U179:U$211)</f>
        <v>48.3621075</v>
      </c>
      <c r="V178" s="125">
        <f>SUMIF($B179:$B$211,LEFT($C178,LEN($C178)-6),V179:V$211)</f>
        <v>48.3621075</v>
      </c>
      <c r="W178" s="125">
        <f>SUMIF($B179:$B$211,LEFT($C178,LEN($C178)-6),W179:W$211)</f>
        <v>48.3621075</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12.270982500000001</v>
      </c>
      <c r="E184" s="127">
        <v>12.270982500000001</v>
      </c>
      <c r="F184" s="127">
        <v>12.270982500000001</v>
      </c>
      <c r="G184" s="127">
        <v>12.270982500000001</v>
      </c>
      <c r="H184" s="127">
        <v>12.270982500000001</v>
      </c>
      <c r="I184" s="127">
        <v>12.270982500000001</v>
      </c>
      <c r="J184" s="127">
        <v>12.270982500000001</v>
      </c>
      <c r="K184" s="127">
        <v>12.270982500000001</v>
      </c>
      <c r="L184" s="127">
        <v>12.270982500000001</v>
      </c>
      <c r="M184" s="127">
        <v>12.270982500000001</v>
      </c>
      <c r="N184" s="127">
        <v>12.270982500000001</v>
      </c>
      <c r="O184" s="127">
        <v>12.270982500000001</v>
      </c>
      <c r="P184" s="127">
        <v>12.270982500000001</v>
      </c>
      <c r="Q184" s="127">
        <v>24.301357500000002</v>
      </c>
      <c r="R184" s="127">
        <v>24.301357500000002</v>
      </c>
      <c r="S184" s="127">
        <v>24.301357500000002</v>
      </c>
      <c r="T184" s="127">
        <v>24.301357500000002</v>
      </c>
      <c r="U184" s="127">
        <v>24.301357500000002</v>
      </c>
      <c r="V184" s="127">
        <v>24.301357500000002</v>
      </c>
      <c r="W184" s="127">
        <v>24.301357500000002</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4.0101250000000004</v>
      </c>
      <c r="I189" s="127">
        <v>6.0151874999999997</v>
      </c>
      <c r="J189" s="127">
        <v>12.030374999999999</v>
      </c>
      <c r="K189" s="127">
        <v>24.060749999999999</v>
      </c>
      <c r="L189" s="127">
        <v>24.060749999999999</v>
      </c>
      <c r="M189" s="127">
        <v>24.060749999999999</v>
      </c>
      <c r="N189" s="127">
        <v>24.060749999999999</v>
      </c>
      <c r="O189" s="127">
        <v>24.060749999999999</v>
      </c>
      <c r="P189" s="127">
        <v>24.060749999999999</v>
      </c>
      <c r="Q189" s="127">
        <v>24.060749999999999</v>
      </c>
      <c r="R189" s="127">
        <v>24.060749999999999</v>
      </c>
      <c r="S189" s="127">
        <v>24.060749999999999</v>
      </c>
      <c r="T189" s="127">
        <v>24.060749999999999</v>
      </c>
      <c r="U189" s="127">
        <v>24.060749999999999</v>
      </c>
      <c r="V189" s="127">
        <v>24.060749999999999</v>
      </c>
      <c r="W189" s="127">
        <v>24.060749999999999</v>
      </c>
    </row>
    <row r="190" spans="1:23" s="87" customFormat="1" ht="14.25" customHeight="1" x14ac:dyDescent="0.25">
      <c r="A190" s="125" t="s">
        <v>517</v>
      </c>
      <c r="B190" s="125" t="s">
        <v>517</v>
      </c>
      <c r="C190" s="124" t="s">
        <v>517</v>
      </c>
      <c r="D190" s="125">
        <f>SUMIF($B191:$B$211,LEFT($C190,LEN($C190)-6),D191:D$211)</f>
        <v>533.84702499999992</v>
      </c>
      <c r="E190" s="125">
        <f>SUMIF($B191:$B$211,LEFT($C190,LEN($C190)-6),E191:E$211)</f>
        <v>533.84702499999992</v>
      </c>
      <c r="F190" s="125">
        <f>SUMIF($B191:$B$211,LEFT($C190,LEN($C190)-6),F191:F$211)</f>
        <v>661.3689999999998</v>
      </c>
      <c r="G190" s="125">
        <f>SUMIF($B191:$B$211,LEFT($C190,LEN($C190)-6),G191:G$211)</f>
        <v>656.55684999999983</v>
      </c>
      <c r="H190" s="125">
        <f>SUMIF($B191:$B$211,LEFT($C190,LEN($C190)-6),H191:H$211)</f>
        <v>675.80544999999984</v>
      </c>
      <c r="I190" s="125">
        <f>SUMIF($B191:$B$211,LEFT($C190,LEN($C190)-6),I191:I$211)</f>
        <v>714.18807499999991</v>
      </c>
      <c r="J190" s="125">
        <f>SUMIF($B191:$B$211,LEFT($C190,LEN($C190)-6),J191:J$211)</f>
        <v>763.3689999999998</v>
      </c>
      <c r="K190" s="125">
        <f>SUMIF($B191:$B$211,LEFT($C190,LEN($C190)-6),K191:K$211)</f>
        <v>763.3689999999998</v>
      </c>
      <c r="L190" s="125">
        <f>SUMIF($B191:$B$211,LEFT($C190,LEN($C190)-6),L191:L$211)</f>
        <v>814.3689999999998</v>
      </c>
      <c r="M190" s="125">
        <f>SUMIF($B191:$B$211,LEFT($C190,LEN($C190)-6),M191:M$211)</f>
        <v>814.3689999999998</v>
      </c>
      <c r="N190" s="125">
        <f>SUMIF($B191:$B$211,LEFT($C190,LEN($C190)-6),N191:N$211)</f>
        <v>755.63999999999987</v>
      </c>
      <c r="O190" s="125">
        <f>SUMIF($B191:$B$211,LEFT($C190,LEN($C190)-6),O191:O$211)</f>
        <v>755.63999999999987</v>
      </c>
      <c r="P190" s="125">
        <f>SUMIF($B191:$B$211,LEFT($C190,LEN($C190)-6),P191:P$211)</f>
        <v>755.63999999999987</v>
      </c>
      <c r="Q190" s="125">
        <f>SUMIF($B191:$B$211,LEFT($C190,LEN($C190)-6),Q191:Q$211)</f>
        <v>755.63999999999987</v>
      </c>
      <c r="R190" s="125">
        <f>SUMIF($B191:$B$211,LEFT($C190,LEN($C190)-6),R191:R$211)</f>
        <v>841.20354999999984</v>
      </c>
      <c r="S190" s="125">
        <f>SUMIF($B191:$B$211,LEFT($C190,LEN($C190)-6),S191:S$211)</f>
        <v>841.20354999999984</v>
      </c>
      <c r="T190" s="125">
        <f>SUMIF($B191:$B$211,LEFT($C190,LEN($C190)-6),T191:T$211)</f>
        <v>841.20354999999984</v>
      </c>
      <c r="U190" s="125">
        <f>SUMIF($B191:$B$211,LEFT($C190,LEN($C190)-6),U191:U$211)</f>
        <v>841.20354999999984</v>
      </c>
      <c r="V190" s="125">
        <f>SUMIF($B191:$B$211,LEFT($C190,LEN($C190)-6),V191:V$211)</f>
        <v>841.20354999999984</v>
      </c>
      <c r="W190" s="125">
        <f>SUMIF($B191:$B$211,LEFT($C190,LEN($C190)-6),W191:W$211)</f>
        <v>841.20354999999984</v>
      </c>
    </row>
    <row r="191" spans="1:23" s="85" customFormat="1" ht="14.25" customHeight="1" x14ac:dyDescent="0.25">
      <c r="A191" s="130" t="s">
        <v>240</v>
      </c>
      <c r="B191" s="130" t="s">
        <v>518</v>
      </c>
      <c r="C191" s="126" t="s">
        <v>291</v>
      </c>
      <c r="D191" s="127">
        <v>524.22272499999997</v>
      </c>
      <c r="E191" s="127">
        <v>524.22272499999997</v>
      </c>
      <c r="F191" s="127">
        <v>651.74469999999985</v>
      </c>
      <c r="G191" s="127">
        <v>646.93254999999988</v>
      </c>
      <c r="H191" s="127">
        <v>666.18114999999989</v>
      </c>
      <c r="I191" s="127">
        <v>704.56377499999996</v>
      </c>
      <c r="J191" s="127">
        <v>753.74469999999985</v>
      </c>
      <c r="K191" s="127">
        <v>753.74469999999985</v>
      </c>
      <c r="L191" s="127">
        <v>804.74469999999985</v>
      </c>
      <c r="M191" s="127">
        <v>804.74469999999985</v>
      </c>
      <c r="N191" s="127">
        <v>746.01569999999992</v>
      </c>
      <c r="O191" s="127">
        <v>746.01569999999992</v>
      </c>
      <c r="P191" s="127">
        <v>746.01569999999992</v>
      </c>
      <c r="Q191" s="127">
        <v>746.01569999999992</v>
      </c>
      <c r="R191" s="127">
        <v>831.57924999999989</v>
      </c>
      <c r="S191" s="127">
        <v>831.57924999999989</v>
      </c>
      <c r="T191" s="127">
        <v>831.57924999999989</v>
      </c>
      <c r="U191" s="127">
        <v>831.57924999999989</v>
      </c>
      <c r="V191" s="127">
        <v>831.57924999999989</v>
      </c>
      <c r="W191" s="127">
        <v>831.57924999999989</v>
      </c>
    </row>
    <row r="192" spans="1:23" s="85" customFormat="1" ht="14.25" customHeight="1" x14ac:dyDescent="0.25">
      <c r="A192" s="130" t="s">
        <v>240</v>
      </c>
      <c r="B192" s="130" t="s">
        <v>518</v>
      </c>
      <c r="C192" s="126" t="s">
        <v>276</v>
      </c>
      <c r="D192" s="127">
        <v>9.6242999999999999</v>
      </c>
      <c r="E192" s="127">
        <v>9.6242999999999999</v>
      </c>
      <c r="F192" s="127">
        <v>9.6242999999999999</v>
      </c>
      <c r="G192" s="127">
        <v>9.6242999999999999</v>
      </c>
      <c r="H192" s="127">
        <v>9.6242999999999999</v>
      </c>
      <c r="I192" s="127">
        <v>9.6242999999999999</v>
      </c>
      <c r="J192" s="127">
        <v>9.6242999999999999</v>
      </c>
      <c r="K192" s="127">
        <v>9.6242999999999999</v>
      </c>
      <c r="L192" s="127">
        <v>9.6242999999999999</v>
      </c>
      <c r="M192" s="127">
        <v>9.6242999999999999</v>
      </c>
      <c r="N192" s="127">
        <v>9.6242999999999999</v>
      </c>
      <c r="O192" s="127">
        <v>9.6242999999999999</v>
      </c>
      <c r="P192" s="127">
        <v>9.6242999999999999</v>
      </c>
      <c r="Q192" s="127">
        <v>9.6242999999999999</v>
      </c>
      <c r="R192" s="127">
        <v>9.6242999999999999</v>
      </c>
      <c r="S192" s="127">
        <v>9.6242999999999999</v>
      </c>
      <c r="T192" s="127">
        <v>9.6242999999999999</v>
      </c>
      <c r="U192" s="127">
        <v>9.6242999999999999</v>
      </c>
      <c r="V192" s="127">
        <v>9.6242999999999999</v>
      </c>
      <c r="W192" s="127">
        <v>9.6242999999999999</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B4AA7-540A-48C7-8189-B769D25A77EF}">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55</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1489.4641315403956</v>
      </c>
      <c r="E4" s="5">
        <f t="shared" si="0"/>
        <v>1675.6812377998931</v>
      </c>
      <c r="F4" s="5">
        <f t="shared" si="0"/>
        <v>1792.8030950259149</v>
      </c>
      <c r="G4" s="5">
        <f t="shared" si="0"/>
        <v>1685.8832448353371</v>
      </c>
      <c r="H4" s="5">
        <f t="shared" si="0"/>
        <v>1768.8014873370257</v>
      </c>
      <c r="I4" s="5">
        <f t="shared" si="0"/>
        <v>1832.7682345514831</v>
      </c>
      <c r="J4" s="5">
        <f t="shared" si="0"/>
        <v>1833.9863888345833</v>
      </c>
      <c r="K4" s="5">
        <f t="shared" si="0"/>
        <v>1883.4716840708543</v>
      </c>
      <c r="L4" s="5">
        <f t="shared" si="0"/>
        <v>1911.354633785541</v>
      </c>
      <c r="M4" s="5">
        <f t="shared" si="0"/>
        <v>2007.4856443590986</v>
      </c>
      <c r="N4" s="5">
        <f t="shared" si="0"/>
        <v>2070.6540008817428</v>
      </c>
      <c r="O4" s="5">
        <f t="shared" si="0"/>
        <v>1951.3980388402342</v>
      </c>
      <c r="P4" s="5">
        <f t="shared" si="0"/>
        <v>1770.9286791256845</v>
      </c>
      <c r="Q4" s="5">
        <f t="shared" si="0"/>
        <v>1840.29160220822</v>
      </c>
      <c r="R4" s="5">
        <f t="shared" si="0"/>
        <v>1832.7241927006057</v>
      </c>
      <c r="S4" s="5">
        <f t="shared" si="0"/>
        <v>1864.4037950195882</v>
      </c>
      <c r="T4" s="5">
        <f>T5+T56+T116+T120+T153+T197+T209</f>
        <v>1889.6330636482462</v>
      </c>
      <c r="U4" s="5">
        <f t="shared" ref="U4:W4" si="1">U5+U56+U116+U120+U153+U197+U209</f>
        <v>1916.9444976377586</v>
      </c>
      <c r="V4" s="5">
        <f t="shared" si="1"/>
        <v>1955.5241919215698</v>
      </c>
      <c r="W4" s="5">
        <f t="shared" si="1"/>
        <v>1978.5260151900436</v>
      </c>
    </row>
    <row r="5" spans="1:31" s="87" customFormat="1" ht="14.25" customHeight="1" x14ac:dyDescent="0.25">
      <c r="A5" s="123" t="s">
        <v>349</v>
      </c>
      <c r="B5" s="123" t="s">
        <v>349</v>
      </c>
      <c r="C5" s="122" t="s">
        <v>349</v>
      </c>
      <c r="D5" s="123">
        <f>SUMIF($A7:$A$211,LEFT($C5,LEN($C5)-6),D7:D$211)</f>
        <v>432.97922661939629</v>
      </c>
      <c r="E5" s="123">
        <f>SUMIF($A7:$A$211,LEFT($C5,LEN($C5)-6),E7:E$211)</f>
        <v>429.90400090668459</v>
      </c>
      <c r="F5" s="123">
        <f>SUMIF($A7:$A$211,LEFT($C5,LEN($C5)-6),F7:F$211)</f>
        <v>461.43891207248259</v>
      </c>
      <c r="G5" s="123">
        <f>SUMIF($A7:$A$211,LEFT($C5,LEN($C5)-6),G7:G$211)</f>
        <v>454.34779844708692</v>
      </c>
      <c r="H5" s="123">
        <f>SUMIF($A7:$A$211,LEFT($C5,LEN($C5)-6),H7:H$211)</f>
        <v>468.31982142396146</v>
      </c>
      <c r="I5" s="123">
        <f>SUMIF($A7:$A$211,LEFT($C5,LEN($C5)-6),I7:I$211)</f>
        <v>501.83706585426984</v>
      </c>
      <c r="J5" s="123">
        <f>SUMIF($A7:$A$211,LEFT($C5,LEN($C5)-6),J7:J$211)</f>
        <v>538.14874974737461</v>
      </c>
      <c r="K5" s="123">
        <f>SUMIF($A7:$A$211,LEFT($C5,LEN($C5)-6),K7:K$211)</f>
        <v>559.75016403900122</v>
      </c>
      <c r="L5" s="123">
        <f>SUMIF($A7:$A$211,LEFT($C5,LEN($C5)-6),L7:L$211)</f>
        <v>591.18546738113071</v>
      </c>
      <c r="M5" s="123">
        <f>SUMIF($A7:$A$211,LEFT($C5,LEN($C5)-6),M7:M$211)</f>
        <v>555.84210198078222</v>
      </c>
      <c r="N5" s="123">
        <f>SUMIF($A7:$A$211,LEFT($C5,LEN($C5)-6),N7:N$211)</f>
        <v>596.74577714905502</v>
      </c>
      <c r="O5" s="123">
        <f>SUMIF($A7:$A$211,LEFT($C5,LEN($C5)-6),O7:O$211)</f>
        <v>612.56696117595914</v>
      </c>
      <c r="P5" s="123">
        <f>SUMIF($A7:$A$211,LEFT($C5,LEN($C5)-6),P7:P$211)</f>
        <v>535.34258859456418</v>
      </c>
      <c r="Q5" s="123">
        <f>SUMIF($A7:$A$211,LEFT($C5,LEN($C5)-6),Q7:Q$211)</f>
        <v>478.33985198161093</v>
      </c>
      <c r="R5" s="123">
        <f>SUMIF($A7:$A$211,LEFT($C5,LEN($C5)-6),R7:R$211)</f>
        <v>522.63888512029894</v>
      </c>
      <c r="S5" s="123">
        <f>SUMIF($A7:$A$211,LEFT($C5,LEN($C5)-6),S7:S$211)</f>
        <v>526.49973665373795</v>
      </c>
      <c r="T5" s="123">
        <f>SUMIF($A7:$A$211,LEFT($C5,LEN($C5)-6),T7:T$211)</f>
        <v>534.13831799301749</v>
      </c>
      <c r="U5" s="123">
        <f>SUMIF($A7:$A$211,LEFT($C5,LEN($C5)-6),U7:U$211)</f>
        <v>534.78639349907053</v>
      </c>
      <c r="V5" s="123">
        <f>SUMIF($A7:$A$211,LEFT($C5,LEN($C5)-6),V7:V$211)</f>
        <v>545.05233551790138</v>
      </c>
      <c r="W5" s="123">
        <f>SUMIF($A7:$A$211,LEFT($C5,LEN($C5)-6),W7:W$211)</f>
        <v>549.44077599866625</v>
      </c>
    </row>
    <row r="6" spans="1:31" s="87" customFormat="1" ht="14.25" customHeight="1" x14ac:dyDescent="0.25">
      <c r="A6" s="125" t="s">
        <v>350</v>
      </c>
      <c r="B6" s="125" t="s">
        <v>350</v>
      </c>
      <c r="C6" s="124" t="s">
        <v>350</v>
      </c>
      <c r="D6" s="125">
        <f>SUMIF($B7:$B$211,LEFT($C6,LEN($C6)-6),D7:D$211)</f>
        <v>299.21208597668533</v>
      </c>
      <c r="E6" s="125">
        <f>SUMIF($B7:$B$211,LEFT($C6,LEN($C6)-6),E7:E$211)</f>
        <v>286.83346841739859</v>
      </c>
      <c r="F6" s="125">
        <f>SUMIF($B7:$B$211,LEFT($C6,LEN($C6)-6),F7:F$211)</f>
        <v>303.34722764575758</v>
      </c>
      <c r="G6" s="125">
        <f>SUMIF($B7:$B$211,LEFT($C6,LEN($C6)-6),G7:G$211)</f>
        <v>296.40820123344059</v>
      </c>
      <c r="H6" s="125">
        <f>SUMIF($B7:$B$211,LEFT($C6,LEN($C6)-6),H7:H$211)</f>
        <v>299.81431282153852</v>
      </c>
      <c r="I6" s="125">
        <f>SUMIF($B7:$B$211,LEFT($C6,LEN($C6)-6),I7:I$211)</f>
        <v>307.35205156034971</v>
      </c>
      <c r="J6" s="125">
        <f>SUMIF($B7:$B$211,LEFT($C6,LEN($C6)-6),J7:J$211)</f>
        <v>313.24887019181818</v>
      </c>
      <c r="K6" s="125">
        <f>SUMIF($B7:$B$211,LEFT($C6,LEN($C6)-6),K7:K$211)</f>
        <v>334.16412098363639</v>
      </c>
      <c r="L6" s="125">
        <f>SUMIF($B7:$B$211,LEFT($C6,LEN($C6)-6),L7:L$211)</f>
        <v>327.02292287393936</v>
      </c>
      <c r="M6" s="125">
        <f>SUMIF($B7:$B$211,LEFT($C6,LEN($C6)-6),M7:M$211)</f>
        <v>302.74022312312309</v>
      </c>
      <c r="N6" s="125">
        <f>SUMIF($B7:$B$211,LEFT($C6,LEN($C6)-6),N7:N$211)</f>
        <v>308.27331957973325</v>
      </c>
      <c r="O6" s="125">
        <f>SUMIF($B7:$B$211,LEFT($C6,LEN($C6)-6),O7:O$211)</f>
        <v>333.46658779144803</v>
      </c>
      <c r="P6" s="125">
        <f>SUMIF($B7:$B$211,LEFT($C6,LEN($C6)-6),P7:P$211)</f>
        <v>341.00806466938752</v>
      </c>
      <c r="Q6" s="125">
        <f>SUMIF($B7:$B$211,LEFT($C6,LEN($C6)-6),Q7:Q$211)</f>
        <v>313.92561983604372</v>
      </c>
      <c r="R6" s="125">
        <f>SUMIF($B7:$B$211,LEFT($C6,LEN($C6)-6),R7:R$211)</f>
        <v>284.70489579260999</v>
      </c>
      <c r="S6" s="125">
        <f>SUMIF($B7:$B$211,LEFT($C6,LEN($C6)-6),S7:S$211)</f>
        <v>283.89237247626011</v>
      </c>
      <c r="T6" s="125">
        <f>SUMIF($B7:$B$211,LEFT($C6,LEN($C6)-6),T7:T$211)</f>
        <v>287.39877119564756</v>
      </c>
      <c r="U6" s="125">
        <f>SUMIF($B7:$B$211,LEFT($C6,LEN($C6)-6),U7:U$211)</f>
        <v>288.21867627666046</v>
      </c>
      <c r="V6" s="125">
        <f>SUMIF($B7:$B$211,LEFT($C6,LEN($C6)-6),V7:V$211)</f>
        <v>292.49304027824775</v>
      </c>
      <c r="W6" s="125">
        <f>SUMIF($B7:$B$211,LEFT($C6,LEN($C6)-6),W7:W$211)</f>
        <v>293.8216228739833</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63.04960323000001</v>
      </c>
      <c r="E8" s="127">
        <v>60.455500979999997</v>
      </c>
      <c r="F8" s="127">
        <v>69.781252860000009</v>
      </c>
      <c r="G8" s="127">
        <v>54.065657940000015</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87.707046000000005</v>
      </c>
      <c r="E11" s="127">
        <v>82.567877999999993</v>
      </c>
      <c r="F11" s="127">
        <v>81.052107000000007</v>
      </c>
      <c r="G11" s="127">
        <v>89.309517</v>
      </c>
      <c r="H11" s="127">
        <v>105.128136</v>
      </c>
      <c r="I11" s="127">
        <v>113.00411700000001</v>
      </c>
      <c r="J11" s="127">
        <v>108.92733</v>
      </c>
      <c r="K11" s="127">
        <v>109.36506299999999</v>
      </c>
      <c r="L11" s="127">
        <v>102.33512100000002</v>
      </c>
      <c r="M11" s="127">
        <v>87.370037999999994</v>
      </c>
      <c r="N11" s="127">
        <v>108.41457600000001</v>
      </c>
      <c r="O11" s="127">
        <v>99.539096999999998</v>
      </c>
      <c r="P11" s="127">
        <v>107.16781200000001</v>
      </c>
      <c r="Q11" s="127">
        <v>106.697898</v>
      </c>
      <c r="R11" s="127">
        <v>104.04144070132003</v>
      </c>
      <c r="S11" s="127">
        <v>104.99205818112844</v>
      </c>
      <c r="T11" s="127">
        <v>107.48109457316281</v>
      </c>
      <c r="U11" s="127">
        <v>107.90424196477022</v>
      </c>
      <c r="V11" s="127">
        <v>110.42314255105168</v>
      </c>
      <c r="W11" s="127">
        <v>111.35346651081811</v>
      </c>
    </row>
    <row r="12" spans="1:31" s="85" customFormat="1" ht="14.25" customHeight="1" x14ac:dyDescent="0.25">
      <c r="A12" s="130" t="s">
        <v>144</v>
      </c>
      <c r="B12" s="130" t="s">
        <v>351</v>
      </c>
      <c r="C12" s="126" t="s">
        <v>356</v>
      </c>
      <c r="D12" s="127">
        <v>47.933900909999998</v>
      </c>
      <c r="E12" s="127">
        <v>41.139037290000005</v>
      </c>
      <c r="F12" s="127">
        <v>39.532566870000004</v>
      </c>
      <c r="G12" s="127">
        <v>58.870296539999998</v>
      </c>
      <c r="H12" s="127">
        <v>75.252645570000013</v>
      </c>
      <c r="I12" s="127">
        <v>69.940072470000018</v>
      </c>
      <c r="J12" s="127">
        <v>83.329671119999986</v>
      </c>
      <c r="K12" s="127">
        <v>76.433002829999992</v>
      </c>
      <c r="L12" s="127">
        <v>75.148767239999998</v>
      </c>
      <c r="M12" s="127">
        <v>81.174935910000002</v>
      </c>
      <c r="N12" s="127">
        <v>84.008813130000007</v>
      </c>
      <c r="O12" s="127">
        <v>115.14647451000002</v>
      </c>
      <c r="P12" s="127">
        <v>112.47709626000001</v>
      </c>
      <c r="Q12" s="127">
        <v>88.80688395</v>
      </c>
      <c r="R12" s="127">
        <v>102.30150347124997</v>
      </c>
      <c r="S12" s="127">
        <v>99.174098288699739</v>
      </c>
      <c r="T12" s="127">
        <v>98.948915393388319</v>
      </c>
      <c r="U12" s="127">
        <v>98.470953851555834</v>
      </c>
      <c r="V12" s="127">
        <v>98.554789834103644</v>
      </c>
      <c r="W12" s="127">
        <v>98.144195872445366</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11.653500000000001</v>
      </c>
      <c r="E17" s="127">
        <v>9.9057692307692182</v>
      </c>
      <c r="F17" s="127">
        <v>12.057022199999999</v>
      </c>
      <c r="G17" s="127">
        <v>13.517075189999998</v>
      </c>
      <c r="H17" s="127">
        <v>16.395023039999998</v>
      </c>
      <c r="I17" s="127">
        <v>17.84186244</v>
      </c>
      <c r="J17" s="127">
        <v>15.91798689</v>
      </c>
      <c r="K17" s="127">
        <v>16.718290790000001</v>
      </c>
      <c r="L17" s="127">
        <v>16.82604670666667</v>
      </c>
      <c r="M17" s="127">
        <v>18.557286489481296</v>
      </c>
      <c r="N17" s="127">
        <v>19.197069750890122</v>
      </c>
      <c r="O17" s="127">
        <v>18.140049607312498</v>
      </c>
      <c r="P17" s="127">
        <v>21.507154380735507</v>
      </c>
      <c r="Q17" s="127">
        <v>19.460213273015398</v>
      </c>
      <c r="R17" s="127">
        <v>18.833447948083482</v>
      </c>
      <c r="S17" s="127">
        <v>18.924333917211307</v>
      </c>
      <c r="T17" s="127">
        <v>18.986333437044667</v>
      </c>
      <c r="U17" s="127">
        <v>18.988380969417332</v>
      </c>
      <c r="V17" s="127">
        <v>19.099620578924565</v>
      </c>
      <c r="W17" s="127">
        <v>19.089867229857681</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13.820608771999998</v>
      </c>
      <c r="E19" s="127">
        <v>13.585756796000002</v>
      </c>
      <c r="F19" s="127">
        <v>12.267130533939396</v>
      </c>
      <c r="G19" s="127">
        <v>18.063010504000001</v>
      </c>
      <c r="H19" s="127">
        <v>29</v>
      </c>
      <c r="I19" s="127">
        <v>35</v>
      </c>
      <c r="J19" s="127">
        <v>36.5</v>
      </c>
      <c r="K19" s="127">
        <v>38.5</v>
      </c>
      <c r="L19" s="127">
        <v>41.68</v>
      </c>
      <c r="M19" s="127">
        <v>39.362669977855553</v>
      </c>
      <c r="N19" s="127">
        <v>39.55119577628875</v>
      </c>
      <c r="O19" s="127">
        <v>40.752983806483343</v>
      </c>
      <c r="P19" s="127">
        <v>42.452352194160198</v>
      </c>
      <c r="Q19" s="127">
        <v>44.132503937141514</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20.550372519230763</v>
      </c>
      <c r="E22" s="127">
        <v>22.890115211538458</v>
      </c>
      <c r="F22" s="127">
        <v>23.03313</v>
      </c>
      <c r="G22" s="127">
        <v>18.831320423076924</v>
      </c>
      <c r="H22" s="127">
        <v>34.173508211538469</v>
      </c>
      <c r="I22" s="127">
        <v>45.848646923076927</v>
      </c>
      <c r="J22" s="127">
        <v>47.999999999999993</v>
      </c>
      <c r="K22" s="127">
        <v>52</v>
      </c>
      <c r="L22" s="127">
        <v>53.999999999999993</v>
      </c>
      <c r="M22" s="127">
        <v>56.275292745786238</v>
      </c>
      <c r="N22" s="127">
        <v>57.101664922554349</v>
      </c>
      <c r="O22" s="127">
        <v>59.88798286765217</v>
      </c>
      <c r="P22" s="127">
        <v>57.403649834491858</v>
      </c>
      <c r="Q22" s="127">
        <v>54.828120675886773</v>
      </c>
      <c r="R22" s="127">
        <v>59.5285036719565</v>
      </c>
      <c r="S22" s="127">
        <v>60.801882089220605</v>
      </c>
      <c r="T22" s="127">
        <v>61.982427792051794</v>
      </c>
      <c r="U22" s="127">
        <v>62.855099490917077</v>
      </c>
      <c r="V22" s="127">
        <v>64.415487314167834</v>
      </c>
      <c r="W22" s="127">
        <v>65.234093260862181</v>
      </c>
    </row>
    <row r="23" spans="1:23" s="85" customFormat="1" ht="14.25" customHeight="1" x14ac:dyDescent="0.25">
      <c r="A23" s="130" t="s">
        <v>144</v>
      </c>
      <c r="B23" s="130" t="s">
        <v>351</v>
      </c>
      <c r="C23" s="126" t="s">
        <v>364</v>
      </c>
      <c r="D23" s="127">
        <v>54.497054545454546</v>
      </c>
      <c r="E23" s="127">
        <v>56.289410909090918</v>
      </c>
      <c r="F23" s="127">
        <v>65.624018181818172</v>
      </c>
      <c r="G23" s="127">
        <v>43.751323636363637</v>
      </c>
      <c r="H23" s="127">
        <v>39.865000000000002</v>
      </c>
      <c r="I23" s="127">
        <v>25.717352727272726</v>
      </c>
      <c r="J23" s="127">
        <v>20.573882181818181</v>
      </c>
      <c r="K23" s="127">
        <v>41.147764363636362</v>
      </c>
      <c r="L23" s="127">
        <v>37.032987927272728</v>
      </c>
      <c r="M23" s="127">
        <v>20</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50.446799999999982</v>
      </c>
      <c r="E26" s="125">
        <f>SUMIF($B27:$B$211,LEFT($C26,LEN($C26)-6),E27:E$211)</f>
        <v>73.362600000000015</v>
      </c>
      <c r="F26" s="125">
        <f>SUMIF($B27:$B$211,LEFT($C26,LEN($C26)-6),F27:F$211)</f>
        <v>86.544174999999996</v>
      </c>
      <c r="G26" s="125">
        <f>SUMIF($B27:$B$211,LEFT($C26,LEN($C26)-6),G27:G$211)</f>
        <v>93.343800000000016</v>
      </c>
      <c r="H26" s="125">
        <f>SUMIF($B27:$B$211,LEFT($C26,LEN($C26)-6),H27:H$211)</f>
        <v>108.70511999999999</v>
      </c>
      <c r="I26" s="125">
        <f>SUMIF($B27:$B$211,LEFT($C26,LEN($C26)-6),I27:I$211)</f>
        <v>127.25086659430266</v>
      </c>
      <c r="J26" s="125">
        <f>SUMIF($B27:$B$211,LEFT($C26,LEN($C26)-6),J27:J$211)</f>
        <v>148.71726763668198</v>
      </c>
      <c r="K26" s="125">
        <f>SUMIF($B27:$B$211,LEFT($C26,LEN($C26)-6),K27:K$211)</f>
        <v>157.12025869926876</v>
      </c>
      <c r="L26" s="125">
        <f>SUMIF($B27:$B$211,LEFT($C26,LEN($C26)-6),L27:L$211)</f>
        <v>164.92486824743744</v>
      </c>
      <c r="M26" s="125">
        <f>SUMIF($B27:$B$211,LEFT($C26,LEN($C26)-6),M27:M$211)</f>
        <v>169.70836498859839</v>
      </c>
      <c r="N26" s="125">
        <f>SUMIF($B27:$B$211,LEFT($C26,LEN($C26)-6),N27:N$211)</f>
        <v>164.1664187247948</v>
      </c>
      <c r="O26" s="125">
        <f>SUMIF($B27:$B$211,LEFT($C26,LEN($C26)-6),O27:O$211)</f>
        <v>156.57685687173415</v>
      </c>
      <c r="P26" s="125">
        <f>SUMIF($B27:$B$211,LEFT($C26,LEN($C26)-6),P27:P$211)</f>
        <v>103.14707132642658</v>
      </c>
      <c r="Q26" s="125">
        <f>SUMIF($B27:$B$211,LEFT($C26,LEN($C26)-6),Q27:Q$211)</f>
        <v>74.16145031581722</v>
      </c>
      <c r="R26" s="125">
        <f>SUMIF($B27:$B$211,LEFT($C26,LEN($C26)-6),R27:R$211)</f>
        <v>127.77229030595902</v>
      </c>
      <c r="S26" s="125">
        <f>SUMIF($B27:$B$211,LEFT($C26,LEN($C26)-6),S27:S$211)</f>
        <v>130.17884353777669</v>
      </c>
      <c r="T26" s="125">
        <f>SUMIF($B27:$B$211,LEFT($C26,LEN($C26)-6),T27:T$211)</f>
        <v>132.30728233872438</v>
      </c>
      <c r="U26" s="125">
        <f>SUMIF($B27:$B$211,LEFT($C26,LEN($C26)-6),U27:U$211)</f>
        <v>130.78159857601372</v>
      </c>
      <c r="V26" s="125">
        <f>SUMIF($B27:$B$211,LEFT($C26,LEN($C26)-6),V27:V$211)</f>
        <v>133.83912444880747</v>
      </c>
      <c r="W26" s="125">
        <f>SUMIF($B27:$B$211,LEFT($C26,LEN($C26)-6),W27:W$211)</f>
        <v>135.95053296420605</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6.5007999999999857</v>
      </c>
      <c r="E29" s="127">
        <v>9.5438000000000081</v>
      </c>
      <c r="F29" s="127">
        <v>7.0749749999999967</v>
      </c>
      <c r="G29" s="127">
        <v>5.0626000000000149</v>
      </c>
      <c r="H29" s="127">
        <v>8.3164000000000069</v>
      </c>
      <c r="I29" s="127">
        <v>18.587800000000023</v>
      </c>
      <c r="J29" s="127">
        <v>13.074319999999984</v>
      </c>
      <c r="K29" s="127">
        <v>25.055759999999982</v>
      </c>
      <c r="L29" s="127">
        <v>10.783328333333333</v>
      </c>
      <c r="M29" s="127">
        <v>12.251413475801259</v>
      </c>
      <c r="N29" s="127">
        <v>11.751590140749251</v>
      </c>
      <c r="O29" s="127">
        <v>11.956317807384156</v>
      </c>
      <c r="P29" s="127">
        <v>12.278329934739084</v>
      </c>
      <c r="Q29" s="127">
        <v>12.73246803317137</v>
      </c>
      <c r="R29" s="127">
        <v>12.588644488964325</v>
      </c>
      <c r="S29" s="127">
        <v>12.845256076395104</v>
      </c>
      <c r="T29" s="127">
        <v>13.071396008737089</v>
      </c>
      <c r="U29" s="127">
        <v>13.222324165144496</v>
      </c>
      <c r="V29" s="127">
        <v>13.555995758748153</v>
      </c>
      <c r="W29" s="127">
        <v>13.659744052143509</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36.295999999999999</v>
      </c>
      <c r="E36" s="127">
        <v>58.208800000000004</v>
      </c>
      <c r="F36" s="127">
        <v>75.899200000000008</v>
      </c>
      <c r="G36" s="127">
        <v>80.631200000000007</v>
      </c>
      <c r="H36" s="127">
        <v>91.20872</v>
      </c>
      <c r="I36" s="127">
        <v>93.876640000000009</v>
      </c>
      <c r="J36" s="127">
        <v>98.368399999999994</v>
      </c>
      <c r="K36" s="127">
        <v>85.89828</v>
      </c>
      <c r="L36" s="127">
        <v>105.742</v>
      </c>
      <c r="M36" s="127">
        <v>110.31720000000001</v>
      </c>
      <c r="N36" s="127">
        <v>95.798839999999998</v>
      </c>
      <c r="O36" s="127">
        <v>96.44556</v>
      </c>
      <c r="P36" s="127">
        <v>51.732802400000004</v>
      </c>
      <c r="Q36" s="127">
        <v>16.533640000000002</v>
      </c>
      <c r="R36" s="127">
        <v>64.144227609973427</v>
      </c>
      <c r="S36" s="127">
        <v>65.427263259796149</v>
      </c>
      <c r="T36" s="127">
        <v>66.559926789573524</v>
      </c>
      <c r="U36" s="127">
        <v>67.354732664024112</v>
      </c>
      <c r="V36" s="127">
        <v>68.98622008817857</v>
      </c>
      <c r="W36" s="127">
        <v>69.600857223086905</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0</v>
      </c>
      <c r="F42" s="127">
        <v>0</v>
      </c>
      <c r="G42" s="127">
        <v>0</v>
      </c>
      <c r="H42" s="127">
        <v>0</v>
      </c>
      <c r="I42" s="127">
        <v>9.7415388137539995</v>
      </c>
      <c r="J42" s="127">
        <v>27.169547636682008</v>
      </c>
      <c r="K42" s="127">
        <v>37.399218699268786</v>
      </c>
      <c r="L42" s="127">
        <v>40.251539914104114</v>
      </c>
      <c r="M42" s="127">
        <v>38.528248679249998</v>
      </c>
      <c r="N42" s="127">
        <v>48.728063945550005</v>
      </c>
      <c r="O42" s="127">
        <v>37.293467946350006</v>
      </c>
      <c r="P42" s="127">
        <v>29.544904144250005</v>
      </c>
      <c r="Q42" s="127">
        <v>36.35515457716668</v>
      </c>
      <c r="R42" s="127">
        <v>41.8646693821781</v>
      </c>
      <c r="S42" s="127">
        <v>42.725736657034851</v>
      </c>
      <c r="T42" s="127">
        <v>43.5043791506424</v>
      </c>
      <c r="U42" s="127">
        <v>41.072797472683796</v>
      </c>
      <c r="V42" s="127">
        <v>42.158321315773279</v>
      </c>
      <c r="W42" s="127">
        <v>43.606630868609855</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7.6499999999999986</v>
      </c>
      <c r="E44" s="127">
        <v>5.6099999999999994</v>
      </c>
      <c r="F44" s="127">
        <v>3.5700000000000003</v>
      </c>
      <c r="G44" s="127">
        <v>7.6499999999999986</v>
      </c>
      <c r="H44" s="127">
        <v>9.18</v>
      </c>
      <c r="I44" s="127">
        <v>5.0448877805486294</v>
      </c>
      <c r="J44" s="127">
        <v>10.105000000000002</v>
      </c>
      <c r="K44" s="127">
        <v>8.7669999999999995</v>
      </c>
      <c r="L44" s="127">
        <v>8.1479999999999997</v>
      </c>
      <c r="M44" s="127">
        <v>8.6115028335471155</v>
      </c>
      <c r="N44" s="127">
        <v>7.8879246384955461</v>
      </c>
      <c r="O44" s="127">
        <v>10.881511118000001</v>
      </c>
      <c r="P44" s="127">
        <v>9.5910348474375002</v>
      </c>
      <c r="Q44" s="127">
        <v>8.5401877054791662</v>
      </c>
      <c r="R44" s="127">
        <v>9.1747488248431672</v>
      </c>
      <c r="S44" s="127">
        <v>9.1805875445505727</v>
      </c>
      <c r="T44" s="127">
        <v>9.1715803897713801</v>
      </c>
      <c r="U44" s="127">
        <v>9.1317442741613242</v>
      </c>
      <c r="V44" s="127">
        <v>9.138587286107466</v>
      </c>
      <c r="W44" s="127">
        <v>9.0833008203657908</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83.320340642710988</v>
      </c>
      <c r="E46" s="125">
        <f>SUMIF($B47:$B$211,LEFT($C46,LEN($C46)-6),E47:E$211)</f>
        <v>69.70793248928598</v>
      </c>
      <c r="F46" s="125">
        <f>SUMIF($B47:$B$211,LEFT($C46,LEN($C46)-6),F47:F$211)</f>
        <v>71.547509426725014</v>
      </c>
      <c r="G46" s="125">
        <f>SUMIF($B47:$B$211,LEFT($C46,LEN($C46)-6),G47:G$211)</f>
        <v>64.595797213646279</v>
      </c>
      <c r="H46" s="125">
        <f>SUMIF($B47:$B$211,LEFT($C46,LEN($C46)-6),H47:H$211)</f>
        <v>59.800388602422998</v>
      </c>
      <c r="I46" s="125">
        <f>SUMIF($B47:$B$211,LEFT($C46,LEN($C46)-6),I47:I$211)</f>
        <v>67.23414769961748</v>
      </c>
      <c r="J46" s="125">
        <f>SUMIF($B47:$B$211,LEFT($C46,LEN($C46)-6),J47:J$211)</f>
        <v>76.182611918874372</v>
      </c>
      <c r="K46" s="125">
        <f>SUMIF($B47:$B$211,LEFT($C46,LEN($C46)-6),K47:K$211)</f>
        <v>68.465784356096108</v>
      </c>
      <c r="L46" s="125">
        <f>SUMIF($B47:$B$211,LEFT($C46,LEN($C46)-6),L47:L$211)</f>
        <v>99.237676259753854</v>
      </c>
      <c r="M46" s="125">
        <f>SUMIF($B47:$B$211,LEFT($C46,LEN($C46)-6),M47:M$211)</f>
        <v>83.393513869060783</v>
      </c>
      <c r="N46" s="125">
        <f>SUMIF($B47:$B$211,LEFT($C46,LEN($C46)-6),N47:N$211)</f>
        <v>124.30603884452698</v>
      </c>
      <c r="O46" s="125">
        <f>SUMIF($B47:$B$211,LEFT($C46,LEN($C46)-6),O47:O$211)</f>
        <v>122.52351651277698</v>
      </c>
      <c r="P46" s="125">
        <f>SUMIF($B47:$B$211,LEFT($C46,LEN($C46)-6),P47:P$211)</f>
        <v>91.187452598749985</v>
      </c>
      <c r="Q46" s="125">
        <f>SUMIF($B47:$B$211,LEFT($C46,LEN($C46)-6),Q47:Q$211)</f>
        <v>90.252781829749992</v>
      </c>
      <c r="R46" s="125">
        <f>SUMIF($B47:$B$211,LEFT($C46,LEN($C46)-6),R47:R$211)</f>
        <v>110.16169902172993</v>
      </c>
      <c r="S46" s="125">
        <f>SUMIF($B47:$B$211,LEFT($C46,LEN($C46)-6),S47:S$211)</f>
        <v>112.42852063970112</v>
      </c>
      <c r="T46" s="125">
        <f>SUMIF($B47:$B$211,LEFT($C46,LEN($C46)-6),T47:T$211)</f>
        <v>114.43226445864551</v>
      </c>
      <c r="U46" s="125">
        <f>SUMIF($B47:$B$211,LEFT($C46,LEN($C46)-6),U47:U$211)</f>
        <v>115.78611864639626</v>
      </c>
      <c r="V46" s="125">
        <f>SUMIF($B47:$B$211,LEFT($C46,LEN($C46)-6),V47:V$211)</f>
        <v>118.72017079084621</v>
      </c>
      <c r="W46" s="125">
        <f>SUMIF($B47:$B$211,LEFT($C46,LEN($C46)-6),W47:W$211)</f>
        <v>119.66862016047691</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83.320340642710988</v>
      </c>
      <c r="E52" s="127">
        <v>69.70793248928598</v>
      </c>
      <c r="F52" s="127">
        <v>71.547509426725014</v>
      </c>
      <c r="G52" s="127">
        <v>64.595797213646279</v>
      </c>
      <c r="H52" s="127">
        <v>59.800388602422998</v>
      </c>
      <c r="I52" s="127">
        <v>67.23414769961748</v>
      </c>
      <c r="J52" s="127">
        <v>76.182611918874372</v>
      </c>
      <c r="K52" s="127">
        <v>68.465784356096108</v>
      </c>
      <c r="L52" s="127">
        <v>99.237676259753854</v>
      </c>
      <c r="M52" s="127">
        <v>83.393513869060783</v>
      </c>
      <c r="N52" s="127">
        <v>124.30603884452698</v>
      </c>
      <c r="O52" s="127">
        <v>122.52351651277698</v>
      </c>
      <c r="P52" s="127">
        <v>91.187452598749985</v>
      </c>
      <c r="Q52" s="127">
        <v>90.252781829749992</v>
      </c>
      <c r="R52" s="127">
        <v>110.16169902172993</v>
      </c>
      <c r="S52" s="127">
        <v>112.42852063970112</v>
      </c>
      <c r="T52" s="127">
        <v>114.43226445864551</v>
      </c>
      <c r="U52" s="127">
        <v>115.78611864639626</v>
      </c>
      <c r="V52" s="127">
        <v>118.72017079084621</v>
      </c>
      <c r="W52" s="127">
        <v>119.66862016047691</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85.671754086828685</v>
      </c>
      <c r="E56" s="123">
        <f>SUMIF($A58:$A$211,LEFT($C56,LEN($C56)-6),E58:E$211)</f>
        <v>61.559058276478588</v>
      </c>
      <c r="F56" s="123">
        <f>SUMIF($A58:$A$211,LEFT($C56,LEN($C56)-6),F58:F$211)</f>
        <v>90.663740251586702</v>
      </c>
      <c r="G56" s="123">
        <f>SUMIF($A58:$A$211,LEFT($C56,LEN($C56)-6),G58:G$211)</f>
        <v>85.544435330932501</v>
      </c>
      <c r="H56" s="123">
        <f>SUMIF($A58:$A$211,LEFT($C56,LEN($C56)-6),H58:H$211)</f>
        <v>101.10076011561401</v>
      </c>
      <c r="I56" s="123">
        <f>SUMIF($A58:$A$211,LEFT($C56,LEN($C56)-6),I58:I$211)</f>
        <v>104.732618270405</v>
      </c>
      <c r="J56" s="123">
        <f>SUMIF($A58:$A$211,LEFT($C56,LEN($C56)-6),J58:J$211)</f>
        <v>116.9296651166685</v>
      </c>
      <c r="K56" s="123">
        <f>SUMIF($A58:$A$211,LEFT($C56,LEN($C56)-6),K58:K$211)</f>
        <v>123.74596402298556</v>
      </c>
      <c r="L56" s="123">
        <f>SUMIF($A58:$A$211,LEFT($C56,LEN($C56)-6),L58:L$211)</f>
        <v>110.09695645265541</v>
      </c>
      <c r="M56" s="123">
        <f>SUMIF($A58:$A$211,LEFT($C56,LEN($C56)-6),M58:M$211)</f>
        <v>163.99544694930705</v>
      </c>
      <c r="N56" s="123">
        <f>SUMIF($A58:$A$211,LEFT($C56,LEN($C56)-6),N58:N$211)</f>
        <v>152.27849276352899</v>
      </c>
      <c r="O56" s="123">
        <f>SUMIF($A58:$A$211,LEFT($C56,LEN($C56)-6),O58:O$211)</f>
        <v>143.90450006171739</v>
      </c>
      <c r="P56" s="123">
        <f>SUMIF($A58:$A$211,LEFT($C56,LEN($C56)-6),P58:P$211)</f>
        <v>90.907280298072465</v>
      </c>
      <c r="Q56" s="123">
        <f>SUMIF($A58:$A$211,LEFT($C56,LEN($C56)-6),Q58:Q$211)</f>
        <v>114.4985338458235</v>
      </c>
      <c r="R56" s="123">
        <f>SUMIF($A58:$A$211,LEFT($C56,LEN($C56)-6),R58:R$211)</f>
        <v>128.1954474599579</v>
      </c>
      <c r="S56" s="123">
        <f>SUMIF($A58:$A$211,LEFT($C56,LEN($C56)-6),S58:S$211)</f>
        <v>134.37277344210375</v>
      </c>
      <c r="T56" s="123">
        <f>SUMIF($A58:$A$211,LEFT($C56,LEN($C56)-6),T58:T$211)</f>
        <v>138.27123122408824</v>
      </c>
      <c r="U56" s="123">
        <f>SUMIF($A58:$A$211,LEFT($C56,LEN($C56)-6),U58:U$211)</f>
        <v>148.58883113423028</v>
      </c>
      <c r="V56" s="123">
        <f>SUMIF($A58:$A$211,LEFT($C56,LEN($C56)-6),V58:V$211)</f>
        <v>152.33528376986234</v>
      </c>
      <c r="W56" s="123">
        <f>SUMIF($A58:$A$211,LEFT($C56,LEN($C56)-6),W58:W$211)</f>
        <v>158.43353813267214</v>
      </c>
    </row>
    <row r="57" spans="1:23" s="87" customFormat="1" ht="14.25" customHeight="1" x14ac:dyDescent="0.25">
      <c r="A57" s="125" t="s">
        <v>391</v>
      </c>
      <c r="B57" s="125" t="s">
        <v>391</v>
      </c>
      <c r="C57" s="124" t="s">
        <v>391</v>
      </c>
      <c r="D57" s="125">
        <f>SUMIF($B58:$B$211,LEFT($C57,LEN($C57)-6),D58:D$211)</f>
        <v>50.560067514444505</v>
      </c>
      <c r="E57" s="125">
        <f>SUMIF($B58:$B$211,LEFT($C57,LEN($C57)-6),E58:E$211)</f>
        <v>22.610392609876001</v>
      </c>
      <c r="F57" s="125">
        <f>SUMIF($B58:$B$211,LEFT($C57,LEN($C57)-6),F58:F$211)</f>
        <v>30.273448704504002</v>
      </c>
      <c r="G57" s="125">
        <f>SUMIF($B58:$B$211,LEFT($C57,LEN($C57)-6),G58:G$211)</f>
        <v>41.048768127912005</v>
      </c>
      <c r="H57" s="125">
        <f>SUMIF($B58:$B$211,LEFT($C57,LEN($C57)-6),H58:H$211)</f>
        <v>57.118426979614014</v>
      </c>
      <c r="I57" s="125">
        <f>SUMIF($B58:$B$211,LEFT($C57,LEN($C57)-6),I58:I$211)</f>
        <v>60.069280334405008</v>
      </c>
      <c r="J57" s="125">
        <f>SUMIF($B58:$B$211,LEFT($C57,LEN($C57)-6),J58:J$211)</f>
        <v>64.929665116668502</v>
      </c>
      <c r="K57" s="125">
        <f>SUMIF($B58:$B$211,LEFT($C57,LEN($C57)-6),K58:K$211)</f>
        <v>73.827964022985554</v>
      </c>
      <c r="L57" s="125">
        <f>SUMIF($B58:$B$211,LEFT($C57,LEN($C57)-6),L58:L$211)</f>
        <v>75.168956452655408</v>
      </c>
      <c r="M57" s="125">
        <f>SUMIF($B58:$B$211,LEFT($C57,LEN($C57)-6),M58:M$211)</f>
        <v>131.60074717011864</v>
      </c>
      <c r="N57" s="125">
        <f>SUMIF($B58:$B$211,LEFT($C57,LEN($C57)-6),N58:N$211)</f>
        <v>123.55857953899999</v>
      </c>
      <c r="O57" s="125">
        <f>SUMIF($B58:$B$211,LEFT($C57,LEN($C57)-6),O58:O$211)</f>
        <v>114.604494653</v>
      </c>
      <c r="P57" s="125">
        <f>SUMIF($B58:$B$211,LEFT($C57,LEN($C57)-6),P58:P$211)</f>
        <v>80.419720603500011</v>
      </c>
      <c r="Q57" s="125">
        <f>SUMIF($B58:$B$211,LEFT($C57,LEN($C57)-6),Q58:Q$211)</f>
        <v>67.214467701000004</v>
      </c>
      <c r="R57" s="125">
        <f>SUMIF($B58:$B$211,LEFT($C57,LEN($C57)-6),R58:R$211)</f>
        <v>96.589766453882248</v>
      </c>
      <c r="S57" s="125">
        <f>SUMIF($B58:$B$211,LEFT($C57,LEN($C57)-6),S58:S$211)</f>
        <v>101.69890739704746</v>
      </c>
      <c r="T57" s="125">
        <f>SUMIF($B58:$B$211,LEFT($C57,LEN($C57)-6),T58:T$211)</f>
        <v>104.55829631935958</v>
      </c>
      <c r="U57" s="125">
        <f>SUMIF($B58:$B$211,LEFT($C57,LEN($C57)-6),U58:U$211)</f>
        <v>113.90003829510422</v>
      </c>
      <c r="V57" s="125">
        <f>SUMIF($B58:$B$211,LEFT($C57,LEN($C57)-6),V58:V$211)</f>
        <v>116.49580969487155</v>
      </c>
      <c r="W57" s="125">
        <f>SUMIF($B58:$B$211,LEFT($C57,LEN($C57)-6),W58:W$211)</f>
        <v>121.534382548389</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0</v>
      </c>
      <c r="H61" s="127">
        <v>24.541965000000001</v>
      </c>
      <c r="I61" s="127">
        <v>46.196640000000002</v>
      </c>
      <c r="J61" s="127">
        <v>26.1</v>
      </c>
      <c r="K61" s="127">
        <v>32</v>
      </c>
      <c r="L61" s="127">
        <v>44.5</v>
      </c>
      <c r="M61" s="127">
        <v>60.741040978118633</v>
      </c>
      <c r="N61" s="127">
        <v>52.109000000000002</v>
      </c>
      <c r="O61" s="127">
        <v>65.257999999999996</v>
      </c>
      <c r="P61" s="127">
        <v>42.953400000000002</v>
      </c>
      <c r="Q61" s="127">
        <v>45.407879999999999</v>
      </c>
      <c r="R61" s="127">
        <v>57.675092531779924</v>
      </c>
      <c r="S61" s="127">
        <v>58.860014306986734</v>
      </c>
      <c r="T61" s="127">
        <v>60.902445057352331</v>
      </c>
      <c r="U61" s="127">
        <v>66.692199183228183</v>
      </c>
      <c r="V61" s="127">
        <v>68.09171093459976</v>
      </c>
      <c r="W61" s="127">
        <v>72.743585919920903</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50.560067514444505</v>
      </c>
      <c r="E63" s="127">
        <v>22.610392609876001</v>
      </c>
      <c r="F63" s="127">
        <v>30.273448704504002</v>
      </c>
      <c r="G63" s="127">
        <v>41.048768127912005</v>
      </c>
      <c r="H63" s="127">
        <v>32.57646197961401</v>
      </c>
      <c r="I63" s="127">
        <v>13.872640334405002</v>
      </c>
      <c r="J63" s="127">
        <v>38.829665116668508</v>
      </c>
      <c r="K63" s="127">
        <v>41.827964022985547</v>
      </c>
      <c r="L63" s="127">
        <v>30.668956452655401</v>
      </c>
      <c r="M63" s="127">
        <v>70.859706192000004</v>
      </c>
      <c r="N63" s="127">
        <v>71.449579538999998</v>
      </c>
      <c r="O63" s="127">
        <v>49.346494653000008</v>
      </c>
      <c r="P63" s="127">
        <v>37.466320603500009</v>
      </c>
      <c r="Q63" s="127">
        <v>21.806587701000002</v>
      </c>
      <c r="R63" s="127">
        <v>38.914673922102317</v>
      </c>
      <c r="S63" s="127">
        <v>42.838893090060729</v>
      </c>
      <c r="T63" s="127">
        <v>43.655851262007253</v>
      </c>
      <c r="U63" s="127">
        <v>47.207839111876041</v>
      </c>
      <c r="V63" s="127">
        <v>48.4040987602718</v>
      </c>
      <c r="W63" s="127">
        <v>48.790796628468108</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35.111686572384173</v>
      </c>
      <c r="E110" s="125">
        <f>SUMIF($B111:$B$211,LEFT($C110,LEN($C110)-6),E111:E$211)</f>
        <v>38.948665666602587</v>
      </c>
      <c r="F110" s="125">
        <f>SUMIF($B111:$B$211,LEFT($C110,LEN($C110)-6),F111:F$211)</f>
        <v>60.390291547082704</v>
      </c>
      <c r="G110" s="125">
        <f>SUMIF($B111:$B$211,LEFT($C110,LEN($C110)-6),G111:G$211)</f>
        <v>44.495667203020496</v>
      </c>
      <c r="H110" s="125">
        <f>SUMIF($B111:$B$211,LEFT($C110,LEN($C110)-6),H111:H$211)</f>
        <v>43.982333135999994</v>
      </c>
      <c r="I110" s="125">
        <f>SUMIF($B111:$B$211,LEFT($C110,LEN($C110)-6),I111:I$211)</f>
        <v>44.663337935999998</v>
      </c>
      <c r="J110" s="125">
        <f>SUMIF($B111:$B$211,LEFT($C110,LEN($C110)-6),J111:J$211)</f>
        <v>52</v>
      </c>
      <c r="K110" s="125">
        <f>SUMIF($B111:$B$211,LEFT($C110,LEN($C110)-6),K111:K$211)</f>
        <v>49.917999999999999</v>
      </c>
      <c r="L110" s="125">
        <f>SUMIF($B111:$B$211,LEFT($C110,LEN($C110)-6),L111:L$211)</f>
        <v>34.927999999999997</v>
      </c>
      <c r="M110" s="125">
        <f>SUMIF($B111:$B$211,LEFT($C110,LEN($C110)-6),M111:M$211)</f>
        <v>32.394699779188407</v>
      </c>
      <c r="N110" s="125">
        <f>SUMIF($B111:$B$211,LEFT($C110,LEN($C110)-6),N111:N$211)</f>
        <v>28.719913224528987</v>
      </c>
      <c r="O110" s="125">
        <f>SUMIF($B111:$B$211,LEFT($C110,LEN($C110)-6),O111:O$211)</f>
        <v>29.300005408717382</v>
      </c>
      <c r="P110" s="125">
        <f>SUMIF($B111:$B$211,LEFT($C110,LEN($C110)-6),P111:P$211)</f>
        <v>10.487559694572457</v>
      </c>
      <c r="Q110" s="125">
        <f>SUMIF($B111:$B$211,LEFT($C110,LEN($C110)-6),Q111:Q$211)</f>
        <v>47.284066144823498</v>
      </c>
      <c r="R110" s="125">
        <f>SUMIF($B111:$B$211,LEFT($C110,LEN($C110)-6),R111:R$211)</f>
        <v>31.605681006075656</v>
      </c>
      <c r="S110" s="125">
        <f>SUMIF($B111:$B$211,LEFT($C110,LEN($C110)-6),S111:S$211)</f>
        <v>32.673866045056279</v>
      </c>
      <c r="T110" s="125">
        <f>SUMIF($B111:$B$211,LEFT($C110,LEN($C110)-6),T111:T$211)</f>
        <v>33.712934904728669</v>
      </c>
      <c r="U110" s="125">
        <f>SUMIF($B111:$B$211,LEFT($C110,LEN($C110)-6),U111:U$211)</f>
        <v>34.688792839126052</v>
      </c>
      <c r="V110" s="125">
        <f>SUMIF($B111:$B$211,LEFT($C110,LEN($C110)-6),V111:V$211)</f>
        <v>35.83947407499079</v>
      </c>
      <c r="W110" s="125">
        <f>SUMIF($B111:$B$211,LEFT($C110,LEN($C110)-6),W111:W$211)</f>
        <v>36.899155584283122</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35.111686572384173</v>
      </c>
      <c r="E114" s="127">
        <v>38.948665666602587</v>
      </c>
      <c r="F114" s="127">
        <v>60.390291547082704</v>
      </c>
      <c r="G114" s="127">
        <v>44.495667203020496</v>
      </c>
      <c r="H114" s="127">
        <v>43.982333135999994</v>
      </c>
      <c r="I114" s="127">
        <v>44.663337935999998</v>
      </c>
      <c r="J114" s="127">
        <v>52</v>
      </c>
      <c r="K114" s="127">
        <v>49.917999999999999</v>
      </c>
      <c r="L114" s="127">
        <v>34.927999999999997</v>
      </c>
      <c r="M114" s="127">
        <v>32.394699779188407</v>
      </c>
      <c r="N114" s="127">
        <v>28.719913224528987</v>
      </c>
      <c r="O114" s="127">
        <v>29.300005408717382</v>
      </c>
      <c r="P114" s="127">
        <v>10.487559694572457</v>
      </c>
      <c r="Q114" s="127">
        <v>47.284066144823498</v>
      </c>
      <c r="R114" s="127">
        <v>31.605681006075656</v>
      </c>
      <c r="S114" s="127">
        <v>32.673866045056279</v>
      </c>
      <c r="T114" s="127">
        <v>33.712934904728669</v>
      </c>
      <c r="U114" s="127">
        <v>34.688792839126052</v>
      </c>
      <c r="V114" s="127">
        <v>35.83947407499079</v>
      </c>
      <c r="W114" s="127">
        <v>36.899155584283122</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609.66372772693842</v>
      </c>
      <c r="E116" s="123">
        <f>SUMIF($A118:$A$211,LEFT($C116,LEN($C116)-6),E118:E$211)</f>
        <v>578.4497641129891</v>
      </c>
      <c r="F116" s="123">
        <f>SUMIF($A118:$A$211,LEFT($C116,LEN($C116)-6),F118:F$211)</f>
        <v>616.63362666942669</v>
      </c>
      <c r="G116" s="123">
        <f>SUMIF($A118:$A$211,LEFT($C116,LEN($C116)-6),G118:G$211)</f>
        <v>502.47149798499828</v>
      </c>
      <c r="H116" s="123">
        <f>SUMIF($A118:$A$211,LEFT($C116,LEN($C116)-6),H118:H$211)</f>
        <v>526.46784191124073</v>
      </c>
      <c r="I116" s="123">
        <f>SUMIF($A118:$A$211,LEFT($C116,LEN($C116)-6),I118:I$211)</f>
        <v>538.7181636587286</v>
      </c>
      <c r="J116" s="123">
        <f>SUMIF($A118:$A$211,LEFT($C116,LEN($C116)-6),J118:J$211)</f>
        <v>476.12446978727246</v>
      </c>
      <c r="K116" s="123">
        <f>SUMIF($A118:$A$211,LEFT($C116,LEN($C116)-6),K118:K$211)</f>
        <v>481.1718503228513</v>
      </c>
      <c r="L116" s="123">
        <f>SUMIF($A118:$A$211,LEFT($C116,LEN($C116)-6),L118:L$211)</f>
        <v>495.43220869217095</v>
      </c>
      <c r="M116" s="123">
        <f>SUMIF($A118:$A$211,LEFT($C116,LEN($C116)-6),M118:M$211)</f>
        <v>573.98132696579785</v>
      </c>
      <c r="N116" s="123">
        <f>SUMIF($A118:$A$211,LEFT($C116,LEN($C116)-6),N118:N$211)</f>
        <v>541.30598861399335</v>
      </c>
      <c r="O116" s="123">
        <f>SUMIF($A118:$A$211,LEFT($C116,LEN($C116)-6),O118:O$211)</f>
        <v>546.92789838769545</v>
      </c>
      <c r="P116" s="123">
        <f>SUMIF($A118:$A$211,LEFT($C116,LEN($C116)-6),P118:P$211)</f>
        <v>503.30503159442549</v>
      </c>
      <c r="Q116" s="123">
        <f>SUMIF($A118:$A$211,LEFT($C116,LEN($C116)-6),Q118:Q$211)</f>
        <v>437.21279911842322</v>
      </c>
      <c r="R116" s="123">
        <f>SUMIF($A118:$A$211,LEFT($C116,LEN($C116)-6),R118:R$211)</f>
        <v>458.77353831068069</v>
      </c>
      <c r="S116" s="123">
        <f>SUMIF($A118:$A$211,LEFT($C116,LEN($C116)-6),S118:S$211)</f>
        <v>459.50049537650989</v>
      </c>
      <c r="T116" s="123">
        <f>SUMIF($A118:$A$211,LEFT($C116,LEN($C116)-6),T118:T$211)</f>
        <v>459.99802981491013</v>
      </c>
      <c r="U116" s="123">
        <f>SUMIF($A118:$A$211,LEFT($C116,LEN($C116)-6),U118:U$211)</f>
        <v>463.79234038999977</v>
      </c>
      <c r="V116" s="123">
        <f>SUMIF($A118:$A$211,LEFT($C116,LEN($C116)-6),V118:V$211)</f>
        <v>471.1093024017203</v>
      </c>
      <c r="W116" s="123">
        <f>SUMIF($A118:$A$211,LEFT($C116,LEN($C116)-6),W118:W$211)</f>
        <v>476.19886104781853</v>
      </c>
    </row>
    <row r="117" spans="1:23" s="87" customFormat="1" ht="14.25" customHeight="1" x14ac:dyDescent="0.25">
      <c r="A117" s="125" t="s">
        <v>452</v>
      </c>
      <c r="B117" s="125" t="s">
        <v>452</v>
      </c>
      <c r="C117" s="124" t="s">
        <v>452</v>
      </c>
      <c r="D117" s="125">
        <f>SUMIF($B118:$B$211,LEFT($C117,LEN($C117)-6),D118:D$211)</f>
        <v>609.66372772693842</v>
      </c>
      <c r="E117" s="125">
        <f>SUMIF($B118:$B$211,LEFT($C117,LEN($C117)-6),E118:E$211)</f>
        <v>578.4497641129891</v>
      </c>
      <c r="F117" s="125">
        <f>SUMIF($B118:$B$211,LEFT($C117,LEN($C117)-6),F118:F$211)</f>
        <v>616.63362666942669</v>
      </c>
      <c r="G117" s="125">
        <f>SUMIF($B118:$B$211,LEFT($C117,LEN($C117)-6),G118:G$211)</f>
        <v>502.47149798499828</v>
      </c>
      <c r="H117" s="125">
        <f>SUMIF($B118:$B$211,LEFT($C117,LEN($C117)-6),H118:H$211)</f>
        <v>526.46784191124073</v>
      </c>
      <c r="I117" s="125">
        <f>SUMIF($B118:$B$211,LEFT($C117,LEN($C117)-6),I118:I$211)</f>
        <v>538.7181636587286</v>
      </c>
      <c r="J117" s="125">
        <f>SUMIF($B118:$B$211,LEFT($C117,LEN($C117)-6),J118:J$211)</f>
        <v>476.12446978727246</v>
      </c>
      <c r="K117" s="125">
        <f>SUMIF($B118:$B$211,LEFT($C117,LEN($C117)-6),K118:K$211)</f>
        <v>481.1718503228513</v>
      </c>
      <c r="L117" s="125">
        <f>SUMIF($B118:$B$211,LEFT($C117,LEN($C117)-6),L118:L$211)</f>
        <v>495.43220869217095</v>
      </c>
      <c r="M117" s="125">
        <f>SUMIF($B118:$B$211,LEFT($C117,LEN($C117)-6),M118:M$211)</f>
        <v>573.98132696579785</v>
      </c>
      <c r="N117" s="125">
        <f>SUMIF($B118:$B$211,LEFT($C117,LEN($C117)-6),N118:N$211)</f>
        <v>541.30598861399335</v>
      </c>
      <c r="O117" s="125">
        <f>SUMIF($B118:$B$211,LEFT($C117,LEN($C117)-6),O118:O$211)</f>
        <v>546.92789838769545</v>
      </c>
      <c r="P117" s="125">
        <f>SUMIF($B118:$B$211,LEFT($C117,LEN($C117)-6),P118:P$211)</f>
        <v>503.30503159442549</v>
      </c>
      <c r="Q117" s="125">
        <f>SUMIF($B118:$B$211,LEFT($C117,LEN($C117)-6),Q118:Q$211)</f>
        <v>437.21279911842322</v>
      </c>
      <c r="R117" s="125">
        <f>SUMIF($B118:$B$211,LEFT($C117,LEN($C117)-6),R118:R$211)</f>
        <v>458.77353831068069</v>
      </c>
      <c r="S117" s="125">
        <f>SUMIF($B118:$B$211,LEFT($C117,LEN($C117)-6),S118:S$211)</f>
        <v>459.50049537650989</v>
      </c>
      <c r="T117" s="125">
        <f>SUMIF($B118:$B$211,LEFT($C117,LEN($C117)-6),T118:T$211)</f>
        <v>459.99802981491013</v>
      </c>
      <c r="U117" s="125">
        <f>SUMIF($B118:$B$211,LEFT($C117,LEN($C117)-6),U118:U$211)</f>
        <v>463.79234038999977</v>
      </c>
      <c r="V117" s="125">
        <f>SUMIF($B118:$B$211,LEFT($C117,LEN($C117)-6),V118:V$211)</f>
        <v>471.1093024017203</v>
      </c>
      <c r="W117" s="125">
        <f>SUMIF($B118:$B$211,LEFT($C117,LEN($C117)-6),W118:W$211)</f>
        <v>476.19886104781853</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609.66372772693842</v>
      </c>
      <c r="E119" s="127">
        <v>578.4497641129891</v>
      </c>
      <c r="F119" s="127">
        <v>616.63362666942669</v>
      </c>
      <c r="G119" s="127">
        <v>502.47149798499828</v>
      </c>
      <c r="H119" s="127">
        <v>526.46784191124073</v>
      </c>
      <c r="I119" s="127">
        <v>538.7181636587286</v>
      </c>
      <c r="J119" s="127">
        <v>476.12446978727246</v>
      </c>
      <c r="K119" s="127">
        <v>481.1718503228513</v>
      </c>
      <c r="L119" s="127">
        <v>495.43220869217095</v>
      </c>
      <c r="M119" s="127">
        <v>573.98132696579785</v>
      </c>
      <c r="N119" s="127">
        <v>541.30598861399335</v>
      </c>
      <c r="O119" s="127">
        <v>546.92789838769545</v>
      </c>
      <c r="P119" s="127">
        <v>503.30503159442549</v>
      </c>
      <c r="Q119" s="127">
        <v>437.21279911842322</v>
      </c>
      <c r="R119" s="127">
        <v>458.77353831068069</v>
      </c>
      <c r="S119" s="127">
        <v>459.50049537650989</v>
      </c>
      <c r="T119" s="127">
        <v>459.99802981491013</v>
      </c>
      <c r="U119" s="127">
        <v>463.79234038999977</v>
      </c>
      <c r="V119" s="127">
        <v>471.1093024017203</v>
      </c>
      <c r="W119" s="127">
        <v>476.19886104781853</v>
      </c>
    </row>
    <row r="120" spans="1:23" s="87" customFormat="1" ht="14.25" customHeight="1" x14ac:dyDescent="0.25">
      <c r="A120" s="123" t="s">
        <v>453</v>
      </c>
      <c r="B120" s="123" t="s">
        <v>453</v>
      </c>
      <c r="C120" s="122" t="s">
        <v>453</v>
      </c>
      <c r="D120" s="123">
        <f>SUMIF($A122:$A$211,LEFT($C120,LEN($C120)-6),D122:D$211)</f>
        <v>23.098319999999994</v>
      </c>
      <c r="E120" s="123">
        <f>SUMIF($A122:$A$211,LEFT($C120,LEN($C120)-6),E122:E$211)</f>
        <v>23.098320000000001</v>
      </c>
      <c r="F120" s="123">
        <f>SUMIF($A122:$A$211,LEFT($C120,LEN($C120)-6),F122:F$211)</f>
        <v>23.098319999999998</v>
      </c>
      <c r="G120" s="123">
        <f>SUMIF($A122:$A$211,LEFT($C120,LEN($C120)-6),G122:G$211)</f>
        <v>23.098319999999994</v>
      </c>
      <c r="H120" s="123">
        <f>SUMIF($A122:$A$211,LEFT($C120,LEN($C120)-6),H122:H$211)</f>
        <v>27.375371999999999</v>
      </c>
      <c r="I120" s="123">
        <f>SUMIF($A122:$A$211,LEFT($C120,LEN($C120)-6),I122:I$211)</f>
        <v>27.375371999999999</v>
      </c>
      <c r="J120" s="123">
        <f>SUMIF($A122:$A$211,LEFT($C120,LEN($C120)-6),J122:J$211)</f>
        <v>27</v>
      </c>
      <c r="K120" s="123">
        <f>SUMIF($A122:$A$211,LEFT($C120,LEN($C120)-6),K122:K$211)</f>
        <v>27</v>
      </c>
      <c r="L120" s="123">
        <f>SUMIF($A122:$A$211,LEFT($C120,LEN($C120)-6),L122:L$211)</f>
        <v>27</v>
      </c>
      <c r="M120" s="123">
        <f>SUMIF($A122:$A$211,LEFT($C120,LEN($C120)-6),M122:M$211)</f>
        <v>26.074669530454322</v>
      </c>
      <c r="N120" s="123">
        <f>SUMIF($A122:$A$211,LEFT($C120,LEN($C120)-6),N122:N$211)</f>
        <v>26.72430569643231</v>
      </c>
      <c r="O120" s="123">
        <f>SUMIF($A122:$A$211,LEFT($C120,LEN($C120)-6),O122:O$211)</f>
        <v>23.040509688246377</v>
      </c>
      <c r="P120" s="123">
        <f>SUMIF($A122:$A$211,LEFT($C120,LEN($C120)-6),P122:P$211)</f>
        <v>26.488724330847827</v>
      </c>
      <c r="Q120" s="123">
        <f>SUMIF($A122:$A$211,LEFT($C120,LEN($C120)-6),Q122:Q$211)</f>
        <v>30.826350485391302</v>
      </c>
      <c r="R120" s="123">
        <f>SUMIF($A122:$A$211,LEFT($C120,LEN($C120)-6),R122:R$211)</f>
        <v>28.040789247596784</v>
      </c>
      <c r="S120" s="123">
        <f>SUMIF($A122:$A$211,LEFT($C120,LEN($C120)-6),S122:S$211)</f>
        <v>29.010015423372511</v>
      </c>
      <c r="T120" s="123">
        <f>SUMIF($A122:$A$211,LEFT($C120,LEN($C120)-6),T122:T$211)</f>
        <v>29.973050830131744</v>
      </c>
      <c r="U120" s="123">
        <f>SUMIF($A122:$A$211,LEFT($C120,LEN($C120)-6),U122:U$211)</f>
        <v>30.896409564210757</v>
      </c>
      <c r="V120" s="123">
        <f>SUMIF($A122:$A$211,LEFT($C120,LEN($C120)-6),V122:V$211)</f>
        <v>31.926511963473416</v>
      </c>
      <c r="W120" s="123">
        <f>SUMIF($A122:$A$211,LEFT($C120,LEN($C120)-6),W122:W$211)</f>
        <v>32.91693769005574</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23.098319999999994</v>
      </c>
      <c r="E130" s="125">
        <f>SUMIF($B131:$B$211,LEFT($C130,LEN($C130)-6),E131:E$211)</f>
        <v>23.098320000000001</v>
      </c>
      <c r="F130" s="125">
        <f>SUMIF($B131:$B$211,LEFT($C130,LEN($C130)-6),F131:F$211)</f>
        <v>23.098319999999998</v>
      </c>
      <c r="G130" s="125">
        <f>SUMIF($B131:$B$211,LEFT($C130,LEN($C130)-6),G131:G$211)</f>
        <v>23.098319999999994</v>
      </c>
      <c r="H130" s="125">
        <f>SUMIF($B131:$B$211,LEFT($C130,LEN($C130)-6),H131:H$211)</f>
        <v>23.098320000000001</v>
      </c>
      <c r="I130" s="125">
        <f>SUMIF($B131:$B$211,LEFT($C130,LEN($C130)-6),I131:I$211)</f>
        <v>23.098320000000001</v>
      </c>
      <c r="J130" s="125">
        <f>SUMIF($B131:$B$211,LEFT($C130,LEN($C130)-6),J131:J$211)</f>
        <v>23</v>
      </c>
      <c r="K130" s="125">
        <f>SUMIF($B131:$B$211,LEFT($C130,LEN($C130)-6),K131:K$211)</f>
        <v>23</v>
      </c>
      <c r="L130" s="125">
        <f>SUMIF($B131:$B$211,LEFT($C130,LEN($C130)-6),L131:L$211)</f>
        <v>23</v>
      </c>
      <c r="M130" s="125">
        <f>SUMIF($B131:$B$211,LEFT($C130,LEN($C130)-6),M131:M$211)</f>
        <v>21.750057994066164</v>
      </c>
      <c r="N130" s="125">
        <f>SUMIF($B131:$B$211,LEFT($C130,LEN($C130)-6),N131:N$211)</f>
        <v>21.516904151617027</v>
      </c>
      <c r="O130" s="125">
        <f>SUMIF($B131:$B$211,LEFT($C130,LEN($C130)-6),O131:O$211)</f>
        <v>17.69336257107971</v>
      </c>
      <c r="P130" s="125">
        <f>SUMIF($B131:$B$211,LEFT($C130,LEN($C130)-6),P131:P$211)</f>
        <v>20.679799082086959</v>
      </c>
      <c r="Q130" s="125">
        <f>SUMIF($B131:$B$211,LEFT($C130,LEN($C130)-6),Q131:Q$211)</f>
        <v>18.231972156231883</v>
      </c>
      <c r="R130" s="125">
        <f>SUMIF($B131:$B$211,LEFT($C130,LEN($C130)-6),R131:R$211)</f>
        <v>19.101645932992096</v>
      </c>
      <c r="S130" s="125">
        <f>SUMIF($B131:$B$211,LEFT($C130,LEN($C130)-6),S131:S$211)</f>
        <v>19.653067282621361</v>
      </c>
      <c r="T130" s="125">
        <f>SUMIF($B131:$B$211,LEFT($C130,LEN($C130)-6),T131:T$211)</f>
        <v>20.19589043620438</v>
      </c>
      <c r="U130" s="125">
        <f>SUMIF($B131:$B$211,LEFT($C130,LEN($C130)-6),U131:U$211)</f>
        <v>20.693584477408429</v>
      </c>
      <c r="V130" s="125">
        <f>SUMIF($B131:$B$211,LEFT($C130,LEN($C130)-6),V131:V$211)</f>
        <v>21.285182498262195</v>
      </c>
      <c r="W130" s="125">
        <f>SUMIF($B131:$B$211,LEFT($C130,LEN($C130)-6),W131:W$211)</f>
        <v>21.831651406736846</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23.098319999999994</v>
      </c>
      <c r="E136" s="127">
        <v>23.098320000000001</v>
      </c>
      <c r="F136" s="127">
        <v>23.098319999999998</v>
      </c>
      <c r="G136" s="127">
        <v>23.098319999999994</v>
      </c>
      <c r="H136" s="127">
        <v>23.098320000000001</v>
      </c>
      <c r="I136" s="127">
        <v>23.098320000000001</v>
      </c>
      <c r="J136" s="127">
        <v>23</v>
      </c>
      <c r="K136" s="127">
        <v>23</v>
      </c>
      <c r="L136" s="127">
        <v>23</v>
      </c>
      <c r="M136" s="127">
        <v>21.750057994066164</v>
      </c>
      <c r="N136" s="127">
        <v>21.516904151617027</v>
      </c>
      <c r="O136" s="127">
        <v>17.69336257107971</v>
      </c>
      <c r="P136" s="127">
        <v>20.679799082086959</v>
      </c>
      <c r="Q136" s="127">
        <v>18.231972156231883</v>
      </c>
      <c r="R136" s="127">
        <v>19.101645932992096</v>
      </c>
      <c r="S136" s="127">
        <v>19.653067282621361</v>
      </c>
      <c r="T136" s="127">
        <v>20.19589043620438</v>
      </c>
      <c r="U136" s="127">
        <v>20.693584477408429</v>
      </c>
      <c r="V136" s="127">
        <v>21.285182498262195</v>
      </c>
      <c r="W136" s="127">
        <v>21.831651406736846</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4.2770519999999994</v>
      </c>
      <c r="I139" s="125">
        <f>SUMIF($B140:$B$211,LEFT($C139,LEN($C139)-6),I140:I$211)</f>
        <v>4.2770519999999994</v>
      </c>
      <c r="J139" s="125">
        <f>SUMIF($B140:$B$211,LEFT($C139,LEN($C139)-6),J140:J$211)</f>
        <v>4</v>
      </c>
      <c r="K139" s="125">
        <f>SUMIF($B140:$B$211,LEFT($C139,LEN($C139)-6),K140:K$211)</f>
        <v>4</v>
      </c>
      <c r="L139" s="125">
        <f>SUMIF($B140:$B$211,LEFT($C139,LEN($C139)-6),L140:L$211)</f>
        <v>3.9999999999999991</v>
      </c>
      <c r="M139" s="125">
        <f>SUMIF($B140:$B$211,LEFT($C139,LEN($C139)-6),M140:M$211)</f>
        <v>4.3246115363881579</v>
      </c>
      <c r="N139" s="125">
        <f>SUMIF($B140:$B$211,LEFT($C139,LEN($C139)-6),N140:N$211)</f>
        <v>5.2074015448152835</v>
      </c>
      <c r="O139" s="125">
        <f>SUMIF($B140:$B$211,LEFT($C139,LEN($C139)-6),O140:O$211)</f>
        <v>5.3471471171666671</v>
      </c>
      <c r="P139" s="125">
        <f>SUMIF($B140:$B$211,LEFT($C139,LEN($C139)-6),P140:P$211)</f>
        <v>5.8089252487608682</v>
      </c>
      <c r="Q139" s="125">
        <f>SUMIF($B140:$B$211,LEFT($C139,LEN($C139)-6),Q140:Q$211)</f>
        <v>12.59437832915942</v>
      </c>
      <c r="R139" s="125">
        <f>SUMIF($B140:$B$211,LEFT($C139,LEN($C139)-6),R140:R$211)</f>
        <v>8.9391433146046886</v>
      </c>
      <c r="S139" s="125">
        <f>SUMIF($B140:$B$211,LEFT($C139,LEN($C139)-6),S140:S$211)</f>
        <v>9.3569481407511503</v>
      </c>
      <c r="T139" s="125">
        <f>SUMIF($B140:$B$211,LEFT($C139,LEN($C139)-6),T140:T$211)</f>
        <v>9.7771603939273639</v>
      </c>
      <c r="U139" s="125">
        <f>SUMIF($B140:$B$211,LEFT($C139,LEN($C139)-6),U140:U$211)</f>
        <v>10.20282508680233</v>
      </c>
      <c r="V139" s="125">
        <f>SUMIF($B140:$B$211,LEFT($C139,LEN($C139)-6),V140:V$211)</f>
        <v>10.641329465211221</v>
      </c>
      <c r="W139" s="125">
        <f>SUMIF($B140:$B$211,LEFT($C139,LEN($C139)-6),W140:W$211)</f>
        <v>11.085286283318894</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4.2770519999999994</v>
      </c>
      <c r="I144" s="127">
        <v>4.2770519999999994</v>
      </c>
      <c r="J144" s="127">
        <v>4</v>
      </c>
      <c r="K144" s="127">
        <v>4</v>
      </c>
      <c r="L144" s="127">
        <v>3.9999999999999991</v>
      </c>
      <c r="M144" s="127">
        <v>4.3246115363881579</v>
      </c>
      <c r="N144" s="127">
        <v>5.2074015448152835</v>
      </c>
      <c r="O144" s="127">
        <v>5.3471471171666671</v>
      </c>
      <c r="P144" s="127">
        <v>5.8089252487608682</v>
      </c>
      <c r="Q144" s="127">
        <v>12.59437832915942</v>
      </c>
      <c r="R144" s="127">
        <v>8.9391433146046886</v>
      </c>
      <c r="S144" s="127">
        <v>9.3569481407511503</v>
      </c>
      <c r="T144" s="127">
        <v>9.7771603939273639</v>
      </c>
      <c r="U144" s="127">
        <v>10.20282508680233</v>
      </c>
      <c r="V144" s="127">
        <v>10.641329465211221</v>
      </c>
      <c r="W144" s="127">
        <v>11.085286283318894</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338.05110310723194</v>
      </c>
      <c r="E153" s="123">
        <f>SUMIF($A155:$A$211,LEFT($C153,LEN($C153)-6),E155:E$211)</f>
        <v>582.67009450374076</v>
      </c>
      <c r="F153" s="123">
        <f>SUMIF($A155:$A$211,LEFT($C153,LEN($C153)-6),F155:F$211)</f>
        <v>600.96849603241901</v>
      </c>
      <c r="G153" s="123">
        <f>SUMIF($A155:$A$211,LEFT($C153,LEN($C153)-6),G155:G$211)</f>
        <v>620.42119307231928</v>
      </c>
      <c r="H153" s="123">
        <f>SUMIF($A155:$A$211,LEFT($C153,LEN($C153)-6),H155:H$211)</f>
        <v>645.53769188620947</v>
      </c>
      <c r="I153" s="123">
        <f>SUMIF($A155:$A$211,LEFT($C153,LEN($C153)-6),I155:I$211)</f>
        <v>660.10501476807985</v>
      </c>
      <c r="J153" s="123">
        <f>SUMIF($A155:$A$211,LEFT($C153,LEN($C153)-6),J155:J$211)</f>
        <v>675.78350418326772</v>
      </c>
      <c r="K153" s="123">
        <f>SUMIF($A155:$A$211,LEFT($C153,LEN($C153)-6),K155:K$211)</f>
        <v>691.80370568601609</v>
      </c>
      <c r="L153" s="123">
        <f>SUMIF($A155:$A$211,LEFT($C153,LEN($C153)-6),L155:L$211)</f>
        <v>687.64000125958398</v>
      </c>
      <c r="M153" s="123">
        <f>SUMIF($A155:$A$211,LEFT($C153,LEN($C153)-6),M155:M$211)</f>
        <v>687.59209893275715</v>
      </c>
      <c r="N153" s="123">
        <f>SUMIF($A155:$A$211,LEFT($C153,LEN($C153)-6),N155:N$211)</f>
        <v>753.59943665873334</v>
      </c>
      <c r="O153" s="123">
        <f>SUMIF($A155:$A$211,LEFT($C153,LEN($C153)-6),O155:O$211)</f>
        <v>624.95816952661596</v>
      </c>
      <c r="P153" s="123">
        <f>SUMIF($A155:$A$211,LEFT($C153,LEN($C153)-6),P155:P$211)</f>
        <v>614.88505430777445</v>
      </c>
      <c r="Q153" s="123">
        <f>SUMIF($A155:$A$211,LEFT($C153,LEN($C153)-6),Q155:Q$211)</f>
        <v>779.41406677697103</v>
      </c>
      <c r="R153" s="123">
        <f>SUMIF($A155:$A$211,LEFT($C153,LEN($C153)-6),R155:R$211)</f>
        <v>695.07553256207109</v>
      </c>
      <c r="S153" s="123">
        <f>SUMIF($A155:$A$211,LEFT($C153,LEN($C153)-6),S155:S$211)</f>
        <v>715.02077412386416</v>
      </c>
      <c r="T153" s="123">
        <f>SUMIF($A155:$A$211,LEFT($C153,LEN($C153)-6),T155:T$211)</f>
        <v>727.25243378609855</v>
      </c>
      <c r="U153" s="123">
        <f>SUMIF($A155:$A$211,LEFT($C153,LEN($C153)-6),U155:U$211)</f>
        <v>738.88052305024735</v>
      </c>
      <c r="V153" s="123">
        <f>SUMIF($A155:$A$211,LEFT($C153,LEN($C153)-6),V155:V$211)</f>
        <v>755.10075826861248</v>
      </c>
      <c r="W153" s="123">
        <f>SUMIF($A155:$A$211,LEFT($C153,LEN($C153)-6),W155:W$211)</f>
        <v>761.53590232083093</v>
      </c>
    </row>
    <row r="154" spans="1:23" s="87" customFormat="1" ht="14.25" customHeight="1" x14ac:dyDescent="0.25">
      <c r="A154" s="125" t="s">
        <v>485</v>
      </c>
      <c r="B154" s="125" t="s">
        <v>485</v>
      </c>
      <c r="C154" s="124" t="s">
        <v>485</v>
      </c>
      <c r="D154" s="125">
        <f>SUMIF($B155:$B$211,LEFT($C154,LEN($C154)-6),D155:D$211)</f>
        <v>21.929496</v>
      </c>
      <c r="E154" s="125">
        <f>SUMIF($B155:$B$211,LEFT($C154,LEN($C154)-6),E155:E$211)</f>
        <v>21.929496</v>
      </c>
      <c r="F154" s="125">
        <f>SUMIF($B155:$B$211,LEFT($C154,LEN($C154)-6),F155:F$211)</f>
        <v>31.063309</v>
      </c>
      <c r="G154" s="125">
        <f>SUMIF($B155:$B$211,LEFT($C154,LEN($C154)-6),G155:G$211)</f>
        <v>40.197122</v>
      </c>
      <c r="H154" s="125">
        <f>SUMIF($B155:$B$211,LEFT($C154,LEN($C154)-6),H155:H$211)</f>
        <v>52.950098369999999</v>
      </c>
      <c r="I154" s="125">
        <f>SUMIF($B155:$B$211,LEFT($C154,LEN($C154)-6),I155:I$211)</f>
        <v>51.197122</v>
      </c>
      <c r="J154" s="125">
        <f>SUMIF($B155:$B$211,LEFT($C154,LEN($C154)-6),J155:J$211)</f>
        <v>47.93945763</v>
      </c>
      <c r="K154" s="125">
        <f>SUMIF($B155:$B$211,LEFT($C154,LEN($C154)-6),K155:K$211)</f>
        <v>47.72178984</v>
      </c>
      <c r="L154" s="125">
        <f>SUMIF($B155:$B$211,LEFT($C154,LEN($C154)-6),L155:L$211)</f>
        <v>48.607145395662734</v>
      </c>
      <c r="M154" s="125">
        <f>SUMIF($B155:$B$211,LEFT($C154,LEN($C154)-6),M155:M$211)</f>
        <v>56.455990841544562</v>
      </c>
      <c r="N154" s="125">
        <f>SUMIF($B155:$B$211,LEFT($C154,LEN($C154)-6),N155:N$211)</f>
        <v>68.118095812562473</v>
      </c>
      <c r="O154" s="125">
        <f>SUMIF($B155:$B$211,LEFT($C154,LEN($C154)-6),O155:O$211)</f>
        <v>70.233549586673917</v>
      </c>
      <c r="P154" s="125">
        <f>SUMIF($B155:$B$211,LEFT($C154,LEN($C154)-6),P155:P$211)</f>
        <v>73.52866882450634</v>
      </c>
      <c r="Q154" s="125">
        <f>SUMIF($B155:$B$211,LEFT($C154,LEN($C154)-6),Q155:Q$211)</f>
        <v>53.672429951159423</v>
      </c>
      <c r="R154" s="125">
        <f>SUMIF($B155:$B$211,LEFT($C154,LEN($C154)-6),R155:R$211)</f>
        <v>70.648082376719842</v>
      </c>
      <c r="S154" s="125">
        <f>SUMIF($B155:$B$211,LEFT($C154,LEN($C154)-6),S155:S$211)</f>
        <v>72.458545523288976</v>
      </c>
      <c r="T154" s="125">
        <f>SUMIF($B155:$B$211,LEFT($C154,LEN($C154)-6),T155:T$211)</f>
        <v>74.14900090836808</v>
      </c>
      <c r="U154" s="125">
        <f>SUMIF($B155:$B$211,LEFT($C154,LEN($C154)-6),U155:U$211)</f>
        <v>75.536905253661402</v>
      </c>
      <c r="V154" s="125">
        <f>SUMIF($B155:$B$211,LEFT($C154,LEN($C154)-6),V155:V$211)</f>
        <v>77.67637802195982</v>
      </c>
      <c r="W154" s="125">
        <f>SUMIF($B155:$B$211,LEFT($C154,LEN($C154)-6),W155:W$211)</f>
        <v>79.004229751688811</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6.9294960000000003</v>
      </c>
      <c r="E156" s="127">
        <v>6.9294960000000003</v>
      </c>
      <c r="F156" s="127">
        <v>6.0633090000000003</v>
      </c>
      <c r="G156" s="127">
        <v>5.1971220000000002</v>
      </c>
      <c r="H156" s="127">
        <v>5.1971220000000002</v>
      </c>
      <c r="I156" s="127">
        <v>5.1971220000000002</v>
      </c>
      <c r="J156" s="127">
        <v>5.9189444999999994</v>
      </c>
      <c r="K156" s="127">
        <v>5.75051925</v>
      </c>
      <c r="L156" s="127">
        <v>5.5540231250000005</v>
      </c>
      <c r="M156" s="127">
        <v>5.2656702392402082</v>
      </c>
      <c r="N156" s="127">
        <v>5.5081852465986954</v>
      </c>
      <c r="O156" s="127">
        <v>10.708412745652174</v>
      </c>
      <c r="P156" s="127">
        <v>8.9282254520353259</v>
      </c>
      <c r="Q156" s="127">
        <v>4.0143872063840575</v>
      </c>
      <c r="R156" s="127">
        <v>7.400847516707687</v>
      </c>
      <c r="S156" s="127">
        <v>7.4326656008849978</v>
      </c>
      <c r="T156" s="127">
        <v>7.4508740244966454</v>
      </c>
      <c r="U156" s="127">
        <v>7.4673376437669781</v>
      </c>
      <c r="V156" s="127">
        <v>7.4838074119053202</v>
      </c>
      <c r="W156" s="127">
        <v>7.4985323757023767</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15</v>
      </c>
      <c r="E166" s="127">
        <v>15</v>
      </c>
      <c r="F166" s="127">
        <v>25</v>
      </c>
      <c r="G166" s="127">
        <v>35</v>
      </c>
      <c r="H166" s="127">
        <v>47.752976369999999</v>
      </c>
      <c r="I166" s="127">
        <v>46</v>
      </c>
      <c r="J166" s="127">
        <v>42.020513129999998</v>
      </c>
      <c r="K166" s="127">
        <v>41.971270590000003</v>
      </c>
      <c r="L166" s="127">
        <v>43.053122270662733</v>
      </c>
      <c r="M166" s="127">
        <v>51.190320602304354</v>
      </c>
      <c r="N166" s="127">
        <v>62.60991056596378</v>
      </c>
      <c r="O166" s="127">
        <v>59.525136841021748</v>
      </c>
      <c r="P166" s="127">
        <v>64.60044337247102</v>
      </c>
      <c r="Q166" s="127">
        <v>49.658042744775365</v>
      </c>
      <c r="R166" s="127">
        <v>63.247234860012156</v>
      </c>
      <c r="S166" s="127">
        <v>65.025879922403973</v>
      </c>
      <c r="T166" s="127">
        <v>66.698126883871439</v>
      </c>
      <c r="U166" s="127">
        <v>68.06956760989442</v>
      </c>
      <c r="V166" s="127">
        <v>70.192570610054503</v>
      </c>
      <c r="W166" s="127">
        <v>71.505697375986429</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6.6646571072319194</v>
      </c>
      <c r="E178" s="125">
        <f>SUMIF($B179:$B$211,LEFT($C178,LEN($C178)-6),E179:E$211)</f>
        <v>6.810598503740648</v>
      </c>
      <c r="F178" s="125">
        <f>SUMIF($B179:$B$211,LEFT($C178,LEN($C178)-6),F179:F$211)</f>
        <v>7.0051870324189522</v>
      </c>
      <c r="G178" s="125">
        <f>SUMIF($B179:$B$211,LEFT($C178,LEN($C178)-6),G179:G$211)</f>
        <v>8.1240710723192038</v>
      </c>
      <c r="H178" s="125">
        <f>SUMIF($B179:$B$211,LEFT($C178,LEN($C178)-6),H179:H$211)</f>
        <v>7.8375935162094788</v>
      </c>
      <c r="I178" s="125">
        <f>SUMIF($B179:$B$211,LEFT($C178,LEN($C178)-6),I179:I$211)</f>
        <v>6.9078927680798028</v>
      </c>
      <c r="J178" s="125">
        <f>SUMIF($B179:$B$211,LEFT($C178,LEN($C178)-6),J179:J$211)</f>
        <v>7.4440465532676825</v>
      </c>
      <c r="K178" s="125">
        <f>SUMIF($B179:$B$211,LEFT($C178,LEN($C178)-6),K179:K$211)</f>
        <v>7.5819158460161091</v>
      </c>
      <c r="L178" s="125">
        <f>SUMIF($B179:$B$211,LEFT($C178,LEN($C178)-6),L179:L$211)</f>
        <v>9.4328558639212083</v>
      </c>
      <c r="M178" s="125">
        <f>SUMIF($B179:$B$211,LEFT($C178,LEN($C178)-6),M179:M$211)</f>
        <v>11.196108091212579</v>
      </c>
      <c r="N178" s="125">
        <f>SUMIF($B179:$B$211,LEFT($C178,LEN($C178)-6),N179:N$211)</f>
        <v>5.5113408461708744</v>
      </c>
      <c r="O178" s="125">
        <f>SUMIF($B179:$B$211,LEFT($C178,LEN($C178)-6),O179:O$211)</f>
        <v>12.294619939942029</v>
      </c>
      <c r="P178" s="125">
        <f>SUMIF($B179:$B$211,LEFT($C178,LEN($C178)-6),P179:P$211)</f>
        <v>10.656385483268117</v>
      </c>
      <c r="Q178" s="125">
        <f>SUMIF($B179:$B$211,LEFT($C178,LEN($C178)-6),Q179:Q$211)</f>
        <v>7.5916368258115945</v>
      </c>
      <c r="R178" s="125">
        <f>SUMIF($B179:$B$211,LEFT($C178,LEN($C178)-6),R179:R$211)</f>
        <v>8.7905812336078366</v>
      </c>
      <c r="S178" s="125">
        <f>SUMIF($B179:$B$211,LEFT($C178,LEN($C178)-6),S179:S$211)</f>
        <v>8.8748192341579859</v>
      </c>
      <c r="T178" s="125">
        <f>SUMIF($B179:$B$211,LEFT($C178,LEN($C178)-6),T179:T$211)</f>
        <v>8.9446046495604339</v>
      </c>
      <c r="U178" s="125">
        <f>SUMIF($B179:$B$211,LEFT($C178,LEN($C178)-6),U179:U$211)</f>
        <v>9.0143317663815061</v>
      </c>
      <c r="V178" s="125">
        <f>SUMIF($B179:$B$211,LEFT($C178,LEN($C178)-6),V179:V$211)</f>
        <v>9.0856247259268379</v>
      </c>
      <c r="W178" s="125">
        <f>SUMIF($B179:$B$211,LEFT($C178,LEN($C178)-6),W179:W$211)</f>
        <v>9.1568593868907726</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6.6646571072319194</v>
      </c>
      <c r="E184" s="127">
        <v>6.810598503740648</v>
      </c>
      <c r="F184" s="127">
        <v>7.0051870324189522</v>
      </c>
      <c r="G184" s="127">
        <v>8.1240710723192038</v>
      </c>
      <c r="H184" s="127">
        <v>7.8375935162094788</v>
      </c>
      <c r="I184" s="127">
        <v>6.9078927680798028</v>
      </c>
      <c r="J184" s="127">
        <v>7.4440465532676825</v>
      </c>
      <c r="K184" s="127">
        <v>7.5819158460161091</v>
      </c>
      <c r="L184" s="127">
        <v>9.4328558639212083</v>
      </c>
      <c r="M184" s="127">
        <v>11.196108091212579</v>
      </c>
      <c r="N184" s="127">
        <v>5.5113408461708744</v>
      </c>
      <c r="O184" s="127">
        <v>12.294619939942029</v>
      </c>
      <c r="P184" s="127">
        <v>10.656385483268117</v>
      </c>
      <c r="Q184" s="127">
        <v>7.5916368258115945</v>
      </c>
      <c r="R184" s="127">
        <v>8.7905812336078366</v>
      </c>
      <c r="S184" s="127">
        <v>8.8748192341579859</v>
      </c>
      <c r="T184" s="127">
        <v>8.9446046495604339</v>
      </c>
      <c r="U184" s="127">
        <v>9.0143317663815061</v>
      </c>
      <c r="V184" s="127">
        <v>9.0856247259268379</v>
      </c>
      <c r="W184" s="127">
        <v>9.1568593868907726</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7" customFormat="1" ht="14.25" customHeight="1" x14ac:dyDescent="0.25">
      <c r="A190" s="125" t="s">
        <v>517</v>
      </c>
      <c r="B190" s="125" t="s">
        <v>517</v>
      </c>
      <c r="C190" s="124" t="s">
        <v>517</v>
      </c>
      <c r="D190" s="125">
        <f>SUMIF($B191:$B$211,LEFT($C190,LEN($C190)-6),D191:D$211)</f>
        <v>309.45695000000001</v>
      </c>
      <c r="E190" s="125">
        <f>SUMIF($B191:$B$211,LEFT($C190,LEN($C190)-6),E191:E$211)</f>
        <v>553.93000000000006</v>
      </c>
      <c r="F190" s="125">
        <f>SUMIF($B191:$B$211,LEFT($C190,LEN($C190)-6),F191:F$211)</f>
        <v>562.90000000000009</v>
      </c>
      <c r="G190" s="125">
        <f>SUMIF($B191:$B$211,LEFT($C190,LEN($C190)-6),G191:G$211)</f>
        <v>572.1</v>
      </c>
      <c r="H190" s="125">
        <f>SUMIF($B191:$B$211,LEFT($C190,LEN($C190)-6),H191:H$211)</f>
        <v>584.75</v>
      </c>
      <c r="I190" s="125">
        <f>SUMIF($B191:$B$211,LEFT($C190,LEN($C190)-6),I191:I$211)</f>
        <v>602</v>
      </c>
      <c r="J190" s="125">
        <f>SUMIF($B191:$B$211,LEFT($C190,LEN($C190)-6),J191:J$211)</f>
        <v>620.40000000000009</v>
      </c>
      <c r="K190" s="125">
        <f>SUMIF($B191:$B$211,LEFT($C190,LEN($C190)-6),K191:K$211)</f>
        <v>636.5</v>
      </c>
      <c r="L190" s="125">
        <f>SUMIF($B191:$B$211,LEFT($C190,LEN($C190)-6),L191:L$211)</f>
        <v>629.6</v>
      </c>
      <c r="M190" s="125">
        <f>SUMIF($B191:$B$211,LEFT($C190,LEN($C190)-6),M191:M$211)</f>
        <v>619.94000000000005</v>
      </c>
      <c r="N190" s="125">
        <f>SUMIF($B191:$B$211,LEFT($C190,LEN($C190)-6),N191:N$211)</f>
        <v>679.97</v>
      </c>
      <c r="O190" s="125">
        <f>SUMIF($B191:$B$211,LEFT($C190,LEN($C190)-6),O191:O$211)</f>
        <v>542.43000000000006</v>
      </c>
      <c r="P190" s="125">
        <f>SUMIF($B191:$B$211,LEFT($C190,LEN($C190)-6),P191:P$211)</f>
        <v>530.70000000000005</v>
      </c>
      <c r="Q190" s="125">
        <f>SUMIF($B191:$B$211,LEFT($C190,LEN($C190)-6),Q191:Q$211)</f>
        <v>718.15</v>
      </c>
      <c r="R190" s="125">
        <f>SUMIF($B191:$B$211,LEFT($C190,LEN($C190)-6),R191:R$211)</f>
        <v>615.63686895174339</v>
      </c>
      <c r="S190" s="125">
        <f>SUMIF($B191:$B$211,LEFT($C190,LEN($C190)-6),S191:S$211)</f>
        <v>633.68740936641723</v>
      </c>
      <c r="T190" s="125">
        <f>SUMIF($B191:$B$211,LEFT($C190,LEN($C190)-6),T191:T$211)</f>
        <v>644.15882822817002</v>
      </c>
      <c r="U190" s="125">
        <f>SUMIF($B191:$B$211,LEFT($C190,LEN($C190)-6),U191:U$211)</f>
        <v>654.32928603020446</v>
      </c>
      <c r="V190" s="125">
        <f>SUMIF($B191:$B$211,LEFT($C190,LEN($C190)-6),V191:V$211)</f>
        <v>668.33875552072584</v>
      </c>
      <c r="W190" s="125">
        <f>SUMIF($B191:$B$211,LEFT($C190,LEN($C190)-6),W191:W$211)</f>
        <v>673.37481318225139</v>
      </c>
    </row>
    <row r="191" spans="1:23" s="85" customFormat="1" ht="14.25" customHeight="1" x14ac:dyDescent="0.25">
      <c r="A191" s="130" t="s">
        <v>240</v>
      </c>
      <c r="B191" s="130" t="s">
        <v>518</v>
      </c>
      <c r="C191" s="126" t="s">
        <v>291</v>
      </c>
      <c r="D191" s="127">
        <v>305.45695000000001</v>
      </c>
      <c r="E191" s="127">
        <v>549.93000000000006</v>
      </c>
      <c r="F191" s="127">
        <v>558.90000000000009</v>
      </c>
      <c r="G191" s="127">
        <v>568.1</v>
      </c>
      <c r="H191" s="127">
        <v>580.75</v>
      </c>
      <c r="I191" s="127">
        <v>598</v>
      </c>
      <c r="J191" s="127">
        <v>616.40000000000009</v>
      </c>
      <c r="K191" s="127">
        <v>632.5</v>
      </c>
      <c r="L191" s="127">
        <v>625.6</v>
      </c>
      <c r="M191" s="127">
        <v>615.94000000000005</v>
      </c>
      <c r="N191" s="127">
        <v>675.97</v>
      </c>
      <c r="O191" s="127">
        <v>538.43000000000006</v>
      </c>
      <c r="P191" s="127">
        <v>526.70000000000005</v>
      </c>
      <c r="Q191" s="127">
        <v>714.15</v>
      </c>
      <c r="R191" s="127">
        <v>611.95417765985621</v>
      </c>
      <c r="S191" s="127">
        <v>630.02464320877846</v>
      </c>
      <c r="T191" s="127">
        <v>640.5276129291766</v>
      </c>
      <c r="U191" s="127">
        <v>650.7322411780782</v>
      </c>
      <c r="V191" s="127">
        <v>664.77356091125898</v>
      </c>
      <c r="W191" s="127">
        <v>669.84408840366586</v>
      </c>
    </row>
    <row r="192" spans="1:23" s="85" customFormat="1" ht="14.25" customHeight="1" x14ac:dyDescent="0.25">
      <c r="A192" s="130" t="s">
        <v>240</v>
      </c>
      <c r="B192" s="130" t="s">
        <v>518</v>
      </c>
      <c r="C192" s="126" t="s">
        <v>276</v>
      </c>
      <c r="D192" s="127">
        <v>4</v>
      </c>
      <c r="E192" s="127">
        <v>4</v>
      </c>
      <c r="F192" s="127">
        <v>4</v>
      </c>
      <c r="G192" s="127">
        <v>4</v>
      </c>
      <c r="H192" s="127">
        <v>4</v>
      </c>
      <c r="I192" s="127">
        <v>4</v>
      </c>
      <c r="J192" s="127">
        <v>4</v>
      </c>
      <c r="K192" s="127">
        <v>4</v>
      </c>
      <c r="L192" s="127">
        <v>4</v>
      </c>
      <c r="M192" s="127">
        <v>4</v>
      </c>
      <c r="N192" s="127">
        <v>4</v>
      </c>
      <c r="O192" s="127">
        <v>4</v>
      </c>
      <c r="P192" s="127">
        <v>4</v>
      </c>
      <c r="Q192" s="127">
        <v>4</v>
      </c>
      <c r="R192" s="127">
        <v>3.6826912918871439</v>
      </c>
      <c r="S192" s="127">
        <v>3.6627661576388224</v>
      </c>
      <c r="T192" s="127">
        <v>3.6312152989934603</v>
      </c>
      <c r="U192" s="127">
        <v>3.5970448521262917</v>
      </c>
      <c r="V192" s="127">
        <v>3.5651946094668077</v>
      </c>
      <c r="W192" s="127">
        <v>3.5307247785854994</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2DA79-AF27-40A3-9EFF-5BE494C86C72}">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1312</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1489.4641315403953</v>
      </c>
      <c r="E4" s="5">
        <f t="shared" si="0"/>
        <v>1675.6812377998933</v>
      </c>
      <c r="F4" s="5">
        <f t="shared" si="0"/>
        <v>1792.8030950259149</v>
      </c>
      <c r="G4" s="5">
        <f t="shared" si="0"/>
        <v>1685.8832448353367</v>
      </c>
      <c r="H4" s="5">
        <f t="shared" si="0"/>
        <v>1768.8014873370262</v>
      </c>
      <c r="I4" s="5">
        <f t="shared" si="0"/>
        <v>1832.7682345514834</v>
      </c>
      <c r="J4" s="5">
        <f t="shared" si="0"/>
        <v>1833.9863888345833</v>
      </c>
      <c r="K4" s="5">
        <f t="shared" si="0"/>
        <v>1883.4716840708545</v>
      </c>
      <c r="L4" s="5">
        <f t="shared" si="0"/>
        <v>1911.354633785541</v>
      </c>
      <c r="M4" s="5">
        <f t="shared" si="0"/>
        <v>2007.4856443590988</v>
      </c>
      <c r="N4" s="5">
        <f t="shared" si="0"/>
        <v>2070.6540008817433</v>
      </c>
      <c r="O4" s="5">
        <f t="shared" si="0"/>
        <v>1951.3980388402344</v>
      </c>
      <c r="P4" s="5">
        <f t="shared" si="0"/>
        <v>1770.9286791256843</v>
      </c>
      <c r="Q4" s="5">
        <f t="shared" si="0"/>
        <v>1840.29160220822</v>
      </c>
      <c r="R4" s="5">
        <f t="shared" si="0"/>
        <v>1832.7241927006053</v>
      </c>
      <c r="S4" s="5">
        <f t="shared" si="0"/>
        <v>1864.4037950195877</v>
      </c>
      <c r="T4" s="5">
        <f>T5+T56+T116+T120+T153+T197+T209</f>
        <v>1889.6330636482462</v>
      </c>
      <c r="U4" s="5">
        <f t="shared" ref="U4:W4" si="1">U5+U56+U116+U120+U153+U197+U209</f>
        <v>1916.9444976377588</v>
      </c>
      <c r="V4" s="5">
        <f t="shared" si="1"/>
        <v>1955.5241919215696</v>
      </c>
      <c r="W4" s="5">
        <f t="shared" si="1"/>
        <v>1978.5260151900438</v>
      </c>
    </row>
    <row r="5" spans="1:31" s="87" customFormat="1" ht="14.25" customHeight="1" x14ac:dyDescent="0.25">
      <c r="A5" s="123" t="s">
        <v>349</v>
      </c>
      <c r="B5" s="123" t="s">
        <v>349</v>
      </c>
      <c r="C5" s="122" t="s">
        <v>349</v>
      </c>
      <c r="D5" s="123">
        <f>SUMIF($A7:$A$211,LEFT($C5,LEN($C5)-6),D7:D$211)</f>
        <v>446.80556052055442</v>
      </c>
      <c r="E5" s="123">
        <f>SUMIF($A7:$A$211,LEFT($C5,LEN($C5)-6),E7:E$211)</f>
        <v>425.73479629529504</v>
      </c>
      <c r="F5" s="123">
        <f>SUMIF($A7:$A$211,LEFT($C5,LEN($C5)-6),F7:F$211)</f>
        <v>454.42393513718474</v>
      </c>
      <c r="G5" s="123">
        <f>SUMIF($A7:$A$211,LEFT($C5,LEN($C5)-6),G7:G$211)</f>
        <v>430.71702915091845</v>
      </c>
      <c r="H5" s="123">
        <f>SUMIF($A7:$A$211,LEFT($C5,LEN($C5)-6),H7:H$211)</f>
        <v>458.90738429828059</v>
      </c>
      <c r="I5" s="123">
        <f>SUMIF($A7:$A$211,LEFT($C5,LEN($C5)-6),I7:I$211)</f>
        <v>462.63039647567632</v>
      </c>
      <c r="J5" s="123">
        <f>SUMIF($A7:$A$211,LEFT($C5,LEN($C5)-6),J7:J$211)</f>
        <v>499.61384006609723</v>
      </c>
      <c r="K5" s="123">
        <f>SUMIF($A7:$A$211,LEFT($C5,LEN($C5)-6),K7:K$211)</f>
        <v>531.19553839757805</v>
      </c>
      <c r="L5" s="123">
        <f>SUMIF($A7:$A$211,LEFT($C5,LEN($C5)-6),L7:L$211)</f>
        <v>556.78867163505311</v>
      </c>
      <c r="M5" s="123">
        <f>SUMIF($A7:$A$211,LEFT($C5,LEN($C5)-6),M7:M$211)</f>
        <v>514.82666876883843</v>
      </c>
      <c r="N5" s="123">
        <f>SUMIF($A7:$A$211,LEFT($C5,LEN($C5)-6),N7:N$211)</f>
        <v>550.30226219858616</v>
      </c>
      <c r="O5" s="123">
        <f>SUMIF($A7:$A$211,LEFT($C5,LEN($C5)-6),O7:O$211)</f>
        <v>567.01047549847863</v>
      </c>
      <c r="P5" s="123">
        <f>SUMIF($A7:$A$211,LEFT($C5,LEN($C5)-6),P7:P$211)</f>
        <v>518.13714133314215</v>
      </c>
      <c r="Q5" s="123">
        <f>SUMIF($A7:$A$211,LEFT($C5,LEN($C5)-6),Q7:Q$211)</f>
        <v>462.1537961992604</v>
      </c>
      <c r="R5" s="123">
        <f>SUMIF($A7:$A$211,LEFT($C5,LEN($C5)-6),R7:R$211)</f>
        <v>505.92703187309218</v>
      </c>
      <c r="S5" s="123">
        <f>SUMIF($A7:$A$211,LEFT($C5,LEN($C5)-6),S7:S$211)</f>
        <v>507.88741876496039</v>
      </c>
      <c r="T5" s="123">
        <f>SUMIF($A7:$A$211,LEFT($C5,LEN($C5)-6),T7:T$211)</f>
        <v>510.45904403996201</v>
      </c>
      <c r="U5" s="123">
        <f>SUMIF($A7:$A$211,LEFT($C5,LEN($C5)-6),U7:U$211)</f>
        <v>509.96658977650236</v>
      </c>
      <c r="V5" s="123">
        <f>SUMIF($A7:$A$211,LEFT($C5,LEN($C5)-6),V7:V$211)</f>
        <v>516.08699062792653</v>
      </c>
      <c r="W5" s="123">
        <f>SUMIF($A7:$A$211,LEFT($C5,LEN($C5)-6),W7:W$211)</f>
        <v>513.49244129008696</v>
      </c>
    </row>
    <row r="6" spans="1:31" s="87" customFormat="1" ht="14.25" customHeight="1" x14ac:dyDescent="0.25">
      <c r="A6" s="125" t="s">
        <v>350</v>
      </c>
      <c r="B6" s="125" t="s">
        <v>350</v>
      </c>
      <c r="C6" s="124" t="s">
        <v>350</v>
      </c>
      <c r="D6" s="125">
        <f>SUMIF($B7:$B$211,LEFT($C6,LEN($C6)-6),D7:D$211)</f>
        <v>350.95582371598084</v>
      </c>
      <c r="E6" s="125">
        <f>SUMIF($B7:$B$211,LEFT($C6,LEN($C6)-6),E7:E$211)</f>
        <v>339.11874121657218</v>
      </c>
      <c r="F6" s="125">
        <f>SUMIF($B7:$B$211,LEFT($C6,LEN($C6)-6),F7:F$211)</f>
        <v>352.83711783586432</v>
      </c>
      <c r="G6" s="125">
        <f>SUMIF($B7:$B$211,LEFT($C6,LEN($C6)-6),G7:G$211)</f>
        <v>332.00201816422395</v>
      </c>
      <c r="H6" s="125">
        <f>SUMIF($B7:$B$211,LEFT($C6,LEN($C6)-6),H7:H$211)</f>
        <v>344.45144303615865</v>
      </c>
      <c r="I6" s="125">
        <f>SUMIF($B7:$B$211,LEFT($C6,LEN($C6)-6),I7:I$211)</f>
        <v>343.81314561453729</v>
      </c>
      <c r="J6" s="125">
        <f>SUMIF($B7:$B$211,LEFT($C6,LEN($C6)-6),J7:J$211)</f>
        <v>371.02450246070055</v>
      </c>
      <c r="K6" s="125">
        <f>SUMIF($B7:$B$211,LEFT($C6,LEN($C6)-6),K7:K$211)</f>
        <v>387.15909750951005</v>
      </c>
      <c r="L6" s="125">
        <f>SUMIF($B7:$B$211,LEFT($C6,LEN($C6)-6),L7:L$211)</f>
        <v>406.07944826490956</v>
      </c>
      <c r="M6" s="125">
        <f>SUMIF($B7:$B$211,LEFT($C6,LEN($C6)-6),M7:M$211)</f>
        <v>379.25960926723877</v>
      </c>
      <c r="N6" s="125">
        <f>SUMIF($B7:$B$211,LEFT($C6,LEN($C6)-6),N7:N$211)</f>
        <v>422.82275976511198</v>
      </c>
      <c r="O6" s="125">
        <f>SUMIF($B7:$B$211,LEFT($C6,LEN($C6)-6),O7:O$211)</f>
        <v>449.07816404758864</v>
      </c>
      <c r="P6" s="125">
        <f>SUMIF($B7:$B$211,LEFT($C6,LEN($C6)-6),P7:P$211)</f>
        <v>388.07798761719374</v>
      </c>
      <c r="Q6" s="125">
        <f>SUMIF($B7:$B$211,LEFT($C6,LEN($C6)-6),Q7:Q$211)</f>
        <v>367.55186499166422</v>
      </c>
      <c r="R6" s="125">
        <f>SUMIF($B7:$B$211,LEFT($C6,LEN($C6)-6),R7:R$211)</f>
        <v>388.73892162178157</v>
      </c>
      <c r="S6" s="125">
        <f>SUMIF($B7:$B$211,LEFT($C6,LEN($C6)-6),S7:S$211)</f>
        <v>389.51909984649916</v>
      </c>
      <c r="T6" s="125">
        <f>SUMIF($B7:$B$211,LEFT($C6,LEN($C6)-6),T7:T$211)</f>
        <v>391.04739773045463</v>
      </c>
      <c r="U6" s="125">
        <f>SUMIF($B7:$B$211,LEFT($C6,LEN($C6)-6),U7:U$211)</f>
        <v>389.71599551675007</v>
      </c>
      <c r="V6" s="125">
        <f>SUMIF($B7:$B$211,LEFT($C6,LEN($C6)-6),V7:V$211)</f>
        <v>394.88804937076361</v>
      </c>
      <c r="W6" s="125">
        <f>SUMIF($B7:$B$211,LEFT($C6,LEN($C6)-6),W7:W$211)</f>
        <v>391.50769498387263</v>
      </c>
    </row>
    <row r="7" spans="1:31" s="85" customFormat="1" ht="14.25" customHeight="1" x14ac:dyDescent="0.25">
      <c r="A7" s="130" t="s">
        <v>144</v>
      </c>
      <c r="B7" s="130" t="s">
        <v>351</v>
      </c>
      <c r="C7" s="126" t="s">
        <v>352</v>
      </c>
      <c r="D7" s="127">
        <v>8.4355101876875018</v>
      </c>
      <c r="E7" s="127">
        <v>8.3297348341250022</v>
      </c>
      <c r="F7" s="127">
        <v>8.5126669977500029</v>
      </c>
      <c r="G7" s="127">
        <v>8.5299563652500012</v>
      </c>
      <c r="H7" s="127">
        <v>6.4568053800000014</v>
      </c>
      <c r="I7" s="127">
        <v>5.1565561483750004</v>
      </c>
      <c r="J7" s="127">
        <v>3.4079193728750004</v>
      </c>
      <c r="K7" s="127">
        <v>3.5936845812526883</v>
      </c>
      <c r="L7" s="127">
        <v>5.1700314688012501</v>
      </c>
      <c r="M7" s="127">
        <v>5.3001163318750013</v>
      </c>
      <c r="N7" s="127">
        <v>5.5556329037500012</v>
      </c>
      <c r="O7" s="127">
        <v>5.3872815546249999</v>
      </c>
      <c r="P7" s="127">
        <v>3.3863443275000007</v>
      </c>
      <c r="Q7" s="127">
        <v>2.1358724910625</v>
      </c>
      <c r="R7" s="127">
        <v>3.7317001560285008</v>
      </c>
      <c r="S7" s="127">
        <v>3.8217579252328315</v>
      </c>
      <c r="T7" s="127">
        <v>3.9097507941502445</v>
      </c>
      <c r="U7" s="127">
        <v>3.9904403311008871</v>
      </c>
      <c r="V7" s="127">
        <v>7.9348359075530226</v>
      </c>
      <c r="W7" s="127">
        <v>4.1792200087941938</v>
      </c>
    </row>
    <row r="8" spans="1:31" s="85" customFormat="1" ht="14.25" customHeight="1" x14ac:dyDescent="0.25">
      <c r="A8" s="130" t="s">
        <v>144</v>
      </c>
      <c r="B8" s="130" t="s">
        <v>351</v>
      </c>
      <c r="C8" s="126" t="s">
        <v>145</v>
      </c>
      <c r="D8" s="127">
        <v>16.290201144253501</v>
      </c>
      <c r="E8" s="127">
        <v>14.390531507376863</v>
      </c>
      <c r="F8" s="127">
        <v>22.005895800386995</v>
      </c>
      <c r="G8" s="127">
        <v>10.620788660815386</v>
      </c>
      <c r="H8" s="127">
        <v>3.7240939651702618</v>
      </c>
      <c r="I8" s="127">
        <v>13.975491000687505</v>
      </c>
      <c r="J8" s="127">
        <v>21.533118945250003</v>
      </c>
      <c r="K8" s="127">
        <v>34.898463555218754</v>
      </c>
      <c r="L8" s="127">
        <v>27.945864070177755</v>
      </c>
      <c r="M8" s="127">
        <v>24.56901396230435</v>
      </c>
      <c r="N8" s="127">
        <v>18.736239670333337</v>
      </c>
      <c r="O8" s="127">
        <v>11.802591473158516</v>
      </c>
      <c r="P8" s="127">
        <v>7.8444273323061608</v>
      </c>
      <c r="Q8" s="127">
        <v>4.8313885649909443</v>
      </c>
      <c r="R8" s="127">
        <v>8.0618342480219116</v>
      </c>
      <c r="S8" s="127">
        <v>8.0436569328013139</v>
      </c>
      <c r="T8" s="127">
        <v>8.0201962623070671</v>
      </c>
      <c r="U8" s="127">
        <v>7.9826976344999361</v>
      </c>
      <c r="V8" s="127">
        <v>7.970318859671778</v>
      </c>
      <c r="W8" s="127">
        <v>7.9439021275307491</v>
      </c>
    </row>
    <row r="9" spans="1:31" s="85" customFormat="1" ht="14.25" customHeight="1" x14ac:dyDescent="0.25">
      <c r="A9" s="130" t="s">
        <v>144</v>
      </c>
      <c r="B9" s="130" t="s">
        <v>351</v>
      </c>
      <c r="C9" s="126" t="s">
        <v>353</v>
      </c>
      <c r="D9" s="127">
        <v>1.2261090094500002</v>
      </c>
      <c r="E9" s="127">
        <v>1.0441064060695655</v>
      </c>
      <c r="F9" s="127">
        <v>1.1557629956875002</v>
      </c>
      <c r="G9" s="127">
        <v>1.033496903884058</v>
      </c>
      <c r="H9" s="127">
        <v>0.98915515838858725</v>
      </c>
      <c r="I9" s="127">
        <v>0.85243465822916686</v>
      </c>
      <c r="J9" s="127">
        <v>0.44861249279166676</v>
      </c>
      <c r="K9" s="127">
        <v>0.99605623507811636</v>
      </c>
      <c r="L9" s="127">
        <v>0.72570379962642373</v>
      </c>
      <c r="M9" s="127">
        <v>0.94970918691467388</v>
      </c>
      <c r="N9" s="127">
        <v>0.7066385822084239</v>
      </c>
      <c r="O9" s="127">
        <v>0.95611341202817013</v>
      </c>
      <c r="P9" s="127">
        <v>0.62231926837500007</v>
      </c>
      <c r="Q9" s="127">
        <v>0.53316330500000009</v>
      </c>
      <c r="R9" s="127">
        <v>0.78917740234177491</v>
      </c>
      <c r="S9" s="127">
        <v>0.81061863872338435</v>
      </c>
      <c r="T9" s="127">
        <v>0.82920015527100921</v>
      </c>
      <c r="U9" s="127">
        <v>0.84567230675139415</v>
      </c>
      <c r="V9" s="127">
        <v>0.86580841481853654</v>
      </c>
      <c r="W9" s="127">
        <v>0.88383515781843836</v>
      </c>
    </row>
    <row r="10" spans="1:31" s="85" customFormat="1" ht="14.25" customHeight="1" x14ac:dyDescent="0.25">
      <c r="A10" s="130" t="s">
        <v>144</v>
      </c>
      <c r="B10" s="130" t="s">
        <v>351</v>
      </c>
      <c r="C10" s="126" t="s">
        <v>354</v>
      </c>
      <c r="D10" s="127">
        <v>19.57734890175</v>
      </c>
      <c r="E10" s="127">
        <v>21.124374010967394</v>
      </c>
      <c r="F10" s="127">
        <v>21.738944953763589</v>
      </c>
      <c r="G10" s="127">
        <v>31.683782605916669</v>
      </c>
      <c r="H10" s="127">
        <v>32.307313123</v>
      </c>
      <c r="I10" s="127">
        <v>24.815942468750002</v>
      </c>
      <c r="J10" s="127">
        <v>26.326751333750003</v>
      </c>
      <c r="K10" s="127">
        <v>24.986644538255252</v>
      </c>
      <c r="L10" s="127">
        <v>32.268887621986281</v>
      </c>
      <c r="M10" s="127">
        <v>15.964062434500004</v>
      </c>
      <c r="N10" s="127">
        <v>18.48368966166667</v>
      </c>
      <c r="O10" s="127">
        <v>24.675690806384061</v>
      </c>
      <c r="P10" s="127">
        <v>22.594256942195653</v>
      </c>
      <c r="Q10" s="127">
        <v>12.197142491192032</v>
      </c>
      <c r="R10" s="127">
        <v>17.255871112710203</v>
      </c>
      <c r="S10" s="127">
        <v>17.377671481206338</v>
      </c>
      <c r="T10" s="127">
        <v>17.491847832480186</v>
      </c>
      <c r="U10" s="127">
        <v>17.584593445481339</v>
      </c>
      <c r="V10" s="127">
        <v>17.720391690044529</v>
      </c>
      <c r="W10" s="127">
        <v>17.834759196335028</v>
      </c>
    </row>
    <row r="11" spans="1:31" s="85" customFormat="1" ht="14.25" customHeight="1" x14ac:dyDescent="0.25">
      <c r="A11" s="130" t="s">
        <v>144</v>
      </c>
      <c r="B11" s="130" t="s">
        <v>351</v>
      </c>
      <c r="C11" s="126" t="s">
        <v>355</v>
      </c>
      <c r="D11" s="127">
        <v>13.479599502173485</v>
      </c>
      <c r="E11" s="127">
        <v>5.0808356721804557</v>
      </c>
      <c r="F11" s="127">
        <v>-3.0527205099709818</v>
      </c>
      <c r="G11" s="127">
        <v>1.2058168366169753</v>
      </c>
      <c r="H11" s="127">
        <v>11.622734624103984</v>
      </c>
      <c r="I11" s="127">
        <v>3.0814847426229761</v>
      </c>
      <c r="J11" s="127">
        <v>-0.81386156923151987</v>
      </c>
      <c r="K11" s="127">
        <v>5.5737166612253048</v>
      </c>
      <c r="L11" s="127">
        <v>19.706969215924559</v>
      </c>
      <c r="M11" s="127">
        <v>0.55615719600000091</v>
      </c>
      <c r="N11" s="127">
        <v>37.606993412750001</v>
      </c>
      <c r="O11" s="127">
        <v>20.449359711749992</v>
      </c>
      <c r="P11" s="127">
        <v>16.538514950999982</v>
      </c>
      <c r="Q11" s="127">
        <v>44.500772299094201</v>
      </c>
      <c r="R11" s="127">
        <v>25.472466371951295</v>
      </c>
      <c r="S11" s="127">
        <v>25.743977671696719</v>
      </c>
      <c r="T11" s="127">
        <v>26.999502317781634</v>
      </c>
      <c r="U11" s="127">
        <v>26.176604847995996</v>
      </c>
      <c r="V11" s="127">
        <v>26.520234940243199</v>
      </c>
      <c r="W11" s="127">
        <v>26.785442916619878</v>
      </c>
    </row>
    <row r="12" spans="1:31" s="85" customFormat="1" ht="14.25" customHeight="1" x14ac:dyDescent="0.25">
      <c r="A12" s="130" t="s">
        <v>144</v>
      </c>
      <c r="B12" s="130" t="s">
        <v>351</v>
      </c>
      <c r="C12" s="126" t="s">
        <v>356</v>
      </c>
      <c r="D12" s="127">
        <v>56.23731124342617</v>
      </c>
      <c r="E12" s="127">
        <v>48.804414143263834</v>
      </c>
      <c r="F12" s="127">
        <v>56.155285428421763</v>
      </c>
      <c r="G12" s="127">
        <v>55.836839451384662</v>
      </c>
      <c r="H12" s="127">
        <v>54.002019303680861</v>
      </c>
      <c r="I12" s="127">
        <v>50.086080132499838</v>
      </c>
      <c r="J12" s="127">
        <v>83.59418854194233</v>
      </c>
      <c r="K12" s="127">
        <v>81.443645143801788</v>
      </c>
      <c r="L12" s="127">
        <v>78.946279801894917</v>
      </c>
      <c r="M12" s="127">
        <v>89.978092443936603</v>
      </c>
      <c r="N12" s="127">
        <v>102.91277985744202</v>
      </c>
      <c r="O12" s="127">
        <v>132.76899307420837</v>
      </c>
      <c r="P12" s="127">
        <v>114.79959696315399</v>
      </c>
      <c r="Q12" s="127">
        <v>91.149540022595104</v>
      </c>
      <c r="R12" s="127">
        <v>108.12559727249658</v>
      </c>
      <c r="S12" s="127">
        <v>107.39336467402211</v>
      </c>
      <c r="T12" s="127">
        <v>106.59276940836973</v>
      </c>
      <c r="U12" s="127">
        <v>105.60799024861633</v>
      </c>
      <c r="V12" s="127">
        <v>104.99908243959341</v>
      </c>
      <c r="W12" s="127">
        <v>104.20599073646963</v>
      </c>
    </row>
    <row r="13" spans="1:31" s="85" customFormat="1" ht="14.25" customHeight="1" x14ac:dyDescent="0.25">
      <c r="A13" s="130" t="s">
        <v>144</v>
      </c>
      <c r="B13" s="130" t="s">
        <v>351</v>
      </c>
      <c r="C13" s="126" t="s">
        <v>151</v>
      </c>
      <c r="D13" s="127">
        <v>131.55653674695836</v>
      </c>
      <c r="E13" s="127">
        <v>115.29965568211504</v>
      </c>
      <c r="F13" s="127">
        <v>113.69648945430917</v>
      </c>
      <c r="G13" s="127">
        <v>97.917061626625014</v>
      </c>
      <c r="H13" s="127">
        <v>87.862276601417832</v>
      </c>
      <c r="I13" s="127">
        <v>94.751600426437506</v>
      </c>
      <c r="J13" s="127">
        <v>75.137790895312492</v>
      </c>
      <c r="K13" s="127">
        <v>70.77206371453488</v>
      </c>
      <c r="L13" s="127">
        <v>71.418484638955348</v>
      </c>
      <c r="M13" s="127">
        <v>78.7467653531087</v>
      </c>
      <c r="N13" s="127">
        <v>71.826325096904</v>
      </c>
      <c r="O13" s="127">
        <v>62.133921162024457</v>
      </c>
      <c r="P13" s="127">
        <v>40.695012535701096</v>
      </c>
      <c r="Q13" s="127">
        <v>47.462409394868658</v>
      </c>
      <c r="R13" s="127">
        <v>47.627431186725794</v>
      </c>
      <c r="S13" s="127">
        <v>47.00870903287607</v>
      </c>
      <c r="T13" s="127">
        <v>46.363090786648179</v>
      </c>
      <c r="U13" s="127">
        <v>45.631562100230369</v>
      </c>
      <c r="V13" s="127">
        <v>45.032014632721477</v>
      </c>
      <c r="W13" s="127">
        <v>44.346556725022523</v>
      </c>
    </row>
    <row r="14" spans="1:31" s="85" customFormat="1" ht="14.25" customHeight="1" x14ac:dyDescent="0.25">
      <c r="A14" s="130" t="s">
        <v>144</v>
      </c>
      <c r="B14" s="130" t="s">
        <v>351</v>
      </c>
      <c r="C14" s="126" t="s">
        <v>357</v>
      </c>
      <c r="D14" s="127">
        <v>6.9111068079791673</v>
      </c>
      <c r="E14" s="127">
        <v>6.5220020020896747</v>
      </c>
      <c r="F14" s="127">
        <v>7.108839674625</v>
      </c>
      <c r="G14" s="127">
        <v>6.3089248596875009</v>
      </c>
      <c r="H14" s="127">
        <v>6.2022675650625008</v>
      </c>
      <c r="I14" s="127">
        <v>8.5818623430809797</v>
      </c>
      <c r="J14" s="127">
        <v>7.32990129898098</v>
      </c>
      <c r="K14" s="127">
        <v>5.5878216425559355</v>
      </c>
      <c r="L14" s="127">
        <v>6.1167507956780094</v>
      </c>
      <c r="M14" s="127">
        <v>8.4346702626567041</v>
      </c>
      <c r="N14" s="127">
        <v>5.6700932665670294</v>
      </c>
      <c r="O14" s="127">
        <v>7.4337197604999989</v>
      </c>
      <c r="P14" s="127">
        <v>6.593049031349639</v>
      </c>
      <c r="Q14" s="127">
        <v>6.1737406149646734</v>
      </c>
      <c r="R14" s="127">
        <v>9.5264212132747677</v>
      </c>
      <c r="S14" s="127">
        <v>9.4955175315834879</v>
      </c>
      <c r="T14" s="127">
        <v>9.4445920457525308</v>
      </c>
      <c r="U14" s="127">
        <v>9.3893826757932057</v>
      </c>
      <c r="V14" s="127">
        <v>9.3379048450925684</v>
      </c>
      <c r="W14" s="127">
        <v>9.2821431302636288</v>
      </c>
    </row>
    <row r="15" spans="1:31" s="85" customFormat="1" ht="14.25" customHeight="1" x14ac:dyDescent="0.25">
      <c r="A15" s="130" t="s">
        <v>144</v>
      </c>
      <c r="B15" s="130" t="s">
        <v>351</v>
      </c>
      <c r="C15" s="126" t="s">
        <v>358</v>
      </c>
      <c r="D15" s="127">
        <v>0.16307761311400004</v>
      </c>
      <c r="E15" s="127">
        <v>0.15219304540150003</v>
      </c>
      <c r="F15" s="127">
        <v>0.17812302465600002</v>
      </c>
      <c r="G15" s="127">
        <v>0.11892465999225002</v>
      </c>
      <c r="H15" s="127">
        <v>0.18755839735550001</v>
      </c>
      <c r="I15" s="127">
        <v>0.26425254669350007</v>
      </c>
      <c r="J15" s="127">
        <v>0.24216537627500001</v>
      </c>
      <c r="K15" s="127">
        <v>0.25031437921729432</v>
      </c>
      <c r="L15" s="127">
        <v>0.19412763982056772</v>
      </c>
      <c r="M15" s="127">
        <v>0.28609377500000005</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1.5802779790000003</v>
      </c>
      <c r="E16" s="127">
        <v>0.71104885251086969</v>
      </c>
      <c r="F16" s="127">
        <v>1.3399592080000002</v>
      </c>
      <c r="G16" s="127">
        <v>0.78805830750000017</v>
      </c>
      <c r="H16" s="127">
        <v>4.3686359037499995</v>
      </c>
      <c r="I16" s="127">
        <v>2.8441737503840581</v>
      </c>
      <c r="J16" s="127">
        <v>2.88201730826087</v>
      </c>
      <c r="K16" s="127">
        <v>3.484956940401724</v>
      </c>
      <c r="L16" s="127">
        <v>7.94054341945436</v>
      </c>
      <c r="M16" s="127">
        <v>6.7474477825000001</v>
      </c>
      <c r="N16" s="127">
        <v>7.7120218626666679</v>
      </c>
      <c r="O16" s="127">
        <v>6.4073021055000003</v>
      </c>
      <c r="P16" s="127">
        <v>5.0495179144855085</v>
      </c>
      <c r="Q16" s="127">
        <v>5.0588920042681167</v>
      </c>
      <c r="R16" s="127">
        <v>5.4507146713611787</v>
      </c>
      <c r="S16" s="127">
        <v>5.558582373569549</v>
      </c>
      <c r="T16" s="127">
        <v>5.6630319455881954</v>
      </c>
      <c r="U16" s="127">
        <v>5.734329917367547</v>
      </c>
      <c r="V16" s="127">
        <v>5.8639780062784599</v>
      </c>
      <c r="W16" s="127">
        <v>5.9604744949500681</v>
      </c>
    </row>
    <row r="17" spans="1:23" s="85" customFormat="1" ht="14.25" customHeight="1" x14ac:dyDescent="0.25">
      <c r="A17" s="130" t="s">
        <v>144</v>
      </c>
      <c r="B17" s="130" t="s">
        <v>351</v>
      </c>
      <c r="C17" s="126" t="s">
        <v>360</v>
      </c>
      <c r="D17" s="127">
        <v>6.2537649611314592</v>
      </c>
      <c r="E17" s="127">
        <v>8.3330104293739282</v>
      </c>
      <c r="F17" s="127">
        <v>13.027925840461251</v>
      </c>
      <c r="G17" s="127">
        <v>14.909826001733546</v>
      </c>
      <c r="H17" s="127">
        <v>14.759811798450833</v>
      </c>
      <c r="I17" s="127">
        <v>15.45795970515114</v>
      </c>
      <c r="J17" s="127">
        <v>15.29912794464302</v>
      </c>
      <c r="K17" s="127">
        <v>17.641289250128423</v>
      </c>
      <c r="L17" s="127">
        <v>17.44712490757642</v>
      </c>
      <c r="M17" s="127">
        <v>16.895092182958653</v>
      </c>
      <c r="N17" s="127">
        <v>16.511446550160958</v>
      </c>
      <c r="O17" s="127">
        <v>17</v>
      </c>
      <c r="P17" s="127">
        <v>15</v>
      </c>
      <c r="Q17" s="127">
        <v>17</v>
      </c>
      <c r="R17" s="127">
        <v>15.216429966385896</v>
      </c>
      <c r="S17" s="127">
        <v>15.20241909567312</v>
      </c>
      <c r="T17" s="127">
        <v>15.169812146074593</v>
      </c>
      <c r="U17" s="127">
        <v>15.103845447271254</v>
      </c>
      <c r="V17" s="127">
        <v>15.078655066060376</v>
      </c>
      <c r="W17" s="127">
        <v>15.020104935644692</v>
      </c>
    </row>
    <row r="18" spans="1:23" s="85" customFormat="1" ht="14.25" customHeight="1" x14ac:dyDescent="0.25">
      <c r="A18" s="130" t="s">
        <v>144</v>
      </c>
      <c r="B18" s="130" t="s">
        <v>351</v>
      </c>
      <c r="C18" s="126" t="s">
        <v>361</v>
      </c>
      <c r="D18" s="127">
        <v>0.11669234225543482</v>
      </c>
      <c r="E18" s="127">
        <v>0.17977712003804353</v>
      </c>
      <c r="F18" s="127">
        <v>7.1242735000000001E-2</v>
      </c>
      <c r="G18" s="127">
        <v>0.10205768125</v>
      </c>
      <c r="H18" s="127">
        <v>0.13089620875000002</v>
      </c>
      <c r="I18" s="127">
        <v>7.5060946874999993E-2</v>
      </c>
      <c r="J18" s="127">
        <v>0.10051607462499999</v>
      </c>
      <c r="K18" s="127">
        <v>8.9642786821250001E-2</v>
      </c>
      <c r="L18" s="127">
        <v>0.10408451299999999</v>
      </c>
      <c r="M18" s="127">
        <v>0.13828977583423913</v>
      </c>
      <c r="N18" s="127">
        <v>0.1514295033423913</v>
      </c>
      <c r="O18" s="127">
        <v>0.12939546885869566</v>
      </c>
      <c r="P18" s="127">
        <v>0.13067070465942027</v>
      </c>
      <c r="Q18" s="127">
        <v>6.3357962180253635E-2</v>
      </c>
      <c r="R18" s="127">
        <v>0.10971730527263375</v>
      </c>
      <c r="S18" s="127">
        <v>0.11130094145327937</v>
      </c>
      <c r="T18" s="127">
        <v>0.11255095991848577</v>
      </c>
      <c r="U18" s="127">
        <v>0.1137976446577508</v>
      </c>
      <c r="V18" s="127">
        <v>0.11514828304731468</v>
      </c>
      <c r="W18" s="127">
        <v>0.11649558771093665</v>
      </c>
    </row>
    <row r="19" spans="1:23" s="85" customFormat="1" ht="14.25" customHeight="1" x14ac:dyDescent="0.25">
      <c r="A19" s="130" t="s">
        <v>144</v>
      </c>
      <c r="B19" s="130" t="s">
        <v>351</v>
      </c>
      <c r="C19" s="126" t="s">
        <v>155</v>
      </c>
      <c r="D19" s="127">
        <v>20.56295355756038</v>
      </c>
      <c r="E19" s="127">
        <v>16.151848114228972</v>
      </c>
      <c r="F19" s="127">
        <v>14.638156210770648</v>
      </c>
      <c r="G19" s="127">
        <v>22.867191113842505</v>
      </c>
      <c r="H19" s="127">
        <v>31.650555940844171</v>
      </c>
      <c r="I19" s="127">
        <v>30.278775872144998</v>
      </c>
      <c r="J19" s="127">
        <v>33.719095396692495</v>
      </c>
      <c r="K19" s="127">
        <v>39.124903232965075</v>
      </c>
      <c r="L19" s="127">
        <v>41.878400631007253</v>
      </c>
      <c r="M19" s="127">
        <v>49.020191987169774</v>
      </c>
      <c r="N19" s="127">
        <v>64.570212060792372</v>
      </c>
      <c r="O19" s="127">
        <v>77.739535346483336</v>
      </c>
      <c r="P19" s="127">
        <v>75.781682719326881</v>
      </c>
      <c r="Q19" s="127">
        <v>64.598035146005643</v>
      </c>
      <c r="R19" s="127">
        <v>68.322946429512186</v>
      </c>
      <c r="S19" s="127">
        <v>68.465698367529939</v>
      </c>
      <c r="T19" s="127">
        <v>68.580986568901523</v>
      </c>
      <c r="U19" s="127">
        <v>68.538161344582562</v>
      </c>
      <c r="V19" s="127">
        <v>68.832686200321845</v>
      </c>
      <c r="W19" s="127">
        <v>68.969097630370541</v>
      </c>
    </row>
    <row r="20" spans="1:23" s="85" customFormat="1" ht="14.25" customHeight="1" x14ac:dyDescent="0.25">
      <c r="A20" s="130" t="s">
        <v>144</v>
      </c>
      <c r="B20" s="130" t="s">
        <v>351</v>
      </c>
      <c r="C20" s="126" t="s">
        <v>362</v>
      </c>
      <c r="D20" s="127">
        <v>6.8435020075842523</v>
      </c>
      <c r="E20" s="127">
        <v>8.0439705115172515</v>
      </c>
      <c r="F20" s="127">
        <v>9.6289392368472519</v>
      </c>
      <c r="G20" s="127">
        <v>9.5933712979612515</v>
      </c>
      <c r="H20" s="127">
        <v>6.3143056878052501</v>
      </c>
      <c r="I20" s="127">
        <v>4.2927356422955008</v>
      </c>
      <c r="J20" s="127">
        <v>4.1348820659947503</v>
      </c>
      <c r="K20" s="127">
        <v>4.735567596019882</v>
      </c>
      <c r="L20" s="127">
        <v>6.1978895797630837</v>
      </c>
      <c r="M20" s="127">
        <v>8.8002090007500016</v>
      </c>
      <c r="N20" s="127">
        <v>3.0006573795000007</v>
      </c>
      <c r="O20" s="127">
        <v>4.0590760230000003</v>
      </c>
      <c r="P20" s="127">
        <v>2.830471825739131</v>
      </c>
      <c r="Q20" s="127">
        <v>2.4362235016666669</v>
      </c>
      <c r="R20" s="127">
        <v>3.092189899724695</v>
      </c>
      <c r="S20" s="127">
        <v>3.1711028870293152</v>
      </c>
      <c r="T20" s="127">
        <v>3.2351359757795124</v>
      </c>
      <c r="U20" s="127">
        <v>3.2926287184772534</v>
      </c>
      <c r="V20" s="127">
        <v>3.3654382143439783</v>
      </c>
      <c r="W20" s="127">
        <v>3.4317073641582465</v>
      </c>
    </row>
    <row r="21" spans="1:23" s="85" customFormat="1" ht="14.25" customHeight="1" x14ac:dyDescent="0.25">
      <c r="A21" s="130" t="s">
        <v>144</v>
      </c>
      <c r="B21" s="130" t="s">
        <v>351</v>
      </c>
      <c r="C21" s="126" t="s">
        <v>363</v>
      </c>
      <c r="D21" s="127">
        <v>1.9203197746666671</v>
      </c>
      <c r="E21" s="127">
        <v>5.2641002535000014</v>
      </c>
      <c r="F21" s="127">
        <v>6.1453309510000009</v>
      </c>
      <c r="G21" s="127">
        <v>6.7428013843333341</v>
      </c>
      <c r="H21" s="127">
        <v>6.3631357345000001</v>
      </c>
      <c r="I21" s="127">
        <v>5.3312862696666681</v>
      </c>
      <c r="J21" s="127">
        <v>6.6612354418333339</v>
      </c>
      <c r="K21" s="127">
        <v>4.8853781624003343</v>
      </c>
      <c r="L21" s="127">
        <v>5.5656759264896687</v>
      </c>
      <c r="M21" s="127">
        <v>3.1872612279420296</v>
      </c>
      <c r="N21" s="127">
        <v>8.4878077518478285</v>
      </c>
      <c r="O21" s="127">
        <v>8.2597701223478293</v>
      </c>
      <c r="P21" s="127">
        <v>7.6955731236231886</v>
      </c>
      <c r="Q21" s="127">
        <v>7.4788470382898549</v>
      </c>
      <c r="R21" s="127">
        <v>7.2283181127448906</v>
      </c>
      <c r="S21" s="127">
        <v>7.3025697466984338</v>
      </c>
      <c r="T21" s="127">
        <v>7.3738316401926776</v>
      </c>
      <c r="U21" s="127">
        <v>7.4290153846133018</v>
      </c>
      <c r="V21" s="127">
        <v>7.517535141018314</v>
      </c>
      <c r="W21" s="127">
        <v>7.589976748349696</v>
      </c>
    </row>
    <row r="22" spans="1:23" s="85" customFormat="1" ht="14.25" customHeight="1" x14ac:dyDescent="0.25">
      <c r="A22" s="130" t="s">
        <v>144</v>
      </c>
      <c r="B22" s="130" t="s">
        <v>351</v>
      </c>
      <c r="C22" s="126" t="s">
        <v>159</v>
      </c>
      <c r="D22" s="127">
        <v>34.021253014781493</v>
      </c>
      <c r="E22" s="127">
        <v>33.668997683705129</v>
      </c>
      <c r="F22" s="127">
        <v>34.408738123869561</v>
      </c>
      <c r="G22" s="127">
        <v>36.680403084868594</v>
      </c>
      <c r="H22" s="127">
        <v>38.396228078830134</v>
      </c>
      <c r="I22" s="127">
        <v>40.007240672410255</v>
      </c>
      <c r="J22" s="127">
        <v>48.696495127521729</v>
      </c>
      <c r="K22" s="127">
        <v>45.586878178903262</v>
      </c>
      <c r="L22" s="127">
        <v>49.525545826304651</v>
      </c>
      <c r="M22" s="127">
        <v>49</v>
      </c>
      <c r="N22" s="127">
        <v>34</v>
      </c>
      <c r="O22" s="127">
        <v>33.999999999999993</v>
      </c>
      <c r="P22" s="127">
        <v>28.000000000000007</v>
      </c>
      <c r="Q22" s="127">
        <v>22</v>
      </c>
      <c r="R22" s="127">
        <v>29.651113370838559</v>
      </c>
      <c r="S22" s="127">
        <v>30.321755189014663</v>
      </c>
      <c r="T22" s="127">
        <v>30.983190832422849</v>
      </c>
      <c r="U22" s="127">
        <v>31.523790009684248</v>
      </c>
      <c r="V22" s="127">
        <v>32.282175980505315</v>
      </c>
      <c r="W22" s="127">
        <v>32.919725485179384</v>
      </c>
    </row>
    <row r="23" spans="1:23" s="85" customFormat="1" ht="14.25" customHeight="1" x14ac:dyDescent="0.25">
      <c r="A23" s="130" t="s">
        <v>144</v>
      </c>
      <c r="B23" s="130" t="s">
        <v>351</v>
      </c>
      <c r="C23" s="126" t="s">
        <v>364</v>
      </c>
      <c r="D23" s="127">
        <v>10.016396944116039</v>
      </c>
      <c r="E23" s="127">
        <v>24.488562997811048</v>
      </c>
      <c r="F23" s="127">
        <v>25.049123374343672</v>
      </c>
      <c r="G23" s="127">
        <v>7.3466694628521338</v>
      </c>
      <c r="H23" s="127">
        <v>14.941846640014489</v>
      </c>
      <c r="I23" s="127">
        <v>23.115768867549725</v>
      </c>
      <c r="J23" s="127">
        <v>20.998289680031689</v>
      </c>
      <c r="K23" s="127">
        <v>17.184295237759944</v>
      </c>
      <c r="L23" s="127">
        <v>9.2164272947008676</v>
      </c>
      <c r="M23" s="127">
        <v>-1.895580474717395</v>
      </c>
      <c r="N23" s="127">
        <v>0.51049149291304352</v>
      </c>
      <c r="O23" s="127">
        <v>7.1377768611521759</v>
      </c>
      <c r="P23" s="127">
        <v>10.148727643137683</v>
      </c>
      <c r="Q23" s="127">
        <v>10.148602331311597</v>
      </c>
      <c r="R23" s="127">
        <v>9.0128154833610488</v>
      </c>
      <c r="S23" s="127">
        <v>9.1005864069123401</v>
      </c>
      <c r="T23" s="127">
        <v>9.1850656002898887</v>
      </c>
      <c r="U23" s="127">
        <v>9.2435806255665387</v>
      </c>
      <c r="V23" s="127">
        <v>9.3528389171121713</v>
      </c>
      <c r="W23" s="127">
        <v>9.4361330405568573</v>
      </c>
    </row>
    <row r="24" spans="1:23" s="85" customFormat="1" ht="14.25" customHeight="1" x14ac:dyDescent="0.25">
      <c r="A24" s="130" t="s">
        <v>144</v>
      </c>
      <c r="B24" s="130" t="s">
        <v>351</v>
      </c>
      <c r="C24" s="126" t="s">
        <v>365</v>
      </c>
      <c r="D24" s="127">
        <v>4.1202714018428761</v>
      </c>
      <c r="E24" s="127">
        <v>3.0758407394507503</v>
      </c>
      <c r="F24" s="127">
        <v>3.7996258175407505</v>
      </c>
      <c r="G24" s="127">
        <v>4.4048788128405629</v>
      </c>
      <c r="H24" s="127">
        <v>4.6021343389355014</v>
      </c>
      <c r="I24" s="127">
        <v>4.6271197378292515</v>
      </c>
      <c r="J24" s="127">
        <v>3.8423450842350628</v>
      </c>
      <c r="K24" s="127">
        <v>3.5298747131265475</v>
      </c>
      <c r="L24" s="127">
        <v>2.8175032137836302</v>
      </c>
      <c r="M24" s="127">
        <v>3.7831272913750005</v>
      </c>
      <c r="N24" s="127">
        <v>3.6305990361875002</v>
      </c>
      <c r="O24" s="127">
        <v>3.6790138481875001</v>
      </c>
      <c r="P24" s="127">
        <v>3.6162576834375004</v>
      </c>
      <c r="Q24" s="127">
        <v>3.6607247183333342</v>
      </c>
      <c r="R24" s="127">
        <v>3.9394469041941753</v>
      </c>
      <c r="S24" s="127">
        <v>3.9749291368608919</v>
      </c>
      <c r="T24" s="127">
        <v>4.0059710182735877</v>
      </c>
      <c r="U24" s="127">
        <v>4.0305665066868839</v>
      </c>
      <c r="V24" s="127">
        <v>4.0677062410289464</v>
      </c>
      <c r="W24" s="127">
        <v>4.0983995823716199</v>
      </c>
    </row>
    <row r="25" spans="1:23" s="85" customFormat="1" ht="14.25" customHeight="1" x14ac:dyDescent="0.25">
      <c r="A25" s="130" t="s">
        <v>144</v>
      </c>
      <c r="B25" s="130" t="s">
        <v>351</v>
      </c>
      <c r="C25" s="126" t="s">
        <v>162</v>
      </c>
      <c r="D25" s="127">
        <v>11.643590576250002</v>
      </c>
      <c r="E25" s="127">
        <v>18.45373721084686</v>
      </c>
      <c r="F25" s="127">
        <v>17.228788518402176</v>
      </c>
      <c r="G25" s="127">
        <v>15.311169046869567</v>
      </c>
      <c r="H25" s="127">
        <v>19.569668586098732</v>
      </c>
      <c r="I25" s="127">
        <v>16.217319682854168</v>
      </c>
      <c r="J25" s="127">
        <v>17.483911648916671</v>
      </c>
      <c r="K25" s="127">
        <v>22.793900959843562</v>
      </c>
      <c r="L25" s="127">
        <v>22.893153899964503</v>
      </c>
      <c r="M25" s="127">
        <v>18.79888954713044</v>
      </c>
      <c r="N25" s="127">
        <v>22.749701676079713</v>
      </c>
      <c r="O25" s="127">
        <v>25.058623317380437</v>
      </c>
      <c r="P25" s="127">
        <v>26.751564651202905</v>
      </c>
      <c r="Q25" s="127">
        <v>26.123153105840579</v>
      </c>
      <c r="R25" s="127">
        <v>26.124730514835463</v>
      </c>
      <c r="S25" s="127">
        <v>26.614881813615415</v>
      </c>
      <c r="T25" s="127">
        <v>27.086871440252732</v>
      </c>
      <c r="U25" s="127">
        <v>27.497336327373223</v>
      </c>
      <c r="V25" s="127">
        <v>28.031295591308385</v>
      </c>
      <c r="W25" s="127">
        <v>28.50373011572659</v>
      </c>
    </row>
    <row r="26" spans="1:23" s="87" customFormat="1" ht="14.25" customHeight="1" x14ac:dyDescent="0.25">
      <c r="A26" s="125" t="s">
        <v>366</v>
      </c>
      <c r="B26" s="125" t="s">
        <v>366</v>
      </c>
      <c r="C26" s="124" t="s">
        <v>366</v>
      </c>
      <c r="D26" s="125">
        <f>SUMIF($B27:$B$211,LEFT($C26,LEN($C26)-6),D27:D$211)</f>
        <v>93.122921641357578</v>
      </c>
      <c r="E26" s="125">
        <f>SUMIF($B27:$B$211,LEFT($C26,LEN($C26)-6),E27:E$211)</f>
        <v>85.008677697259557</v>
      </c>
      <c r="F26" s="125">
        <f>SUMIF($B27:$B$211,LEFT($C26,LEN($C26)-6),F27:F$211)</f>
        <v>99.212219388968933</v>
      </c>
      <c r="G26" s="125">
        <f>SUMIF($B27:$B$211,LEFT($C26,LEN($C26)-6),G27:G$211)</f>
        <v>95.023954566057469</v>
      </c>
      <c r="H26" s="125">
        <f>SUMIF($B27:$B$211,LEFT($C26,LEN($C26)-6),H27:H$211)</f>
        <v>111.29728720366039</v>
      </c>
      <c r="I26" s="125">
        <f>SUMIF($B27:$B$211,LEFT($C26,LEN($C26)-6),I27:I$211)</f>
        <v>117.75180704910169</v>
      </c>
      <c r="J26" s="125">
        <f>SUMIF($B27:$B$211,LEFT($C26,LEN($C26)-6),J27:J$211)</f>
        <v>117.30086261687541</v>
      </c>
      <c r="K26" s="125">
        <f>SUMIF($B27:$B$211,LEFT($C26,LEN($C26)-6),K27:K$211)</f>
        <v>133.89676602239598</v>
      </c>
      <c r="L26" s="125">
        <f>SUMIF($B27:$B$211,LEFT($C26,LEN($C26)-6),L27:L$211)</f>
        <v>137.85861129905794</v>
      </c>
      <c r="M26" s="125">
        <f>SUMIF($B27:$B$211,LEFT($C26,LEN($C26)-6),M27:M$211)</f>
        <v>117.43149976230171</v>
      </c>
      <c r="N26" s="125">
        <f>SUMIF($B27:$B$211,LEFT($C26,LEN($C26)-6),N27:N$211)</f>
        <v>109.47903036192574</v>
      </c>
      <c r="O26" s="125">
        <f>SUMIF($B27:$B$211,LEFT($C26,LEN($C26)-6),O27:O$211)</f>
        <v>99.885540374450301</v>
      </c>
      <c r="P26" s="125">
        <f>SUMIF($B27:$B$211,LEFT($C26,LEN($C26)-6),P27:P$211)</f>
        <v>115.39570264822368</v>
      </c>
      <c r="Q26" s="125">
        <f>SUMIF($B27:$B$211,LEFT($C26,LEN($C26)-6),Q27:Q$211)</f>
        <v>80.459181792951256</v>
      </c>
      <c r="R26" s="125">
        <f>SUMIF($B27:$B$211,LEFT($C26,LEN($C26)-6),R27:R$211)</f>
        <v>97.694865300616868</v>
      </c>
      <c r="S26" s="125">
        <f>SUMIF($B27:$B$211,LEFT($C26,LEN($C26)-6),S27:S$211)</f>
        <v>98.572247370435733</v>
      </c>
      <c r="T26" s="125">
        <f>SUMIF($B27:$B$211,LEFT($C26,LEN($C26)-6),T27:T$211)</f>
        <v>99.339272433766496</v>
      </c>
      <c r="U26" s="125">
        <f>SUMIF($B27:$B$211,LEFT($C26,LEN($C26)-6),U27:U$211)</f>
        <v>99.938693110701095</v>
      </c>
      <c r="V26" s="125">
        <f>SUMIF($B27:$B$211,LEFT($C26,LEN($C26)-6),V27:V$211)</f>
        <v>100.56771212425016</v>
      </c>
      <c r="W26" s="125">
        <f>SUMIF($B27:$B$211,LEFT($C26,LEN($C26)-6),W27:W$211)</f>
        <v>101.07096424349095</v>
      </c>
    </row>
    <row r="27" spans="1:23" s="85" customFormat="1" ht="14.25" customHeight="1" x14ac:dyDescent="0.25">
      <c r="A27" s="130" t="s">
        <v>144</v>
      </c>
      <c r="B27" s="130" t="s">
        <v>367</v>
      </c>
      <c r="C27" s="126" t="s">
        <v>368</v>
      </c>
      <c r="D27" s="127">
        <v>0</v>
      </c>
      <c r="E27" s="127">
        <v>0</v>
      </c>
      <c r="F27" s="127">
        <v>0</v>
      </c>
      <c r="G27" s="127">
        <v>0</v>
      </c>
      <c r="H27" s="127">
        <v>3.3724566739130442E-2</v>
      </c>
      <c r="I27" s="127">
        <v>1.9837980434782611E-2</v>
      </c>
      <c r="J27" s="127">
        <v>0</v>
      </c>
      <c r="K27" s="127">
        <v>0</v>
      </c>
      <c r="L27" s="127">
        <v>2.5874730022461927E-2</v>
      </c>
      <c r="M27" s="127">
        <v>7.6031970000000004E-2</v>
      </c>
      <c r="N27" s="127">
        <v>0.1206910135</v>
      </c>
      <c r="O27" s="127">
        <v>0.1606822715</v>
      </c>
      <c r="P27" s="127">
        <v>7.7095226000000003E-2</v>
      </c>
      <c r="Q27" s="127">
        <v>3.9862647562499999E-2</v>
      </c>
      <c r="R27" s="127">
        <v>7.8045404624201967E-2</v>
      </c>
      <c r="S27" s="127">
        <v>7.7045062402399625E-2</v>
      </c>
      <c r="T27" s="127">
        <v>7.5620479232692425E-2</v>
      </c>
      <c r="U27" s="127">
        <v>7.4085158231319184E-2</v>
      </c>
      <c r="V27" s="127">
        <v>7.2744347891380803E-2</v>
      </c>
      <c r="W27" s="127">
        <v>7.1292799719776256E-2</v>
      </c>
    </row>
    <row r="28" spans="1:23" s="85" customFormat="1" ht="14.25" customHeight="1" x14ac:dyDescent="0.25">
      <c r="A28" s="130" t="s">
        <v>144</v>
      </c>
      <c r="B28" s="130" t="s">
        <v>367</v>
      </c>
      <c r="C28" s="126" t="s">
        <v>369</v>
      </c>
      <c r="D28" s="127">
        <v>5.1070660499999997E-2</v>
      </c>
      <c r="E28" s="127">
        <v>3.5048492500000007E-2</v>
      </c>
      <c r="F28" s="127">
        <v>0</v>
      </c>
      <c r="G28" s="127">
        <v>0</v>
      </c>
      <c r="H28" s="127">
        <v>0.17524246250000003</v>
      </c>
      <c r="I28" s="127">
        <v>0.18024938999999998</v>
      </c>
      <c r="J28" s="127">
        <v>4.8066504000000003E-2</v>
      </c>
      <c r="K28" s="127">
        <v>1.2624840654347722</v>
      </c>
      <c r="L28" s="127">
        <v>1.3108208999856503</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6.8101064259050581</v>
      </c>
      <c r="E29" s="127">
        <v>8.8308555348333417</v>
      </c>
      <c r="F29" s="127">
        <v>7.3366052980217358</v>
      </c>
      <c r="G29" s="127">
        <v>5.3427813730600873</v>
      </c>
      <c r="H29" s="127">
        <v>6.7973585775250056</v>
      </c>
      <c r="I29" s="127">
        <v>16.855382816844227</v>
      </c>
      <c r="J29" s="127">
        <v>13.524207628345781</v>
      </c>
      <c r="K29" s="127">
        <v>25.68607421705395</v>
      </c>
      <c r="L29" s="127">
        <v>8.3607213142045644</v>
      </c>
      <c r="M29" s="127">
        <v>7.5302329704679254</v>
      </c>
      <c r="N29" s="127">
        <v>1.5646123157492529</v>
      </c>
      <c r="O29" s="127">
        <v>0.35358559271749002</v>
      </c>
      <c r="P29" s="127">
        <v>1.3644508819057499</v>
      </c>
      <c r="Q29" s="127">
        <v>0.59566737100470313</v>
      </c>
      <c r="R29" s="127">
        <v>0.86135955270950715</v>
      </c>
      <c r="S29" s="127">
        <v>0.89130969750883282</v>
      </c>
      <c r="T29" s="127">
        <v>0.92126068275697226</v>
      </c>
      <c r="U29" s="127">
        <v>0.95089475509967059</v>
      </c>
      <c r="V29" s="127">
        <v>0.98196912477127629</v>
      </c>
      <c r="W29" s="127">
        <v>1.0127265815374358</v>
      </c>
    </row>
    <row r="30" spans="1:23" s="85" customFormat="1" ht="14.25" customHeight="1" x14ac:dyDescent="0.25">
      <c r="A30" s="130" t="s">
        <v>144</v>
      </c>
      <c r="B30" s="130" t="s">
        <v>367</v>
      </c>
      <c r="C30" s="126" t="s">
        <v>371</v>
      </c>
      <c r="D30" s="127">
        <v>4.8814294890534429</v>
      </c>
      <c r="E30" s="127">
        <v>4.8133929584981896</v>
      </c>
      <c r="F30" s="127">
        <v>4.5293153108749999</v>
      </c>
      <c r="G30" s="127">
        <v>3.5470986591983706</v>
      </c>
      <c r="H30" s="127">
        <v>4.1989617031277175</v>
      </c>
      <c r="I30" s="127">
        <v>3.8396173194809791</v>
      </c>
      <c r="J30" s="127">
        <v>4.18411057475</v>
      </c>
      <c r="K30" s="127">
        <v>4.5596734466000015</v>
      </c>
      <c r="L30" s="127">
        <v>4.3785519575300009</v>
      </c>
      <c r="M30" s="127">
        <v>3.6872278281811592</v>
      </c>
      <c r="N30" s="127">
        <v>3.2259958943260876</v>
      </c>
      <c r="O30" s="127">
        <v>2.1911012692708338</v>
      </c>
      <c r="P30" s="127">
        <v>4.0338035545697473</v>
      </c>
      <c r="Q30" s="127">
        <v>2.9711555723405798</v>
      </c>
      <c r="R30" s="127">
        <v>3.3758232987518348</v>
      </c>
      <c r="S30" s="127">
        <v>3.4327161941933126</v>
      </c>
      <c r="T30" s="127">
        <v>3.4889302515994292</v>
      </c>
      <c r="U30" s="127">
        <v>3.5417417125823829</v>
      </c>
      <c r="V30" s="127">
        <v>3.6007554487803004</v>
      </c>
      <c r="W30" s="127">
        <v>3.6563665885550432</v>
      </c>
    </row>
    <row r="31" spans="1:23" s="85" customFormat="1" ht="14.25" customHeight="1" x14ac:dyDescent="0.25">
      <c r="A31" s="130" t="s">
        <v>144</v>
      </c>
      <c r="B31" s="130" t="s">
        <v>367</v>
      </c>
      <c r="C31" s="126" t="s">
        <v>165</v>
      </c>
      <c r="D31" s="127">
        <v>1.1886993553500003</v>
      </c>
      <c r="E31" s="127">
        <v>0.68467908153599999</v>
      </c>
      <c r="F31" s="127">
        <v>1.1933920036250001</v>
      </c>
      <c r="G31" s="127">
        <v>1.2306498458499999</v>
      </c>
      <c r="H31" s="127">
        <v>1.06233221041875</v>
      </c>
      <c r="I31" s="127">
        <v>0.60064255487374996</v>
      </c>
      <c r="J31" s="127">
        <v>0</v>
      </c>
      <c r="K31" s="127">
        <v>0</v>
      </c>
      <c r="L31" s="127">
        <v>0</v>
      </c>
      <c r="M31" s="127">
        <v>4.3037810114375006</v>
      </c>
      <c r="N31" s="127">
        <v>3.0767875975625003</v>
      </c>
      <c r="O31" s="127">
        <v>3.2482596832500001</v>
      </c>
      <c r="P31" s="127">
        <v>1.9352293059474639</v>
      </c>
      <c r="Q31" s="127">
        <v>0.97748668266666672</v>
      </c>
      <c r="R31" s="127">
        <v>2.1941500597506907</v>
      </c>
      <c r="S31" s="127">
        <v>2.224929338354992</v>
      </c>
      <c r="T31" s="127">
        <v>2.2555532805537877</v>
      </c>
      <c r="U31" s="127">
        <v>2.284477122187345</v>
      </c>
      <c r="V31" s="127">
        <v>2.3185187978803397</v>
      </c>
      <c r="W31" s="127">
        <v>2.350860373008087</v>
      </c>
    </row>
    <row r="32" spans="1:23" s="85" customFormat="1" ht="14.25" customHeight="1" x14ac:dyDescent="0.25">
      <c r="A32" s="130" t="s">
        <v>144</v>
      </c>
      <c r="B32" s="130" t="s">
        <v>367</v>
      </c>
      <c r="C32" s="126" t="s">
        <v>372</v>
      </c>
      <c r="D32" s="127">
        <v>0.73135972300000007</v>
      </c>
      <c r="E32" s="127">
        <v>0.93110519500000022</v>
      </c>
      <c r="F32" s="127">
        <v>0.95087167400000017</v>
      </c>
      <c r="G32" s="127">
        <v>0.93110519500000022</v>
      </c>
      <c r="H32" s="127">
        <v>1.0476233870000002</v>
      </c>
      <c r="I32" s="127">
        <v>1.25310333775</v>
      </c>
      <c r="J32" s="127">
        <v>1.1506228747500005</v>
      </c>
      <c r="K32" s="127">
        <v>1.0099435650500002</v>
      </c>
      <c r="L32" s="127">
        <v>1.0255513381899999</v>
      </c>
      <c r="M32" s="127">
        <v>1.1206855730000003</v>
      </c>
      <c r="N32" s="127">
        <v>0.66113305236956543</v>
      </c>
      <c r="O32" s="127">
        <v>0.13108296600000002</v>
      </c>
      <c r="P32" s="127">
        <v>5.143370969688406</v>
      </c>
      <c r="Q32" s="127">
        <v>0.66335222005072469</v>
      </c>
      <c r="R32" s="127">
        <v>1.9527362706017277</v>
      </c>
      <c r="S32" s="127">
        <v>1.9624654314847587</v>
      </c>
      <c r="T32" s="127">
        <v>1.9718701538350654</v>
      </c>
      <c r="U32" s="127">
        <v>1.9801858662355638</v>
      </c>
      <c r="V32" s="127">
        <v>1.9901397177286086</v>
      </c>
      <c r="W32" s="127">
        <v>1.9990045592718406</v>
      </c>
    </row>
    <row r="33" spans="1:23" s="85" customFormat="1" ht="14.25" customHeight="1" x14ac:dyDescent="0.25">
      <c r="A33" s="130" t="s">
        <v>144</v>
      </c>
      <c r="B33" s="130" t="s">
        <v>367</v>
      </c>
      <c r="C33" s="126" t="s">
        <v>373</v>
      </c>
      <c r="D33" s="127">
        <v>0</v>
      </c>
      <c r="E33" s="127">
        <v>2.0341346601449279E-2</v>
      </c>
      <c r="F33" s="127">
        <v>0.2560165541666668</v>
      </c>
      <c r="G33" s="127">
        <v>9.5952137600543497E-2</v>
      </c>
      <c r="H33" s="127">
        <v>0.18594506099891309</v>
      </c>
      <c r="I33" s="127">
        <v>0.24908725380434787</v>
      </c>
      <c r="J33" s="127">
        <v>0.19592230676086961</v>
      </c>
      <c r="K33" s="127">
        <v>2.4797476721295168E-2</v>
      </c>
      <c r="L33" s="127">
        <v>0</v>
      </c>
      <c r="M33" s="127">
        <v>0.30615702206521744</v>
      </c>
      <c r="N33" s="127">
        <v>0.34987779261956531</v>
      </c>
      <c r="O33" s="127">
        <v>0.30669311295289858</v>
      </c>
      <c r="P33" s="127">
        <v>0.21703208360144932</v>
      </c>
      <c r="Q33" s="127">
        <v>0.22864420893478266</v>
      </c>
      <c r="R33" s="127">
        <v>0.26928713641504498</v>
      </c>
      <c r="S33" s="127">
        <v>0.27913182094174005</v>
      </c>
      <c r="T33" s="127">
        <v>0.28811105656028047</v>
      </c>
      <c r="U33" s="127">
        <v>0.29693217654633391</v>
      </c>
      <c r="V33" s="127">
        <v>0.3062809369806474</v>
      </c>
      <c r="W33" s="127">
        <v>0.31547158178247414</v>
      </c>
    </row>
    <row r="34" spans="1:23" s="85" customFormat="1" ht="14.25" customHeight="1" x14ac:dyDescent="0.25">
      <c r="A34" s="130" t="s">
        <v>144</v>
      </c>
      <c r="B34" s="130" t="s">
        <v>367</v>
      </c>
      <c r="C34" s="126" t="s">
        <v>167</v>
      </c>
      <c r="D34" s="127">
        <v>12.677524103062503</v>
      </c>
      <c r="E34" s="127">
        <v>14.595614304683155</v>
      </c>
      <c r="F34" s="127">
        <v>17.695469974445658</v>
      </c>
      <c r="G34" s="127">
        <v>21.374513918500003</v>
      </c>
      <c r="H34" s="127">
        <v>20.348352720500003</v>
      </c>
      <c r="I34" s="127">
        <v>18.228477095458334</v>
      </c>
      <c r="J34" s="127">
        <v>19.919526088979165</v>
      </c>
      <c r="K34" s="127">
        <v>25.299494885827002</v>
      </c>
      <c r="L34" s="127">
        <v>26.320520265180754</v>
      </c>
      <c r="M34" s="127">
        <v>21.414776031800002</v>
      </c>
      <c r="N34" s="127">
        <v>31.803042291229175</v>
      </c>
      <c r="O34" s="127">
        <v>25.077800289479171</v>
      </c>
      <c r="P34" s="127">
        <v>21.603603289229174</v>
      </c>
      <c r="Q34" s="127">
        <v>24.483332389500006</v>
      </c>
      <c r="R34" s="127">
        <v>23.084735940841341</v>
      </c>
      <c r="S34" s="127">
        <v>23.003866373951581</v>
      </c>
      <c r="T34" s="127">
        <v>22.886882283831252</v>
      </c>
      <c r="U34" s="127">
        <v>22.731734429580907</v>
      </c>
      <c r="V34" s="127">
        <v>22.566391089275751</v>
      </c>
      <c r="W34" s="127">
        <v>22.362883984840902</v>
      </c>
    </row>
    <row r="35" spans="1:23" s="85" customFormat="1" ht="14.25" customHeight="1" x14ac:dyDescent="0.25">
      <c r="A35" s="130" t="s">
        <v>144</v>
      </c>
      <c r="B35" s="130" t="s">
        <v>367</v>
      </c>
      <c r="C35" s="126" t="s">
        <v>374</v>
      </c>
      <c r="D35" s="127">
        <v>3.6521743680000003</v>
      </c>
      <c r="E35" s="127">
        <v>1.554735261967392</v>
      </c>
      <c r="F35" s="127">
        <v>1.471149426152174</v>
      </c>
      <c r="G35" s="127">
        <v>1.6577833835000007</v>
      </c>
      <c r="H35" s="127">
        <v>1.6151294025000005</v>
      </c>
      <c r="I35" s="127">
        <v>1.5792376380000004</v>
      </c>
      <c r="J35" s="127">
        <v>1.4518316162173914</v>
      </c>
      <c r="K35" s="127">
        <v>2.5486758103610008</v>
      </c>
      <c r="L35" s="127">
        <v>1.7297723798475002</v>
      </c>
      <c r="M35" s="127">
        <v>1.7139617975000006</v>
      </c>
      <c r="N35" s="127">
        <v>1.4383105008913044</v>
      </c>
      <c r="O35" s="127">
        <v>0.28540752719565221</v>
      </c>
      <c r="P35" s="127">
        <v>1.2473829899166669</v>
      </c>
      <c r="Q35" s="127">
        <v>1.5205775295000001</v>
      </c>
      <c r="R35" s="127">
        <v>1.0023392448208222</v>
      </c>
      <c r="S35" s="127">
        <v>1.0192125470760467</v>
      </c>
      <c r="T35" s="127">
        <v>1.0356756529624593</v>
      </c>
      <c r="U35" s="127">
        <v>1.0513621472333285</v>
      </c>
      <c r="V35" s="127">
        <v>1.068410192630415</v>
      </c>
      <c r="W35" s="127">
        <v>1.0846816264119565</v>
      </c>
    </row>
    <row r="36" spans="1:23" s="85" customFormat="1" ht="14.25" customHeight="1" x14ac:dyDescent="0.25">
      <c r="A36" s="130" t="s">
        <v>144</v>
      </c>
      <c r="B36" s="130" t="s">
        <v>367</v>
      </c>
      <c r="C36" s="126" t="s">
        <v>375</v>
      </c>
      <c r="D36" s="127">
        <v>3.6708947825000067</v>
      </c>
      <c r="E36" s="127">
        <v>6.8832733820108629</v>
      </c>
      <c r="F36" s="127">
        <v>7.5722777297241919</v>
      </c>
      <c r="G36" s="127">
        <v>2.8610977508311919</v>
      </c>
      <c r="H36" s="127">
        <v>12.835121091163018</v>
      </c>
      <c r="I36" s="127">
        <v>12.231546630771717</v>
      </c>
      <c r="J36" s="127">
        <v>7.316830306706521</v>
      </c>
      <c r="K36" s="127">
        <v>2.8721324573709808</v>
      </c>
      <c r="L36" s="127">
        <v>7.5990728529265681</v>
      </c>
      <c r="M36" s="127">
        <v>8.3500574547470734</v>
      </c>
      <c r="N36" s="127">
        <v>4.8746962285687943</v>
      </c>
      <c r="O36" s="127">
        <v>9.7965198192427465</v>
      </c>
      <c r="P36" s="127">
        <v>17.397146792905801</v>
      </c>
      <c r="Q36" s="127">
        <v>2.6553459919492735</v>
      </c>
      <c r="R36" s="127">
        <v>9.964288724183227</v>
      </c>
      <c r="S36" s="127">
        <v>10.124215139845637</v>
      </c>
      <c r="T36" s="127">
        <v>10.263784781190925</v>
      </c>
      <c r="U36" s="127">
        <v>10.394185740789917</v>
      </c>
      <c r="V36" s="127">
        <v>10.565457335114941</v>
      </c>
      <c r="W36" s="127">
        <v>10.727560247693749</v>
      </c>
    </row>
    <row r="37" spans="1:23" s="85" customFormat="1" ht="14.25" customHeight="1" x14ac:dyDescent="0.25">
      <c r="A37" s="130" t="s">
        <v>144</v>
      </c>
      <c r="B37" s="130" t="s">
        <v>367</v>
      </c>
      <c r="C37" s="126" t="s">
        <v>376</v>
      </c>
      <c r="D37" s="127">
        <v>2.2148111333333338E-2</v>
      </c>
      <c r="E37" s="127">
        <v>0</v>
      </c>
      <c r="F37" s="127">
        <v>0</v>
      </c>
      <c r="G37" s="127">
        <v>7.273641108333336E-4</v>
      </c>
      <c r="H37" s="127">
        <v>1.2016626000000001E-2</v>
      </c>
      <c r="I37" s="127">
        <v>0</v>
      </c>
      <c r="J37" s="127">
        <v>0</v>
      </c>
      <c r="K37" s="127">
        <v>0.22537336205665973</v>
      </c>
      <c r="L37" s="127">
        <v>0.26793164516356965</v>
      </c>
      <c r="M37" s="127">
        <v>0.20331104600000008</v>
      </c>
      <c r="N37" s="127">
        <v>0.18742178500000001</v>
      </c>
      <c r="O37" s="127">
        <v>0.16486884200000002</v>
      </c>
      <c r="P37" s="127">
        <v>0.15940590600000004</v>
      </c>
      <c r="Q37" s="127">
        <v>0.25460665541666672</v>
      </c>
      <c r="R37" s="127">
        <v>0.26736980333733501</v>
      </c>
      <c r="S37" s="127">
        <v>0.30504812934202391</v>
      </c>
      <c r="T37" s="127">
        <v>0.33902989802730393</v>
      </c>
      <c r="U37" s="127">
        <v>0.36934053728227895</v>
      </c>
      <c r="V37" s="127">
        <v>0.35623598632154052</v>
      </c>
      <c r="W37" s="127">
        <v>0.34319925412590652</v>
      </c>
    </row>
    <row r="38" spans="1:23" s="85" customFormat="1" ht="14.25" customHeight="1" x14ac:dyDescent="0.25">
      <c r="A38" s="130" t="s">
        <v>144</v>
      </c>
      <c r="B38" s="130" t="s">
        <v>367</v>
      </c>
      <c r="C38" s="126" t="s">
        <v>377</v>
      </c>
      <c r="D38" s="127">
        <v>0</v>
      </c>
      <c r="E38" s="127">
        <v>5.3057391000000016E-2</v>
      </c>
      <c r="F38" s="127">
        <v>0.24968184000000004</v>
      </c>
      <c r="G38" s="127">
        <v>0.1040341</v>
      </c>
      <c r="H38" s="127">
        <v>0.20806820000000001</v>
      </c>
      <c r="I38" s="127">
        <v>0.24500030550000004</v>
      </c>
      <c r="J38" s="127">
        <v>0.26580712550000007</v>
      </c>
      <c r="K38" s="127">
        <v>0.20521413675000005</v>
      </c>
      <c r="L38" s="127">
        <v>0.18674120950000003</v>
      </c>
      <c r="M38" s="127">
        <v>0.50856787166666673</v>
      </c>
      <c r="N38" s="127">
        <v>0.48726914300000013</v>
      </c>
      <c r="O38" s="127">
        <v>0.51940055600000012</v>
      </c>
      <c r="P38" s="127">
        <v>0.42354787483333339</v>
      </c>
      <c r="Q38" s="127">
        <v>0.38833286666666683</v>
      </c>
      <c r="R38" s="127">
        <v>0.10401792026907129</v>
      </c>
      <c r="S38" s="127">
        <v>3.1493194757602747E-2</v>
      </c>
      <c r="T38" s="127">
        <v>-4.207855579011073E-2</v>
      </c>
      <c r="U38" s="127">
        <v>-0.11709034872777786</v>
      </c>
      <c r="V38" s="127">
        <v>-0.1932149117716935</v>
      </c>
      <c r="W38" s="127">
        <v>-0.27077951720556204</v>
      </c>
    </row>
    <row r="39" spans="1:23" s="85" customFormat="1" ht="14.25" customHeight="1" x14ac:dyDescent="0.25">
      <c r="A39" s="130" t="s">
        <v>144</v>
      </c>
      <c r="B39" s="130" t="s">
        <v>367</v>
      </c>
      <c r="C39" s="126" t="s">
        <v>378</v>
      </c>
      <c r="D39" s="127">
        <v>0</v>
      </c>
      <c r="E39" s="127">
        <v>4.3643556956521744E-2</v>
      </c>
      <c r="F39" s="127">
        <v>2.3805576521739133E-2</v>
      </c>
      <c r="G39" s="127">
        <v>0</v>
      </c>
      <c r="H39" s="127">
        <v>0</v>
      </c>
      <c r="I39" s="127">
        <v>0</v>
      </c>
      <c r="J39" s="127">
        <v>0</v>
      </c>
      <c r="K39" s="127">
        <v>3.8059775081242204E-2</v>
      </c>
      <c r="L39" s="127">
        <v>5.053946455674567E-2</v>
      </c>
      <c r="M39" s="127">
        <v>4.4734663000000001E-2</v>
      </c>
      <c r="N39" s="127">
        <v>1.0923580500000002E-2</v>
      </c>
      <c r="O39" s="127">
        <v>1.2484092000000002E-2</v>
      </c>
      <c r="P39" s="127">
        <v>5.6698584500000003E-2</v>
      </c>
      <c r="Q39" s="127">
        <v>5.669858450000001E-2</v>
      </c>
      <c r="R39" s="127">
        <v>7.1637635029426508E-2</v>
      </c>
      <c r="S39" s="127">
        <v>8.6231840962752923E-2</v>
      </c>
      <c r="T39" s="127">
        <v>0.10103190029975032</v>
      </c>
      <c r="U39" s="127">
        <v>0.11603781304041919</v>
      </c>
      <c r="V39" s="127">
        <v>0.11709240825615774</v>
      </c>
      <c r="W39" s="127">
        <v>0.11815254108488055</v>
      </c>
    </row>
    <row r="40" spans="1:23" s="85" customFormat="1" ht="14.25" customHeight="1" x14ac:dyDescent="0.25">
      <c r="A40" s="130" t="s">
        <v>144</v>
      </c>
      <c r="B40" s="130" t="s">
        <v>367</v>
      </c>
      <c r="C40" s="126" t="s">
        <v>170</v>
      </c>
      <c r="D40" s="127">
        <v>31.243480330032611</v>
      </c>
      <c r="E40" s="127">
        <v>30.07208701616667</v>
      </c>
      <c r="F40" s="127">
        <v>32.339541924750002</v>
      </c>
      <c r="G40" s="127">
        <v>31.664073729902178</v>
      </c>
      <c r="H40" s="127">
        <v>32.62824121560508</v>
      </c>
      <c r="I40" s="127">
        <v>36.943243335750005</v>
      </c>
      <c r="J40" s="127">
        <v>34.578653651750002</v>
      </c>
      <c r="K40" s="127">
        <v>31.41301576430925</v>
      </c>
      <c r="L40" s="127">
        <v>43.617205849167753</v>
      </c>
      <c r="M40" s="127">
        <v>21.015350650702899</v>
      </c>
      <c r="N40" s="127">
        <v>14.189970315905798</v>
      </c>
      <c r="O40" s="127">
        <v>8.031025943919385</v>
      </c>
      <c r="P40" s="127">
        <v>27.7639709297808</v>
      </c>
      <c r="Q40" s="127">
        <v>10.910775203702899</v>
      </c>
      <c r="R40" s="127">
        <v>16.188268810737988</v>
      </c>
      <c r="S40" s="127">
        <v>16.385234621288255</v>
      </c>
      <c r="T40" s="127">
        <v>16.540833063036587</v>
      </c>
      <c r="U40" s="127">
        <v>16.652543656519104</v>
      </c>
      <c r="V40" s="127">
        <v>16.750335791675788</v>
      </c>
      <c r="W40" s="127">
        <v>16.804240078566632</v>
      </c>
    </row>
    <row r="41" spans="1:23" s="85" customFormat="1" ht="14.25" customHeight="1" x14ac:dyDescent="0.25">
      <c r="A41" s="130" t="s">
        <v>144</v>
      </c>
      <c r="B41" s="130" t="s">
        <v>367</v>
      </c>
      <c r="C41" s="126" t="s">
        <v>379</v>
      </c>
      <c r="D41" s="127">
        <v>5.6700234114275379</v>
      </c>
      <c r="E41" s="127">
        <v>4.8752489731500006</v>
      </c>
      <c r="F41" s="127">
        <v>6.0966341890208344</v>
      </c>
      <c r="G41" s="127">
        <v>10.497780031676815</v>
      </c>
      <c r="H41" s="127">
        <v>6.9565161657876819</v>
      </c>
      <c r="I41" s="127">
        <v>5.7500367937708354</v>
      </c>
      <c r="J41" s="127">
        <v>6.7408118309673917</v>
      </c>
      <c r="K41" s="127">
        <v>7.3191989223070548</v>
      </c>
      <c r="L41" s="127">
        <v>6.1592808239483476</v>
      </c>
      <c r="M41" s="127">
        <v>12.019292841601454</v>
      </c>
      <c r="N41" s="127">
        <v>9.9703190599057976</v>
      </c>
      <c r="O41" s="127">
        <v>9.7992913002608706</v>
      </c>
      <c r="P41" s="127">
        <v>5.3824487506739134</v>
      </c>
      <c r="Q41" s="127">
        <v>5.4034764264474635</v>
      </c>
      <c r="R41" s="127">
        <v>7.3433246139388944</v>
      </c>
      <c r="S41" s="127">
        <v>7.4186236706937194</v>
      </c>
      <c r="T41" s="127">
        <v>7.4885792039331331</v>
      </c>
      <c r="U41" s="127">
        <v>7.5543769865736454</v>
      </c>
      <c r="V41" s="127">
        <v>7.6176814701859596</v>
      </c>
      <c r="W41" s="127">
        <v>7.6768241587380635</v>
      </c>
    </row>
    <row r="42" spans="1:23" s="85" customFormat="1" ht="14.25" customHeight="1" x14ac:dyDescent="0.25">
      <c r="A42" s="130" t="s">
        <v>144</v>
      </c>
      <c r="B42" s="130" t="s">
        <v>367</v>
      </c>
      <c r="C42" s="126" t="s">
        <v>173</v>
      </c>
      <c r="D42" s="127">
        <v>4.9371355136500004</v>
      </c>
      <c r="E42" s="127">
        <v>1.1418269520000004</v>
      </c>
      <c r="F42" s="127">
        <v>6.8857150592999998</v>
      </c>
      <c r="G42" s="127">
        <v>0.99691078581521753</v>
      </c>
      <c r="H42" s="127">
        <v>5.2902190970387499</v>
      </c>
      <c r="I42" s="127">
        <v>5.7425722042589999</v>
      </c>
      <c r="J42" s="127">
        <v>2.6706108928554784</v>
      </c>
      <c r="K42" s="127">
        <v>7.7732689535439121</v>
      </c>
      <c r="L42" s="127">
        <v>9.7641249522712243</v>
      </c>
      <c r="M42" s="127">
        <v>6.7846663254999982</v>
      </c>
      <c r="N42" s="127">
        <v>8.20374759125</v>
      </c>
      <c r="O42" s="127">
        <v>7.2799275330499995</v>
      </c>
      <c r="P42" s="127">
        <v>7.0473638854999976</v>
      </c>
      <c r="Q42" s="127">
        <v>7</v>
      </c>
      <c r="R42" s="127">
        <v>7.0178126207902549</v>
      </c>
      <c r="S42" s="127">
        <v>7.2801886441773753</v>
      </c>
      <c r="T42" s="127">
        <v>7.5457837534739518</v>
      </c>
      <c r="U42" s="127">
        <v>7.8066235165609843</v>
      </c>
      <c r="V42" s="127">
        <v>8.0904654404413954</v>
      </c>
      <c r="W42" s="127">
        <v>8.3695520181123371</v>
      </c>
    </row>
    <row r="43" spans="1:23" s="85" customFormat="1" ht="14.25" customHeight="1" x14ac:dyDescent="0.25">
      <c r="A43" s="130" t="s">
        <v>144</v>
      </c>
      <c r="B43" s="130" t="s">
        <v>367</v>
      </c>
      <c r="C43" s="126" t="s">
        <v>380</v>
      </c>
      <c r="D43" s="127">
        <v>2.9949588009166677</v>
      </c>
      <c r="E43" s="127">
        <v>1.6461494380000006</v>
      </c>
      <c r="F43" s="127">
        <v>2.40804912725</v>
      </c>
      <c r="G43" s="127">
        <v>1.6956985425000002</v>
      </c>
      <c r="H43" s="127">
        <v>1.7481589977500001</v>
      </c>
      <c r="I43" s="127">
        <v>1.9829025492500003</v>
      </c>
      <c r="J43" s="127">
        <v>1.1050655632499999</v>
      </c>
      <c r="K43" s="127">
        <v>0.41640370347500005</v>
      </c>
      <c r="L43" s="127">
        <v>0.22492172420000006</v>
      </c>
      <c r="M43" s="127">
        <v>0.20380371850000004</v>
      </c>
      <c r="N43" s="127">
        <v>0.19662444900000006</v>
      </c>
      <c r="O43" s="127">
        <v>0.28206302650000015</v>
      </c>
      <c r="P43" s="127">
        <v>0.25657171214583335</v>
      </c>
      <c r="Q43" s="127">
        <v>3.7652400333333343E-2</v>
      </c>
      <c r="R43" s="127">
        <v>0.1986640620530391</v>
      </c>
      <c r="S43" s="127">
        <v>0.20231514883993498</v>
      </c>
      <c r="T43" s="127">
        <v>0.20594517990456246</v>
      </c>
      <c r="U43" s="127">
        <v>0.20941082602778613</v>
      </c>
      <c r="V43" s="127">
        <v>0.2132243982304072</v>
      </c>
      <c r="W43" s="127">
        <v>0.21687358549162583</v>
      </c>
    </row>
    <row r="44" spans="1:23" s="85" customFormat="1" ht="14.25" customHeight="1" x14ac:dyDescent="0.25">
      <c r="A44" s="130" t="s">
        <v>144</v>
      </c>
      <c r="B44" s="130" t="s">
        <v>367</v>
      </c>
      <c r="C44" s="126" t="s">
        <v>177</v>
      </c>
      <c r="D44" s="127">
        <v>9.3080646651249985</v>
      </c>
      <c r="E44" s="127">
        <v>4.4239688672500002</v>
      </c>
      <c r="F44" s="127">
        <v>4.4660819090000015</v>
      </c>
      <c r="G44" s="127">
        <v>9.5876594596875009</v>
      </c>
      <c r="H44" s="127">
        <v>10.3264973154375</v>
      </c>
      <c r="I44" s="127">
        <v>6.6832493648402975</v>
      </c>
      <c r="J44" s="127">
        <v>12.175725432500004</v>
      </c>
      <c r="K44" s="127">
        <v>11.015808925343752</v>
      </c>
      <c r="L44" s="127">
        <v>10.317834400092501</v>
      </c>
      <c r="M44" s="127">
        <v>10.241910812297116</v>
      </c>
      <c r="N44" s="127">
        <v>8.6315224036830465</v>
      </c>
      <c r="O44" s="127">
        <v>11</v>
      </c>
      <c r="P44" s="127">
        <v>11</v>
      </c>
      <c r="Q44" s="127">
        <v>9</v>
      </c>
      <c r="R44" s="127">
        <v>9.5719577806755307</v>
      </c>
      <c r="S44" s="127">
        <v>9.5033163105177874</v>
      </c>
      <c r="T44" s="127">
        <v>9.4220719243432836</v>
      </c>
      <c r="U44" s="127">
        <v>9.3181801986997872</v>
      </c>
      <c r="V44" s="127">
        <v>9.228297342805579</v>
      </c>
      <c r="W44" s="127">
        <v>9.1157671474423463</v>
      </c>
    </row>
    <row r="45" spans="1:23" s="85" customFormat="1" ht="14.25" customHeight="1" x14ac:dyDescent="0.25">
      <c r="A45" s="130" t="s">
        <v>144</v>
      </c>
      <c r="B45" s="130" t="s">
        <v>367</v>
      </c>
      <c r="C45" s="126" t="s">
        <v>180</v>
      </c>
      <c r="D45" s="127">
        <v>5.2838519015014134</v>
      </c>
      <c r="E45" s="127">
        <v>4.4036499451059798</v>
      </c>
      <c r="F45" s="127">
        <v>5.7376117921159429</v>
      </c>
      <c r="G45" s="127">
        <v>3.4360882888247288</v>
      </c>
      <c r="H45" s="127">
        <v>5.8277784035688418</v>
      </c>
      <c r="I45" s="127">
        <v>5.3676204783134063</v>
      </c>
      <c r="J45" s="127">
        <v>11.973070219542826</v>
      </c>
      <c r="K45" s="127">
        <v>12.227146555110124</v>
      </c>
      <c r="L45" s="127">
        <v>16.519145492270294</v>
      </c>
      <c r="M45" s="127">
        <v>17.906950173834709</v>
      </c>
      <c r="N45" s="127">
        <v>20.486085346864876</v>
      </c>
      <c r="O45" s="127">
        <v>21.245346549111254</v>
      </c>
      <c r="P45" s="127">
        <v>10.286579911025363</v>
      </c>
      <c r="Q45" s="127">
        <v>13.272215042375002</v>
      </c>
      <c r="R45" s="127">
        <v>14.149046421086927</v>
      </c>
      <c r="S45" s="127">
        <v>14.344904204096991</v>
      </c>
      <c r="T45" s="127">
        <v>14.550387444015172</v>
      </c>
      <c r="U45" s="127">
        <v>14.723670816238084</v>
      </c>
      <c r="V45" s="127">
        <v>14.916927207051369</v>
      </c>
      <c r="W45" s="127">
        <v>15.11628663431345</v>
      </c>
    </row>
    <row r="46" spans="1:23" s="87" customFormat="1" ht="14.25" customHeight="1" x14ac:dyDescent="0.25">
      <c r="A46" s="125" t="s">
        <v>381</v>
      </c>
      <c r="B46" s="125" t="s">
        <v>381</v>
      </c>
      <c r="C46" s="124" t="s">
        <v>381</v>
      </c>
      <c r="D46" s="125">
        <f>SUMIF($B47:$B$211,LEFT($C46,LEN($C46)-6),D47:D$211)</f>
        <v>2.7268151632159365</v>
      </c>
      <c r="E46" s="125">
        <f>SUMIF($B47:$B$211,LEFT($C46,LEN($C46)-6),E47:E$211)</f>
        <v>1.6073773814633177</v>
      </c>
      <c r="F46" s="125">
        <f>SUMIF($B47:$B$211,LEFT($C46,LEN($C46)-6),F47:F$211)</f>
        <v>2.3745979123514487</v>
      </c>
      <c r="G46" s="125">
        <f>SUMIF($B47:$B$211,LEFT($C46,LEN($C46)-6),G47:G$211)</f>
        <v>3.6910564206371195</v>
      </c>
      <c r="H46" s="125">
        <f>SUMIF($B47:$B$211,LEFT($C46,LEN($C46)-6),H47:H$211)</f>
        <v>3.1586540584614617</v>
      </c>
      <c r="I46" s="125">
        <f>SUMIF($B47:$B$211,LEFT($C46,LEN($C46)-6),I47:I$211)</f>
        <v>1.0654438120372851</v>
      </c>
      <c r="J46" s="125">
        <f>SUMIF($B47:$B$211,LEFT($C46,LEN($C46)-6),J47:J$211)</f>
        <v>11.288474988521212</v>
      </c>
      <c r="K46" s="125">
        <f>SUMIF($B47:$B$211,LEFT($C46,LEN($C46)-6),K47:K$211)</f>
        <v>10.139674865671887</v>
      </c>
      <c r="L46" s="125">
        <f>SUMIF($B47:$B$211,LEFT($C46,LEN($C46)-6),L47:L$211)</f>
        <v>12.850612071085802</v>
      </c>
      <c r="M46" s="125">
        <f>SUMIF($B47:$B$211,LEFT($C46,LEN($C46)-6),M47:M$211)</f>
        <v>18.135559739297832</v>
      </c>
      <c r="N46" s="125">
        <f>SUMIF($B47:$B$211,LEFT($C46,LEN($C46)-6),N47:N$211)</f>
        <v>18.000472071548355</v>
      </c>
      <c r="O46" s="125">
        <f>SUMIF($B47:$B$211,LEFT($C46,LEN($C46)-6),O47:O$211)</f>
        <v>18.046771076439661</v>
      </c>
      <c r="P46" s="125">
        <f>SUMIF($B47:$B$211,LEFT($C46,LEN($C46)-6),P47:P$211)</f>
        <v>14.66345106772464</v>
      </c>
      <c r="Q46" s="125">
        <f>SUMIF($B47:$B$211,LEFT($C46,LEN($C46)-6),Q47:Q$211)</f>
        <v>14.142749414644927</v>
      </c>
      <c r="R46" s="125">
        <f>SUMIF($B47:$B$211,LEFT($C46,LEN($C46)-6),R47:R$211)</f>
        <v>19.493244950693601</v>
      </c>
      <c r="S46" s="125">
        <f>SUMIF($B47:$B$211,LEFT($C46,LEN($C46)-6),S47:S$211)</f>
        <v>19.796071548025495</v>
      </c>
      <c r="T46" s="125">
        <f>SUMIF($B47:$B$211,LEFT($C46,LEN($C46)-6),T47:T$211)</f>
        <v>20.07237387574088</v>
      </c>
      <c r="U46" s="125">
        <f>SUMIF($B47:$B$211,LEFT($C46,LEN($C46)-6),U47:U$211)</f>
        <v>20.311901149051341</v>
      </c>
      <c r="V46" s="125">
        <f>SUMIF($B47:$B$211,LEFT($C46,LEN($C46)-6),V47:V$211)</f>
        <v>20.631229132912527</v>
      </c>
      <c r="W46" s="125">
        <f>SUMIF($B47:$B$211,LEFT($C46,LEN($C46)-6),W47:W$211)</f>
        <v>20.913782062723392</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9.8725840249999988E-2</v>
      </c>
      <c r="N47" s="127">
        <v>0.14297882995</v>
      </c>
      <c r="O47" s="127">
        <v>0.14297882995</v>
      </c>
      <c r="P47" s="127">
        <v>0.23069103375000002</v>
      </c>
      <c r="Q47" s="127">
        <v>0.15726679075</v>
      </c>
      <c r="R47" s="127">
        <v>0.17926010855049757</v>
      </c>
      <c r="S47" s="127">
        <v>0.18196091449197355</v>
      </c>
      <c r="T47" s="127">
        <v>0.18407923148748248</v>
      </c>
      <c r="U47" s="127">
        <v>0.18531124712043254</v>
      </c>
      <c r="V47" s="127">
        <v>0.18819269329518168</v>
      </c>
      <c r="W47" s="127">
        <v>0.190187838107372</v>
      </c>
    </row>
    <row r="48" spans="1:23" s="85" customFormat="1" ht="14.25" customHeight="1" x14ac:dyDescent="0.25">
      <c r="A48" s="130" t="s">
        <v>144</v>
      </c>
      <c r="B48" s="130" t="s">
        <v>382</v>
      </c>
      <c r="C48" s="126" t="s">
        <v>384</v>
      </c>
      <c r="D48" s="127">
        <v>0.34603536668333335</v>
      </c>
      <c r="E48" s="127">
        <v>0.15100985000000003</v>
      </c>
      <c r="F48" s="127">
        <v>0.16963439816666673</v>
      </c>
      <c r="G48" s="127">
        <v>0.23154843666666669</v>
      </c>
      <c r="H48" s="127">
        <v>0.34430245800000009</v>
      </c>
      <c r="I48" s="127">
        <v>0.2778581240000001</v>
      </c>
      <c r="J48" s="127">
        <v>0.20889695916666673</v>
      </c>
      <c r="K48" s="127">
        <v>0.25221062305536079</v>
      </c>
      <c r="L48" s="127">
        <v>0.37233342740805508</v>
      </c>
      <c r="M48" s="127">
        <v>1.059311755625</v>
      </c>
      <c r="N48" s="127">
        <v>1.1959600112916671</v>
      </c>
      <c r="O48" s="127">
        <v>1.3109925474583335</v>
      </c>
      <c r="P48" s="127">
        <v>0.86197369533333346</v>
      </c>
      <c r="Q48" s="127">
        <v>1.2913477089166672</v>
      </c>
      <c r="R48" s="127">
        <v>1.0248146562417202</v>
      </c>
      <c r="S48" s="127">
        <v>1.0266180790628521</v>
      </c>
      <c r="T48" s="127">
        <v>1.0235311547235117</v>
      </c>
      <c r="U48" s="127">
        <v>1.0168141450498662</v>
      </c>
      <c r="V48" s="127">
        <v>1.0127656592346461</v>
      </c>
      <c r="W48" s="127">
        <v>1.0050870880851355</v>
      </c>
    </row>
    <row r="49" spans="1:23" s="85" customFormat="1" ht="14.25" customHeight="1" x14ac:dyDescent="0.25">
      <c r="A49" s="130" t="s">
        <v>144</v>
      </c>
      <c r="B49" s="130" t="s">
        <v>382</v>
      </c>
      <c r="C49" s="126" t="s">
        <v>385</v>
      </c>
      <c r="D49" s="127">
        <v>1.5386643390000001</v>
      </c>
      <c r="E49" s="127">
        <v>0.94557076197826118</v>
      </c>
      <c r="F49" s="127">
        <v>1.9412255409565222</v>
      </c>
      <c r="G49" s="127">
        <v>2.9835986132833341</v>
      </c>
      <c r="H49" s="127">
        <v>1.9251487290000004</v>
      </c>
      <c r="I49" s="127">
        <v>0.15397046800000003</v>
      </c>
      <c r="J49" s="127">
        <v>10.199336418419501</v>
      </c>
      <c r="K49" s="127">
        <v>8.9498655126953626</v>
      </c>
      <c r="L49" s="127">
        <v>11.981943494091077</v>
      </c>
      <c r="M49" s="127">
        <v>10.6887093692375</v>
      </c>
      <c r="N49" s="127">
        <v>9.6820059450862495</v>
      </c>
      <c r="O49" s="127">
        <v>9.6820059450862495</v>
      </c>
      <c r="P49" s="127">
        <v>10.914414499999999</v>
      </c>
      <c r="Q49" s="127">
        <v>10.914414499999999</v>
      </c>
      <c r="R49" s="127">
        <v>14.103408901226027</v>
      </c>
      <c r="S49" s="127">
        <v>14.153771631315816</v>
      </c>
      <c r="T49" s="127">
        <v>14.188092553943013</v>
      </c>
      <c r="U49" s="127">
        <v>14.199354886276087</v>
      </c>
      <c r="V49" s="127">
        <v>14.247330024382714</v>
      </c>
      <c r="W49" s="127">
        <v>14.272246572195176</v>
      </c>
    </row>
    <row r="50" spans="1:23" s="85" customFormat="1" ht="14.25" customHeight="1" x14ac:dyDescent="0.25">
      <c r="A50" s="130" t="s">
        <v>144</v>
      </c>
      <c r="B50" s="130" t="s">
        <v>382</v>
      </c>
      <c r="C50" s="126" t="s">
        <v>184</v>
      </c>
      <c r="D50" s="127">
        <v>0.5625884565</v>
      </c>
      <c r="E50" s="127">
        <v>0</v>
      </c>
      <c r="F50" s="127">
        <v>0</v>
      </c>
      <c r="G50" s="127">
        <v>6.8357125433333337E-4</v>
      </c>
      <c r="H50" s="127">
        <v>0</v>
      </c>
      <c r="I50" s="127">
        <v>0</v>
      </c>
      <c r="J50" s="127">
        <v>9.3424760533333351E-4</v>
      </c>
      <c r="K50" s="127">
        <v>5.089032186716047E-4</v>
      </c>
      <c r="L50" s="127">
        <v>2.5822685576511721E-4</v>
      </c>
      <c r="M50" s="127">
        <v>3.7643071445875007</v>
      </c>
      <c r="N50" s="127">
        <v>3.6964442918849998</v>
      </c>
      <c r="O50" s="127">
        <v>3.6964442918849998</v>
      </c>
      <c r="P50" s="127">
        <v>0</v>
      </c>
      <c r="Q50" s="127">
        <v>0</v>
      </c>
      <c r="R50" s="127">
        <v>1.3997613166169383</v>
      </c>
      <c r="S50" s="127">
        <v>1.4906053120934732</v>
      </c>
      <c r="T50" s="127">
        <v>1.5802438537393635</v>
      </c>
      <c r="U50" s="127">
        <v>1.667495206811527</v>
      </c>
      <c r="V50" s="127">
        <v>1.7672344874303911</v>
      </c>
      <c r="W50" s="127">
        <v>1.8645865794755199</v>
      </c>
    </row>
    <row r="51" spans="1:23" s="85" customFormat="1" ht="14.25" customHeight="1" x14ac:dyDescent="0.25">
      <c r="A51" s="130" t="s">
        <v>144</v>
      </c>
      <c r="B51" s="130" t="s">
        <v>382</v>
      </c>
      <c r="C51" s="126" t="s">
        <v>386</v>
      </c>
      <c r="D51" s="127">
        <v>0</v>
      </c>
      <c r="E51" s="127">
        <v>0</v>
      </c>
      <c r="F51" s="127">
        <v>0</v>
      </c>
      <c r="G51" s="127">
        <v>0</v>
      </c>
      <c r="H51" s="127">
        <v>8.3256763966666695E-4</v>
      </c>
      <c r="I51" s="127">
        <v>0</v>
      </c>
      <c r="J51" s="127">
        <v>0</v>
      </c>
      <c r="K51" s="127">
        <v>0</v>
      </c>
      <c r="L51" s="127">
        <v>1.2936511097784613E-4</v>
      </c>
      <c r="M51" s="127">
        <v>0.14759265062499999</v>
      </c>
      <c r="N51" s="127">
        <v>9.3268633000000004E-2</v>
      </c>
      <c r="O51" s="127">
        <v>9.3268633000000004E-2</v>
      </c>
      <c r="P51" s="127">
        <v>5.0603194500000004E-2</v>
      </c>
      <c r="Q51" s="127">
        <v>7.1935913750000011E-2</v>
      </c>
      <c r="R51" s="127">
        <v>7.1315755970928818E-2</v>
      </c>
      <c r="S51" s="127">
        <v>7.0751557295211293E-2</v>
      </c>
      <c r="T51" s="127">
        <v>6.9792375959170802E-2</v>
      </c>
      <c r="U51" s="127">
        <v>6.8559468427829201E-2</v>
      </c>
      <c r="V51" s="127">
        <v>6.7573117274873057E-2</v>
      </c>
      <c r="W51" s="127">
        <v>6.6313039926615844E-2</v>
      </c>
    </row>
    <row r="52" spans="1:23" s="85" customFormat="1" ht="14.25" customHeight="1" x14ac:dyDescent="0.25">
      <c r="A52" s="130" t="s">
        <v>144</v>
      </c>
      <c r="B52" s="130" t="s">
        <v>382</v>
      </c>
      <c r="C52" s="126" t="s">
        <v>187</v>
      </c>
      <c r="D52" s="127">
        <v>0.27197650853260313</v>
      </c>
      <c r="E52" s="127">
        <v>0.50777657248505648</v>
      </c>
      <c r="F52" s="127">
        <v>0.26373797322825965</v>
      </c>
      <c r="G52" s="127">
        <v>0.42889115995595262</v>
      </c>
      <c r="H52" s="127">
        <v>0.88837030382179449</v>
      </c>
      <c r="I52" s="127">
        <v>0.6336152200372851</v>
      </c>
      <c r="J52" s="127">
        <v>0.48764483258804603</v>
      </c>
      <c r="K52" s="127">
        <v>0.64046807780773918</v>
      </c>
      <c r="L52" s="127">
        <v>0.49594755761992815</v>
      </c>
      <c r="M52" s="127">
        <v>0.28249227479710726</v>
      </c>
      <c r="N52" s="127">
        <v>0.72175920028260521</v>
      </c>
      <c r="O52" s="127">
        <v>1.3482431221086983</v>
      </c>
      <c r="P52" s="127">
        <v>0.470077383347828</v>
      </c>
      <c r="Q52" s="127">
        <v>0.32206862898550526</v>
      </c>
      <c r="R52" s="127">
        <v>0.78737258988924541</v>
      </c>
      <c r="S52" s="127">
        <v>0.81218806509818176</v>
      </c>
      <c r="T52" s="127">
        <v>0.83603638949161507</v>
      </c>
      <c r="U52" s="127">
        <v>0.85958046385681497</v>
      </c>
      <c r="V52" s="127">
        <v>0.88408615295518223</v>
      </c>
      <c r="W52" s="127">
        <v>0.90828759202531451</v>
      </c>
    </row>
    <row r="53" spans="1:23" s="85" customFormat="1" ht="14.25" customHeight="1" x14ac:dyDescent="0.25">
      <c r="A53" s="130" t="s">
        <v>144</v>
      </c>
      <c r="B53" s="130" t="s">
        <v>382</v>
      </c>
      <c r="C53" s="126" t="s">
        <v>387</v>
      </c>
      <c r="D53" s="127">
        <v>0</v>
      </c>
      <c r="E53" s="127">
        <v>0</v>
      </c>
      <c r="F53" s="127">
        <v>0</v>
      </c>
      <c r="G53" s="127">
        <v>3.3290912000000006E-2</v>
      </c>
      <c r="H53" s="127">
        <v>0</v>
      </c>
      <c r="I53" s="127">
        <v>0</v>
      </c>
      <c r="J53" s="127">
        <v>1.0923580500000002E-2</v>
      </c>
      <c r="K53" s="127">
        <v>3.2770741500000006E-2</v>
      </c>
      <c r="L53" s="127">
        <v>0</v>
      </c>
      <c r="M53" s="127">
        <v>2.2106485181159423E-2</v>
      </c>
      <c r="N53" s="127">
        <v>0.15320851966152901</v>
      </c>
      <c r="O53" s="127">
        <v>7.1700329060079726E-2</v>
      </c>
      <c r="P53" s="127">
        <v>2.5746765398550725E-2</v>
      </c>
      <c r="Q53" s="127">
        <v>0</v>
      </c>
      <c r="R53" s="127">
        <v>4.2855023461482407E-2</v>
      </c>
      <c r="S53" s="127">
        <v>4.3124034608304274E-2</v>
      </c>
      <c r="T53" s="127">
        <v>4.3325845929847902E-2</v>
      </c>
      <c r="U53" s="127">
        <v>4.2348671682894329E-2</v>
      </c>
      <c r="V53" s="127">
        <v>4.3263451217532826E-2</v>
      </c>
      <c r="W53" s="127">
        <v>4.2999245538329831E-2</v>
      </c>
    </row>
    <row r="54" spans="1:23" s="85" customFormat="1" ht="14.25" customHeight="1" x14ac:dyDescent="0.25">
      <c r="A54" s="130" t="s">
        <v>144</v>
      </c>
      <c r="B54" s="130" t="s">
        <v>382</v>
      </c>
      <c r="C54" s="126" t="s">
        <v>388</v>
      </c>
      <c r="D54" s="127">
        <v>2.516830833333334E-3</v>
      </c>
      <c r="E54" s="127">
        <v>3.0201970000000009E-3</v>
      </c>
      <c r="F54" s="127">
        <v>0</v>
      </c>
      <c r="G54" s="127">
        <v>0</v>
      </c>
      <c r="H54" s="127">
        <v>0</v>
      </c>
      <c r="I54" s="127">
        <v>0</v>
      </c>
      <c r="J54" s="127">
        <v>1.4018747741666671E-2</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5.0336616666666681E-3</v>
      </c>
      <c r="E55" s="127">
        <v>0</v>
      </c>
      <c r="F55" s="127">
        <v>0</v>
      </c>
      <c r="G55" s="127">
        <v>1.3043727476833335E-2</v>
      </c>
      <c r="H55" s="127">
        <v>0</v>
      </c>
      <c r="I55" s="127">
        <v>0</v>
      </c>
      <c r="J55" s="127">
        <v>0.36672020250000009</v>
      </c>
      <c r="K55" s="127">
        <v>0.2638510073947537</v>
      </c>
      <c r="L55" s="127">
        <v>0</v>
      </c>
      <c r="M55" s="127">
        <v>2.0723142189945651</v>
      </c>
      <c r="N55" s="127">
        <v>2.3148466403913042</v>
      </c>
      <c r="O55" s="127">
        <v>1.7011373778913041</v>
      </c>
      <c r="P55" s="127">
        <v>2.1099444953949273</v>
      </c>
      <c r="Q55" s="127">
        <v>1.3857158722427536</v>
      </c>
      <c r="R55" s="127">
        <v>1.8844565987367667</v>
      </c>
      <c r="S55" s="127">
        <v>2.0170519540596858</v>
      </c>
      <c r="T55" s="127">
        <v>2.1472724704668784</v>
      </c>
      <c r="U55" s="127">
        <v>2.2724370598258892</v>
      </c>
      <c r="V55" s="127">
        <v>2.4207835471220065</v>
      </c>
      <c r="W55" s="127">
        <v>2.5640741073699305</v>
      </c>
    </row>
    <row r="56" spans="1:23" s="87" customFormat="1" ht="14.25" customHeight="1" x14ac:dyDescent="0.25">
      <c r="A56" s="123" t="s">
        <v>390</v>
      </c>
      <c r="B56" s="123" t="s">
        <v>390</v>
      </c>
      <c r="C56" s="122" t="s">
        <v>390</v>
      </c>
      <c r="D56" s="123">
        <f>SUMIF($A58:$A$211,LEFT($C56,LEN($C56)-6),D58:D$211)</f>
        <v>56.335211909868661</v>
      </c>
      <c r="E56" s="123">
        <f>SUMIF($A58:$A$211,LEFT($C56,LEN($C56)-6),E58:E$211)</f>
        <v>54.345802923839386</v>
      </c>
      <c r="F56" s="123">
        <f>SUMIF($A58:$A$211,LEFT($C56,LEN($C56)-6),F58:F$211)</f>
        <v>61.386621165820898</v>
      </c>
      <c r="G56" s="123">
        <f>SUMIF($A58:$A$211,LEFT($C56,LEN($C56)-6),G58:G$211)</f>
        <v>61.423802366459498</v>
      </c>
      <c r="H56" s="123">
        <f>SUMIF($A58:$A$211,LEFT($C56,LEN($C56)-6),H58:H$211)</f>
        <v>64.998148460872173</v>
      </c>
      <c r="I56" s="123">
        <f>SUMIF($A58:$A$211,LEFT($C56,LEN($C56)-6),I58:I$211)</f>
        <v>69.374423224254571</v>
      </c>
      <c r="J56" s="123">
        <f>SUMIF($A58:$A$211,LEFT($C56,LEN($C56)-6),J58:J$211)</f>
        <v>76.76267043467773</v>
      </c>
      <c r="K56" s="123">
        <f>SUMIF($A58:$A$211,LEFT($C56,LEN($C56)-6),K58:K$211)</f>
        <v>75.964405277517585</v>
      </c>
      <c r="L56" s="123">
        <f>SUMIF($A58:$A$211,LEFT($C56,LEN($C56)-6),L58:L$211)</f>
        <v>88.832023273848293</v>
      </c>
      <c r="M56" s="123">
        <f>SUMIF($A58:$A$211,LEFT($C56,LEN($C56)-6),M58:M$211)</f>
        <v>126.21076589238865</v>
      </c>
      <c r="N56" s="123">
        <f>SUMIF($A58:$A$211,LEFT($C56,LEN($C56)-6),N58:N$211)</f>
        <v>125.80359088387979</v>
      </c>
      <c r="O56" s="123">
        <f>SUMIF($A58:$A$211,LEFT($C56,LEN($C56)-6),O58:O$211)</f>
        <v>114.0515295901896</v>
      </c>
      <c r="P56" s="123">
        <f>SUMIF($A58:$A$211,LEFT($C56,LEN($C56)-6),P58:P$211)</f>
        <v>84.395903371679353</v>
      </c>
      <c r="Q56" s="123">
        <f>SUMIF($A58:$A$211,LEFT($C56,LEN($C56)-6),Q58:Q$211)</f>
        <v>94.710389873163166</v>
      </c>
      <c r="R56" s="123">
        <f>SUMIF($A58:$A$211,LEFT($C56,LEN($C56)-6),R58:R$211)</f>
        <v>96.871375963722642</v>
      </c>
      <c r="S56" s="123">
        <f>SUMIF($A58:$A$211,LEFT($C56,LEN($C56)-6),S58:S$211)</f>
        <v>105.473696651804</v>
      </c>
      <c r="T56" s="123">
        <f>SUMIF($A58:$A$211,LEFT($C56,LEN($C56)-6),T58:T$211)</f>
        <v>112.94966780983516</v>
      </c>
      <c r="U56" s="123">
        <f>SUMIF($A58:$A$211,LEFT($C56,LEN($C56)-6),U58:U$211)</f>
        <v>117.26511440785521</v>
      </c>
      <c r="V56" s="123">
        <f>SUMIF($A58:$A$211,LEFT($C56,LEN($C56)-6),V58:V$211)</f>
        <v>126.99068587091944</v>
      </c>
      <c r="W56" s="123">
        <f>SUMIF($A58:$A$211,LEFT($C56,LEN($C56)-6),W58:W$211)</f>
        <v>131.55565602563985</v>
      </c>
    </row>
    <row r="57" spans="1:23" s="87" customFormat="1" ht="14.25" customHeight="1" x14ac:dyDescent="0.25">
      <c r="A57" s="125" t="s">
        <v>391</v>
      </c>
      <c r="B57" s="125" t="s">
        <v>391</v>
      </c>
      <c r="C57" s="124" t="s">
        <v>391</v>
      </c>
      <c r="D57" s="125">
        <f>SUMIF($B58:$B$211,LEFT($C57,LEN($C57)-6),D58:D$211)</f>
        <v>13.495625703914717</v>
      </c>
      <c r="E57" s="125">
        <f>SUMIF($B58:$B$211,LEFT($C57,LEN($C57)-6),E58:E$211)</f>
        <v>17.09487712192109</v>
      </c>
      <c r="F57" s="125">
        <f>SUMIF($B58:$B$211,LEFT($C57,LEN($C57)-6),F58:F$211)</f>
        <v>19.510006676492758</v>
      </c>
      <c r="G57" s="125">
        <f>SUMIF($B58:$B$211,LEFT($C57,LEN($C57)-6),G58:G$211)</f>
        <v>19.303905684740261</v>
      </c>
      <c r="H57" s="125">
        <f>SUMIF($B58:$B$211,LEFT($C57,LEN($C57)-6),H58:H$211)</f>
        <v>22.062571749743896</v>
      </c>
      <c r="I57" s="125">
        <f>SUMIF($B58:$B$211,LEFT($C57,LEN($C57)-6),I58:I$211)</f>
        <v>21.422835905291667</v>
      </c>
      <c r="J57" s="125">
        <f>SUMIF($B58:$B$211,LEFT($C57,LEN($C57)-6),J58:J$211)</f>
        <v>23.365508189303664</v>
      </c>
      <c r="K57" s="125">
        <f>SUMIF($B58:$B$211,LEFT($C57,LEN($C57)-6),K58:K$211)</f>
        <v>25.483475974513222</v>
      </c>
      <c r="L57" s="125">
        <f>SUMIF($B58:$B$211,LEFT($C57,LEN($C57)-6),L58:L$211)</f>
        <v>41.819506264960772</v>
      </c>
      <c r="M57" s="125">
        <f>SUMIF($B58:$B$211,LEFT($C57,LEN($C57)-6),M58:M$211)</f>
        <v>83.988730310803419</v>
      </c>
      <c r="N57" s="125">
        <f>SUMIF($B58:$B$211,LEFT($C57,LEN($C57)-6),N58:N$211)</f>
        <v>83.616250071692761</v>
      </c>
      <c r="O57" s="125">
        <f>SUMIF($B58:$B$211,LEFT($C57,LEN($C57)-6),O58:O$211)</f>
        <v>67.657501314567753</v>
      </c>
      <c r="P57" s="125">
        <f>SUMIF($B58:$B$211,LEFT($C57,LEN($C57)-6),P58:P$211)</f>
        <v>39.378287209135877</v>
      </c>
      <c r="Q57" s="125">
        <f>SUMIF($B58:$B$211,LEFT($C57,LEN($C57)-6),Q58:Q$211)</f>
        <v>29.696011917524455</v>
      </c>
      <c r="R57" s="125">
        <f>SUMIF($B58:$B$211,LEFT($C57,LEN($C57)-6),R58:R$211)</f>
        <v>43.289267910021238</v>
      </c>
      <c r="S57" s="125">
        <f>SUMIF($B58:$B$211,LEFT($C57,LEN($C57)-6),S58:S$211)</f>
        <v>49.977466319530194</v>
      </c>
      <c r="T57" s="125">
        <f>SUMIF($B58:$B$211,LEFT($C57,LEN($C57)-6),T58:T$211)</f>
        <v>55.585052881804224</v>
      </c>
      <c r="U57" s="125">
        <f>SUMIF($B58:$B$211,LEFT($C57,LEN($C57)-6),U58:U$211)</f>
        <v>58.132871139264914</v>
      </c>
      <c r="V57" s="125">
        <f>SUMIF($B58:$B$211,LEFT($C57,LEN($C57)-6),V58:V$211)</f>
        <v>65.809174187139902</v>
      </c>
      <c r="W57" s="125">
        <f>SUMIF($B58:$B$211,LEFT($C57,LEN($C57)-6),W58:W$211)</f>
        <v>68.425723682856201</v>
      </c>
    </row>
    <row r="58" spans="1:23" s="85" customFormat="1" ht="14.25" customHeight="1" x14ac:dyDescent="0.25">
      <c r="A58" s="130" t="s">
        <v>196</v>
      </c>
      <c r="B58" s="130" t="s">
        <v>392</v>
      </c>
      <c r="C58" s="126" t="s">
        <v>393</v>
      </c>
      <c r="D58" s="127">
        <v>0.69074273605072467</v>
      </c>
      <c r="E58" s="127">
        <v>0.49013184088405815</v>
      </c>
      <c r="F58" s="127">
        <v>1.2896109428750002</v>
      </c>
      <c r="G58" s="127">
        <v>1.9546638218750003</v>
      </c>
      <c r="H58" s="127">
        <v>2.4744432516485508</v>
      </c>
      <c r="I58" s="127">
        <v>0.29054704371376811</v>
      </c>
      <c r="J58" s="127">
        <v>1.4461630355253625</v>
      </c>
      <c r="K58" s="127">
        <v>6.0281052991266852</v>
      </c>
      <c r="L58" s="127">
        <v>3.215220819586055</v>
      </c>
      <c r="M58" s="127">
        <v>6.6193240208387687</v>
      </c>
      <c r="N58" s="127">
        <v>13.711151088316123</v>
      </c>
      <c r="O58" s="127">
        <v>8.2783211761893138</v>
      </c>
      <c r="P58" s="127">
        <v>7.1092576796105096</v>
      </c>
      <c r="Q58" s="127">
        <v>4.8423095758469206</v>
      </c>
      <c r="R58" s="127">
        <v>7.621531095586529</v>
      </c>
      <c r="S58" s="127">
        <v>7.848081788134972</v>
      </c>
      <c r="T58" s="127">
        <v>8.0396463218394469</v>
      </c>
      <c r="U58" s="127">
        <v>8.2267753031347617</v>
      </c>
      <c r="V58" s="127">
        <v>8.4273110946556145</v>
      </c>
      <c r="W58" s="127">
        <v>8.6234113337673453</v>
      </c>
    </row>
    <row r="59" spans="1:23" s="85" customFormat="1" ht="14.25" customHeight="1" x14ac:dyDescent="0.25">
      <c r="A59" s="130" t="s">
        <v>196</v>
      </c>
      <c r="B59" s="130" t="s">
        <v>392</v>
      </c>
      <c r="C59" s="126" t="s">
        <v>197</v>
      </c>
      <c r="D59" s="127">
        <v>2.7030637460179792</v>
      </c>
      <c r="E59" s="127">
        <v>8.5815203710768877</v>
      </c>
      <c r="F59" s="127">
        <v>9.7043026893539874</v>
      </c>
      <c r="G59" s="127">
        <v>8.2067613112853284</v>
      </c>
      <c r="H59" s="127">
        <v>12.428358820355799</v>
      </c>
      <c r="I59" s="127">
        <v>14.751310936090581</v>
      </c>
      <c r="J59" s="127">
        <v>11.608574329267213</v>
      </c>
      <c r="K59" s="127">
        <v>9.279490001055283</v>
      </c>
      <c r="L59" s="127">
        <v>28.477857669371048</v>
      </c>
      <c r="M59" s="127">
        <v>46.082813270715583</v>
      </c>
      <c r="N59" s="127">
        <v>49.678710922927358</v>
      </c>
      <c r="O59" s="127">
        <v>45.078745482443672</v>
      </c>
      <c r="P59" s="127">
        <v>26.576081947974643</v>
      </c>
      <c r="Q59" s="127">
        <v>14.868173657873189</v>
      </c>
      <c r="R59" s="127">
        <v>23.225829173822994</v>
      </c>
      <c r="S59" s="127">
        <v>29.31984470485807</v>
      </c>
      <c r="T59" s="127">
        <v>34.41491157445634</v>
      </c>
      <c r="U59" s="127">
        <v>36.466797442235325</v>
      </c>
      <c r="V59" s="127">
        <v>43.608254457558061</v>
      </c>
      <c r="W59" s="127">
        <v>45.706530471060809</v>
      </c>
    </row>
    <row r="60" spans="1:23" s="85" customFormat="1" ht="14.25" customHeight="1" x14ac:dyDescent="0.25">
      <c r="A60" s="130" t="s">
        <v>196</v>
      </c>
      <c r="B60" s="130" t="s">
        <v>392</v>
      </c>
      <c r="C60" s="126" t="s">
        <v>394</v>
      </c>
      <c r="D60" s="127">
        <v>0</v>
      </c>
      <c r="E60" s="127">
        <v>0</v>
      </c>
      <c r="F60" s="127">
        <v>5.0336616666666681E-2</v>
      </c>
      <c r="G60" s="127">
        <v>6.040394000000001E-2</v>
      </c>
      <c r="H60" s="127">
        <v>0.1440623901676667</v>
      </c>
      <c r="I60" s="127">
        <v>0</v>
      </c>
      <c r="J60" s="127">
        <v>0</v>
      </c>
      <c r="K60" s="127">
        <v>0</v>
      </c>
      <c r="L60" s="127">
        <v>0.12977657801188228</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9.9817994402155801</v>
      </c>
      <c r="E61" s="127">
        <v>8.0142978187644935</v>
      </c>
      <c r="F61" s="127">
        <v>8.442942750097103</v>
      </c>
      <c r="G61" s="127">
        <v>8.9804069618516689</v>
      </c>
      <c r="H61" s="127">
        <v>6.9674286355066641</v>
      </c>
      <c r="I61" s="127">
        <v>6.3001381552155777</v>
      </c>
      <c r="J61" s="127">
        <v>10.204637629185001</v>
      </c>
      <c r="K61" s="127">
        <v>10.128269519026368</v>
      </c>
      <c r="L61" s="127">
        <v>9.9718537212704916</v>
      </c>
      <c r="M61" s="127">
        <v>31.27816680511863</v>
      </c>
      <c r="N61" s="127">
        <v>20.175830775666661</v>
      </c>
      <c r="O61" s="127">
        <v>14.272347275499989</v>
      </c>
      <c r="P61" s="127">
        <v>5.5281682829999994</v>
      </c>
      <c r="Q61" s="127">
        <v>9.7720645924999943</v>
      </c>
      <c r="R61" s="127">
        <v>12.103310489552042</v>
      </c>
      <c r="S61" s="127">
        <v>12.4555047380718</v>
      </c>
      <c r="T61" s="127">
        <v>12.761746088512666</v>
      </c>
      <c r="U61" s="127">
        <v>13.055883470085652</v>
      </c>
      <c r="V61" s="127">
        <v>13.374731952091745</v>
      </c>
      <c r="W61" s="127">
        <v>13.681476465229952</v>
      </c>
    </row>
    <row r="62" spans="1:23" s="85" customFormat="1" ht="14.25" customHeight="1" x14ac:dyDescent="0.25">
      <c r="A62" s="130" t="s">
        <v>196</v>
      </c>
      <c r="B62" s="130" t="s">
        <v>392</v>
      </c>
      <c r="C62" s="126" t="s">
        <v>395</v>
      </c>
      <c r="D62" s="127">
        <v>0.12001978163043479</v>
      </c>
      <c r="E62" s="127">
        <v>8.9270911956521749E-3</v>
      </c>
      <c r="F62" s="127">
        <v>2.2813677500000004E-2</v>
      </c>
      <c r="G62" s="127">
        <v>0.1016696497282609</v>
      </c>
      <c r="H62" s="127">
        <v>2.9756970652173916E-3</v>
      </c>
      <c r="I62" s="127">
        <v>8.083977027173915E-2</v>
      </c>
      <c r="J62" s="127">
        <v>0.10613319532608698</v>
      </c>
      <c r="K62" s="127">
        <v>4.7611155304886729E-2</v>
      </c>
      <c r="L62" s="127">
        <v>2.4797476721295168E-2</v>
      </c>
      <c r="M62" s="127">
        <v>8.4262141304347823E-3</v>
      </c>
      <c r="N62" s="127">
        <v>0</v>
      </c>
      <c r="O62" s="127">
        <v>2.8087380434782611E-2</v>
      </c>
      <c r="P62" s="127">
        <v>0.15354434637681161</v>
      </c>
      <c r="Q62" s="127">
        <v>0</v>
      </c>
      <c r="R62" s="127">
        <v>6.3999107668849087E-2</v>
      </c>
      <c r="S62" s="127">
        <v>6.9098801839597421E-2</v>
      </c>
      <c r="T62" s="127">
        <v>7.4307936788790316E-2</v>
      </c>
      <c r="U62" s="127">
        <v>7.9552338692948116E-2</v>
      </c>
      <c r="V62" s="127">
        <v>8.5226558118586565E-2</v>
      </c>
      <c r="W62" s="127">
        <v>9.0950797154501592E-2</v>
      </c>
    </row>
    <row r="63" spans="1:23" s="85" customFormat="1" ht="14.25" customHeight="1" x14ac:dyDescent="0.25">
      <c r="A63" s="130" t="s">
        <v>196</v>
      </c>
      <c r="B63" s="130" t="s">
        <v>392</v>
      </c>
      <c r="C63" s="126" t="s">
        <v>206</v>
      </c>
      <c r="D63" s="127">
        <v>0</v>
      </c>
      <c r="E63" s="127">
        <v>0</v>
      </c>
      <c r="F63" s="127">
        <v>0</v>
      </c>
      <c r="G63" s="127">
        <v>0</v>
      </c>
      <c r="H63" s="127">
        <v>4.5302954999996814E-2</v>
      </c>
      <c r="I63" s="127">
        <v>0</v>
      </c>
      <c r="J63" s="127">
        <v>0</v>
      </c>
      <c r="K63" s="127">
        <v>0</v>
      </c>
      <c r="L63" s="127">
        <v>0</v>
      </c>
      <c r="M63" s="127">
        <v>0</v>
      </c>
      <c r="N63" s="127">
        <v>5.055728478261301E-2</v>
      </c>
      <c r="O63" s="127">
        <v>0</v>
      </c>
      <c r="P63" s="127">
        <v>1.1234952173914792E-2</v>
      </c>
      <c r="Q63" s="127">
        <v>0.21346409130434907</v>
      </c>
      <c r="R63" s="127">
        <v>0.27459804339082305</v>
      </c>
      <c r="S63" s="127">
        <v>0.28493628662575871</v>
      </c>
      <c r="T63" s="127">
        <v>0.29444096020697441</v>
      </c>
      <c r="U63" s="127">
        <v>0.30386258511622027</v>
      </c>
      <c r="V63" s="127">
        <v>0.31365012471589371</v>
      </c>
      <c r="W63" s="127">
        <v>0.32335461564359891</v>
      </c>
    </row>
    <row r="64" spans="1:23" s="87" customFormat="1" ht="14.25" customHeight="1" x14ac:dyDescent="0.25">
      <c r="A64" s="125" t="s">
        <v>396</v>
      </c>
      <c r="B64" s="125" t="s">
        <v>396</v>
      </c>
      <c r="C64" s="124" t="s">
        <v>396</v>
      </c>
      <c r="D64" s="125">
        <f>SUMIF($B65:$B$211,LEFT($C64,LEN($C64)-6),D65:D$211)</f>
        <v>2.5187497540273913</v>
      </c>
      <c r="E64" s="125">
        <f>SUMIF($B65:$B$211,LEFT($C64,LEN($C64)-6),E65:E$211)</f>
        <v>3.4515862300489131</v>
      </c>
      <c r="F64" s="125">
        <f>SUMIF($B65:$B$211,LEFT($C64,LEN($C64)-6),F65:F$211)</f>
        <v>3.1000535361815218</v>
      </c>
      <c r="G64" s="125">
        <f>SUMIF($B65:$B$211,LEFT($C64,LEN($C64)-6),G65:G$211)</f>
        <v>3.2329161576769021</v>
      </c>
      <c r="H64" s="125">
        <f>SUMIF($B65:$B$211,LEFT($C64,LEN($C64)-6),H65:H$211)</f>
        <v>2.7830002455631524</v>
      </c>
      <c r="I64" s="125">
        <f>SUMIF($B65:$B$211,LEFT($C64,LEN($C64)-6),I65:I$211)</f>
        <v>4.3619177674845648</v>
      </c>
      <c r="J64" s="125">
        <f>SUMIF($B65:$B$211,LEFT($C64,LEN($C64)-6),J65:J$211)</f>
        <v>2.8948774402996742</v>
      </c>
      <c r="K64" s="125">
        <f>SUMIF($B65:$B$211,LEFT($C64,LEN($C64)-6),K65:K$211)</f>
        <v>3.3810040042650495</v>
      </c>
      <c r="L64" s="125">
        <f>SUMIF($B65:$B$211,LEFT($C64,LEN($C64)-6),L65:L$211)</f>
        <v>3.8921406812838826</v>
      </c>
      <c r="M64" s="125">
        <f>SUMIF($B65:$B$211,LEFT($C64,LEN($C64)-6),M65:M$211)</f>
        <v>4.5312232080779902</v>
      </c>
      <c r="N64" s="125">
        <f>SUMIF($B65:$B$211,LEFT($C64,LEN($C64)-6),N65:N$211)</f>
        <v>4.6260271001290771</v>
      </c>
      <c r="O64" s="125">
        <f>SUMIF($B65:$B$211,LEFT($C64,LEN($C64)-6),O65:O$211)</f>
        <v>4.4512031656870468</v>
      </c>
      <c r="P64" s="125">
        <f>SUMIF($B65:$B$211,LEFT($C64,LEN($C64)-6),P65:P$211)</f>
        <v>3.9736657733478267</v>
      </c>
      <c r="Q64" s="125">
        <f>SUMIF($B65:$B$211,LEFT($C64,LEN($C64)-6),Q65:Q$211)</f>
        <v>4.6714275271014509</v>
      </c>
      <c r="R64" s="125">
        <f>SUMIF($B65:$B$211,LEFT($C64,LEN($C64)-6),R65:R$211)</f>
        <v>3.8587230620386332</v>
      </c>
      <c r="S64" s="125">
        <f>SUMIF($B65:$B$211,LEFT($C64,LEN($C64)-6),S65:S$211)</f>
        <v>4.0113048143035837</v>
      </c>
      <c r="T64" s="125">
        <f>SUMIF($B65:$B$211,LEFT($C64,LEN($C64)-6),T65:T$211)</f>
        <v>4.1612831340430994</v>
      </c>
      <c r="U64" s="125">
        <f>SUMIF($B65:$B$211,LEFT($C64,LEN($C64)-6),U65:U$211)</f>
        <v>4.2939529163628105</v>
      </c>
      <c r="V64" s="125">
        <f>SUMIF($B65:$B$211,LEFT($C64,LEN($C64)-6),V65:V$211)</f>
        <v>4.466798911446979</v>
      </c>
      <c r="W64" s="125">
        <f>SUMIF($B65:$B$211,LEFT($C64,LEN($C64)-6),W65:W$211)</f>
        <v>4.6222448681240351</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1.8256797282608699E-2</v>
      </c>
      <c r="Q67" s="127">
        <v>2.5278642391304351E-2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2.5648759500000002E-4</v>
      </c>
      <c r="I69" s="127">
        <v>0</v>
      </c>
      <c r="J69" s="127">
        <v>0</v>
      </c>
      <c r="K69" s="127">
        <v>4.2937136056071107E-4</v>
      </c>
      <c r="L69" s="127">
        <v>0</v>
      </c>
      <c r="M69" s="127">
        <v>3.3236733514492758E-2</v>
      </c>
      <c r="N69" s="127">
        <v>8.2389649275362326E-2</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1.037980755E-2</v>
      </c>
      <c r="E70" s="127">
        <v>9.9189902173913047E-2</v>
      </c>
      <c r="F70" s="127">
        <v>0.2161988545608696</v>
      </c>
      <c r="G70" s="127">
        <v>0.40540152892255438</v>
      </c>
      <c r="H70" s="127">
        <v>0.32435098010869573</v>
      </c>
      <c r="I70" s="127">
        <v>0.43887970372630447</v>
      </c>
      <c r="J70" s="127">
        <v>0.26731678635869566</v>
      </c>
      <c r="K70" s="127">
        <v>0.165053577913537</v>
      </c>
      <c r="L70" s="127">
        <v>0.5445350068270044</v>
      </c>
      <c r="M70" s="127">
        <v>0.71721939173188431</v>
      </c>
      <c r="N70" s="127">
        <v>1.5046319451159424</v>
      </c>
      <c r="O70" s="127">
        <v>1.2998034832971017</v>
      </c>
      <c r="P70" s="127">
        <v>0.86059713802173921</v>
      </c>
      <c r="Q70" s="127">
        <v>0.87112551333333343</v>
      </c>
      <c r="R70" s="127">
        <v>0.99041474827788389</v>
      </c>
      <c r="S70" s="127">
        <v>1.047277675252501</v>
      </c>
      <c r="T70" s="127">
        <v>1.1019550402782461</v>
      </c>
      <c r="U70" s="127">
        <v>1.1561842175365791</v>
      </c>
      <c r="V70" s="127">
        <v>1.212424247512276</v>
      </c>
      <c r="W70" s="127">
        <v>1.268216089720569</v>
      </c>
    </row>
    <row r="71" spans="1:23" s="85" customFormat="1" ht="14.25" customHeight="1" x14ac:dyDescent="0.25">
      <c r="A71" s="130" t="s">
        <v>196</v>
      </c>
      <c r="B71" s="130" t="s">
        <v>397</v>
      </c>
      <c r="C71" s="126" t="s">
        <v>404</v>
      </c>
      <c r="D71" s="127">
        <v>0</v>
      </c>
      <c r="E71" s="127">
        <v>1.037980755E-2</v>
      </c>
      <c r="F71" s="127">
        <v>1.037980755E-2</v>
      </c>
      <c r="G71" s="127">
        <v>0</v>
      </c>
      <c r="H71" s="127">
        <v>0</v>
      </c>
      <c r="I71" s="127">
        <v>0</v>
      </c>
      <c r="J71" s="127">
        <v>3.0205383709239128E-2</v>
      </c>
      <c r="K71" s="127">
        <v>0.16818888586218436</v>
      </c>
      <c r="L71" s="127">
        <v>0.3056684441336886</v>
      </c>
      <c r="M71" s="127">
        <v>0.2379766504130435</v>
      </c>
      <c r="N71" s="127">
        <v>0.25253866797826091</v>
      </c>
      <c r="O71" s="127">
        <v>0.31114839718840587</v>
      </c>
      <c r="P71" s="127">
        <v>0.42807688057971016</v>
      </c>
      <c r="Q71" s="127">
        <v>0.34677687994927542</v>
      </c>
      <c r="R71" s="127">
        <v>0</v>
      </c>
      <c r="S71" s="127">
        <v>0</v>
      </c>
      <c r="T71" s="127">
        <v>0</v>
      </c>
      <c r="U71" s="127">
        <v>0</v>
      </c>
      <c r="V71" s="127">
        <v>0</v>
      </c>
      <c r="W71" s="127">
        <v>0</v>
      </c>
    </row>
    <row r="72" spans="1:23" s="85" customFormat="1" ht="14.25" customHeight="1" x14ac:dyDescent="0.25">
      <c r="A72" s="130" t="s">
        <v>196</v>
      </c>
      <c r="B72" s="130" t="s">
        <v>397</v>
      </c>
      <c r="C72" s="126" t="s">
        <v>405</v>
      </c>
      <c r="D72" s="127">
        <v>2.4060750000000002E-5</v>
      </c>
      <c r="E72" s="127">
        <v>3.5080573500000004E-2</v>
      </c>
      <c r="F72" s="127">
        <v>0.15052020227999999</v>
      </c>
      <c r="G72" s="127">
        <v>0.17698221513000001</v>
      </c>
      <c r="H72" s="127">
        <v>0.25518831450000007</v>
      </c>
      <c r="I72" s="127">
        <v>0.24092028975000002</v>
      </c>
      <c r="J72" s="127">
        <v>0.29535773662500003</v>
      </c>
      <c r="K72" s="127">
        <v>0.19524096514844763</v>
      </c>
      <c r="L72" s="127">
        <v>0.17017828046346911</v>
      </c>
      <c r="M72" s="127">
        <v>0.15213997735507248</v>
      </c>
      <c r="N72" s="127">
        <v>0.14043690217391305</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0.12408321261000002</v>
      </c>
      <c r="E73" s="127">
        <v>0.43449431686500001</v>
      </c>
      <c r="F73" s="127">
        <v>0.12374669667217393</v>
      </c>
      <c r="G73" s="127">
        <v>9.9693792764999997E-2</v>
      </c>
      <c r="H73" s="127">
        <v>0.40618264940217408</v>
      </c>
      <c r="I73" s="127">
        <v>0.58688598175760875</v>
      </c>
      <c r="J73" s="127">
        <v>0.10117370021739133</v>
      </c>
      <c r="K73" s="127">
        <v>0.33209819891512177</v>
      </c>
      <c r="L73" s="127">
        <v>0.52919321123293606</v>
      </c>
      <c r="M73" s="127">
        <v>0.42818357149275366</v>
      </c>
      <c r="N73" s="127">
        <v>0.56362947270289865</v>
      </c>
      <c r="O73" s="127">
        <v>0.40819537608695655</v>
      </c>
      <c r="P73" s="127">
        <v>0.2741792579855073</v>
      </c>
      <c r="Q73" s="127">
        <v>0.496305220362319</v>
      </c>
      <c r="R73" s="127">
        <v>0.4190792034875141</v>
      </c>
      <c r="S73" s="127">
        <v>0.4273936174719607</v>
      </c>
      <c r="T73" s="127">
        <v>0.43524516055229556</v>
      </c>
      <c r="U73" s="127">
        <v>0.44307162517676019</v>
      </c>
      <c r="V73" s="127">
        <v>0.45115589216583957</v>
      </c>
      <c r="W73" s="127">
        <v>0.45921508069904748</v>
      </c>
    </row>
    <row r="74" spans="1:23" s="85" customFormat="1" ht="14.25" customHeight="1" x14ac:dyDescent="0.25">
      <c r="A74" s="130" t="s">
        <v>196</v>
      </c>
      <c r="B74" s="130" t="s">
        <v>397</v>
      </c>
      <c r="C74" s="126" t="s">
        <v>407</v>
      </c>
      <c r="D74" s="127">
        <v>0.19104235500000002</v>
      </c>
      <c r="E74" s="127">
        <v>0.125748697725</v>
      </c>
      <c r="F74" s="127">
        <v>2.3805576521739133E-2</v>
      </c>
      <c r="G74" s="127">
        <v>0.16217549005434787</v>
      </c>
      <c r="H74" s="127">
        <v>8.0026413073913061E-2</v>
      </c>
      <c r="I74" s="127">
        <v>0.33526186934782609</v>
      </c>
      <c r="J74" s="127">
        <v>2.2813677500000004E-2</v>
      </c>
      <c r="K74" s="127">
        <v>0.13071892506207633</v>
      </c>
      <c r="L74" s="127">
        <v>8.1806553885602512E-2</v>
      </c>
      <c r="M74" s="127">
        <v>0.11094800438405798</v>
      </c>
      <c r="N74" s="127">
        <v>0.23434247586956525</v>
      </c>
      <c r="O74" s="127">
        <v>0.57679837115942023</v>
      </c>
      <c r="P74" s="127">
        <v>0.47011584181159427</v>
      </c>
      <c r="Q74" s="127">
        <v>0.64164843108695668</v>
      </c>
      <c r="R74" s="127">
        <v>0.68255733238820893</v>
      </c>
      <c r="S74" s="127">
        <v>0.74272072213300278</v>
      </c>
      <c r="T74" s="127">
        <v>0.80513893824022698</v>
      </c>
      <c r="U74" s="127">
        <v>0.86992367710645868</v>
      </c>
      <c r="V74" s="127">
        <v>0.93744026600643904</v>
      </c>
      <c r="W74" s="127">
        <v>1.0073233776654476</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5.951394413110829E-2</v>
      </c>
      <c r="L75" s="127">
        <v>0.25789375790146962</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4.6258510500000009E-2</v>
      </c>
      <c r="N76" s="127">
        <v>9.8832395000000017E-3</v>
      </c>
      <c r="O76" s="127">
        <v>9.6243000000000006E-3</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6.0151875000000004E-4</v>
      </c>
      <c r="I77" s="127">
        <v>0</v>
      </c>
      <c r="J77" s="127">
        <v>0</v>
      </c>
      <c r="K77" s="127">
        <v>0</v>
      </c>
      <c r="L77" s="127">
        <v>0</v>
      </c>
      <c r="M77" s="127">
        <v>0</v>
      </c>
      <c r="N77" s="127">
        <v>0</v>
      </c>
      <c r="O77" s="127">
        <v>1.0105515000000001E-2</v>
      </c>
      <c r="P77" s="127">
        <v>0</v>
      </c>
      <c r="Q77" s="127">
        <v>0</v>
      </c>
      <c r="R77" s="127">
        <v>8.4212625000000003E-3</v>
      </c>
      <c r="S77" s="127">
        <v>1.0105515000000001E-2</v>
      </c>
      <c r="T77" s="127">
        <v>1.1789767500000001E-2</v>
      </c>
      <c r="U77" s="127">
        <v>1.3474020000000001E-2</v>
      </c>
      <c r="V77" s="127">
        <v>1.3810870500000001E-2</v>
      </c>
      <c r="W77" s="127">
        <v>1.4147721000000002E-2</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2.5278642391304351E-2</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3.1362526739130432E-2</v>
      </c>
      <c r="H79" s="127">
        <v>3.0362727018478267E-2</v>
      </c>
      <c r="I79" s="127">
        <v>5.9233985597826097E-2</v>
      </c>
      <c r="J79" s="127">
        <v>0.11307648847826089</v>
      </c>
      <c r="K79" s="127">
        <v>8.8146482573182278E-2</v>
      </c>
      <c r="L79" s="127">
        <v>0.3610467436886543</v>
      </c>
      <c r="M79" s="127">
        <v>0.41388208771567031</v>
      </c>
      <c r="N79" s="127">
        <v>0.51071241854211968</v>
      </c>
      <c r="O79" s="127">
        <v>0.62798478083922116</v>
      </c>
      <c r="P79" s="127">
        <v>0.43490839618115951</v>
      </c>
      <c r="Q79" s="127">
        <v>0.56680214638405813</v>
      </c>
      <c r="R79" s="127">
        <v>0.51403399193784793</v>
      </c>
      <c r="S79" s="127">
        <v>0.51946264136843601</v>
      </c>
      <c r="T79" s="127">
        <v>0.52282880395300557</v>
      </c>
      <c r="U79" s="127">
        <v>0.52377481358689282</v>
      </c>
      <c r="V79" s="127">
        <v>0.52725395444077139</v>
      </c>
      <c r="W79" s="127">
        <v>0.52831294234397319</v>
      </c>
    </row>
    <row r="80" spans="1:23" s="85" customFormat="1" ht="14.25" customHeight="1" x14ac:dyDescent="0.25">
      <c r="A80" s="130" t="s">
        <v>196</v>
      </c>
      <c r="B80" s="130" t="s">
        <v>397</v>
      </c>
      <c r="C80" s="126" t="s">
        <v>413</v>
      </c>
      <c r="D80" s="127">
        <v>9.9189902173913054E-3</v>
      </c>
      <c r="E80" s="127">
        <v>0</v>
      </c>
      <c r="F80" s="127">
        <v>2.6781273586956528E-3</v>
      </c>
      <c r="G80" s="127">
        <v>0</v>
      </c>
      <c r="H80" s="127">
        <v>0</v>
      </c>
      <c r="I80" s="127">
        <v>0</v>
      </c>
      <c r="J80" s="127">
        <v>3.4716465760869573E-3</v>
      </c>
      <c r="K80" s="127">
        <v>0</v>
      </c>
      <c r="L80" s="127">
        <v>8.2700926378083059E-2</v>
      </c>
      <c r="M80" s="127">
        <v>6.2638072782608703E-2</v>
      </c>
      <c r="N80" s="127">
        <v>7.4718860782608712E-2</v>
      </c>
      <c r="O80" s="127">
        <v>2.9446544362318843E-2</v>
      </c>
      <c r="P80" s="127">
        <v>3.5990304528985509E-2</v>
      </c>
      <c r="Q80" s="127">
        <v>9.8659768666666689E-2</v>
      </c>
      <c r="R80" s="127">
        <v>4.2163673426101562E-2</v>
      </c>
      <c r="S80" s="127">
        <v>4.4442486287777097E-2</v>
      </c>
      <c r="T80" s="127">
        <v>4.6734485334725621E-2</v>
      </c>
      <c r="U80" s="127">
        <v>4.9015140544684484E-2</v>
      </c>
      <c r="V80" s="127">
        <v>5.1460259460655453E-2</v>
      </c>
      <c r="W80" s="127">
        <v>5.3894034539636676E-2</v>
      </c>
    </row>
    <row r="81" spans="1:23" s="85" customFormat="1" ht="14.25" customHeight="1" x14ac:dyDescent="0.25">
      <c r="A81" s="130" t="s">
        <v>196</v>
      </c>
      <c r="B81" s="130" t="s">
        <v>397</v>
      </c>
      <c r="C81" s="126" t="s">
        <v>414</v>
      </c>
      <c r="D81" s="127">
        <v>0.71702959860000015</v>
      </c>
      <c r="E81" s="127">
        <v>1.0395148684200002</v>
      </c>
      <c r="F81" s="127">
        <v>1.1767893324130434</v>
      </c>
      <c r="G81" s="127">
        <v>1.2610142435071738</v>
      </c>
      <c r="H81" s="127">
        <v>0.90400095917489121</v>
      </c>
      <c r="I81" s="127">
        <v>0.91932757245000007</v>
      </c>
      <c r="J81" s="127">
        <v>0.79679772186000009</v>
      </c>
      <c r="K81" s="127">
        <v>1.3312072824918504</v>
      </c>
      <c r="L81" s="127">
        <v>0.61839835792734432</v>
      </c>
      <c r="M81" s="127">
        <v>0.54054526818840587</v>
      </c>
      <c r="N81" s="127">
        <v>0.42890338818840579</v>
      </c>
      <c r="O81" s="127">
        <v>6.6008532753623186E-2</v>
      </c>
      <c r="P81" s="127">
        <v>3.6513594565217397E-2</v>
      </c>
      <c r="Q81" s="127">
        <v>5.9919744927536239E-2</v>
      </c>
      <c r="R81" s="127">
        <v>4.7630776336555977E-2</v>
      </c>
      <c r="S81" s="127">
        <v>4.7960686038003103E-2</v>
      </c>
      <c r="T81" s="127">
        <v>4.820282078499049E-2</v>
      </c>
      <c r="U81" s="127">
        <v>4.8155140158360046E-2</v>
      </c>
      <c r="V81" s="127">
        <v>4.8684418275272458E-2</v>
      </c>
      <c r="W81" s="127">
        <v>4.8923881018567143E-2</v>
      </c>
    </row>
    <row r="82" spans="1:23" s="85" customFormat="1" ht="14.25" customHeight="1" x14ac:dyDescent="0.25">
      <c r="A82" s="130" t="s">
        <v>196</v>
      </c>
      <c r="B82" s="130" t="s">
        <v>397</v>
      </c>
      <c r="C82" s="126" t="s">
        <v>415</v>
      </c>
      <c r="D82" s="127">
        <v>1.4662717292999998</v>
      </c>
      <c r="E82" s="127">
        <v>1.7071780638149998</v>
      </c>
      <c r="F82" s="127">
        <v>1.395934938825</v>
      </c>
      <c r="G82" s="127">
        <v>1.0962863605586957</v>
      </c>
      <c r="H82" s="127">
        <v>0.78203019594000001</v>
      </c>
      <c r="I82" s="127">
        <v>1.7814083648549999</v>
      </c>
      <c r="J82" s="127">
        <v>1.2646642989749999</v>
      </c>
      <c r="K82" s="127">
        <v>0.9104063708069805</v>
      </c>
      <c r="L82" s="127">
        <v>0.94071939884563072</v>
      </c>
      <c r="M82" s="127">
        <v>1.7881949400000001</v>
      </c>
      <c r="N82" s="127">
        <v>0.82384007999999997</v>
      </c>
      <c r="O82" s="127">
        <v>1.1120878649999999</v>
      </c>
      <c r="P82" s="127">
        <v>1.3897489200000002</v>
      </c>
      <c r="Q82" s="127">
        <v>1.5649111800000004</v>
      </c>
      <c r="R82" s="127">
        <v>1.1544220736845212</v>
      </c>
      <c r="S82" s="127">
        <v>1.1719414707519025</v>
      </c>
      <c r="T82" s="127">
        <v>1.1893881173996095</v>
      </c>
      <c r="U82" s="127">
        <v>1.1903542822530748</v>
      </c>
      <c r="V82" s="127">
        <v>1.2245690030857261</v>
      </c>
      <c r="W82" s="127">
        <v>1.2422117411367934</v>
      </c>
    </row>
    <row r="83" spans="1:23" s="87" customFormat="1" ht="14.25" customHeight="1" x14ac:dyDescent="0.25">
      <c r="A83" s="125" t="s">
        <v>416</v>
      </c>
      <c r="B83" s="125" t="s">
        <v>416</v>
      </c>
      <c r="C83" s="124" t="s">
        <v>416</v>
      </c>
      <c r="D83" s="125">
        <f>SUMIF($B84:$B$211,LEFT($C83,LEN($C83)-6),D84:D$211)</f>
        <v>0.14603233347554351</v>
      </c>
      <c r="E83" s="125">
        <f>SUMIF($B84:$B$211,LEFT($C83,LEN($C83)-6),E84:E$211)</f>
        <v>2.1654674999999998E-2</v>
      </c>
      <c r="F83" s="125">
        <f>SUMIF($B84:$B$211,LEFT($C83,LEN($C83)-6),F84:F$211)</f>
        <v>0.18002967244565221</v>
      </c>
      <c r="G83" s="125">
        <f>SUMIF($B84:$B$211,LEFT($C83,LEN($C83)-6),G84:G$211)</f>
        <v>0.38862347898879723</v>
      </c>
      <c r="H83" s="125">
        <f>SUMIF($B84:$B$211,LEFT($C83,LEN($C83)-6),H84:H$211)</f>
        <v>1.1836458676142534</v>
      </c>
      <c r="I83" s="125">
        <f>SUMIF($B84:$B$211,LEFT($C83,LEN($C83)-6),I84:I$211)</f>
        <v>1.751439138392247</v>
      </c>
      <c r="J83" s="125">
        <f>SUMIF($B84:$B$211,LEFT($C83,LEN($C83)-6),J84:J$211)</f>
        <v>0.99401904099568494</v>
      </c>
      <c r="K83" s="125">
        <f>SUMIF($B84:$B$211,LEFT($C83,LEN($C83)-6),K84:K$211)</f>
        <v>0.51933934086195521</v>
      </c>
      <c r="L83" s="125">
        <f>SUMIF($B84:$B$211,LEFT($C83,LEN($C83)-6),L84:L$211)</f>
        <v>0.26118744803126975</v>
      </c>
      <c r="M83" s="125">
        <f>SUMIF($B84:$B$211,LEFT($C83,LEN($C83)-6),M84:M$211)</f>
        <v>0.40166374094927543</v>
      </c>
      <c r="N83" s="125">
        <f>SUMIF($B84:$B$211,LEFT($C83,LEN($C83)-6),N84:N$211)</f>
        <v>1.5572710438260873</v>
      </c>
      <c r="O83" s="125">
        <f>SUMIF($B84:$B$211,LEFT($C83,LEN($C83)-6),O84:O$211)</f>
        <v>0.97959142426086965</v>
      </c>
      <c r="P83" s="125">
        <f>SUMIF($B84:$B$211,LEFT($C83,LEN($C83)-6),P84:P$211)</f>
        <v>0.65090367510144931</v>
      </c>
      <c r="Q83" s="125">
        <f>SUMIF($B84:$B$211,LEFT($C83,LEN($C83)-6),Q84:Q$211)</f>
        <v>3.1818144553550729</v>
      </c>
      <c r="R83" s="125">
        <f>SUMIF($B84:$B$211,LEFT($C83,LEN($C83)-6),R84:R$211)</f>
        <v>1.5059171117329158</v>
      </c>
      <c r="S83" s="125">
        <f>SUMIF($B84:$B$211,LEFT($C83,LEN($C83)-6),S84:S$211)</f>
        <v>1.5924740006152363</v>
      </c>
      <c r="T83" s="125">
        <f>SUMIF($B84:$B$211,LEFT($C83,LEN($C83)-6),T84:T$211)</f>
        <v>1.6756828670385615</v>
      </c>
      <c r="U83" s="125">
        <f>SUMIF($B84:$B$211,LEFT($C83,LEN($C83)-6),U84:U$211)</f>
        <v>1.7589277111411279</v>
      </c>
      <c r="V83" s="125">
        <f>SUMIF($B84:$B$211,LEFT($C83,LEN($C83)-6),V84:V$211)</f>
        <v>1.8474278016557291</v>
      </c>
      <c r="W83" s="125">
        <f>SUMIF($B84:$B$211,LEFT($C83,LEN($C83)-6),W84:W$211)</f>
        <v>1.9359638698495789</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3.4172979528985507E-2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1.9837980434782611E-2</v>
      </c>
      <c r="I87" s="127">
        <v>0</v>
      </c>
      <c r="J87" s="127">
        <v>0</v>
      </c>
      <c r="K87" s="127">
        <v>8.0793516053775188E-2</v>
      </c>
      <c r="L87" s="127">
        <v>1.6125286265909949E-2</v>
      </c>
      <c r="M87" s="127">
        <v>0</v>
      </c>
      <c r="N87" s="127">
        <v>3.4953996347826088E-2</v>
      </c>
      <c r="O87" s="127">
        <v>8.7168660000000009E-2</v>
      </c>
      <c r="P87" s="127">
        <v>7.3185767028985521E-2</v>
      </c>
      <c r="Q87" s="127">
        <v>0.20812085688405801</v>
      </c>
      <c r="R87" s="127">
        <v>0.12995403930460872</v>
      </c>
      <c r="S87" s="127">
        <v>0.1381903575721804</v>
      </c>
      <c r="T87" s="127">
        <v>0.14622830266967221</v>
      </c>
      <c r="U87" s="127">
        <v>0.15444196007278349</v>
      </c>
      <c r="V87" s="127">
        <v>0.16296339972677032</v>
      </c>
      <c r="W87" s="127">
        <v>0.17166055168637603</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1.3117864562500001E-2</v>
      </c>
      <c r="E89" s="127">
        <v>0</v>
      </c>
      <c r="F89" s="127">
        <v>3.4220516250000006E-2</v>
      </c>
      <c r="G89" s="127">
        <v>0</v>
      </c>
      <c r="H89" s="127">
        <v>1.3390636793478263E-2</v>
      </c>
      <c r="I89" s="127">
        <v>2.4301526032608701E-2</v>
      </c>
      <c r="J89" s="127">
        <v>0</v>
      </c>
      <c r="K89" s="127">
        <v>3.0897203779221283E-2</v>
      </c>
      <c r="L89" s="127">
        <v>1.9788386423593575E-2</v>
      </c>
      <c r="M89" s="127">
        <v>2.9491749456521742E-2</v>
      </c>
      <c r="N89" s="127">
        <v>7.2048141340579713E-2</v>
      </c>
      <c r="O89" s="127">
        <v>9.549709347826088E-2</v>
      </c>
      <c r="P89" s="127">
        <v>5.5238514855072467E-2</v>
      </c>
      <c r="Q89" s="127">
        <v>0.182567972826087</v>
      </c>
      <c r="R89" s="127">
        <v>0.11494954370911166</v>
      </c>
      <c r="S89" s="127">
        <v>0.12196781122899558</v>
      </c>
      <c r="T89" s="127">
        <v>0.1288352129709037</v>
      </c>
      <c r="U89" s="127">
        <v>0.13582793745531918</v>
      </c>
      <c r="V89" s="127">
        <v>0.14311848095634042</v>
      </c>
      <c r="W89" s="127">
        <v>0.15053434719987074</v>
      </c>
    </row>
    <row r="90" spans="1:23" s="85" customFormat="1" ht="14.25" customHeight="1" x14ac:dyDescent="0.25">
      <c r="A90" s="130" t="s">
        <v>196</v>
      </c>
      <c r="B90" s="130" t="s">
        <v>417</v>
      </c>
      <c r="C90" s="126" t="s">
        <v>424</v>
      </c>
      <c r="D90" s="127">
        <v>0</v>
      </c>
      <c r="E90" s="127">
        <v>0</v>
      </c>
      <c r="F90" s="127">
        <v>0</v>
      </c>
      <c r="G90" s="127">
        <v>0</v>
      </c>
      <c r="H90" s="127">
        <v>0</v>
      </c>
      <c r="I90" s="127">
        <v>0</v>
      </c>
      <c r="J90" s="127">
        <v>4.6712380266666675E-4</v>
      </c>
      <c r="K90" s="127">
        <v>0</v>
      </c>
      <c r="L90" s="127">
        <v>0</v>
      </c>
      <c r="M90" s="127">
        <v>0</v>
      </c>
      <c r="N90" s="127">
        <v>0</v>
      </c>
      <c r="O90" s="127">
        <v>0</v>
      </c>
      <c r="P90" s="127">
        <v>1.8421096173913045E-2</v>
      </c>
      <c r="Q90" s="127">
        <v>4.3067316666666668E-2</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2.1654674999999998E-2</v>
      </c>
      <c r="F92" s="127">
        <v>0</v>
      </c>
      <c r="G92" s="127">
        <v>0</v>
      </c>
      <c r="H92" s="127">
        <v>0</v>
      </c>
      <c r="I92" s="127">
        <v>0</v>
      </c>
      <c r="J92" s="127">
        <v>0</v>
      </c>
      <c r="K92" s="127">
        <v>0</v>
      </c>
      <c r="L92" s="127">
        <v>0</v>
      </c>
      <c r="M92" s="127">
        <v>0</v>
      </c>
      <c r="N92" s="127">
        <v>0</v>
      </c>
      <c r="O92" s="127">
        <v>0</v>
      </c>
      <c r="P92" s="127">
        <v>1.6068761833333334E-2</v>
      </c>
      <c r="Q92" s="127">
        <v>1.2080788000000004E-2</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3.3704856521739136E-2</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2.516830833333334E-2</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0.13291446891304351</v>
      </c>
      <c r="E96" s="127">
        <v>0</v>
      </c>
      <c r="F96" s="127">
        <v>0.14580915619565221</v>
      </c>
      <c r="G96" s="127">
        <v>0.36587078898913056</v>
      </c>
      <c r="H96" s="127">
        <v>1.106234408847826</v>
      </c>
      <c r="I96" s="127">
        <v>1.5841043974763049</v>
      </c>
      <c r="J96" s="127">
        <v>0.89633599833820665</v>
      </c>
      <c r="K96" s="127">
        <v>9.1500430414877681E-2</v>
      </c>
      <c r="L96" s="127">
        <v>4.9594953442590238E-4</v>
      </c>
      <c r="M96" s="127">
        <v>0.22652425149275365</v>
      </c>
      <c r="N96" s="127">
        <v>1.157952944804348</v>
      </c>
      <c r="O96" s="127">
        <v>0.43490686244927546</v>
      </c>
      <c r="P96" s="127">
        <v>0.33811883303623191</v>
      </c>
      <c r="Q96" s="127">
        <v>2.1230983537753625</v>
      </c>
      <c r="R96" s="127">
        <v>1.1147762494496845</v>
      </c>
      <c r="S96" s="127">
        <v>1.1794279914809529</v>
      </c>
      <c r="T96" s="127">
        <v>1.2414299299250109</v>
      </c>
      <c r="U96" s="127">
        <v>1.3034752182011913</v>
      </c>
      <c r="V96" s="127">
        <v>1.3697030537355261</v>
      </c>
      <c r="W96" s="127">
        <v>1.4359742391019907</v>
      </c>
    </row>
    <row r="97" spans="1:23" s="85" customFormat="1" ht="14.25" customHeight="1" x14ac:dyDescent="0.25">
      <c r="A97" s="130" t="s">
        <v>196</v>
      </c>
      <c r="B97" s="130" t="s">
        <v>417</v>
      </c>
      <c r="C97" s="126" t="s">
        <v>431</v>
      </c>
      <c r="D97" s="127">
        <v>0</v>
      </c>
      <c r="E97" s="127">
        <v>0</v>
      </c>
      <c r="F97" s="127">
        <v>0</v>
      </c>
      <c r="G97" s="127">
        <v>2.2752689999666668E-2</v>
      </c>
      <c r="H97" s="127">
        <v>4.4182841538166678E-2</v>
      </c>
      <c r="I97" s="127">
        <v>0.14303321488333337</v>
      </c>
      <c r="J97" s="127">
        <v>9.7215918854811609E-2</v>
      </c>
      <c r="K97" s="127">
        <v>0.31614819061408106</v>
      </c>
      <c r="L97" s="127">
        <v>0.22477782580734035</v>
      </c>
      <c r="M97" s="127">
        <v>0.14564774000000003</v>
      </c>
      <c r="N97" s="127">
        <v>0.26714765300000004</v>
      </c>
      <c r="O97" s="127">
        <v>0.36201880833333339</v>
      </c>
      <c r="P97" s="127">
        <v>0.14987070217391305</v>
      </c>
      <c r="Q97" s="127">
        <v>0.38771200071739137</v>
      </c>
      <c r="R97" s="127">
        <v>0.14623727926951094</v>
      </c>
      <c r="S97" s="127">
        <v>0.15288784033310729</v>
      </c>
      <c r="T97" s="127">
        <v>0.15918942147297482</v>
      </c>
      <c r="U97" s="127">
        <v>0.16518259541183392</v>
      </c>
      <c r="V97" s="127">
        <v>0.17164286723709232</v>
      </c>
      <c r="W97" s="127">
        <v>0.17779473186134151</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1.1234952173913045E-2</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0.14605437826086959</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6.2489638369565226E-2</v>
      </c>
      <c r="E100" s="125">
        <f>SUMIF($B101:$B$211,LEFT($C100,LEN($C100)-6),E101:E$211)</f>
        <v>0.21821778478260875</v>
      </c>
      <c r="F100" s="125">
        <f>SUMIF($B101:$B$211,LEFT($C100,LEN($C100)-6),F101:F$211)</f>
        <v>0.20532309750000005</v>
      </c>
      <c r="G100" s="125">
        <f>SUMIF($B101:$B$211,LEFT($C100,LEN($C100)-6),G101:G$211)</f>
        <v>0.17178509313000001</v>
      </c>
      <c r="H100" s="125">
        <f>SUMIF($B101:$B$211,LEFT($C100,LEN($C100)-6),H101:H$211)</f>
        <v>4.959495108695653E-2</v>
      </c>
      <c r="I100" s="125">
        <f>SUMIF($B101:$B$211,LEFT($C100,LEN($C100)-6),I101:I$211)</f>
        <v>0.17785365163043482</v>
      </c>
      <c r="J100" s="125">
        <f>SUMIF($B101:$B$211,LEFT($C100,LEN($C100)-6),J101:J$211)</f>
        <v>0.17377481480434784</v>
      </c>
      <c r="K100" s="125">
        <f>SUMIF($B101:$B$211,LEFT($C100,LEN($C100)-6),K101:K$211)</f>
        <v>2.4195491349224097E-2</v>
      </c>
      <c r="L100" s="125">
        <f>SUMIF($B101:$B$211,LEFT($C100,LEN($C100)-6),L101:L$211)</f>
        <v>0.16716477966637153</v>
      </c>
      <c r="M100" s="125">
        <f>SUMIF($B101:$B$211,LEFT($C100,LEN($C100)-6),M101:M$211)</f>
        <v>0.21917968350000003</v>
      </c>
      <c r="N100" s="125">
        <f>SUMIF($B101:$B$211,LEFT($C100,LEN($C100)-6),N101:N$211)</f>
        <v>0.4393774821086957</v>
      </c>
      <c r="O100" s="125">
        <f>SUMIF($B101:$B$211,LEFT($C100,LEN($C100)-6),O101:O$211)</f>
        <v>0.10741270586231887</v>
      </c>
      <c r="P100" s="125">
        <f>SUMIF($B101:$B$211,LEFT($C100,LEN($C100)-6),P101:P$211)</f>
        <v>0.28416335612318844</v>
      </c>
      <c r="Q100" s="125">
        <f>SUMIF($B101:$B$211,LEFT($C100,LEN($C100)-6),Q101:Q$211)</f>
        <v>1.064656074231884</v>
      </c>
      <c r="R100" s="125">
        <f>SUMIF($B101:$B$211,LEFT($C100,LEN($C100)-6),R101:R$211)</f>
        <v>0.62860926540926365</v>
      </c>
      <c r="S100" s="125">
        <f>SUMIF($B101:$B$211,LEFT($C100,LEN($C100)-6),S101:S$211)</f>
        <v>0.64603321548347914</v>
      </c>
      <c r="T100" s="125">
        <f>SUMIF($B101:$B$211,LEFT($C100,LEN($C100)-6),T101:T$211)</f>
        <v>0.66205360134007352</v>
      </c>
      <c r="U100" s="125">
        <f>SUMIF($B101:$B$211,LEFT($C100,LEN($C100)-6),U101:U$211)</f>
        <v>0.67525889930318417</v>
      </c>
      <c r="V100" s="125">
        <f>SUMIF($B101:$B$211,LEFT($C100,LEN($C100)-6),V101:V$211)</f>
        <v>0.69423038216487054</v>
      </c>
      <c r="W100" s="125">
        <f>SUMIF($B101:$B$211,LEFT($C100,LEN($C100)-6),W101:W$211)</f>
        <v>0.71038677713307585</v>
      </c>
    </row>
    <row r="101" spans="1:23" s="85" customFormat="1" ht="14.25" customHeight="1" x14ac:dyDescent="0.25">
      <c r="A101" s="130" t="s">
        <v>196</v>
      </c>
      <c r="B101" s="130" t="s">
        <v>435</v>
      </c>
      <c r="C101" s="126" t="s">
        <v>436</v>
      </c>
      <c r="D101" s="127">
        <v>0</v>
      </c>
      <c r="E101" s="127">
        <v>0</v>
      </c>
      <c r="F101" s="127">
        <v>0</v>
      </c>
      <c r="G101" s="127">
        <v>1.539888E-2</v>
      </c>
      <c r="H101" s="127">
        <v>0</v>
      </c>
      <c r="I101" s="127">
        <v>7.4392426630434799E-2</v>
      </c>
      <c r="J101" s="127">
        <v>0.17358232880434785</v>
      </c>
      <c r="K101" s="127">
        <v>2.4195491349224097E-2</v>
      </c>
      <c r="L101" s="127">
        <v>2.3591756975709421E-2</v>
      </c>
      <c r="M101" s="127">
        <v>0.13023052800000001</v>
      </c>
      <c r="N101" s="127">
        <v>7.6664424000000009E-2</v>
      </c>
      <c r="O101" s="127">
        <v>3.6269269195652182E-2</v>
      </c>
      <c r="P101" s="127">
        <v>7.1989395905797102E-2</v>
      </c>
      <c r="Q101" s="127">
        <v>0.16191942629710146</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0.15638621313000001</v>
      </c>
      <c r="H102" s="127">
        <v>4.959495108695653E-2</v>
      </c>
      <c r="I102" s="127">
        <v>0.103461225</v>
      </c>
      <c r="J102" s="127">
        <v>0</v>
      </c>
      <c r="K102" s="127">
        <v>0</v>
      </c>
      <c r="L102" s="127">
        <v>0.1429689832906621</v>
      </c>
      <c r="M102" s="127">
        <v>4.9936368000000009E-2</v>
      </c>
      <c r="N102" s="127">
        <v>0.3213285681086957</v>
      </c>
      <c r="O102" s="127">
        <v>7.1143436666666685E-2</v>
      </c>
      <c r="P102" s="127">
        <v>7.6981580869565219E-2</v>
      </c>
      <c r="Q102" s="127">
        <v>0.67186366250000018</v>
      </c>
      <c r="R102" s="127">
        <v>0.62860926540926365</v>
      </c>
      <c r="S102" s="127">
        <v>0.64603321548347914</v>
      </c>
      <c r="T102" s="127">
        <v>0.66205360134007352</v>
      </c>
      <c r="U102" s="127">
        <v>0.67525889930318417</v>
      </c>
      <c r="V102" s="127">
        <v>0.69423038216487054</v>
      </c>
      <c r="W102" s="127">
        <v>0.71038677713307585</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6.0403940000000004E-4</v>
      </c>
      <c r="M105" s="127">
        <v>0</v>
      </c>
      <c r="N105" s="127">
        <v>0</v>
      </c>
      <c r="O105" s="127">
        <v>0</v>
      </c>
      <c r="P105" s="127">
        <v>1.0766829166666667E-2</v>
      </c>
      <c r="Q105" s="127">
        <v>5.3366022826086962E-2</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6.2489638369565226E-2</v>
      </c>
      <c r="E106" s="127">
        <v>0.21821778478260875</v>
      </c>
      <c r="F106" s="127">
        <v>0.20532309750000005</v>
      </c>
      <c r="G106" s="127">
        <v>0</v>
      </c>
      <c r="H106" s="127">
        <v>0</v>
      </c>
      <c r="I106" s="127">
        <v>0</v>
      </c>
      <c r="J106" s="127">
        <v>1.9248600000000001E-4</v>
      </c>
      <c r="K106" s="127">
        <v>0</v>
      </c>
      <c r="L106" s="127">
        <v>0</v>
      </c>
      <c r="M106" s="127">
        <v>3.9012787500000007E-2</v>
      </c>
      <c r="N106" s="127">
        <v>4.1384489999999996E-2</v>
      </c>
      <c r="O106" s="127">
        <v>0</v>
      </c>
      <c r="P106" s="127">
        <v>0.12442555018115944</v>
      </c>
      <c r="Q106" s="127">
        <v>0.16852428260869565</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8.9826799999999998E-3</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40.112314480081444</v>
      </c>
      <c r="E110" s="125">
        <f>SUMIF($B111:$B$211,LEFT($C110,LEN($C110)-6),E111:E$211)</f>
        <v>33.559467112086779</v>
      </c>
      <c r="F110" s="125">
        <f>SUMIF($B111:$B$211,LEFT($C110,LEN($C110)-6),F111:F$211)</f>
        <v>38.391208183200973</v>
      </c>
      <c r="G110" s="125">
        <f>SUMIF($B111:$B$211,LEFT($C110,LEN($C110)-6),G111:G$211)</f>
        <v>38.32657195192354</v>
      </c>
      <c r="H110" s="125">
        <f>SUMIF($B111:$B$211,LEFT($C110,LEN($C110)-6),H111:H$211)</f>
        <v>38.919335646863914</v>
      </c>
      <c r="I110" s="125">
        <f>SUMIF($B111:$B$211,LEFT($C110,LEN($C110)-6),I111:I$211)</f>
        <v>41.660376761455652</v>
      </c>
      <c r="J110" s="125">
        <f>SUMIF($B111:$B$211,LEFT($C110,LEN($C110)-6),J111:J$211)</f>
        <v>49.334490949274354</v>
      </c>
      <c r="K110" s="125">
        <f>SUMIF($B111:$B$211,LEFT($C110,LEN($C110)-6),K111:K$211)</f>
        <v>46.556390466528129</v>
      </c>
      <c r="L110" s="125">
        <f>SUMIF($B111:$B$211,LEFT($C110,LEN($C110)-6),L111:L$211)</f>
        <v>42.692024099905986</v>
      </c>
      <c r="M110" s="125">
        <f>SUMIF($B111:$B$211,LEFT($C110,LEN($C110)-6),M111:M$211)</f>
        <v>37.069968949057973</v>
      </c>
      <c r="N110" s="125">
        <f>SUMIF($B111:$B$211,LEFT($C110,LEN($C110)-6),N111:N$211)</f>
        <v>35.564665186123186</v>
      </c>
      <c r="O110" s="125">
        <f>SUMIF($B111:$B$211,LEFT($C110,LEN($C110)-6),O111:O$211)</f>
        <v>40.85582097981159</v>
      </c>
      <c r="P110" s="125">
        <f>SUMIF($B111:$B$211,LEFT($C110,LEN($C110)-6),P111:P$211)</f>
        <v>40.108883357971017</v>
      </c>
      <c r="Q110" s="125">
        <f>SUMIF($B111:$B$211,LEFT($C110,LEN($C110)-6),Q111:Q$211)</f>
        <v>56.096479898950314</v>
      </c>
      <c r="R110" s="125">
        <f>SUMIF($B111:$B$211,LEFT($C110,LEN($C110)-6),R111:R$211)</f>
        <v>47.588858614520582</v>
      </c>
      <c r="S110" s="125">
        <f>SUMIF($B111:$B$211,LEFT($C110,LEN($C110)-6),S111:S$211)</f>
        <v>49.246418301871508</v>
      </c>
      <c r="T110" s="125">
        <f>SUMIF($B111:$B$211,LEFT($C110,LEN($C110)-6),T111:T$211)</f>
        <v>50.865595325609199</v>
      </c>
      <c r="U110" s="125">
        <f>SUMIF($B111:$B$211,LEFT($C110,LEN($C110)-6),U111:U$211)</f>
        <v>52.404103741783196</v>
      </c>
      <c r="V110" s="125">
        <f>SUMIF($B111:$B$211,LEFT($C110,LEN($C110)-6),V111:V$211)</f>
        <v>54.17305458851196</v>
      </c>
      <c r="W110" s="125">
        <f>SUMIF($B111:$B$211,LEFT($C110,LEN($C110)-6),W111:W$211)</f>
        <v>55.861336827676936</v>
      </c>
    </row>
    <row r="111" spans="1:23" s="85" customFormat="1" ht="14.25" customHeight="1" x14ac:dyDescent="0.25">
      <c r="A111" s="130" t="s">
        <v>196</v>
      </c>
      <c r="B111" s="130" t="s">
        <v>446</v>
      </c>
      <c r="C111" s="126" t="s">
        <v>447</v>
      </c>
      <c r="D111" s="127">
        <v>0</v>
      </c>
      <c r="E111" s="127">
        <v>0</v>
      </c>
      <c r="F111" s="127">
        <v>0</v>
      </c>
      <c r="G111" s="127">
        <v>0.12516209664</v>
      </c>
      <c r="H111" s="127">
        <v>0.41762099410500009</v>
      </c>
      <c r="I111" s="127">
        <v>1.0042134172349999</v>
      </c>
      <c r="J111" s="127">
        <v>0.36964530224999997</v>
      </c>
      <c r="K111" s="127">
        <v>0.21715335107033018</v>
      </c>
      <c r="L111" s="127">
        <v>0.39224173363548176</v>
      </c>
      <c r="M111" s="127">
        <v>0.57312706499999999</v>
      </c>
      <c r="N111" s="127">
        <v>0.56927734500000005</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2.4060750000000002E-5</v>
      </c>
      <c r="J112" s="127">
        <v>1.636131E-2</v>
      </c>
      <c r="K112" s="127">
        <v>1.6361310777120504E-2</v>
      </c>
      <c r="L112" s="127">
        <v>3.2789991657440946E-2</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9.5222306086956532E-2</v>
      </c>
      <c r="G113" s="127">
        <v>0.33074871194565225</v>
      </c>
      <c r="H113" s="127">
        <v>0.36254146020478262</v>
      </c>
      <c r="I113" s="127">
        <v>0.41316142848478266</v>
      </c>
      <c r="J113" s="127">
        <v>0</v>
      </c>
      <c r="K113" s="127">
        <v>0</v>
      </c>
      <c r="L113" s="127">
        <v>0.14428684218019086</v>
      </c>
      <c r="M113" s="127">
        <v>1.1234952173913044</v>
      </c>
      <c r="N113" s="127">
        <v>0.65396784112318851</v>
      </c>
      <c r="O113" s="127">
        <v>1.1266409798115944</v>
      </c>
      <c r="P113" s="127">
        <v>0.38573335797101455</v>
      </c>
      <c r="Q113" s="127">
        <v>0.77895668405797103</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40.112314480081444</v>
      </c>
      <c r="E114" s="127">
        <v>33.559467112086779</v>
      </c>
      <c r="F114" s="127">
        <v>38.295985877114013</v>
      </c>
      <c r="G114" s="127">
        <v>37.870661143337891</v>
      </c>
      <c r="H114" s="127">
        <v>38.103888102679129</v>
      </c>
      <c r="I114" s="127">
        <v>40.210427028740867</v>
      </c>
      <c r="J114" s="127">
        <v>48.947521907024353</v>
      </c>
      <c r="K114" s="127">
        <v>46.273310657326462</v>
      </c>
      <c r="L114" s="127">
        <v>42.000705493763185</v>
      </c>
      <c r="M114" s="127">
        <v>35.37334666666667</v>
      </c>
      <c r="N114" s="127">
        <v>34.341419999999999</v>
      </c>
      <c r="O114" s="127">
        <v>39.729179999999992</v>
      </c>
      <c r="P114" s="127">
        <v>39.723150000000004</v>
      </c>
      <c r="Q114" s="127">
        <v>55.31752321489234</v>
      </c>
      <c r="R114" s="127">
        <v>47.588858614520582</v>
      </c>
      <c r="S114" s="127">
        <v>49.246418301871508</v>
      </c>
      <c r="T114" s="127">
        <v>50.865595325609199</v>
      </c>
      <c r="U114" s="127">
        <v>52.404103741783196</v>
      </c>
      <c r="V114" s="127">
        <v>54.17305458851196</v>
      </c>
      <c r="W114" s="127">
        <v>55.861336827676936</v>
      </c>
    </row>
    <row r="115" spans="1:23" s="85" customFormat="1" ht="14.25" customHeight="1" x14ac:dyDescent="0.25">
      <c r="A115" s="130" t="s">
        <v>196</v>
      </c>
      <c r="B115" s="130" t="s">
        <v>446</v>
      </c>
      <c r="C115" s="126" t="s">
        <v>451</v>
      </c>
      <c r="D115" s="127">
        <v>0</v>
      </c>
      <c r="E115" s="127">
        <v>0</v>
      </c>
      <c r="F115" s="127">
        <v>0</v>
      </c>
      <c r="G115" s="127">
        <v>0</v>
      </c>
      <c r="H115" s="127">
        <v>3.5285089875000002E-2</v>
      </c>
      <c r="I115" s="127">
        <v>3.2550826244999997E-2</v>
      </c>
      <c r="J115" s="127">
        <v>9.6243000000000001E-4</v>
      </c>
      <c r="K115" s="127">
        <v>4.9565147354218048E-2</v>
      </c>
      <c r="L115" s="127">
        <v>0.12200003866969049</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458.73508233303011</v>
      </c>
      <c r="E116" s="123">
        <f>SUMIF($A118:$A$211,LEFT($C116,LEN($C116)-6),E118:E$211)</f>
        <v>437.67635388067009</v>
      </c>
      <c r="F116" s="123">
        <f>SUMIF($A118:$A$211,LEFT($C116,LEN($C116)-6),F118:F$211)</f>
        <v>436.67011894916857</v>
      </c>
      <c r="G116" s="123">
        <f>SUMIF($A118:$A$211,LEFT($C116,LEN($C116)-6),G118:G$211)</f>
        <v>411.2450607475343</v>
      </c>
      <c r="H116" s="123">
        <f>SUMIF($A118:$A$211,LEFT($C116,LEN($C116)-6),H118:H$211)</f>
        <v>441.09346362230889</v>
      </c>
      <c r="I116" s="123">
        <f>SUMIF($A118:$A$211,LEFT($C116,LEN($C116)-6),I118:I$211)</f>
        <v>445.79137790589806</v>
      </c>
      <c r="J116" s="123">
        <f>SUMIF($A118:$A$211,LEFT($C116,LEN($C116)-6),J118:J$211)</f>
        <v>418.95954216947905</v>
      </c>
      <c r="K116" s="123">
        <f>SUMIF($A118:$A$211,LEFT($C116,LEN($C116)-6),K118:K$211)</f>
        <v>414.76240400475859</v>
      </c>
      <c r="L116" s="123">
        <f>SUMIF($A118:$A$211,LEFT($C116,LEN($C116)-6),L118:L$211)</f>
        <v>449.43192925801662</v>
      </c>
      <c r="M116" s="123">
        <f>SUMIF($A118:$A$211,LEFT($C116,LEN($C116)-6),M118:M$211)</f>
        <v>466.40702054269462</v>
      </c>
      <c r="N116" s="123">
        <f>SUMIF($A118:$A$211,LEFT($C116,LEN($C116)-6),N118:N$211)</f>
        <v>491.40388837994351</v>
      </c>
      <c r="O116" s="123">
        <f>SUMIF($A118:$A$211,LEFT($C116,LEN($C116)-6),O118:O$211)</f>
        <v>494.01145725490557</v>
      </c>
      <c r="P116" s="123">
        <f>SUMIF($A118:$A$211,LEFT($C116,LEN($C116)-6),P118:P$211)</f>
        <v>473.8616447287443</v>
      </c>
      <c r="Q116" s="123">
        <f>SUMIF($A118:$A$211,LEFT($C116,LEN($C116)-6),Q118:Q$211)</f>
        <v>436.71394394968769</v>
      </c>
      <c r="R116" s="123">
        <f>SUMIF($A118:$A$211,LEFT($C116,LEN($C116)-6),R118:R$211)</f>
        <v>423.28328281618991</v>
      </c>
      <c r="S116" s="123">
        <f>SUMIF($A118:$A$211,LEFT($C116,LEN($C116)-6),S118:S$211)</f>
        <v>422.70916800330622</v>
      </c>
      <c r="T116" s="123">
        <f>SUMIF($A118:$A$211,LEFT($C116,LEN($C116)-6),T118:T$211)</f>
        <v>422.04010385299597</v>
      </c>
      <c r="U116" s="123">
        <f>SUMIF($A118:$A$211,LEFT($C116,LEN($C116)-6),U118:U$211)</f>
        <v>425.20668803155417</v>
      </c>
      <c r="V116" s="123">
        <f>SUMIF($A118:$A$211,LEFT($C116,LEN($C116)-6),V118:V$211)</f>
        <v>431.15775156931471</v>
      </c>
      <c r="W116" s="123">
        <f>SUMIF($A118:$A$211,LEFT($C116,LEN($C116)-6),W118:W$211)</f>
        <v>435.93423752277243</v>
      </c>
    </row>
    <row r="117" spans="1:23" s="87" customFormat="1" ht="14.25" customHeight="1" x14ac:dyDescent="0.25">
      <c r="A117" s="125" t="s">
        <v>452</v>
      </c>
      <c r="B117" s="125" t="s">
        <v>452</v>
      </c>
      <c r="C117" s="124" t="s">
        <v>452</v>
      </c>
      <c r="D117" s="125">
        <f>SUMIF($B118:$B$211,LEFT($C117,LEN($C117)-6),D118:D$211)</f>
        <v>458.73508233303011</v>
      </c>
      <c r="E117" s="125">
        <f>SUMIF($B118:$B$211,LEFT($C117,LEN($C117)-6),E118:E$211)</f>
        <v>437.67635388067009</v>
      </c>
      <c r="F117" s="125">
        <f>SUMIF($B118:$B$211,LEFT($C117,LEN($C117)-6),F118:F$211)</f>
        <v>436.67011894916857</v>
      </c>
      <c r="G117" s="125">
        <f>SUMIF($B118:$B$211,LEFT($C117,LEN($C117)-6),G118:G$211)</f>
        <v>411.2450607475343</v>
      </c>
      <c r="H117" s="125">
        <f>SUMIF($B118:$B$211,LEFT($C117,LEN($C117)-6),H118:H$211)</f>
        <v>441.09346362230889</v>
      </c>
      <c r="I117" s="125">
        <f>SUMIF($B118:$B$211,LEFT($C117,LEN($C117)-6),I118:I$211)</f>
        <v>445.79137790589806</v>
      </c>
      <c r="J117" s="125">
        <f>SUMIF($B118:$B$211,LEFT($C117,LEN($C117)-6),J118:J$211)</f>
        <v>418.95954216947905</v>
      </c>
      <c r="K117" s="125">
        <f>SUMIF($B118:$B$211,LEFT($C117,LEN($C117)-6),K118:K$211)</f>
        <v>414.76240400475859</v>
      </c>
      <c r="L117" s="125">
        <f>SUMIF($B118:$B$211,LEFT($C117,LEN($C117)-6),L118:L$211)</f>
        <v>449.43192925801662</v>
      </c>
      <c r="M117" s="125">
        <f>SUMIF($B118:$B$211,LEFT($C117,LEN($C117)-6),M118:M$211)</f>
        <v>466.40702054269462</v>
      </c>
      <c r="N117" s="125">
        <f>SUMIF($B118:$B$211,LEFT($C117,LEN($C117)-6),N118:N$211)</f>
        <v>491.40388837994351</v>
      </c>
      <c r="O117" s="125">
        <f>SUMIF($B118:$B$211,LEFT($C117,LEN($C117)-6),O118:O$211)</f>
        <v>494.01145725490557</v>
      </c>
      <c r="P117" s="125">
        <f>SUMIF($B118:$B$211,LEFT($C117,LEN($C117)-6),P118:P$211)</f>
        <v>473.8616447287443</v>
      </c>
      <c r="Q117" s="125">
        <f>SUMIF($B118:$B$211,LEFT($C117,LEN($C117)-6),Q118:Q$211)</f>
        <v>436.71394394968769</v>
      </c>
      <c r="R117" s="125">
        <f>SUMIF($B118:$B$211,LEFT($C117,LEN($C117)-6),R118:R$211)</f>
        <v>423.28328281618991</v>
      </c>
      <c r="S117" s="125">
        <f>SUMIF($B118:$B$211,LEFT($C117,LEN($C117)-6),S118:S$211)</f>
        <v>422.70916800330622</v>
      </c>
      <c r="T117" s="125">
        <f>SUMIF($B118:$B$211,LEFT($C117,LEN($C117)-6),T118:T$211)</f>
        <v>422.04010385299597</v>
      </c>
      <c r="U117" s="125">
        <f>SUMIF($B118:$B$211,LEFT($C117,LEN($C117)-6),U118:U$211)</f>
        <v>425.20668803155417</v>
      </c>
      <c r="V117" s="125">
        <f>SUMIF($B118:$B$211,LEFT($C117,LEN($C117)-6),V118:V$211)</f>
        <v>431.15775156931471</v>
      </c>
      <c r="W117" s="125">
        <f>SUMIF($B118:$B$211,LEFT($C117,LEN($C117)-6),W118:W$211)</f>
        <v>435.93423752277243</v>
      </c>
    </row>
    <row r="118" spans="1:23" s="85" customFormat="1" ht="14.25" customHeight="1" x14ac:dyDescent="0.25">
      <c r="A118" s="130" t="s">
        <v>209</v>
      </c>
      <c r="B118" s="130" t="s">
        <v>209</v>
      </c>
      <c r="C118" s="126" t="s">
        <v>210</v>
      </c>
      <c r="D118" s="127">
        <v>32.207204635188496</v>
      </c>
      <c r="E118" s="127">
        <v>24.15117402455498</v>
      </c>
      <c r="F118" s="127">
        <v>18.992960675787391</v>
      </c>
      <c r="G118" s="127">
        <v>23.510348517318501</v>
      </c>
      <c r="H118" s="127">
        <v>25.200478010798122</v>
      </c>
      <c r="I118" s="127">
        <v>21.933464236833334</v>
      </c>
      <c r="J118" s="127">
        <v>21.963139291781189</v>
      </c>
      <c r="K118" s="127">
        <v>20.237224148643495</v>
      </c>
      <c r="L118" s="127">
        <v>20.268260193268439</v>
      </c>
      <c r="M118" s="127">
        <v>3.8458694635579702</v>
      </c>
      <c r="N118" s="127">
        <v>4.4182768691521748</v>
      </c>
      <c r="O118" s="127">
        <v>5.4458097728913053</v>
      </c>
      <c r="P118" s="127">
        <v>8.085268829463768</v>
      </c>
      <c r="Q118" s="127">
        <v>5.8927209281050716</v>
      </c>
      <c r="R118" s="127">
        <v>6.7336405301233855</v>
      </c>
      <c r="S118" s="127">
        <v>6.7517804705112772</v>
      </c>
      <c r="T118" s="127">
        <v>6.7587889035382407</v>
      </c>
      <c r="U118" s="127">
        <v>6.7452851225135726</v>
      </c>
      <c r="V118" s="127">
        <v>6.7573490156463221</v>
      </c>
      <c r="W118" s="127">
        <v>6.7489006947274381</v>
      </c>
    </row>
    <row r="119" spans="1:23" s="85" customFormat="1" ht="14.25" customHeight="1" x14ac:dyDescent="0.25">
      <c r="A119" s="130" t="s">
        <v>209</v>
      </c>
      <c r="B119" s="130" t="s">
        <v>209</v>
      </c>
      <c r="C119" s="126" t="s">
        <v>213</v>
      </c>
      <c r="D119" s="127">
        <v>426.52787769784163</v>
      </c>
      <c r="E119" s="127">
        <v>413.52517985611513</v>
      </c>
      <c r="F119" s="127">
        <v>417.67715827338117</v>
      </c>
      <c r="G119" s="127">
        <v>387.73471223021579</v>
      </c>
      <c r="H119" s="127">
        <v>415.89298561151077</v>
      </c>
      <c r="I119" s="127">
        <v>423.85791366906471</v>
      </c>
      <c r="J119" s="127">
        <v>396.99640287769785</v>
      </c>
      <c r="K119" s="127">
        <v>394.52517985611507</v>
      </c>
      <c r="L119" s="127">
        <v>429.16366906474821</v>
      </c>
      <c r="M119" s="127">
        <v>462.56115107913666</v>
      </c>
      <c r="N119" s="127">
        <v>486.98561151079133</v>
      </c>
      <c r="O119" s="127">
        <v>488.56564748201424</v>
      </c>
      <c r="P119" s="127">
        <v>465.77637589928054</v>
      </c>
      <c r="Q119" s="127">
        <v>430.82122302158263</v>
      </c>
      <c r="R119" s="127">
        <v>416.5496422860665</v>
      </c>
      <c r="S119" s="127">
        <v>415.95738753279494</v>
      </c>
      <c r="T119" s="127">
        <v>415.28131494945774</v>
      </c>
      <c r="U119" s="127">
        <v>418.4614029090406</v>
      </c>
      <c r="V119" s="127">
        <v>424.40040255366841</v>
      </c>
      <c r="W119" s="127">
        <v>429.18533682804502</v>
      </c>
    </row>
    <row r="120" spans="1:23" s="87" customFormat="1" ht="14.25" customHeight="1" x14ac:dyDescent="0.25">
      <c r="A120" s="123" t="s">
        <v>453</v>
      </c>
      <c r="B120" s="123" t="s">
        <v>453</v>
      </c>
      <c r="C120" s="122" t="s">
        <v>453</v>
      </c>
      <c r="D120" s="123">
        <f>SUMIF($A122:$A$211,LEFT($C120,LEN($C120)-6),D122:D$211)</f>
        <v>105.49198036856995</v>
      </c>
      <c r="E120" s="123">
        <f>SUMIF($A122:$A$211,LEFT($C120,LEN($C120)-6),E122:E$211)</f>
        <v>92.972229797496738</v>
      </c>
      <c r="F120" s="123">
        <f>SUMIF($A122:$A$211,LEFT($C120,LEN($C120)-6),F122:F$211)</f>
        <v>98.172917450457035</v>
      </c>
      <c r="G120" s="123">
        <f>SUMIF($A122:$A$211,LEFT($C120,LEN($C120)-6),G122:G$211)</f>
        <v>91.086699688525869</v>
      </c>
      <c r="H120" s="123">
        <f>SUMIF($A122:$A$211,LEFT($C120,LEN($C120)-6),H122:H$211)</f>
        <v>107.72972224818082</v>
      </c>
      <c r="I120" s="123">
        <f>SUMIF($A122:$A$211,LEFT($C120,LEN($C120)-6),I122:I$211)</f>
        <v>143.67479029763368</v>
      </c>
      <c r="J120" s="123">
        <f>SUMIF($A122:$A$211,LEFT($C120,LEN($C120)-6),J122:J$211)</f>
        <v>103.89815599498274</v>
      </c>
      <c r="K120" s="123">
        <f>SUMIF($A122:$A$211,LEFT($C120,LEN($C120)-6),K122:K$211)</f>
        <v>115.40857874723427</v>
      </c>
      <c r="L120" s="123">
        <f>SUMIF($A122:$A$211,LEFT($C120,LEN($C120)-6),L122:L$211)</f>
        <v>117.30558167330996</v>
      </c>
      <c r="M120" s="123">
        <f>SUMIF($A122:$A$211,LEFT($C120,LEN($C120)-6),M122:M$211)</f>
        <v>173.66549628761919</v>
      </c>
      <c r="N120" s="123">
        <f>SUMIF($A122:$A$211,LEFT($C120,LEN($C120)-6),N122:N$211)</f>
        <v>153.16353327116599</v>
      </c>
      <c r="O120" s="123">
        <f>SUMIF($A122:$A$211,LEFT($C120,LEN($C120)-6),O122:O$211)</f>
        <v>163.45514205981343</v>
      </c>
      <c r="P120" s="123">
        <f>SUMIF($A122:$A$211,LEFT($C120,LEN($C120)-6),P122:P$211)</f>
        <v>131.49597821310871</v>
      </c>
      <c r="Q120" s="123">
        <f>SUMIF($A122:$A$211,LEFT($C120,LEN($C120)-6),Q122:Q$211)</f>
        <v>107.90421309864493</v>
      </c>
      <c r="R120" s="123">
        <f>SUMIF($A122:$A$211,LEFT($C120,LEN($C120)-6),R122:R$211)</f>
        <v>148.21691539392776</v>
      </c>
      <c r="S120" s="123">
        <f>SUMIF($A122:$A$211,LEFT($C120,LEN($C120)-6),S122:S$211)</f>
        <v>152.41047013721987</v>
      </c>
      <c r="T120" s="123">
        <f>SUMIF($A122:$A$211,LEFT($C120,LEN($C120)-6),T122:T$211)</f>
        <v>156.5030033434154</v>
      </c>
      <c r="U120" s="123">
        <f>SUMIF($A122:$A$211,LEFT($C120,LEN($C120)-6),U122:U$211)</f>
        <v>160.39277092209721</v>
      </c>
      <c r="V120" s="123">
        <f>SUMIF($A122:$A$211,LEFT($C120,LEN($C120)-6),V122:V$211)</f>
        <v>164.78453087653932</v>
      </c>
      <c r="W120" s="123">
        <f>SUMIF($A122:$A$211,LEFT($C120,LEN($C120)-6),W122:W$211)</f>
        <v>168.97434592505209</v>
      </c>
    </row>
    <row r="121" spans="1:23" s="87" customFormat="1" ht="14.25" customHeight="1" x14ac:dyDescent="0.25">
      <c r="A121" s="125" t="s">
        <v>454</v>
      </c>
      <c r="B121" s="125" t="s">
        <v>454</v>
      </c>
      <c r="C121" s="124" t="s">
        <v>454</v>
      </c>
      <c r="D121" s="125">
        <f>SUMIF($B122:$B$211,LEFT($C121,LEN($C121)-6),D122:D$211)</f>
        <v>15.906597334311197</v>
      </c>
      <c r="E121" s="125">
        <f>SUMIF($B122:$B$211,LEFT($C121,LEN($C121)-6),E122:E$211)</f>
        <v>17.293743185307871</v>
      </c>
      <c r="F121" s="125">
        <f>SUMIF($B122:$B$211,LEFT($C121,LEN($C121)-6),F122:F$211)</f>
        <v>11.402656261093041</v>
      </c>
      <c r="G121" s="125">
        <f>SUMIF($B122:$B$211,LEFT($C121,LEN($C121)-6),G122:G$211)</f>
        <v>9.2834727655327924</v>
      </c>
      <c r="H121" s="125">
        <f>SUMIF($B122:$B$211,LEFT($C121,LEN($C121)-6),H122:H$211)</f>
        <v>15.900661394970131</v>
      </c>
      <c r="I121" s="125">
        <f>SUMIF($B122:$B$211,LEFT($C121,LEN($C121)-6),I122:I$211)</f>
        <v>17.824740567847076</v>
      </c>
      <c r="J121" s="125">
        <f>SUMIF($B122:$B$211,LEFT($C121,LEN($C121)-6),J122:J$211)</f>
        <v>13.067738251104934</v>
      </c>
      <c r="K121" s="125">
        <f>SUMIF($B122:$B$211,LEFT($C121,LEN($C121)-6),K122:K$211)</f>
        <v>8.8814774829154004</v>
      </c>
      <c r="L121" s="125">
        <f>SUMIF($B122:$B$211,LEFT($C121,LEN($C121)-6),L122:L$211)</f>
        <v>11.601088662429602</v>
      </c>
      <c r="M121" s="125">
        <f>SUMIF($B122:$B$211,LEFT($C121,LEN($C121)-6),M122:M$211)</f>
        <v>19.868339984634058</v>
      </c>
      <c r="N121" s="125">
        <f>SUMIF($B122:$B$211,LEFT($C121,LEN($C121)-6),N122:N$211)</f>
        <v>14.951345208413043</v>
      </c>
      <c r="O121" s="125">
        <f>SUMIF($B122:$B$211,LEFT($C121,LEN($C121)-6),O122:O$211)</f>
        <v>18.583176651847825</v>
      </c>
      <c r="P121" s="125">
        <f>SUMIF($B122:$B$211,LEFT($C121,LEN($C121)-6),P122:P$211)</f>
        <v>15.843579338847825</v>
      </c>
      <c r="Q121" s="125">
        <f>SUMIF($B122:$B$211,LEFT($C121,LEN($C121)-6),Q122:Q$211)</f>
        <v>6.3448837287101458</v>
      </c>
      <c r="R121" s="125">
        <f>SUMIF($B122:$B$211,LEFT($C121,LEN($C121)-6),R122:R$211)</f>
        <v>14.164015622464404</v>
      </c>
      <c r="S121" s="125">
        <f>SUMIF($B122:$B$211,LEFT($C121,LEN($C121)-6),S122:S$211)</f>
        <v>14.462161121920174</v>
      </c>
      <c r="T121" s="125">
        <f>SUMIF($B122:$B$211,LEFT($C121,LEN($C121)-6),T122:T$211)</f>
        <v>14.739465158284128</v>
      </c>
      <c r="U121" s="125">
        <f>SUMIF($B122:$B$211,LEFT($C121,LEN($C121)-6),U122:U$211)</f>
        <v>15.020163138899264</v>
      </c>
      <c r="V121" s="125">
        <f>SUMIF($B122:$B$211,LEFT($C121,LEN($C121)-6),V122:V$211)</f>
        <v>15.315334811449798</v>
      </c>
      <c r="W121" s="125">
        <f>SUMIF($B122:$B$211,LEFT($C121,LEN($C121)-6),W122:W$211)</f>
        <v>15.613893110393764</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5.2548678000000001E-2</v>
      </c>
      <c r="N122" s="127">
        <v>3.0091978000000002E-2</v>
      </c>
      <c r="O122" s="127">
        <v>4.7608203999999994E-2</v>
      </c>
      <c r="P122" s="127">
        <v>2.1558431999999999E-2</v>
      </c>
      <c r="Q122" s="127">
        <v>2.4702369999999994E-2</v>
      </c>
      <c r="R122" s="127">
        <v>6.1943064166666652E-2</v>
      </c>
      <c r="S122" s="127">
        <v>7.4331676999999985E-2</v>
      </c>
      <c r="T122" s="127">
        <v>8.6720289833333311E-2</v>
      </c>
      <c r="U122" s="127">
        <v>9.9108902666666651E-2</v>
      </c>
      <c r="V122" s="127">
        <v>0.10158662523333331</v>
      </c>
      <c r="W122" s="127">
        <v>0.10406434779999998</v>
      </c>
    </row>
    <row r="123" spans="1:23" s="85" customFormat="1" ht="14.25" customHeight="1" x14ac:dyDescent="0.25">
      <c r="A123" s="130" t="s">
        <v>224</v>
      </c>
      <c r="B123" s="130" t="s">
        <v>455</v>
      </c>
      <c r="C123" s="126" t="s">
        <v>457</v>
      </c>
      <c r="D123" s="127">
        <v>7.8381509879544566</v>
      </c>
      <c r="E123" s="127">
        <v>5.1864959195085651</v>
      </c>
      <c r="F123" s="127">
        <v>0</v>
      </c>
      <c r="G123" s="127">
        <v>0</v>
      </c>
      <c r="H123" s="127">
        <v>0</v>
      </c>
      <c r="I123" s="127">
        <v>5.2047341888460004</v>
      </c>
      <c r="J123" s="127">
        <v>2.5883083182533908</v>
      </c>
      <c r="K123" s="127">
        <v>2.5124098352646116</v>
      </c>
      <c r="L123" s="127">
        <v>4.8883473551720282</v>
      </c>
      <c r="M123" s="127">
        <v>10.885850648072463</v>
      </c>
      <c r="N123" s="127">
        <v>7.0183890912391309</v>
      </c>
      <c r="O123" s="127">
        <v>6.784169069999999</v>
      </c>
      <c r="P123" s="127">
        <v>2.2479156699999998</v>
      </c>
      <c r="Q123" s="127">
        <v>2.2820498540000003</v>
      </c>
      <c r="R123" s="127">
        <v>3.3846944112938022</v>
      </c>
      <c r="S123" s="127">
        <v>3.2427850683772275</v>
      </c>
      <c r="T123" s="127">
        <v>3.0953033164725254</v>
      </c>
      <c r="U123" s="127">
        <v>2.9463751061601924</v>
      </c>
      <c r="V123" s="127">
        <v>2.8082950566411293</v>
      </c>
      <c r="W123" s="127">
        <v>2.6687685487144441</v>
      </c>
    </row>
    <row r="124" spans="1:23" s="85" customFormat="1" ht="14.25" customHeight="1" x14ac:dyDescent="0.25">
      <c r="A124" s="130" t="s">
        <v>224</v>
      </c>
      <c r="B124" s="130" t="s">
        <v>455</v>
      </c>
      <c r="C124" s="126" t="s">
        <v>458</v>
      </c>
      <c r="D124" s="127">
        <v>6.3917853512944136</v>
      </c>
      <c r="E124" s="127">
        <v>10.178722267683828</v>
      </c>
      <c r="F124" s="127">
        <v>9.9117582624239979</v>
      </c>
      <c r="G124" s="127">
        <v>7.8487855285866299</v>
      </c>
      <c r="H124" s="127">
        <v>13.808414324571043</v>
      </c>
      <c r="I124" s="127">
        <v>10.613307575074087</v>
      </c>
      <c r="J124" s="127">
        <v>8.2349354698794563</v>
      </c>
      <c r="K124" s="127">
        <v>5.0448329956116318</v>
      </c>
      <c r="L124" s="127">
        <v>4.678862649260398</v>
      </c>
      <c r="M124" s="127">
        <v>7.4892455718369577</v>
      </c>
      <c r="N124" s="127">
        <v>6.7214625809057971</v>
      </c>
      <c r="O124" s="127">
        <v>10.532012954681159</v>
      </c>
      <c r="P124" s="127">
        <v>12.308213669188405</v>
      </c>
      <c r="Q124" s="127">
        <v>3.350267975362319</v>
      </c>
      <c r="R124" s="127">
        <v>9.4559311081986372</v>
      </c>
      <c r="S124" s="127">
        <v>9.8407590531564555</v>
      </c>
      <c r="T124" s="127">
        <v>10.210023052131682</v>
      </c>
      <c r="U124" s="127">
        <v>10.583854804014795</v>
      </c>
      <c r="V124" s="127">
        <v>10.96901548004524</v>
      </c>
      <c r="W124" s="127">
        <v>11.358743908983536</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2.4161576000000008E-2</v>
      </c>
      <c r="N125" s="127">
        <v>0</v>
      </c>
      <c r="O125" s="127">
        <v>0</v>
      </c>
      <c r="P125" s="127">
        <v>4.9404739999999994E-3</v>
      </c>
      <c r="Q125" s="127">
        <v>2.24567E-2</v>
      </c>
      <c r="R125" s="127">
        <v>7.0938750824788246E-2</v>
      </c>
      <c r="S125" s="127">
        <v>7.4534483805308541E-2</v>
      </c>
      <c r="T125" s="127">
        <v>7.813568186643241E-2</v>
      </c>
      <c r="U125" s="127">
        <v>8.132297835109091E-2</v>
      </c>
      <c r="V125" s="127">
        <v>8.5533061830507504E-2</v>
      </c>
      <c r="W125" s="127">
        <v>8.9329243733457186E-2</v>
      </c>
    </row>
    <row r="126" spans="1:23" s="85" customFormat="1" ht="14.25" customHeight="1" x14ac:dyDescent="0.25">
      <c r="A126" s="130" t="s">
        <v>224</v>
      </c>
      <c r="B126" s="130" t="s">
        <v>455</v>
      </c>
      <c r="C126" s="126" t="s">
        <v>460</v>
      </c>
      <c r="D126" s="127">
        <v>1.4250906056737394</v>
      </c>
      <c r="E126" s="127">
        <v>1.5158950050719999</v>
      </c>
      <c r="F126" s="127">
        <v>1.175474109756</v>
      </c>
      <c r="G126" s="127">
        <v>1.0517522208660002</v>
      </c>
      <c r="H126" s="127">
        <v>1.3743601534153913</v>
      </c>
      <c r="I126" s="127">
        <v>1.1780091778739998</v>
      </c>
      <c r="J126" s="127">
        <v>1.6478672013960001</v>
      </c>
      <c r="K126" s="127">
        <v>1.0291446790557464</v>
      </c>
      <c r="L126" s="127">
        <v>1.8290515002792791</v>
      </c>
      <c r="M126" s="127">
        <v>1.333478846</v>
      </c>
      <c r="N126" s="127">
        <v>1.0949886919999998</v>
      </c>
      <c r="O126" s="127">
        <v>1.208619594</v>
      </c>
      <c r="P126" s="127">
        <v>1.1003849021739129</v>
      </c>
      <c r="Q126" s="127">
        <v>0.46645455126811591</v>
      </c>
      <c r="R126" s="127">
        <v>1.0847797533446808</v>
      </c>
      <c r="S126" s="127">
        <v>1.1278224668563082</v>
      </c>
      <c r="T126" s="127">
        <v>1.1712096279142972</v>
      </c>
      <c r="U126" s="127">
        <v>1.2152912118273458</v>
      </c>
      <c r="V126" s="127">
        <v>1.2605201982711625</v>
      </c>
      <c r="W126" s="127">
        <v>1.306443607570045</v>
      </c>
    </row>
    <row r="127" spans="1:23" s="85" customFormat="1" ht="14.25" customHeight="1" x14ac:dyDescent="0.25">
      <c r="A127" s="130" t="s">
        <v>224</v>
      </c>
      <c r="B127" s="130" t="s">
        <v>455</v>
      </c>
      <c r="C127" s="126" t="s">
        <v>461</v>
      </c>
      <c r="D127" s="127">
        <v>1.4878485326086958E-3</v>
      </c>
      <c r="E127" s="127">
        <v>0</v>
      </c>
      <c r="F127" s="127">
        <v>0</v>
      </c>
      <c r="G127" s="127">
        <v>0</v>
      </c>
      <c r="H127" s="127">
        <v>0</v>
      </c>
      <c r="I127" s="127">
        <v>0</v>
      </c>
      <c r="J127" s="127">
        <v>0.14580915619565221</v>
      </c>
      <c r="K127" s="127">
        <v>1.339063742949939E-2</v>
      </c>
      <c r="L127" s="127">
        <v>0</v>
      </c>
      <c r="M127" s="127">
        <v>3.6242364000000006E-2</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2.6781273586956523E-2</v>
      </c>
      <c r="E128" s="127">
        <v>0.16465523760869566</v>
      </c>
      <c r="F128" s="127">
        <v>1.785418239130435E-2</v>
      </c>
      <c r="G128" s="127">
        <v>3.5708364782608699E-2</v>
      </c>
      <c r="H128" s="127">
        <v>0.33228617228260882</v>
      </c>
      <c r="I128" s="127">
        <v>0.481215</v>
      </c>
      <c r="J128" s="127">
        <v>0.14084966108695654</v>
      </c>
      <c r="K128" s="127">
        <v>0.10811699850484698</v>
      </c>
      <c r="L128" s="127">
        <v>6.8441035750774676E-2</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0.22330126726902177</v>
      </c>
      <c r="E129" s="127">
        <v>0.24797475543478262</v>
      </c>
      <c r="F129" s="127">
        <v>0.29756970652173914</v>
      </c>
      <c r="G129" s="127">
        <v>0.34722665129755442</v>
      </c>
      <c r="H129" s="127">
        <v>0.38560074470108696</v>
      </c>
      <c r="I129" s="127">
        <v>0.34747462605298923</v>
      </c>
      <c r="J129" s="127">
        <v>0.30996844429347831</v>
      </c>
      <c r="K129" s="127">
        <v>0.17358233704906614</v>
      </c>
      <c r="L129" s="127">
        <v>0.13638612196712338</v>
      </c>
      <c r="M129" s="127">
        <v>4.6812300724637684E-2</v>
      </c>
      <c r="N129" s="127">
        <v>8.6412866268115937E-2</v>
      </c>
      <c r="O129" s="127">
        <v>1.0766829166666667E-2</v>
      </c>
      <c r="P129" s="127">
        <v>0.16056619148550724</v>
      </c>
      <c r="Q129" s="127">
        <v>0.19895227807971017</v>
      </c>
      <c r="R129" s="127">
        <v>0.10572853463582985</v>
      </c>
      <c r="S129" s="127">
        <v>0.10192837272487452</v>
      </c>
      <c r="T129" s="127">
        <v>9.8073190065856963E-2</v>
      </c>
      <c r="U129" s="127">
        <v>9.4210135879173929E-2</v>
      </c>
      <c r="V129" s="127">
        <v>9.0384389428425055E-2</v>
      </c>
      <c r="W129" s="127">
        <v>8.6543453592281369E-2</v>
      </c>
    </row>
    <row r="130" spans="1:23" s="87" customFormat="1" ht="14.25" customHeight="1" x14ac:dyDescent="0.25">
      <c r="A130" s="125" t="s">
        <v>464</v>
      </c>
      <c r="B130" s="125" t="s">
        <v>464</v>
      </c>
      <c r="C130" s="124" t="s">
        <v>464</v>
      </c>
      <c r="D130" s="125">
        <f>SUMIF($B131:$B$211,LEFT($C130,LEN($C130)-6),D131:D$211)</f>
        <v>42.085048444414795</v>
      </c>
      <c r="E130" s="125">
        <f>SUMIF($B131:$B$211,LEFT($C130,LEN($C130)-6),E131:E$211)</f>
        <v>40.673024493325997</v>
      </c>
      <c r="F130" s="125">
        <f>SUMIF($B131:$B$211,LEFT($C130,LEN($C130)-6),F131:F$211)</f>
        <v>37.829270755973823</v>
      </c>
      <c r="G130" s="125">
        <f>SUMIF($B131:$B$211,LEFT($C130,LEN($C130)-6),G131:G$211)</f>
        <v>33.769975755704976</v>
      </c>
      <c r="H130" s="125">
        <f>SUMIF($B131:$B$211,LEFT($C130,LEN($C130)-6),H131:H$211)</f>
        <v>39.795174876497086</v>
      </c>
      <c r="I130" s="125">
        <f>SUMIF($B131:$B$211,LEFT($C130,LEN($C130)-6),I131:I$211)</f>
        <v>46.743708266244283</v>
      </c>
      <c r="J130" s="125">
        <f>SUMIF($B131:$B$211,LEFT($C130,LEN($C130)-6),J131:J$211)</f>
        <v>41.411470917570043</v>
      </c>
      <c r="K130" s="125">
        <f>SUMIF($B131:$B$211,LEFT($C130,LEN($C130)-6),K131:K$211)</f>
        <v>37.787977896193766</v>
      </c>
      <c r="L130" s="125">
        <f>SUMIF($B131:$B$211,LEFT($C130,LEN($C130)-6),L131:L$211)</f>
        <v>39.488750813290288</v>
      </c>
      <c r="M130" s="125">
        <f>SUMIF($B131:$B$211,LEFT($C130,LEN($C130)-6),M131:M$211)</f>
        <v>49.658197123496514</v>
      </c>
      <c r="N130" s="125">
        <f>SUMIF($B131:$B$211,LEFT($C130,LEN($C130)-6),N131:N$211)</f>
        <v>47.598070741220383</v>
      </c>
      <c r="O130" s="125">
        <f>SUMIF($B131:$B$211,LEFT($C130,LEN($C130)-6),O131:O$211)</f>
        <v>44.852519132762772</v>
      </c>
      <c r="P130" s="125">
        <f>SUMIF($B131:$B$211,LEFT($C130,LEN($C130)-6),P131:P$211)</f>
        <v>36.529684788739125</v>
      </c>
      <c r="Q130" s="125">
        <f>SUMIF($B131:$B$211,LEFT($C130,LEN($C130)-6),Q131:Q$211)</f>
        <v>30.522234918579709</v>
      </c>
      <c r="R130" s="125">
        <f>SUMIF($B131:$B$211,LEFT($C130,LEN($C130)-6),R131:R$211)</f>
        <v>43.352192325196995</v>
      </c>
      <c r="S130" s="125">
        <f>SUMIF($B131:$B$211,LEFT($C130,LEN($C130)-6),S131:S$211)</f>
        <v>44.832310084890636</v>
      </c>
      <c r="T130" s="125">
        <f>SUMIF($B131:$B$211,LEFT($C130,LEN($C130)-6),T131:T$211)</f>
        <v>46.286952935361619</v>
      </c>
      <c r="U130" s="125">
        <f>SUMIF($B131:$B$211,LEFT($C130,LEN($C130)-6),U131:U$211)</f>
        <v>47.668110932065581</v>
      </c>
      <c r="V130" s="125">
        <f>SUMIF($B131:$B$211,LEFT($C130,LEN($C130)-6),V131:V$211)</f>
        <v>49.23029448212484</v>
      </c>
      <c r="W130" s="125">
        <f>SUMIF($B131:$B$211,LEFT($C130,LEN($C130)-6),W131:W$211)</f>
        <v>50.718993178416866</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1.1963921306627139E-2</v>
      </c>
      <c r="L131" s="127">
        <v>0</v>
      </c>
      <c r="M131" s="127">
        <v>0</v>
      </c>
      <c r="N131" s="127">
        <v>0</v>
      </c>
      <c r="O131" s="127">
        <v>0</v>
      </c>
      <c r="P131" s="127">
        <v>0</v>
      </c>
      <c r="Q131" s="127">
        <v>6.9331624000000008E-2</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1.5277265695319999</v>
      </c>
      <c r="E132" s="127">
        <v>1.7450450585501738</v>
      </c>
      <c r="F132" s="127">
        <v>0.62070008247721742</v>
      </c>
      <c r="G132" s="127">
        <v>0.45767812932626084</v>
      </c>
      <c r="H132" s="127">
        <v>0.43138059672439133</v>
      </c>
      <c r="I132" s="127">
        <v>2.067329052335217</v>
      </c>
      <c r="J132" s="127">
        <v>2.5709682844515509</v>
      </c>
      <c r="K132" s="127">
        <v>4.4504548800322645</v>
      </c>
      <c r="L132" s="127">
        <v>3.0998455378260443</v>
      </c>
      <c r="M132" s="127">
        <v>3.194727549383062</v>
      </c>
      <c r="N132" s="127">
        <v>3.1938788651340584</v>
      </c>
      <c r="O132" s="127">
        <v>3.2853325825181163</v>
      </c>
      <c r="P132" s="127">
        <v>1.8934266160000002</v>
      </c>
      <c r="Q132" s="127">
        <v>1.6747429590652174</v>
      </c>
      <c r="R132" s="127">
        <v>2.8574705081329621</v>
      </c>
      <c r="S132" s="127">
        <v>2.9577780052297125</v>
      </c>
      <c r="T132" s="127">
        <v>3.055390125373437</v>
      </c>
      <c r="U132" s="127">
        <v>3.1523315254201738</v>
      </c>
      <c r="V132" s="127">
        <v>3.2549361090671183</v>
      </c>
      <c r="W132" s="127">
        <v>3.3568699726170972</v>
      </c>
    </row>
    <row r="133" spans="1:23" s="85" customFormat="1" ht="14.25" customHeight="1" x14ac:dyDescent="0.25">
      <c r="A133" s="130" t="s">
        <v>224</v>
      </c>
      <c r="B133" s="130" t="s">
        <v>465</v>
      </c>
      <c r="C133" s="126" t="s">
        <v>468</v>
      </c>
      <c r="D133" s="127">
        <v>1.2547755883295868</v>
      </c>
      <c r="E133" s="127">
        <v>1.1904867784782609</v>
      </c>
      <c r="F133" s="127">
        <v>1.0414939728260872E-2</v>
      </c>
      <c r="G133" s="127">
        <v>9.9189902173913054E-3</v>
      </c>
      <c r="H133" s="127">
        <v>2.6997551808695652</v>
      </c>
      <c r="I133" s="127">
        <v>2.5276257327395215</v>
      </c>
      <c r="J133" s="127">
        <v>0.98235277771195662</v>
      </c>
      <c r="K133" s="127">
        <v>1.4442849388810219</v>
      </c>
      <c r="L133" s="127">
        <v>1.1050513378047877</v>
      </c>
      <c r="M133" s="127">
        <v>1.5797842669565216</v>
      </c>
      <c r="N133" s="127">
        <v>2.0179919505289856</v>
      </c>
      <c r="O133" s="127">
        <v>2.4756739872463771</v>
      </c>
      <c r="P133" s="127">
        <v>1.4215908788695653</v>
      </c>
      <c r="Q133" s="127">
        <v>0.70375998033333331</v>
      </c>
      <c r="R133" s="127">
        <v>3.4668914891232396</v>
      </c>
      <c r="S133" s="127">
        <v>3.7215867368762066</v>
      </c>
      <c r="T133" s="127">
        <v>3.9779782742643466</v>
      </c>
      <c r="U133" s="127">
        <v>4.2398727999562622</v>
      </c>
      <c r="V133" s="127">
        <v>4.5114177986147661</v>
      </c>
      <c r="W133" s="127">
        <v>4.7884657855771167</v>
      </c>
    </row>
    <row r="134" spans="1:23" s="85" customFormat="1" ht="14.25" customHeight="1" x14ac:dyDescent="0.25">
      <c r="A134" s="130" t="s">
        <v>224</v>
      </c>
      <c r="B134" s="130" t="s">
        <v>465</v>
      </c>
      <c r="C134" s="126" t="s">
        <v>469</v>
      </c>
      <c r="D134" s="127">
        <v>1.8970901209891307</v>
      </c>
      <c r="E134" s="127">
        <v>2.0741392676826087</v>
      </c>
      <c r="F134" s="127">
        <v>5.9513941304347839E-2</v>
      </c>
      <c r="G134" s="127">
        <v>2.516830833333334E-2</v>
      </c>
      <c r="H134" s="127">
        <v>4.0420349899379993</v>
      </c>
      <c r="I134" s="127">
        <v>3.5717724789340437</v>
      </c>
      <c r="J134" s="127">
        <v>4.8813024088001304</v>
      </c>
      <c r="K134" s="127">
        <v>2.7038073335328012</v>
      </c>
      <c r="L134" s="127">
        <v>4.5949483483554818</v>
      </c>
      <c r="M134" s="127">
        <v>4.7875788446501808</v>
      </c>
      <c r="N134" s="127">
        <v>3.8512605506432074</v>
      </c>
      <c r="O134" s="127">
        <v>5.5090369549620473</v>
      </c>
      <c r="P134" s="127">
        <v>4.4739756671594204</v>
      </c>
      <c r="Q134" s="127">
        <v>1.7070969559130433</v>
      </c>
      <c r="R134" s="127">
        <v>5.5197577913400284</v>
      </c>
      <c r="S134" s="127">
        <v>5.6998989531769171</v>
      </c>
      <c r="T134" s="127">
        <v>5.8691843155455503</v>
      </c>
      <c r="U134" s="127">
        <v>6.0286845163456864</v>
      </c>
      <c r="V134" s="127">
        <v>6.2077568606688152</v>
      </c>
      <c r="W134" s="127">
        <v>6.3770440434233873</v>
      </c>
    </row>
    <row r="135" spans="1:23" s="85" customFormat="1" ht="14.25" customHeight="1" x14ac:dyDescent="0.25">
      <c r="A135" s="130" t="s">
        <v>224</v>
      </c>
      <c r="B135" s="130" t="s">
        <v>465</v>
      </c>
      <c r="C135" s="126" t="s">
        <v>470</v>
      </c>
      <c r="D135" s="127">
        <v>0.98167860000000007</v>
      </c>
      <c r="E135" s="127">
        <v>1.020945744</v>
      </c>
      <c r="F135" s="127">
        <v>0</v>
      </c>
      <c r="G135" s="127">
        <v>1.2398737771739133E-2</v>
      </c>
      <c r="H135" s="127">
        <v>2.4301526032608701E-2</v>
      </c>
      <c r="I135" s="127">
        <v>2.6012727968914784</v>
      </c>
      <c r="J135" s="127">
        <v>2.0097282483621743</v>
      </c>
      <c r="K135" s="127">
        <v>2.7552380737542514</v>
      </c>
      <c r="L135" s="127">
        <v>2.3747993431565799</v>
      </c>
      <c r="M135" s="127">
        <v>2.787665721810145</v>
      </c>
      <c r="N135" s="127">
        <v>0.90222708709420307</v>
      </c>
      <c r="O135" s="127">
        <v>2.1857744846231886</v>
      </c>
      <c r="P135" s="127">
        <v>1.8866180758478261</v>
      </c>
      <c r="Q135" s="127">
        <v>0.53474981394202892</v>
      </c>
      <c r="R135" s="127">
        <v>2.2298460440000794</v>
      </c>
      <c r="S135" s="127">
        <v>2.3074006025997251</v>
      </c>
      <c r="T135" s="127">
        <v>2.3836618174035435</v>
      </c>
      <c r="U135" s="127">
        <v>2.4583436915868795</v>
      </c>
      <c r="V135" s="127">
        <v>2.5360870170634739</v>
      </c>
      <c r="W135" s="127">
        <v>2.612251001919538</v>
      </c>
    </row>
    <row r="136" spans="1:23" s="85" customFormat="1" ht="14.25" customHeight="1" x14ac:dyDescent="0.25">
      <c r="A136" s="130" t="s">
        <v>224</v>
      </c>
      <c r="B136" s="130" t="s">
        <v>465</v>
      </c>
      <c r="C136" s="126" t="s">
        <v>225</v>
      </c>
      <c r="D136" s="127">
        <v>36.122059269237994</v>
      </c>
      <c r="E136" s="127">
        <v>34.370486532278001</v>
      </c>
      <c r="F136" s="127">
        <v>36.956132372463998</v>
      </c>
      <c r="G136" s="127">
        <v>33.142609630577994</v>
      </c>
      <c r="H136" s="127">
        <v>32.535808083976001</v>
      </c>
      <c r="I136" s="127">
        <v>35.360465158387498</v>
      </c>
      <c r="J136" s="127">
        <v>30.303855041776835</v>
      </c>
      <c r="K136" s="127">
        <v>24.588612413392326</v>
      </c>
      <c r="L136" s="127">
        <v>26.622469964854513</v>
      </c>
      <c r="M136" s="127">
        <v>35.934618671812544</v>
      </c>
      <c r="N136" s="127">
        <v>36.144260997827175</v>
      </c>
      <c r="O136" s="127">
        <v>30</v>
      </c>
      <c r="P136" s="127">
        <v>26</v>
      </c>
      <c r="Q136" s="127">
        <v>24</v>
      </c>
      <c r="R136" s="127">
        <v>27.884318106438261</v>
      </c>
      <c r="S136" s="127">
        <v>28.689275353456789</v>
      </c>
      <c r="T136" s="127">
        <v>29.481681073002967</v>
      </c>
      <c r="U136" s="127">
        <v>30.208207939498944</v>
      </c>
      <c r="V136" s="127">
        <v>31.071814534579506</v>
      </c>
      <c r="W136" s="127">
        <v>31.869542276609664</v>
      </c>
    </row>
    <row r="137" spans="1:23" s="85" customFormat="1" ht="14.25" customHeight="1" x14ac:dyDescent="0.25">
      <c r="A137" s="130" t="s">
        <v>224</v>
      </c>
      <c r="B137" s="130" t="s">
        <v>465</v>
      </c>
      <c r="C137" s="126" t="s">
        <v>471</v>
      </c>
      <c r="D137" s="127">
        <v>0.24121245599999999</v>
      </c>
      <c r="E137" s="127">
        <v>0.233733</v>
      </c>
      <c r="F137" s="127">
        <v>0</v>
      </c>
      <c r="G137" s="127">
        <v>0</v>
      </c>
      <c r="H137" s="127">
        <v>0</v>
      </c>
      <c r="I137" s="127">
        <v>0.42071940000000002</v>
      </c>
      <c r="J137" s="127">
        <v>0.46746599999999999</v>
      </c>
      <c r="K137" s="127">
        <v>0.80360455820812338</v>
      </c>
      <c r="L137" s="127">
        <v>1.2314931572427843</v>
      </c>
      <c r="M137" s="127">
        <v>0.36497749347826081</v>
      </c>
      <c r="N137" s="127">
        <v>0.11766931094927538</v>
      </c>
      <c r="O137" s="127">
        <v>0.51343693554347825</v>
      </c>
      <c r="P137" s="127">
        <v>4.6812300724637684E-2</v>
      </c>
      <c r="Q137" s="127">
        <v>0.17112848381159423</v>
      </c>
      <c r="R137" s="127">
        <v>0.24596538204162671</v>
      </c>
      <c r="S137" s="127">
        <v>0.25354877189618502</v>
      </c>
      <c r="T137" s="127">
        <v>0.26102998075538875</v>
      </c>
      <c r="U137" s="127">
        <v>0.26781443531945404</v>
      </c>
      <c r="V137" s="127">
        <v>0.27624494374958647</v>
      </c>
      <c r="W137" s="127">
        <v>0.28397869788458091</v>
      </c>
    </row>
    <row r="138" spans="1:23" s="85" customFormat="1" ht="14.25" customHeight="1" x14ac:dyDescent="0.25">
      <c r="A138" s="130" t="s">
        <v>224</v>
      </c>
      <c r="B138" s="130" t="s">
        <v>465</v>
      </c>
      <c r="C138" s="126" t="s">
        <v>472</v>
      </c>
      <c r="D138" s="127">
        <v>6.0505840326086961E-2</v>
      </c>
      <c r="E138" s="127">
        <v>3.8188112336956535E-2</v>
      </c>
      <c r="F138" s="127">
        <v>0.18250942000000006</v>
      </c>
      <c r="G138" s="127">
        <v>0.1222019594782609</v>
      </c>
      <c r="H138" s="127">
        <v>6.1894498956521743E-2</v>
      </c>
      <c r="I138" s="127">
        <v>0.19452364695652175</v>
      </c>
      <c r="J138" s="127">
        <v>0.19579815646739132</v>
      </c>
      <c r="K138" s="127">
        <v>1.0300117770863526</v>
      </c>
      <c r="L138" s="127">
        <v>0.46014312405009894</v>
      </c>
      <c r="M138" s="127">
        <v>1.0088445754057971</v>
      </c>
      <c r="N138" s="127">
        <v>1.3707819790434785</v>
      </c>
      <c r="O138" s="127">
        <v>0.88326418786956551</v>
      </c>
      <c r="P138" s="127">
        <v>0.80726125013768135</v>
      </c>
      <c r="Q138" s="127">
        <v>1.661425101514493</v>
      </c>
      <c r="R138" s="127">
        <v>1.1479430041207963</v>
      </c>
      <c r="S138" s="127">
        <v>1.2028216616551037</v>
      </c>
      <c r="T138" s="127">
        <v>1.2580273490163867</v>
      </c>
      <c r="U138" s="127">
        <v>1.312856023938183</v>
      </c>
      <c r="V138" s="127">
        <v>1.3720372183815723</v>
      </c>
      <c r="W138" s="127">
        <v>1.4308414003854879</v>
      </c>
    </row>
    <row r="139" spans="1:23" s="87" customFormat="1" ht="14.25" customHeight="1" x14ac:dyDescent="0.25">
      <c r="A139" s="125" t="s">
        <v>473</v>
      </c>
      <c r="B139" s="125" t="s">
        <v>473</v>
      </c>
      <c r="C139" s="124" t="s">
        <v>473</v>
      </c>
      <c r="D139" s="125">
        <f>SUMIF($B140:$B$211,LEFT($C139,LEN($C139)-6),D140:D$211)</f>
        <v>47.500334589843952</v>
      </c>
      <c r="E139" s="125">
        <f>SUMIF($B140:$B$211,LEFT($C139,LEN($C139)-6),E140:E$211)</f>
        <v>35.005462118862873</v>
      </c>
      <c r="F139" s="125">
        <f>SUMIF($B140:$B$211,LEFT($C139,LEN($C139)-6),F140:F$211)</f>
        <v>48.940990433390184</v>
      </c>
      <c r="G139" s="125">
        <f>SUMIF($B140:$B$211,LEFT($C139,LEN($C139)-6),G140:G$211)</f>
        <v>48.033251167288093</v>
      </c>
      <c r="H139" s="125">
        <f>SUMIF($B140:$B$211,LEFT($C139,LEN($C139)-6),H140:H$211)</f>
        <v>52.033885976713584</v>
      </c>
      <c r="I139" s="125">
        <f>SUMIF($B140:$B$211,LEFT($C139,LEN($C139)-6),I140:I$211)</f>
        <v>79.106341463542336</v>
      </c>
      <c r="J139" s="125">
        <f>SUMIF($B140:$B$211,LEFT($C139,LEN($C139)-6),J140:J$211)</f>
        <v>49.418946826307753</v>
      </c>
      <c r="K139" s="125">
        <f>SUMIF($B140:$B$211,LEFT($C139,LEN($C139)-6),K140:K$211)</f>
        <v>68.739123368125092</v>
      </c>
      <c r="L139" s="125">
        <f>SUMIF($B140:$B$211,LEFT($C139,LEN($C139)-6),L140:L$211)</f>
        <v>66.21574219759006</v>
      </c>
      <c r="M139" s="125">
        <f>SUMIF($B140:$B$211,LEFT($C139,LEN($C139)-6),M140:M$211)</f>
        <v>104.13895917948859</v>
      </c>
      <c r="N139" s="125">
        <f>SUMIF($B140:$B$211,LEFT($C139,LEN($C139)-6),N140:N$211)</f>
        <v>90.614117321532575</v>
      </c>
      <c r="O139" s="125">
        <f>SUMIF($B140:$B$211,LEFT($C139,LEN($C139)-6),O140:O$211)</f>
        <v>100.01944627520282</v>
      </c>
      <c r="P139" s="125">
        <f>SUMIF($B140:$B$211,LEFT($C139,LEN($C139)-6),P140:P$211)</f>
        <v>79.12271408552175</v>
      </c>
      <c r="Q139" s="125">
        <f>SUMIF($B140:$B$211,LEFT($C139,LEN($C139)-6),Q140:Q$211)</f>
        <v>71.037094451355074</v>
      </c>
      <c r="R139" s="125">
        <f>SUMIF($B140:$B$211,LEFT($C139,LEN($C139)-6),R140:R$211)</f>
        <v>90.700707446266364</v>
      </c>
      <c r="S139" s="125">
        <f>SUMIF($B140:$B$211,LEFT($C139,LEN($C139)-6),S140:S$211)</f>
        <v>93.115998930409077</v>
      </c>
      <c r="T139" s="125">
        <f>SUMIF($B140:$B$211,LEFT($C139,LEN($C139)-6),T140:T$211)</f>
        <v>95.476585249769656</v>
      </c>
      <c r="U139" s="125">
        <f>SUMIF($B140:$B$211,LEFT($C139,LEN($C139)-6),U140:U$211)</f>
        <v>97.704496851132362</v>
      </c>
      <c r="V139" s="125">
        <f>SUMIF($B140:$B$211,LEFT($C139,LEN($C139)-6),V140:V$211)</f>
        <v>100.23890158296473</v>
      </c>
      <c r="W139" s="125">
        <f>SUMIF($B140:$B$211,LEFT($C139,LEN($C139)-6),W140:W$211)</f>
        <v>102.64145963624148</v>
      </c>
    </row>
    <row r="140" spans="1:23" s="85" customFormat="1" ht="14.25" customHeight="1" x14ac:dyDescent="0.25">
      <c r="A140" s="130" t="s">
        <v>224</v>
      </c>
      <c r="B140" s="130" t="s">
        <v>474</v>
      </c>
      <c r="C140" s="126" t="s">
        <v>229</v>
      </c>
      <c r="D140" s="127">
        <v>3.886854078939348</v>
      </c>
      <c r="E140" s="127">
        <v>6.3287607728662509</v>
      </c>
      <c r="F140" s="127">
        <v>6.4546293453401109</v>
      </c>
      <c r="G140" s="127">
        <v>6.8202643111526422</v>
      </c>
      <c r="H140" s="127">
        <v>8.0692856064297303</v>
      </c>
      <c r="I140" s="127">
        <v>10.300710578850005</v>
      </c>
      <c r="J140" s="127">
        <v>10.321736925733841</v>
      </c>
      <c r="K140" s="127">
        <v>9.8537024791376844</v>
      </c>
      <c r="L140" s="127">
        <v>9.4082955994892608</v>
      </c>
      <c r="M140" s="127">
        <v>9.827235476600455</v>
      </c>
      <c r="N140" s="127">
        <v>13.605895798923822</v>
      </c>
      <c r="O140" s="127">
        <v>11.771333856003533</v>
      </c>
      <c r="P140" s="127">
        <v>13.202662050289856</v>
      </c>
      <c r="Q140" s="127">
        <v>10.464809630449274</v>
      </c>
      <c r="R140" s="127">
        <v>14.25315974545031</v>
      </c>
      <c r="S140" s="127">
        <v>14.229991227034061</v>
      </c>
      <c r="T140" s="127">
        <v>14.178853755724813</v>
      </c>
      <c r="U140" s="127">
        <v>14.033804524782816</v>
      </c>
      <c r="V140" s="127">
        <v>14.039587208137824</v>
      </c>
      <c r="W140" s="127">
        <v>13.951458131859843</v>
      </c>
    </row>
    <row r="141" spans="1:23" s="85" customFormat="1" ht="14.25" customHeight="1" x14ac:dyDescent="0.25">
      <c r="A141" s="130" t="s">
        <v>224</v>
      </c>
      <c r="B141" s="130" t="s">
        <v>474</v>
      </c>
      <c r="C141" s="126" t="s">
        <v>475</v>
      </c>
      <c r="D141" s="127">
        <v>0</v>
      </c>
      <c r="E141" s="127">
        <v>2.9756970652173916E-3</v>
      </c>
      <c r="F141" s="127">
        <v>1.0910889239130436E-2</v>
      </c>
      <c r="G141" s="127">
        <v>0</v>
      </c>
      <c r="H141" s="127">
        <v>4.9594951086956527E-3</v>
      </c>
      <c r="I141" s="127">
        <v>0</v>
      </c>
      <c r="J141" s="127">
        <v>1.2398737771739133E-2</v>
      </c>
      <c r="K141" s="127">
        <v>1.2271004737516422</v>
      </c>
      <c r="L141" s="127">
        <v>0.79013261841607363</v>
      </c>
      <c r="M141" s="127">
        <v>0.58888815198550737</v>
      </c>
      <c r="N141" s="127">
        <v>0.71229215150000014</v>
      </c>
      <c r="O141" s="127">
        <v>0.66126804773913073</v>
      </c>
      <c r="P141" s="127">
        <v>0.55085903736231889</v>
      </c>
      <c r="Q141" s="127">
        <v>0.84555433400000013</v>
      </c>
      <c r="R141" s="127">
        <v>0.72654956827392025</v>
      </c>
      <c r="S141" s="127">
        <v>0.74894767683974317</v>
      </c>
      <c r="T141" s="127">
        <v>0.77080895100212365</v>
      </c>
      <c r="U141" s="127">
        <v>0.7907367470205543</v>
      </c>
      <c r="V141" s="127">
        <v>0.81533323968995608</v>
      </c>
      <c r="W141" s="127">
        <v>0.83799625421540846</v>
      </c>
    </row>
    <row r="142" spans="1:23" s="85" customFormat="1" ht="14.25" customHeight="1" x14ac:dyDescent="0.25">
      <c r="A142" s="130" t="s">
        <v>224</v>
      </c>
      <c r="B142" s="130" t="s">
        <v>474</v>
      </c>
      <c r="C142" s="126" t="s">
        <v>232</v>
      </c>
      <c r="D142" s="127">
        <v>13.257237343821824</v>
      </c>
      <c r="E142" s="127">
        <v>10.537271133316697</v>
      </c>
      <c r="F142" s="127">
        <v>17.801023184630569</v>
      </c>
      <c r="G142" s="127">
        <v>11.361773996691827</v>
      </c>
      <c r="H142" s="127">
        <v>10.698875411365218</v>
      </c>
      <c r="I142" s="127">
        <v>28.596293493300003</v>
      </c>
      <c r="J142" s="127">
        <v>14.065803769308239</v>
      </c>
      <c r="K142" s="127">
        <v>24.174939739046902</v>
      </c>
      <c r="L142" s="127">
        <v>30.299438283466028</v>
      </c>
      <c r="M142" s="127">
        <v>48.024572922797098</v>
      </c>
      <c r="N142" s="127">
        <v>32.635729072181164</v>
      </c>
      <c r="O142" s="127">
        <v>48.673473716521748</v>
      </c>
      <c r="P142" s="127">
        <v>26.208601763492752</v>
      </c>
      <c r="Q142" s="127">
        <v>21.779975501985511</v>
      </c>
      <c r="R142" s="127">
        <v>32.758297776014544</v>
      </c>
      <c r="S142" s="127">
        <v>33.417107374599212</v>
      </c>
      <c r="T142" s="127">
        <v>34.053961975345906</v>
      </c>
      <c r="U142" s="127">
        <v>34.657907019423135</v>
      </c>
      <c r="V142" s="127">
        <v>35.31543367903042</v>
      </c>
      <c r="W142" s="127">
        <v>35.940050781968175</v>
      </c>
    </row>
    <row r="143" spans="1:23" s="85" customFormat="1" ht="14.25" customHeight="1" x14ac:dyDescent="0.25">
      <c r="A143" s="130" t="s">
        <v>224</v>
      </c>
      <c r="B143" s="130" t="s">
        <v>474</v>
      </c>
      <c r="C143" s="126" t="s">
        <v>476</v>
      </c>
      <c r="D143" s="127">
        <v>2.4023466680027394</v>
      </c>
      <c r="E143" s="127">
        <v>1.8392763626808808</v>
      </c>
      <c r="F143" s="127">
        <v>4.4838849910895977</v>
      </c>
      <c r="G143" s="127">
        <v>4.1891836903629569</v>
      </c>
      <c r="H143" s="127">
        <v>4.6746666792980545</v>
      </c>
      <c r="I143" s="127">
        <v>3.5872477902456312</v>
      </c>
      <c r="J143" s="127">
        <v>2.3954352682610764</v>
      </c>
      <c r="K143" s="127">
        <v>2.0821816042178343</v>
      </c>
      <c r="L143" s="127">
        <v>3.032423176608797</v>
      </c>
      <c r="M143" s="127">
        <v>3.9398518374057971</v>
      </c>
      <c r="N143" s="127">
        <v>3.5262236995000005</v>
      </c>
      <c r="O143" s="127">
        <v>4.1312423891231891</v>
      </c>
      <c r="P143" s="127">
        <v>3.630905215586957</v>
      </c>
      <c r="Q143" s="127">
        <v>2.6440214152826087</v>
      </c>
      <c r="R143" s="127">
        <v>3.9749533603192191</v>
      </c>
      <c r="S143" s="127">
        <v>4.1586422373267506</v>
      </c>
      <c r="T143" s="127">
        <v>4.3420739954281711</v>
      </c>
      <c r="U143" s="127">
        <v>4.5261290381616321</v>
      </c>
      <c r="V143" s="127">
        <v>4.7194052612463073</v>
      </c>
      <c r="W143" s="127">
        <v>4.9133047689630294</v>
      </c>
    </row>
    <row r="144" spans="1:23" s="85" customFormat="1" ht="14.25" customHeight="1" x14ac:dyDescent="0.25">
      <c r="A144" s="130" t="s">
        <v>224</v>
      </c>
      <c r="B144" s="130" t="s">
        <v>474</v>
      </c>
      <c r="C144" s="126" t="s">
        <v>234</v>
      </c>
      <c r="D144" s="127">
        <v>11.050199954089607</v>
      </c>
      <c r="E144" s="127">
        <v>7.6872174184782621E-2</v>
      </c>
      <c r="F144" s="127">
        <v>0</v>
      </c>
      <c r="G144" s="127">
        <v>8.0721324884983492</v>
      </c>
      <c r="H144" s="127">
        <v>11.167307240021522</v>
      </c>
      <c r="I144" s="127">
        <v>18.246729652755302</v>
      </c>
      <c r="J144" s="127">
        <v>8.5849575091446635</v>
      </c>
      <c r="K144" s="127">
        <v>12.127056359846442</v>
      </c>
      <c r="L144" s="127">
        <v>11.374336848333304</v>
      </c>
      <c r="M144" s="127">
        <v>21.937363232127286</v>
      </c>
      <c r="N144" s="127">
        <v>20.874420969503689</v>
      </c>
      <c r="O144" s="127">
        <v>17</v>
      </c>
      <c r="P144" s="127">
        <v>18</v>
      </c>
      <c r="Q144" s="127">
        <v>18</v>
      </c>
      <c r="R144" s="127">
        <v>22.539342665589331</v>
      </c>
      <c r="S144" s="127">
        <v>23.592804480936511</v>
      </c>
      <c r="T144" s="127">
        <v>24.652336433080507</v>
      </c>
      <c r="U144" s="127">
        <v>25.725616280566204</v>
      </c>
      <c r="V144" s="127">
        <v>26.831270379340022</v>
      </c>
      <c r="W144" s="127">
        <v>27.95067237345561</v>
      </c>
    </row>
    <row r="145" spans="1:23" s="85" customFormat="1" ht="14.25" customHeight="1" x14ac:dyDescent="0.25">
      <c r="A145" s="130" t="s">
        <v>224</v>
      </c>
      <c r="B145" s="130" t="s">
        <v>474</v>
      </c>
      <c r="C145" s="126" t="s">
        <v>477</v>
      </c>
      <c r="D145" s="127">
        <v>2.982682479315196</v>
      </c>
      <c r="E145" s="127">
        <v>3.2327411693178263</v>
      </c>
      <c r="F145" s="127">
        <v>3.5681377207885658</v>
      </c>
      <c r="G145" s="127">
        <v>4.1302724833978699</v>
      </c>
      <c r="H145" s="127">
        <v>4.1431895677189203</v>
      </c>
      <c r="I145" s="127">
        <v>4.4572817273945295</v>
      </c>
      <c r="J145" s="127">
        <v>4.5680378831536599</v>
      </c>
      <c r="K145" s="127">
        <v>6.0432964161402527</v>
      </c>
      <c r="L145" s="127">
        <v>5.0717888717704405</v>
      </c>
      <c r="M145" s="127">
        <v>10.844399915043482</v>
      </c>
      <c r="N145" s="127">
        <v>12.205730194634063</v>
      </c>
      <c r="O145" s="127">
        <v>10.117307962047105</v>
      </c>
      <c r="P145" s="127">
        <v>11.094528212195653</v>
      </c>
      <c r="Q145" s="127">
        <v>9.9345507047753632</v>
      </c>
      <c r="R145" s="127">
        <v>8.4218593235550525</v>
      </c>
      <c r="S145" s="127">
        <v>8.6432690076190379</v>
      </c>
      <c r="T145" s="127">
        <v>8.8549986526140696</v>
      </c>
      <c r="U145" s="127">
        <v>9.0561911547760978</v>
      </c>
      <c r="V145" s="127">
        <v>9.2776967896890419</v>
      </c>
      <c r="W145" s="127">
        <v>9.488729778714708</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8.9270911956521749E-3</v>
      </c>
      <c r="J147" s="127">
        <v>0</v>
      </c>
      <c r="K147" s="127">
        <v>0.11982322814129776</v>
      </c>
      <c r="L147" s="127">
        <v>0.20423590510068462</v>
      </c>
      <c r="M147" s="127">
        <v>0.12575751999999998</v>
      </c>
      <c r="N147" s="127">
        <v>0.16168823999999998</v>
      </c>
      <c r="O147" s="127">
        <v>0.15270555999999999</v>
      </c>
      <c r="P147" s="127">
        <v>0.21596410014492751</v>
      </c>
      <c r="Q147" s="127">
        <v>0.14372288</v>
      </c>
      <c r="R147" s="127">
        <v>2.8499727416129078E-2</v>
      </c>
      <c r="S147" s="127">
        <v>1.7642204742204435E-2</v>
      </c>
      <c r="T147" s="127">
        <v>5.6619774858562514E-3</v>
      </c>
      <c r="U147" s="127">
        <v>-7.4819492403818714E-3</v>
      </c>
      <c r="V147" s="127">
        <v>-2.1400008938687216E-2</v>
      </c>
      <c r="W147" s="127">
        <v>-3.6481768106887483E-2</v>
      </c>
    </row>
    <row r="148" spans="1:23" s="85" customFormat="1" ht="14.25" customHeight="1" x14ac:dyDescent="0.25">
      <c r="A148" s="130" t="s">
        <v>224</v>
      </c>
      <c r="B148" s="130" t="s">
        <v>474</v>
      </c>
      <c r="C148" s="126" t="s">
        <v>480</v>
      </c>
      <c r="D148" s="127">
        <v>1.037980755E-2</v>
      </c>
      <c r="E148" s="127">
        <v>0</v>
      </c>
      <c r="F148" s="127">
        <v>4.7611153043478266E-2</v>
      </c>
      <c r="G148" s="127">
        <v>1.5374434836956524E-2</v>
      </c>
      <c r="H148" s="127">
        <v>0.8768988996389675</v>
      </c>
      <c r="I148" s="127">
        <v>0.22098245685847828</v>
      </c>
      <c r="J148" s="127">
        <v>0.24356489141347828</v>
      </c>
      <c r="K148" s="127">
        <v>0.9831588010786434</v>
      </c>
      <c r="L148" s="127">
        <v>0.97896092749814723</v>
      </c>
      <c r="M148" s="127">
        <v>0.47268832850000014</v>
      </c>
      <c r="N148" s="127">
        <v>0.29015859157246382</v>
      </c>
      <c r="O148" s="127">
        <v>0.71551600362318846</v>
      </c>
      <c r="P148" s="127">
        <v>0.24596731850000003</v>
      </c>
      <c r="Q148" s="127">
        <v>0.42603276413043489</v>
      </c>
      <c r="R148" s="127">
        <v>0.4930286814058033</v>
      </c>
      <c r="S148" s="127">
        <v>0.5138227708106583</v>
      </c>
      <c r="T148" s="127">
        <v>0.53419886254112703</v>
      </c>
      <c r="U148" s="127">
        <v>0.54958251357564925</v>
      </c>
      <c r="V148" s="127">
        <v>0.57589148938439749</v>
      </c>
      <c r="W148" s="127">
        <v>0.59720802449720012</v>
      </c>
    </row>
    <row r="149" spans="1:23" s="85" customFormat="1" ht="14.25" customHeight="1" x14ac:dyDescent="0.25">
      <c r="A149" s="130" t="s">
        <v>224</v>
      </c>
      <c r="B149" s="130" t="s">
        <v>474</v>
      </c>
      <c r="C149" s="126" t="s">
        <v>481</v>
      </c>
      <c r="D149" s="127">
        <v>2.5816921621731961</v>
      </c>
      <c r="E149" s="127">
        <v>2.854108744634305</v>
      </c>
      <c r="F149" s="127">
        <v>3.9009066670091741</v>
      </c>
      <c r="G149" s="127">
        <v>3.7200376247391738</v>
      </c>
      <c r="H149" s="127">
        <v>5.7262934397579137</v>
      </c>
      <c r="I149" s="127">
        <v>4.0205518715833053</v>
      </c>
      <c r="J149" s="127">
        <v>3.5657936252217937</v>
      </c>
      <c r="K149" s="127">
        <v>6.8117576763965344</v>
      </c>
      <c r="L149" s="127">
        <v>4.339417906408821</v>
      </c>
      <c r="M149" s="127">
        <v>7.6697830186376805</v>
      </c>
      <c r="N149" s="127">
        <v>5.8823771379057979</v>
      </c>
      <c r="O149" s="127">
        <v>6.1248978665289853</v>
      </c>
      <c r="P149" s="127">
        <v>4.9933773405144937</v>
      </c>
      <c r="Q149" s="127">
        <v>4.9538837795942037</v>
      </c>
      <c r="R149" s="127">
        <v>6.2233480722868455</v>
      </c>
      <c r="S149" s="127">
        <v>6.536508329554473</v>
      </c>
      <c r="T149" s="127">
        <v>6.8481101885973779</v>
      </c>
      <c r="U149" s="127">
        <v>7.1641485329442869</v>
      </c>
      <c r="V149" s="127">
        <v>7.4908593544334465</v>
      </c>
      <c r="W149" s="127">
        <v>7.8220066612265571</v>
      </c>
    </row>
    <row r="150" spans="1:23" s="85" customFormat="1" ht="14.25" customHeight="1" x14ac:dyDescent="0.25">
      <c r="A150" s="130" t="s">
        <v>224</v>
      </c>
      <c r="B150" s="130" t="s">
        <v>474</v>
      </c>
      <c r="C150" s="126" t="s">
        <v>482</v>
      </c>
      <c r="D150" s="127">
        <v>0</v>
      </c>
      <c r="E150" s="127">
        <v>0</v>
      </c>
      <c r="F150" s="127">
        <v>0</v>
      </c>
      <c r="G150" s="127">
        <v>0</v>
      </c>
      <c r="H150" s="127">
        <v>3.6204314293478271E-2</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9.5976381130217392E-2</v>
      </c>
      <c r="E151" s="127">
        <v>0.16708656211891307</v>
      </c>
      <c r="F151" s="127">
        <v>7.5242834509130441E-2</v>
      </c>
      <c r="G151" s="127">
        <v>5.7413449593369574E-2</v>
      </c>
      <c r="H151" s="127">
        <v>0.24900299836000003</v>
      </c>
      <c r="I151" s="127">
        <v>0.34160406574956526</v>
      </c>
      <c r="J151" s="127">
        <v>0.17421907025652175</v>
      </c>
      <c r="K151" s="127">
        <v>0.77615248482042676</v>
      </c>
      <c r="L151" s="127">
        <v>0.71175256515425755</v>
      </c>
      <c r="M151" s="127">
        <v>0.70841877639130435</v>
      </c>
      <c r="N151" s="127">
        <v>0.40661623315217393</v>
      </c>
      <c r="O151" s="127">
        <v>0.440588654978261</v>
      </c>
      <c r="P151" s="127">
        <v>0.30434806713043483</v>
      </c>
      <c r="Q151" s="127">
        <v>0.42226703369565222</v>
      </c>
      <c r="R151" s="127">
        <v>0.57802581297988387</v>
      </c>
      <c r="S151" s="127">
        <v>0.58855016056954623</v>
      </c>
      <c r="T151" s="127">
        <v>0.60129497971461054</v>
      </c>
      <c r="U151" s="127">
        <v>0.60756571466372045</v>
      </c>
      <c r="V151" s="127">
        <v>0.62577779925098576</v>
      </c>
      <c r="W151" s="127">
        <v>0.63840606377602604</v>
      </c>
    </row>
    <row r="152" spans="1:23" s="85" customFormat="1" ht="14.25" customHeight="1" x14ac:dyDescent="0.25">
      <c r="A152" s="130" t="s">
        <v>224</v>
      </c>
      <c r="B152" s="130" t="s">
        <v>474</v>
      </c>
      <c r="C152" s="126" t="s">
        <v>237</v>
      </c>
      <c r="D152" s="127">
        <v>11.232965714821825</v>
      </c>
      <c r="E152" s="127">
        <v>9.966369502677999</v>
      </c>
      <c r="F152" s="127">
        <v>12.598643647740435</v>
      </c>
      <c r="G152" s="127">
        <v>9.666798688014957</v>
      </c>
      <c r="H152" s="127">
        <v>6.3872023247210876</v>
      </c>
      <c r="I152" s="127">
        <v>9.3260127356098561</v>
      </c>
      <c r="J152" s="127">
        <v>5.4869991460427405</v>
      </c>
      <c r="K152" s="127">
        <v>4.5399541055474337</v>
      </c>
      <c r="L152" s="127">
        <v>4.9594953442590245E-3</v>
      </c>
      <c r="M152" s="127">
        <v>0</v>
      </c>
      <c r="N152" s="127">
        <v>0.31298523265942035</v>
      </c>
      <c r="O152" s="127">
        <v>0.23111221863768117</v>
      </c>
      <c r="P152" s="127">
        <v>0.6755009803043478</v>
      </c>
      <c r="Q152" s="127">
        <v>1.4222764074420291</v>
      </c>
      <c r="R152" s="127">
        <v>0.70364271297532965</v>
      </c>
      <c r="S152" s="127">
        <v>0.66871346037687363</v>
      </c>
      <c r="T152" s="127">
        <v>0.6342854782350803</v>
      </c>
      <c r="U152" s="127">
        <v>0.60029727445865477</v>
      </c>
      <c r="V152" s="127">
        <v>0.56904639170099913</v>
      </c>
      <c r="W152" s="127">
        <v>0.53810856567179544</v>
      </c>
    </row>
    <row r="153" spans="1:23" s="87" customFormat="1" ht="14.25" customHeight="1" x14ac:dyDescent="0.25">
      <c r="A153" s="123" t="s">
        <v>484</v>
      </c>
      <c r="B153" s="123" t="s">
        <v>484</v>
      </c>
      <c r="C153" s="122" t="s">
        <v>484</v>
      </c>
      <c r="D153" s="123">
        <f>SUMIF($A155:$A$211,LEFT($C153,LEN($C153)-6),D155:D$211)</f>
        <v>418.51864771997055</v>
      </c>
      <c r="E153" s="123">
        <f>SUMIF($A155:$A$211,LEFT($C153,LEN($C153)-6),E155:E$211)</f>
        <v>661.08479830280442</v>
      </c>
      <c r="F153" s="123">
        <f>SUMIF($A155:$A$211,LEFT($C153,LEN($C153)-6),F155:F$211)</f>
        <v>735.83891166230558</v>
      </c>
      <c r="G153" s="123">
        <f>SUMIF($A155:$A$211,LEFT($C153,LEN($C153)-6),G155:G$211)</f>
        <v>679.54950677022202</v>
      </c>
      <c r="H153" s="123">
        <f>SUMIF($A155:$A$211,LEFT($C153,LEN($C153)-6),H155:H$211)</f>
        <v>689.44803178354459</v>
      </c>
      <c r="I153" s="123">
        <f>SUMIF($A155:$A$211,LEFT($C153,LEN($C153)-6),I155:I$211)</f>
        <v>704.56565546582078</v>
      </c>
      <c r="J153" s="123">
        <f>SUMIF($A155:$A$211,LEFT($C153,LEN($C153)-6),J155:J$211)</f>
        <v>725.87191777361329</v>
      </c>
      <c r="K153" s="123">
        <f>SUMIF($A155:$A$211,LEFT($C153,LEN($C153)-6),K155:K$211)</f>
        <v>736.23283106476867</v>
      </c>
      <c r="L153" s="123">
        <f>SUMIF($A155:$A$211,LEFT($C153,LEN($C153)-6),L155:L$211)</f>
        <v>689.26996654392326</v>
      </c>
      <c r="M153" s="123">
        <f>SUMIF($A155:$A$211,LEFT($C153,LEN($C153)-6),M155:M$211)</f>
        <v>716.7296125075361</v>
      </c>
      <c r="N153" s="123">
        <f>SUMIF($A155:$A$211,LEFT($C153,LEN($C153)-6),N155:N$211)</f>
        <v>737.50062048096481</v>
      </c>
      <c r="O153" s="123">
        <f>SUMIF($A155:$A$211,LEFT($C153,LEN($C153)-6),O155:O$211)</f>
        <v>603.16171323565902</v>
      </c>
      <c r="P153" s="123">
        <f>SUMIF($A155:$A$211,LEFT($C153,LEN($C153)-6),P155:P$211)</f>
        <v>553.0386176995172</v>
      </c>
      <c r="Q153" s="123">
        <f>SUMIF($A155:$A$211,LEFT($C153,LEN($C153)-6),Q155:Q$211)</f>
        <v>727.7034710883695</v>
      </c>
      <c r="R153" s="123">
        <f>SUMIF($A155:$A$211,LEFT($C153,LEN($C153)-6),R155:R$211)</f>
        <v>648.58158876408027</v>
      </c>
      <c r="S153" s="123">
        <f>SUMIF($A155:$A$211,LEFT($C153,LEN($C153)-6),S155:S$211)</f>
        <v>666.08441035885517</v>
      </c>
      <c r="T153" s="123">
        <f>SUMIF($A155:$A$211,LEFT($C153,LEN($C153)-6),T155:T$211)</f>
        <v>677.8654212989203</v>
      </c>
      <c r="U153" s="123">
        <f>SUMIF($A155:$A$211,LEFT($C153,LEN($C153)-6),U155:U$211)</f>
        <v>694.3551272928562</v>
      </c>
      <c r="V153" s="123">
        <f>SUMIF($A155:$A$211,LEFT($C153,LEN($C153)-6),V155:V$211)</f>
        <v>706.74157971377394</v>
      </c>
      <c r="W153" s="123">
        <f>SUMIF($A155:$A$211,LEFT($C153,LEN($C153)-6),W155:W$211)</f>
        <v>718.83704340309305</v>
      </c>
    </row>
    <row r="154" spans="1:23" s="87" customFormat="1" ht="14.25" customHeight="1" x14ac:dyDescent="0.25">
      <c r="A154" s="125" t="s">
        <v>485</v>
      </c>
      <c r="B154" s="125" t="s">
        <v>485</v>
      </c>
      <c r="C154" s="124" t="s">
        <v>485</v>
      </c>
      <c r="D154" s="125">
        <f>SUMIF($B155:$B$211,LEFT($C154,LEN($C154)-6),D155:D$211)</f>
        <v>22.294241136777117</v>
      </c>
      <c r="E154" s="125">
        <f>SUMIF($B155:$B$211,LEFT($C154,LEN($C154)-6),E155:E$211)</f>
        <v>24.626425284179039</v>
      </c>
      <c r="F154" s="125">
        <f>SUMIF($B155:$B$211,LEFT($C154,LEN($C154)-6),F155:F$211)</f>
        <v>34.37760964731482</v>
      </c>
      <c r="G154" s="125">
        <f>SUMIF($B155:$B$211,LEFT($C154,LEN($C154)-6),G155:G$211)</f>
        <v>39.21137007197855</v>
      </c>
      <c r="H154" s="125">
        <f>SUMIF($B155:$B$211,LEFT($C154,LEN($C154)-6),H155:H$211)</f>
        <v>45.335305076566641</v>
      </c>
      <c r="I154" s="125">
        <f>SUMIF($B155:$B$211,LEFT($C154,LEN($C154)-6),I155:I$211)</f>
        <v>47.239016314553226</v>
      </c>
      <c r="J154" s="125">
        <f>SUMIF($B155:$B$211,LEFT($C154,LEN($C154)-6),J155:J$211)</f>
        <v>48.967583644310565</v>
      </c>
      <c r="K154" s="125">
        <f>SUMIF($B155:$B$211,LEFT($C154,LEN($C154)-6),K155:K$211)</f>
        <v>51.284359357316404</v>
      </c>
      <c r="L154" s="125">
        <f>SUMIF($B155:$B$211,LEFT($C154,LEN($C154)-6),L155:L$211)</f>
        <v>48.927381148160855</v>
      </c>
      <c r="M154" s="125">
        <f>SUMIF($B155:$B$211,LEFT($C154,LEN($C154)-6),M155:M$211)</f>
        <v>69.078533750066299</v>
      </c>
      <c r="N154" s="125">
        <f>SUMIF($B155:$B$211,LEFT($C154,LEN($C154)-6),N155:N$211)</f>
        <v>52.332277452888547</v>
      </c>
      <c r="O154" s="125">
        <f>SUMIF($B155:$B$211,LEFT($C154,LEN($C154)-6),O155:O$211)</f>
        <v>48.605912699536233</v>
      </c>
      <c r="P154" s="125">
        <f>SUMIF($B155:$B$211,LEFT($C154,LEN($C154)-6),P155:P$211)</f>
        <v>56.651644108637676</v>
      </c>
      <c r="Q154" s="125">
        <f>SUMIF($B155:$B$211,LEFT($C154,LEN($C154)-6),Q155:Q$211)</f>
        <v>58.474882959210149</v>
      </c>
      <c r="R154" s="125">
        <f>SUMIF($B155:$B$211,LEFT($C154,LEN($C154)-6),R155:R$211)</f>
        <v>64.159781229525294</v>
      </c>
      <c r="S154" s="125">
        <f>SUMIF($B155:$B$211,LEFT($C154,LEN($C154)-6),S155:S$211)</f>
        <v>66.220504820465678</v>
      </c>
      <c r="T154" s="125">
        <f>SUMIF($B155:$B$211,LEFT($C154,LEN($C154)-6),T155:T$211)</f>
        <v>68.173433007896335</v>
      </c>
      <c r="U154" s="125">
        <f>SUMIF($B155:$B$211,LEFT($C154,LEN($C154)-6),U155:U$211)</f>
        <v>70.042239026007778</v>
      </c>
      <c r="V154" s="125">
        <f>SUMIF($B155:$B$211,LEFT($C154,LEN($C154)-6),V155:V$211)</f>
        <v>72.093778116057848</v>
      </c>
      <c r="W154" s="125">
        <f>SUMIF($B155:$B$211,LEFT($C154,LEN($C154)-6),W155:W$211)</f>
        <v>74.061195036788774</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2.059875277838823E-2</v>
      </c>
      <c r="L155" s="127">
        <v>0</v>
      </c>
      <c r="M155" s="127">
        <v>0.39024402189855079</v>
      </c>
      <c r="N155" s="127">
        <v>0.2785599760869566</v>
      </c>
      <c r="O155" s="127">
        <v>0.26556286594202899</v>
      </c>
      <c r="P155" s="127">
        <v>0.35024943071014497</v>
      </c>
      <c r="Q155" s="127">
        <v>0.16373271847826087</v>
      </c>
      <c r="R155" s="127">
        <v>0.22159218929684776</v>
      </c>
      <c r="S155" s="127">
        <v>0.21278655844826527</v>
      </c>
      <c r="T155" s="127">
        <v>0.20161728086749975</v>
      </c>
      <c r="U155" s="127">
        <v>0.1891834753239505</v>
      </c>
      <c r="V155" s="127">
        <v>0.1755973034070723</v>
      </c>
      <c r="W155" s="127">
        <v>0.16074660352740322</v>
      </c>
    </row>
    <row r="156" spans="1:23" s="85" customFormat="1" ht="14.25" customHeight="1" x14ac:dyDescent="0.25">
      <c r="A156" s="130" t="s">
        <v>240</v>
      </c>
      <c r="B156" s="130" t="s">
        <v>486</v>
      </c>
      <c r="C156" s="126" t="s">
        <v>488</v>
      </c>
      <c r="D156" s="127">
        <v>7.2059475838586957</v>
      </c>
      <c r="E156" s="127">
        <v>7.2206069187500006</v>
      </c>
      <c r="F156" s="127">
        <v>6.8081167195217391</v>
      </c>
      <c r="G156" s="127">
        <v>6.3429801637260876</v>
      </c>
      <c r="H156" s="127">
        <v>7.0940183135217394</v>
      </c>
      <c r="I156" s="127">
        <v>11.005289187043479</v>
      </c>
      <c r="J156" s="127">
        <v>13.033140758913044</v>
      </c>
      <c r="K156" s="127">
        <v>17.951721893587596</v>
      </c>
      <c r="L156" s="127">
        <v>16.473567787871364</v>
      </c>
      <c r="M156" s="127">
        <v>28.381592823725718</v>
      </c>
      <c r="N156" s="127">
        <v>12.649667838591448</v>
      </c>
      <c r="O156" s="127">
        <v>11</v>
      </c>
      <c r="P156" s="127">
        <v>11</v>
      </c>
      <c r="Q156" s="127">
        <v>11</v>
      </c>
      <c r="R156" s="127">
        <v>11.449621798900653</v>
      </c>
      <c r="S156" s="127">
        <v>11.498846570708661</v>
      </c>
      <c r="T156" s="127">
        <v>11.527016258496024</v>
      </c>
      <c r="U156" s="127">
        <v>11.552486613568311</v>
      </c>
      <c r="V156" s="127">
        <v>11.577966481363708</v>
      </c>
      <c r="W156" s="127">
        <v>11.600747016444075</v>
      </c>
    </row>
    <row r="157" spans="1:23" s="85" customFormat="1" ht="14.25" customHeight="1" x14ac:dyDescent="0.25">
      <c r="A157" s="130" t="s">
        <v>240</v>
      </c>
      <c r="B157" s="130" t="s">
        <v>486</v>
      </c>
      <c r="C157" s="126" t="s">
        <v>489</v>
      </c>
      <c r="D157" s="127">
        <v>1.8121182000000003E-2</v>
      </c>
      <c r="E157" s="127">
        <v>5.9397207666666674E-2</v>
      </c>
      <c r="F157" s="127">
        <v>9.664630400000003E-2</v>
      </c>
      <c r="G157" s="127">
        <v>0.27836149016666678</v>
      </c>
      <c r="H157" s="127">
        <v>0.11243388045133336</v>
      </c>
      <c r="I157" s="127">
        <v>0.12433144316666668</v>
      </c>
      <c r="J157" s="127">
        <v>0.22458837734782613</v>
      </c>
      <c r="K157" s="127">
        <v>0.2887932637478034</v>
      </c>
      <c r="L157" s="127">
        <v>0.40369322993718837</v>
      </c>
      <c r="M157" s="127">
        <v>1.4904672195000002</v>
      </c>
      <c r="N157" s="127">
        <v>1.3797266628333338</v>
      </c>
      <c r="O157" s="127">
        <v>1.2619389798333334</v>
      </c>
      <c r="P157" s="127">
        <v>1.2528783888333332</v>
      </c>
      <c r="Q157" s="127">
        <v>2.8938520921666666</v>
      </c>
      <c r="R157" s="127">
        <v>2.0279851027240774</v>
      </c>
      <c r="S157" s="127">
        <v>2.172100544195354</v>
      </c>
      <c r="T157" s="127">
        <v>2.3142026421238104</v>
      </c>
      <c r="U157" s="127">
        <v>2.4593589775711826</v>
      </c>
      <c r="V157" s="127">
        <v>2.6094345734431728</v>
      </c>
      <c r="W157" s="127">
        <v>2.7625644068340995</v>
      </c>
    </row>
    <row r="158" spans="1:23" s="85" customFormat="1" ht="14.25" customHeight="1" x14ac:dyDescent="0.25">
      <c r="A158" s="130" t="s">
        <v>240</v>
      </c>
      <c r="B158" s="130" t="s">
        <v>486</v>
      </c>
      <c r="C158" s="126" t="s">
        <v>241</v>
      </c>
      <c r="D158" s="127">
        <v>2.1043937576173913E-2</v>
      </c>
      <c r="E158" s="127">
        <v>1.2200357967391306E-2</v>
      </c>
      <c r="F158" s="127">
        <v>1.0414939728260872E-2</v>
      </c>
      <c r="G158" s="127">
        <v>0.27063106507246382</v>
      </c>
      <c r="H158" s="127">
        <v>0.38160895472463774</v>
      </c>
      <c r="I158" s="127">
        <v>0.20638012833333338</v>
      </c>
      <c r="J158" s="127">
        <v>0.27987158866666678</v>
      </c>
      <c r="K158" s="127">
        <v>0.22248785623427222</v>
      </c>
      <c r="L158" s="127">
        <v>0.21091043385104086</v>
      </c>
      <c r="M158" s="127">
        <v>0.17665784566666673</v>
      </c>
      <c r="N158" s="127">
        <v>0.24608418500000009</v>
      </c>
      <c r="O158" s="127">
        <v>0.25490402457971018</v>
      </c>
      <c r="P158" s="127">
        <v>1.258415416666667E-2</v>
      </c>
      <c r="Q158" s="127">
        <v>0.12717061166666671</v>
      </c>
      <c r="R158" s="127">
        <v>0.13445104279606893</v>
      </c>
      <c r="S158" s="127">
        <v>0.13367555513325555</v>
      </c>
      <c r="T158" s="127">
        <v>0.13256152068729377</v>
      </c>
      <c r="U158" s="127">
        <v>0.13111547261277626</v>
      </c>
      <c r="V158" s="127">
        <v>0.12993801393685772</v>
      </c>
      <c r="W158" s="127">
        <v>0.12842854163238376</v>
      </c>
    </row>
    <row r="159" spans="1:23" s="85" customFormat="1" ht="14.25" customHeight="1" x14ac:dyDescent="0.25">
      <c r="A159" s="130" t="s">
        <v>240</v>
      </c>
      <c r="B159" s="130" t="s">
        <v>486</v>
      </c>
      <c r="C159" s="126" t="s">
        <v>490</v>
      </c>
      <c r="D159" s="127">
        <v>3.157671337228261</v>
      </c>
      <c r="E159" s="127">
        <v>3.3495901911008699</v>
      </c>
      <c r="F159" s="127">
        <v>3.0199813126856889</v>
      </c>
      <c r="G159" s="127">
        <v>3.0580331430126821</v>
      </c>
      <c r="H159" s="127">
        <v>2.4588337404660332</v>
      </c>
      <c r="I159" s="127">
        <v>2.6802821415783527</v>
      </c>
      <c r="J159" s="127">
        <v>2.3413528433396746</v>
      </c>
      <c r="K159" s="127">
        <v>3.3292843790473698</v>
      </c>
      <c r="L159" s="127">
        <v>4.568086324973355</v>
      </c>
      <c r="M159" s="127">
        <v>3.1331665518478262</v>
      </c>
      <c r="N159" s="127">
        <v>5.6892306979492755</v>
      </c>
      <c r="O159" s="127">
        <v>4.0655668728913046</v>
      </c>
      <c r="P159" s="127">
        <v>5.1443128473985515</v>
      </c>
      <c r="Q159" s="127">
        <v>5.0505541037463777</v>
      </c>
      <c r="R159" s="127">
        <v>4.9087170233205546</v>
      </c>
      <c r="S159" s="127">
        <v>4.9093037727148987</v>
      </c>
      <c r="T159" s="127">
        <v>4.893917077112949</v>
      </c>
      <c r="U159" s="127">
        <v>4.8643618172261096</v>
      </c>
      <c r="V159" s="127">
        <v>4.8388265479004824</v>
      </c>
      <c r="W159" s="127">
        <v>4.7991227142898714</v>
      </c>
    </row>
    <row r="160" spans="1:23" s="85" customFormat="1" ht="14.25" customHeight="1" x14ac:dyDescent="0.25">
      <c r="A160" s="130" t="s">
        <v>240</v>
      </c>
      <c r="B160" s="130" t="s">
        <v>486</v>
      </c>
      <c r="C160" s="126" t="s">
        <v>491</v>
      </c>
      <c r="D160" s="127">
        <v>0</v>
      </c>
      <c r="E160" s="127">
        <v>2.4797475543478265E-2</v>
      </c>
      <c r="F160" s="127">
        <v>7.2904578097826092E-2</v>
      </c>
      <c r="G160" s="127">
        <v>0.17612430888768121</v>
      </c>
      <c r="H160" s="127">
        <v>0.16614308614130438</v>
      </c>
      <c r="I160" s="127">
        <v>0.1107405566666667</v>
      </c>
      <c r="J160" s="127">
        <v>3.0748869673913048E-2</v>
      </c>
      <c r="K160" s="127">
        <v>3.7072227698336256E-2</v>
      </c>
      <c r="L160" s="127">
        <v>0</v>
      </c>
      <c r="M160" s="127">
        <v>0.30554326316666675</v>
      </c>
      <c r="N160" s="127">
        <v>0.5474402156666669</v>
      </c>
      <c r="O160" s="127">
        <v>1.1355764291086958</v>
      </c>
      <c r="P160" s="127">
        <v>1.0231911443550725</v>
      </c>
      <c r="Q160" s="127">
        <v>0.86750663167391329</v>
      </c>
      <c r="R160" s="127">
        <v>2.1894201903072834</v>
      </c>
      <c r="S160" s="127">
        <v>2.2462880716668594</v>
      </c>
      <c r="T160" s="127">
        <v>2.2950989104385306</v>
      </c>
      <c r="U160" s="127">
        <v>2.343270183675064</v>
      </c>
      <c r="V160" s="127">
        <v>2.3911157086481265</v>
      </c>
      <c r="W160" s="127">
        <v>2.4383216680860276</v>
      </c>
    </row>
    <row r="161" spans="1:23" s="85" customFormat="1" ht="14.25" customHeight="1" x14ac:dyDescent="0.25">
      <c r="A161" s="130" t="s">
        <v>240</v>
      </c>
      <c r="B161" s="130" t="s">
        <v>486</v>
      </c>
      <c r="C161" s="126" t="s">
        <v>492</v>
      </c>
      <c r="D161" s="127">
        <v>1.9837980434782611E-3</v>
      </c>
      <c r="E161" s="127">
        <v>0.21325828967391311</v>
      </c>
      <c r="F161" s="127">
        <v>0.16914103317391305</v>
      </c>
      <c r="G161" s="127">
        <v>0.16853673310869566</v>
      </c>
      <c r="H161" s="127">
        <v>0.26829997646557979</v>
      </c>
      <c r="I161" s="127">
        <v>0.26876021088088775</v>
      </c>
      <c r="J161" s="127">
        <v>9.1110568425724639E-2</v>
      </c>
      <c r="K161" s="127">
        <v>7.5504928586291473E-2</v>
      </c>
      <c r="L161" s="127">
        <v>2.5168309528763855E-2</v>
      </c>
      <c r="M161" s="127">
        <v>1.2078802088623188</v>
      </c>
      <c r="N161" s="127">
        <v>1.1761958553152174</v>
      </c>
      <c r="O161" s="127">
        <v>0.88570248003260865</v>
      </c>
      <c r="P161" s="127">
        <v>0.52483599400000003</v>
      </c>
      <c r="Q161" s="127">
        <v>0.78582061789130453</v>
      </c>
      <c r="R161" s="127">
        <v>1.0964275553049878</v>
      </c>
      <c r="S161" s="127">
        <v>1.1413919176622962</v>
      </c>
      <c r="T161" s="127">
        <v>1.1851496330686879</v>
      </c>
      <c r="U161" s="127">
        <v>1.2278656326637709</v>
      </c>
      <c r="V161" s="127">
        <v>1.2749538360789319</v>
      </c>
      <c r="W161" s="127">
        <v>1.3210003236827896</v>
      </c>
    </row>
    <row r="162" spans="1:23" s="85" customFormat="1" ht="14.25" customHeight="1" x14ac:dyDescent="0.25">
      <c r="A162" s="130" t="s">
        <v>240</v>
      </c>
      <c r="B162" s="130" t="s">
        <v>486</v>
      </c>
      <c r="C162" s="126" t="s">
        <v>493</v>
      </c>
      <c r="D162" s="127">
        <v>0</v>
      </c>
      <c r="E162" s="127">
        <v>0.20085955190217394</v>
      </c>
      <c r="F162" s="127">
        <v>0.14878485326086957</v>
      </c>
      <c r="G162" s="127">
        <v>2.4549500788043483E-2</v>
      </c>
      <c r="H162" s="127">
        <v>0.2607436743333334</v>
      </c>
      <c r="I162" s="127">
        <v>0.27548911159239137</v>
      </c>
      <c r="J162" s="127">
        <v>0.20537339600000004</v>
      </c>
      <c r="K162" s="127">
        <v>0.88985823352143034</v>
      </c>
      <c r="L162" s="127">
        <v>0.14729701172449328</v>
      </c>
      <c r="M162" s="127">
        <v>1.0629715583188406</v>
      </c>
      <c r="N162" s="127">
        <v>0</v>
      </c>
      <c r="O162" s="127">
        <v>0.26142099797101453</v>
      </c>
      <c r="P162" s="127">
        <v>0.78610033071014507</v>
      </c>
      <c r="Q162" s="127">
        <v>0.60316996435507253</v>
      </c>
      <c r="R162" s="127">
        <v>0.51244166903725252</v>
      </c>
      <c r="S162" s="127">
        <v>0.51961387384412705</v>
      </c>
      <c r="T162" s="127">
        <v>0.52244665778499155</v>
      </c>
      <c r="U162" s="127">
        <v>0.52401515234298712</v>
      </c>
      <c r="V162" s="127">
        <v>0.52585605781669464</v>
      </c>
      <c r="W162" s="127">
        <v>0.52643267390753512</v>
      </c>
    </row>
    <row r="163" spans="1:23" s="85" customFormat="1" ht="14.25" customHeight="1" x14ac:dyDescent="0.25">
      <c r="A163" s="130" t="s">
        <v>240</v>
      </c>
      <c r="B163" s="130" t="s">
        <v>486</v>
      </c>
      <c r="C163" s="126" t="s">
        <v>494</v>
      </c>
      <c r="D163" s="127">
        <v>0</v>
      </c>
      <c r="E163" s="127">
        <v>0</v>
      </c>
      <c r="F163" s="127">
        <v>0</v>
      </c>
      <c r="G163" s="127">
        <v>0</v>
      </c>
      <c r="H163" s="127">
        <v>0</v>
      </c>
      <c r="I163" s="127">
        <v>2.2813677500000004E-2</v>
      </c>
      <c r="J163" s="127">
        <v>1.215076301630435E-2</v>
      </c>
      <c r="K163" s="127">
        <v>0</v>
      </c>
      <c r="L163" s="127">
        <v>2.0134647623011094E-3</v>
      </c>
      <c r="M163" s="127">
        <v>2.2366722644927541E-2</v>
      </c>
      <c r="N163" s="127">
        <v>7.641053243478263E-2</v>
      </c>
      <c r="O163" s="127">
        <v>0.19831404833333335</v>
      </c>
      <c r="P163" s="127">
        <v>0.35068504933333339</v>
      </c>
      <c r="Q163" s="127">
        <v>0.50644330465217402</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0.48779690279347832</v>
      </c>
      <c r="E164" s="127">
        <v>0.92417908463043497</v>
      </c>
      <c r="F164" s="127">
        <v>2.9915238726108702</v>
      </c>
      <c r="G164" s="127">
        <v>1.9704695792405724</v>
      </c>
      <c r="H164" s="127">
        <v>2.0370340512069567</v>
      </c>
      <c r="I164" s="127">
        <v>3.0014688065557973</v>
      </c>
      <c r="J164" s="127">
        <v>2.5154041735253627</v>
      </c>
      <c r="K164" s="127">
        <v>1.8213509217783641</v>
      </c>
      <c r="L164" s="127">
        <v>5.0903758716305951</v>
      </c>
      <c r="M164" s="127">
        <v>9.4946747317246398</v>
      </c>
      <c r="N164" s="127">
        <v>6.8751400754963781</v>
      </c>
      <c r="O164" s="127">
        <v>6.8614193387717393</v>
      </c>
      <c r="P164" s="127">
        <v>12.132940627152175</v>
      </c>
      <c r="Q164" s="127">
        <v>10.068246954101451</v>
      </c>
      <c r="R164" s="127">
        <v>14.73336099719017</v>
      </c>
      <c r="S164" s="127">
        <v>15.505315706180721</v>
      </c>
      <c r="T164" s="127">
        <v>16.247781765339234</v>
      </c>
      <c r="U164" s="127">
        <v>16.987565100782032</v>
      </c>
      <c r="V164" s="127">
        <v>17.727720839961567</v>
      </c>
      <c r="W164" s="127">
        <v>18.465193855425522</v>
      </c>
    </row>
    <row r="165" spans="1:23" s="85" customFormat="1" ht="14.25" customHeight="1" x14ac:dyDescent="0.25">
      <c r="A165" s="130" t="s">
        <v>240</v>
      </c>
      <c r="B165" s="130" t="s">
        <v>486</v>
      </c>
      <c r="C165" s="126" t="s">
        <v>496</v>
      </c>
      <c r="D165" s="127">
        <v>0.127287148951087</v>
      </c>
      <c r="E165" s="127">
        <v>1.785418239130435E-2</v>
      </c>
      <c r="F165" s="127">
        <v>1.2398737771739133E-2</v>
      </c>
      <c r="G165" s="127">
        <v>0</v>
      </c>
      <c r="H165" s="127">
        <v>0.20581904701086959</v>
      </c>
      <c r="I165" s="127">
        <v>0.91837000192123197</v>
      </c>
      <c r="J165" s="127">
        <v>0.80013606159407258</v>
      </c>
      <c r="K165" s="127">
        <v>0.43445179215709129</v>
      </c>
      <c r="L165" s="127">
        <v>0.27574794114080181</v>
      </c>
      <c r="M165" s="127">
        <v>0.70137692930434792</v>
      </c>
      <c r="N165" s="127">
        <v>0.14994569231159421</v>
      </c>
      <c r="O165" s="127">
        <v>7.480006181159421E-2</v>
      </c>
      <c r="P165" s="127">
        <v>8.8385590956521751E-2</v>
      </c>
      <c r="Q165" s="127">
        <v>0.1886642866304348</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11.088370998063985</v>
      </c>
      <c r="E166" s="127">
        <v>11.689550352946286</v>
      </c>
      <c r="F166" s="127">
        <v>20.543602082753331</v>
      </c>
      <c r="G166" s="127">
        <v>26.126508290441471</v>
      </c>
      <c r="H166" s="127">
        <v>30.973788518364334</v>
      </c>
      <c r="I166" s="127">
        <v>27.297996469533981</v>
      </c>
      <c r="J166" s="127">
        <v>27.896069364651456</v>
      </c>
      <c r="K166" s="127">
        <v>24.502176041107798</v>
      </c>
      <c r="L166" s="127">
        <v>19.999999999999996</v>
      </c>
      <c r="M166" s="127">
        <v>20</v>
      </c>
      <c r="N166" s="127">
        <v>20</v>
      </c>
      <c r="O166" s="127">
        <v>20</v>
      </c>
      <c r="P166" s="127">
        <v>20</v>
      </c>
      <c r="Q166" s="127">
        <v>20.000000000000004</v>
      </c>
      <c r="R166" s="127">
        <v>22.946922571460515</v>
      </c>
      <c r="S166" s="127">
        <v>23.934110806724977</v>
      </c>
      <c r="T166" s="127">
        <v>24.914679756017776</v>
      </c>
      <c r="U166" s="127">
        <v>25.837920859851931</v>
      </c>
      <c r="V166" s="127">
        <v>26.922306892453705</v>
      </c>
      <c r="W166" s="127">
        <v>27.949365079596834</v>
      </c>
    </row>
    <row r="167" spans="1:23" s="85" customFormat="1" ht="14.25" customHeight="1" x14ac:dyDescent="0.25">
      <c r="A167" s="130" t="s">
        <v>240</v>
      </c>
      <c r="B167" s="130" t="s">
        <v>486</v>
      </c>
      <c r="C167" s="126" t="s">
        <v>497</v>
      </c>
      <c r="D167" s="127">
        <v>0.18105875315326089</v>
      </c>
      <c r="E167" s="127">
        <v>0.91413167160652198</v>
      </c>
      <c r="F167" s="127">
        <v>0.50111951664536247</v>
      </c>
      <c r="G167" s="127">
        <v>0.77037832199070644</v>
      </c>
      <c r="H167" s="127">
        <v>0.79659677016449293</v>
      </c>
      <c r="I167" s="127">
        <v>1.0212594825195653</v>
      </c>
      <c r="J167" s="127">
        <v>1.1256182880695655</v>
      </c>
      <c r="K167" s="127">
        <v>1.3632330293841493</v>
      </c>
      <c r="L167" s="127">
        <v>1.340411975045114</v>
      </c>
      <c r="M167" s="127">
        <v>1.9660374239492759</v>
      </c>
      <c r="N167" s="127">
        <v>2.5465789337028988</v>
      </c>
      <c r="O167" s="127">
        <v>2.0379145618550729</v>
      </c>
      <c r="P167" s="127">
        <v>3.6639919725797108</v>
      </c>
      <c r="Q167" s="127">
        <v>5.803065410623188</v>
      </c>
      <c r="R167" s="127">
        <v>3.6034246212165728</v>
      </c>
      <c r="S167" s="127">
        <v>3.6137353658664693</v>
      </c>
      <c r="T167" s="127">
        <v>3.6089820966778898</v>
      </c>
      <c r="U167" s="127">
        <v>3.5993525453145825</v>
      </c>
      <c r="V167" s="127">
        <v>3.5975292582813974</v>
      </c>
      <c r="W167" s="127">
        <v>3.5908296890734879</v>
      </c>
    </row>
    <row r="168" spans="1:23" s="85" customFormat="1" ht="14.25" customHeight="1" x14ac:dyDescent="0.25">
      <c r="A168" s="130" t="s">
        <v>240</v>
      </c>
      <c r="B168" s="130" t="s">
        <v>486</v>
      </c>
      <c r="C168" s="126" t="s">
        <v>498</v>
      </c>
      <c r="D168" s="127">
        <v>4.9594951086956527E-3</v>
      </c>
      <c r="E168" s="127">
        <v>0</v>
      </c>
      <c r="F168" s="127">
        <v>2.9756970652173916E-3</v>
      </c>
      <c r="G168" s="127">
        <v>2.4797475543478265E-2</v>
      </c>
      <c r="H168" s="127">
        <v>0.57998506371603276</v>
      </c>
      <c r="I168" s="127">
        <v>0.30583509726086966</v>
      </c>
      <c r="J168" s="127">
        <v>0.4120185910869566</v>
      </c>
      <c r="K168" s="127">
        <v>0.34782603768751574</v>
      </c>
      <c r="L168" s="127">
        <v>0.39010879769583912</v>
      </c>
      <c r="M168" s="127">
        <v>0.74555444945652172</v>
      </c>
      <c r="N168" s="127">
        <v>0.71729678750000003</v>
      </c>
      <c r="O168" s="127">
        <v>0.30279203840579716</v>
      </c>
      <c r="P168" s="127">
        <v>0.32148857844202905</v>
      </c>
      <c r="Q168" s="127">
        <v>0.41665626322463778</v>
      </c>
      <c r="R168" s="127">
        <v>0.3354164679703</v>
      </c>
      <c r="S168" s="127">
        <v>0.33333607731978432</v>
      </c>
      <c r="T168" s="127">
        <v>0.32997940928164271</v>
      </c>
      <c r="U168" s="127">
        <v>0.32574319507508048</v>
      </c>
      <c r="V168" s="127">
        <v>0.32253260276612727</v>
      </c>
      <c r="W168" s="127">
        <v>0.3184424642887525</v>
      </c>
    </row>
    <row r="169" spans="1:23" s="87" customFormat="1" ht="14.25" customHeight="1" x14ac:dyDescent="0.25">
      <c r="A169" s="125" t="s">
        <v>499</v>
      </c>
      <c r="B169" s="125" t="s">
        <v>499</v>
      </c>
      <c r="C169" s="124" t="s">
        <v>499</v>
      </c>
      <c r="D169" s="125">
        <f>SUMIF($B170:$B$211,LEFT($C169,LEN($C169)-6),D170:D$211)</f>
        <v>3.5529212576530331</v>
      </c>
      <c r="E169" s="125">
        <f>SUMIF($B170:$B$211,LEFT($C169,LEN($C169)-6),E170:E$211)</f>
        <v>8.7479900900995666</v>
      </c>
      <c r="F169" s="125">
        <f>SUMIF($B170:$B$211,LEFT($C169,LEN($C169)-6),F170:F$211)</f>
        <v>12.747429099946382</v>
      </c>
      <c r="G169" s="125">
        <f>SUMIF($B170:$B$211,LEFT($C169,LEN($C169)-6),G170:G$211)</f>
        <v>13.251195472729774</v>
      </c>
      <c r="H169" s="125">
        <f>SUMIF($B170:$B$211,LEFT($C169,LEN($C169)-6),H170:H$211)</f>
        <v>14.070168864451206</v>
      </c>
      <c r="I169" s="125">
        <f>SUMIF($B170:$B$211,LEFT($C169,LEN($C169)-6),I170:I$211)</f>
        <v>18.827370294366489</v>
      </c>
      <c r="J169" s="125">
        <f>SUMIF($B170:$B$211,LEFT($C169,LEN($C169)-6),J170:J$211)</f>
        <v>24.005276689102168</v>
      </c>
      <c r="K169" s="125">
        <f>SUMIF($B170:$B$211,LEFT($C169,LEN($C169)-6),K170:K$211)</f>
        <v>26.685603204587085</v>
      </c>
      <c r="L169" s="125">
        <f>SUMIF($B170:$B$211,LEFT($C169,LEN($C169)-6),L170:L$211)</f>
        <v>20.949763497480301</v>
      </c>
      <c r="M169" s="125">
        <f>SUMIF($B170:$B$211,LEFT($C169,LEN($C169)-6),M170:M$211)</f>
        <v>31.561529868264508</v>
      </c>
      <c r="N169" s="125">
        <f>SUMIF($B170:$B$211,LEFT($C169,LEN($C169)-6),N170:N$211)</f>
        <v>39.714433385363762</v>
      </c>
      <c r="O169" s="125">
        <f>SUMIF($B170:$B$211,LEFT($C169,LEN($C169)-6),O170:O$211)</f>
        <v>25.364783631631887</v>
      </c>
      <c r="P169" s="125">
        <f>SUMIF($B170:$B$211,LEFT($C169,LEN($C169)-6),P170:P$211)</f>
        <v>25.945894696208331</v>
      </c>
      <c r="Q169" s="125">
        <f>SUMIF($B170:$B$211,LEFT($C169,LEN($C169)-6),Q170:Q$211)</f>
        <v>27.355258403976443</v>
      </c>
      <c r="R169" s="125">
        <f>SUMIF($B170:$B$211,LEFT($C169,LEN($C169)-6),R170:R$211)</f>
        <v>27.248055649541751</v>
      </c>
      <c r="S169" s="125">
        <f>SUMIF($B170:$B$211,LEFT($C169,LEN($C169)-6),S170:S$211)</f>
        <v>28.546000015778912</v>
      </c>
      <c r="T169" s="125">
        <f>SUMIF($B170:$B$211,LEFT($C169,LEN($C169)-6),T170:T$211)</f>
        <v>29.755479657707028</v>
      </c>
      <c r="U169" s="125">
        <f>SUMIF($B170:$B$211,LEFT($C169,LEN($C169)-6),U170:U$211)</f>
        <v>30.941851534229354</v>
      </c>
      <c r="V169" s="125">
        <f>SUMIF($B170:$B$211,LEFT($C169,LEN($C169)-6),V170:V$211)</f>
        <v>32.207063408327393</v>
      </c>
      <c r="W169" s="125">
        <f>SUMIF($B170:$B$211,LEFT($C169,LEN($C169)-6),W170:W$211)</f>
        <v>33.449167517019625</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0.20290141370815218</v>
      </c>
      <c r="E171" s="127">
        <v>0.50703398243750009</v>
      </c>
      <c r="F171" s="127">
        <v>0.39488739929211963</v>
      </c>
      <c r="G171" s="127">
        <v>1.0823561914225546</v>
      </c>
      <c r="H171" s="127">
        <v>1.5845437959326996</v>
      </c>
      <c r="I171" s="127">
        <v>2.3909566065321561</v>
      </c>
      <c r="J171" s="127">
        <v>2.5824385203312503</v>
      </c>
      <c r="K171" s="127">
        <v>5.0974258746306296</v>
      </c>
      <c r="L171" s="127">
        <v>6.3429363988092167</v>
      </c>
      <c r="M171" s="127">
        <v>14.678920207989137</v>
      </c>
      <c r="N171" s="127">
        <v>16.684969805921735</v>
      </c>
      <c r="O171" s="127">
        <v>9.0158387043057999</v>
      </c>
      <c r="P171" s="127">
        <v>14.274848545123186</v>
      </c>
      <c r="Q171" s="127">
        <v>12.743612166217385</v>
      </c>
      <c r="R171" s="127">
        <v>12.353598072446967</v>
      </c>
      <c r="S171" s="127">
        <v>13.128332450882519</v>
      </c>
      <c r="T171" s="127">
        <v>13.86213963734401</v>
      </c>
      <c r="U171" s="127">
        <v>14.601408622486563</v>
      </c>
      <c r="V171" s="127">
        <v>15.38723171491559</v>
      </c>
      <c r="W171" s="127">
        <v>16.178516606025674</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2.6195329298959678</v>
      </c>
      <c r="E173" s="127">
        <v>7.464983117640327</v>
      </c>
      <c r="F173" s="127">
        <v>10.148542074349914</v>
      </c>
      <c r="G173" s="127">
        <v>11.05783796928548</v>
      </c>
      <c r="H173" s="127">
        <v>7.4224336684655157</v>
      </c>
      <c r="I173" s="127">
        <v>13.829562529510962</v>
      </c>
      <c r="J173" s="127">
        <v>18.070755100764394</v>
      </c>
      <c r="K173" s="127">
        <v>16.061906440344963</v>
      </c>
      <c r="L173" s="127">
        <v>8.5752227673575483</v>
      </c>
      <c r="M173" s="127">
        <v>10.756555095007249</v>
      </c>
      <c r="N173" s="127">
        <v>13.614660095891304</v>
      </c>
      <c r="O173" s="127">
        <v>7.9554994073985501</v>
      </c>
      <c r="P173" s="127">
        <v>7.3576812184329698</v>
      </c>
      <c r="Q173" s="127">
        <v>11.018802157143117</v>
      </c>
      <c r="R173" s="127">
        <v>8.3789078744472505</v>
      </c>
      <c r="S173" s="127">
        <v>8.7019183543247713</v>
      </c>
      <c r="T173" s="127">
        <v>8.9951711397206253</v>
      </c>
      <c r="U173" s="127">
        <v>9.2797384795132718</v>
      </c>
      <c r="V173" s="127">
        <v>9.5775874192219099</v>
      </c>
      <c r="W173" s="127">
        <v>9.8667509133272535</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0.14283346591466001</v>
      </c>
      <c r="M175" s="127">
        <v>0.1148870292173913</v>
      </c>
      <c r="N175" s="127">
        <v>0.31879176793478264</v>
      </c>
      <c r="O175" s="127">
        <v>0.33049484311594207</v>
      </c>
      <c r="P175" s="127">
        <v>0.86883630144927548</v>
      </c>
      <c r="Q175" s="127">
        <v>0.79440474329710153</v>
      </c>
      <c r="R175" s="127">
        <v>0.95832963892701906</v>
      </c>
      <c r="S175" s="127">
        <v>1.0283298536687151</v>
      </c>
      <c r="T175" s="127">
        <v>1.0987339500929871</v>
      </c>
      <c r="U175" s="127">
        <v>1.1690962366052164</v>
      </c>
      <c r="V175" s="127">
        <v>1.2438005949891817</v>
      </c>
      <c r="W175" s="127">
        <v>1.318463143461106</v>
      </c>
    </row>
    <row r="176" spans="1:23" s="85" customFormat="1" ht="14.25" customHeight="1" x14ac:dyDescent="0.25">
      <c r="A176" s="130" t="s">
        <v>240</v>
      </c>
      <c r="B176" s="130" t="s">
        <v>500</v>
      </c>
      <c r="C176" s="126" t="s">
        <v>506</v>
      </c>
      <c r="D176" s="127">
        <v>0.72086261404891316</v>
      </c>
      <c r="E176" s="127">
        <v>0.56290269483695665</v>
      </c>
      <c r="F176" s="127">
        <v>1.9218043546195656</v>
      </c>
      <c r="G176" s="127">
        <v>0.81541540354347852</v>
      </c>
      <c r="H176" s="127">
        <v>4.2771114253247289</v>
      </c>
      <c r="I176" s="127">
        <v>2.1538260776195655</v>
      </c>
      <c r="J176" s="127">
        <v>2.8528602903652178</v>
      </c>
      <c r="K176" s="127">
        <v>5.4369503784613853</v>
      </c>
      <c r="L176" s="127">
        <v>5.701807809911001</v>
      </c>
      <c r="M176" s="127">
        <v>5.9545246521739141</v>
      </c>
      <c r="N176" s="127">
        <v>8.7318120159782602</v>
      </c>
      <c r="O176" s="127">
        <v>7.7624157061594214</v>
      </c>
      <c r="P176" s="127">
        <v>3.4445286312028993</v>
      </c>
      <c r="Q176" s="127">
        <v>2.7792462940217386</v>
      </c>
      <c r="R176" s="127">
        <v>5.4325878636070275</v>
      </c>
      <c r="S176" s="127">
        <v>5.5594094754185726</v>
      </c>
      <c r="T176" s="127">
        <v>5.6682981452745578</v>
      </c>
      <c r="U176" s="127">
        <v>5.7574059130862771</v>
      </c>
      <c r="V176" s="127">
        <v>5.8611753074685362</v>
      </c>
      <c r="W176" s="127">
        <v>5.945163799806604</v>
      </c>
    </row>
    <row r="177" spans="1:23" s="85" customFormat="1" ht="14.25" customHeight="1" x14ac:dyDescent="0.25">
      <c r="A177" s="130" t="s">
        <v>240</v>
      </c>
      <c r="B177" s="130" t="s">
        <v>500</v>
      </c>
      <c r="C177" s="126" t="s">
        <v>507</v>
      </c>
      <c r="D177" s="127">
        <v>9.6243000000000006E-3</v>
      </c>
      <c r="E177" s="127">
        <v>0.21307029518478263</v>
      </c>
      <c r="F177" s="127">
        <v>0.2821952716847827</v>
      </c>
      <c r="G177" s="127">
        <v>0.29558590847826088</v>
      </c>
      <c r="H177" s="127">
        <v>0.78607997472826097</v>
      </c>
      <c r="I177" s="127">
        <v>0.45302508070380448</v>
      </c>
      <c r="J177" s="127">
        <v>0.4992227776413044</v>
      </c>
      <c r="K177" s="127">
        <v>8.9320511150105156E-2</v>
      </c>
      <c r="L177" s="127">
        <v>0.18696305548787717</v>
      </c>
      <c r="M177" s="127">
        <v>5.6642883876811594E-2</v>
      </c>
      <c r="N177" s="127">
        <v>0.36419969963768117</v>
      </c>
      <c r="O177" s="127">
        <v>0.30053497065217388</v>
      </c>
      <c r="P177" s="127">
        <v>0</v>
      </c>
      <c r="Q177" s="127">
        <v>1.9193043297101451E-2</v>
      </c>
      <c r="R177" s="127">
        <v>0.12463220011348504</v>
      </c>
      <c r="S177" s="127">
        <v>0.12800988148433093</v>
      </c>
      <c r="T177" s="127">
        <v>0.13113678527484723</v>
      </c>
      <c r="U177" s="127">
        <v>0.13420228253802172</v>
      </c>
      <c r="V177" s="127">
        <v>0.13726837173217674</v>
      </c>
      <c r="W177" s="127">
        <v>0.14027305439899007</v>
      </c>
    </row>
    <row r="178" spans="1:23" s="87" customFormat="1" ht="14.25" customHeight="1" x14ac:dyDescent="0.25">
      <c r="A178" s="125" t="s">
        <v>508</v>
      </c>
      <c r="B178" s="125" t="s">
        <v>508</v>
      </c>
      <c r="C178" s="124" t="s">
        <v>508</v>
      </c>
      <c r="D178" s="125">
        <f>SUMIF($B179:$B$211,LEFT($C178,LEN($C178)-6),D179:D$211)</f>
        <v>69.850199789441433</v>
      </c>
      <c r="E178" s="125">
        <f>SUMIF($B179:$B$211,LEFT($C178,LEN($C178)-6),E179:E$211)</f>
        <v>64.689480293303305</v>
      </c>
      <c r="F178" s="125">
        <f>SUMIF($B179:$B$211,LEFT($C178,LEN($C178)-6),F179:F$211)</f>
        <v>91.95145638162704</v>
      </c>
      <c r="G178" s="125">
        <f>SUMIF($B179:$B$211,LEFT($C178,LEN($C178)-6),G179:G$211)</f>
        <v>75.970924988227935</v>
      </c>
      <c r="H178" s="125">
        <f>SUMIF($B179:$B$211,LEFT($C178,LEN($C178)-6),H179:H$211)</f>
        <v>87.406397100690526</v>
      </c>
      <c r="I178" s="125">
        <f>SUMIF($B179:$B$211,LEFT($C178,LEN($C178)-6),I179:I$211)</f>
        <v>108.38691508506254</v>
      </c>
      <c r="J178" s="125">
        <f>SUMIF($B179:$B$211,LEFT($C178,LEN($C178)-6),J179:J$211)</f>
        <v>119.90253181426566</v>
      </c>
      <c r="K178" s="125">
        <f>SUMIF($B179:$B$211,LEFT($C178,LEN($C178)-6),K179:K$211)</f>
        <v>120.11893612177528</v>
      </c>
      <c r="L178" s="125">
        <f>SUMIF($B179:$B$211,LEFT($C178,LEN($C178)-6),L179:L$211)</f>
        <v>104.49219645198555</v>
      </c>
      <c r="M178" s="125">
        <f>SUMIF($B179:$B$211,LEFT($C178,LEN($C178)-6),M179:M$211)</f>
        <v>149.23914323473434</v>
      </c>
      <c r="N178" s="125">
        <f>SUMIF($B179:$B$211,LEFT($C178,LEN($C178)-6),N179:N$211)</f>
        <v>140.20868431903125</v>
      </c>
      <c r="O178" s="125">
        <f>SUMIF($B179:$B$211,LEFT($C178,LEN($C178)-6),O179:O$211)</f>
        <v>140.21984667077336</v>
      </c>
      <c r="P178" s="125">
        <f>SUMIF($B179:$B$211,LEFT($C178,LEN($C178)-6),P179:P$211)</f>
        <v>111.67956352859422</v>
      </c>
      <c r="Q178" s="125">
        <f>SUMIF($B179:$B$211,LEFT($C178,LEN($C178)-6),Q179:Q$211)</f>
        <v>109.72520650286231</v>
      </c>
      <c r="R178" s="125">
        <f>SUMIF($B179:$B$211,LEFT($C178,LEN($C178)-6),R179:R$211)</f>
        <v>120.85608737632447</v>
      </c>
      <c r="S178" s="125">
        <f>SUMIF($B179:$B$211,LEFT($C178,LEN($C178)-6),S179:S$211)</f>
        <v>122.33075156702549</v>
      </c>
      <c r="T178" s="125">
        <f>SUMIF($B179:$B$211,LEFT($C178,LEN($C178)-6),T179:T$211)</f>
        <v>123.43606526031731</v>
      </c>
      <c r="U178" s="125">
        <f>SUMIF($B179:$B$211,LEFT($C178,LEN($C178)-6),U179:U$211)</f>
        <v>124.36905117148828</v>
      </c>
      <c r="V178" s="125">
        <f>SUMIF($B179:$B$211,LEFT($C178,LEN($C178)-6),V179:V$211)</f>
        <v>125.26391970491221</v>
      </c>
      <c r="W178" s="125">
        <f>SUMIF($B179:$B$211,LEFT($C178,LEN($C178)-6),W179:W$211)</f>
        <v>125.98577851195608</v>
      </c>
    </row>
    <row r="179" spans="1:23" s="85" customFormat="1" ht="14.25" customHeight="1" x14ac:dyDescent="0.25">
      <c r="A179" s="130" t="s">
        <v>240</v>
      </c>
      <c r="B179" s="130" t="s">
        <v>509</v>
      </c>
      <c r="C179" s="126" t="s">
        <v>510</v>
      </c>
      <c r="D179" s="127">
        <v>0</v>
      </c>
      <c r="E179" s="127">
        <v>0</v>
      </c>
      <c r="F179" s="127">
        <v>0</v>
      </c>
      <c r="G179" s="127">
        <v>2.8872900000000003E-3</v>
      </c>
      <c r="H179" s="127">
        <v>0</v>
      </c>
      <c r="I179" s="127">
        <v>0</v>
      </c>
      <c r="J179" s="127">
        <v>0</v>
      </c>
      <c r="K179" s="127">
        <v>0</v>
      </c>
      <c r="L179" s="127">
        <v>3.2903650062839455E-2</v>
      </c>
      <c r="M179" s="127">
        <v>1.9921708195652178E-2</v>
      </c>
      <c r="N179" s="127">
        <v>1.1963921500000002E-2</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1.2398737771739133E-2</v>
      </c>
      <c r="I180" s="127">
        <v>0.15714997320652174</v>
      </c>
      <c r="J180" s="127">
        <v>0.37311254292663049</v>
      </c>
      <c r="K180" s="127">
        <v>0.99130753727044851</v>
      </c>
      <c r="L180" s="127">
        <v>0.7007142260917032</v>
      </c>
      <c r="M180" s="127">
        <v>0.91377611014492754</v>
      </c>
      <c r="N180" s="127">
        <v>1.1810743472826086</v>
      </c>
      <c r="O180" s="127">
        <v>0.80918014268840588</v>
      </c>
      <c r="P180" s="127">
        <v>1.0340837230072464</v>
      </c>
      <c r="Q180" s="127">
        <v>1.3144894043478261</v>
      </c>
      <c r="R180" s="127">
        <v>1.0815253492476276</v>
      </c>
      <c r="S180" s="127">
        <v>1.091149407337936</v>
      </c>
      <c r="T180" s="127">
        <v>1.0997911299538043</v>
      </c>
      <c r="U180" s="127">
        <v>1.105009220408836</v>
      </c>
      <c r="V180" s="127">
        <v>1.1170537884286313</v>
      </c>
      <c r="W180" s="127">
        <v>1.1256747242875904</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10.390741564000002</v>
      </c>
      <c r="E182" s="127">
        <v>5.3855285364763592</v>
      </c>
      <c r="F182" s="127">
        <v>9.5542094847098369</v>
      </c>
      <c r="G182" s="127">
        <v>9.7105248285706516</v>
      </c>
      <c r="H182" s="127">
        <v>12.045482309106523</v>
      </c>
      <c r="I182" s="127">
        <v>9.2847291682890116</v>
      </c>
      <c r="J182" s="127">
        <v>12.573146273201271</v>
      </c>
      <c r="K182" s="127">
        <v>15.556615579480486</v>
      </c>
      <c r="L182" s="127">
        <v>16.51908567673285</v>
      </c>
      <c r="M182" s="127">
        <v>16.685962591659425</v>
      </c>
      <c r="N182" s="127">
        <v>19.085965006485512</v>
      </c>
      <c r="O182" s="127">
        <v>21.502023996594207</v>
      </c>
      <c r="P182" s="127">
        <v>18.252594975500006</v>
      </c>
      <c r="Q182" s="127">
        <v>20.136798764144917</v>
      </c>
      <c r="R182" s="127">
        <v>30.406156707540386</v>
      </c>
      <c r="S182" s="127">
        <v>31.773542729938594</v>
      </c>
      <c r="T182" s="127">
        <v>32.908357713980678</v>
      </c>
      <c r="U182" s="127">
        <v>33.943998940060027</v>
      </c>
      <c r="V182" s="127">
        <v>34.903327014739055</v>
      </c>
      <c r="W182" s="127">
        <v>35.763481331455068</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1.1902788826221658E-2</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10.370107605430876</v>
      </c>
      <c r="E184" s="127">
        <v>9.1386740015980195</v>
      </c>
      <c r="F184" s="127">
        <v>13.75107785970857</v>
      </c>
      <c r="G184" s="127">
        <v>11.153268907289377</v>
      </c>
      <c r="H184" s="127">
        <v>11.124294949604613</v>
      </c>
      <c r="I184" s="127">
        <v>17.322911418350827</v>
      </c>
      <c r="J184" s="127">
        <v>25.079597385760607</v>
      </c>
      <c r="K184" s="127">
        <v>15.783513445768156</v>
      </c>
      <c r="L184" s="127">
        <v>8.9582279785100098</v>
      </c>
      <c r="M184" s="127">
        <v>34.403772956843014</v>
      </c>
      <c r="N184" s="127">
        <v>23.811341543069425</v>
      </c>
      <c r="O184" s="127">
        <v>26</v>
      </c>
      <c r="P184" s="127">
        <v>25</v>
      </c>
      <c r="Q184" s="127">
        <v>24</v>
      </c>
      <c r="R184" s="127">
        <v>24.301796903868567</v>
      </c>
      <c r="S184" s="127">
        <v>24.534675109137993</v>
      </c>
      <c r="T184" s="127">
        <v>24.727598756265973</v>
      </c>
      <c r="U184" s="127">
        <v>24.920361235406681</v>
      </c>
      <c r="V184" s="127">
        <v>25.117452528633404</v>
      </c>
      <c r="W184" s="127">
        <v>25.314382653872801</v>
      </c>
    </row>
    <row r="185" spans="1:23" s="85" customFormat="1" ht="14.25" customHeight="1" x14ac:dyDescent="0.25">
      <c r="A185" s="130" t="s">
        <v>240</v>
      </c>
      <c r="B185" s="130" t="s">
        <v>509</v>
      </c>
      <c r="C185" s="126" t="s">
        <v>514</v>
      </c>
      <c r="D185" s="127">
        <v>3.1244819184782613E-2</v>
      </c>
      <c r="E185" s="127">
        <v>3.9675960869565222E-3</v>
      </c>
      <c r="F185" s="127">
        <v>0</v>
      </c>
      <c r="G185" s="127">
        <v>2.4301526032608701E-2</v>
      </c>
      <c r="H185" s="127">
        <v>4.959495108695653E-2</v>
      </c>
      <c r="I185" s="127">
        <v>0.25744739109239134</v>
      </c>
      <c r="J185" s="127">
        <v>0.38237707288043488</v>
      </c>
      <c r="K185" s="127">
        <v>0.35999205311908444</v>
      </c>
      <c r="L185" s="127">
        <v>0.50928146143315733</v>
      </c>
      <c r="M185" s="127">
        <v>0.37410612646376828</v>
      </c>
      <c r="N185" s="127">
        <v>1.1096456471304343</v>
      </c>
      <c r="O185" s="127">
        <v>0.4213865501956523</v>
      </c>
      <c r="P185" s="127">
        <v>0.28040568134057975</v>
      </c>
      <c r="Q185" s="127">
        <v>0.23967897971014496</v>
      </c>
      <c r="R185" s="127">
        <v>0.16687878297713807</v>
      </c>
      <c r="S185" s="127">
        <v>0.11162022177945297</v>
      </c>
      <c r="T185" s="127">
        <v>5.6516474928027881E-2</v>
      </c>
      <c r="U185" s="127">
        <v>1.460210897317253E-3</v>
      </c>
      <c r="V185" s="127">
        <v>-5.3611985527422017E-2</v>
      </c>
      <c r="W185" s="127">
        <v>-0.10863774937192941</v>
      </c>
    </row>
    <row r="186" spans="1:23" s="85" customFormat="1" ht="14.25" customHeight="1" x14ac:dyDescent="0.25">
      <c r="A186" s="130" t="s">
        <v>240</v>
      </c>
      <c r="B186" s="130" t="s">
        <v>509</v>
      </c>
      <c r="C186" s="126" t="s">
        <v>267</v>
      </c>
      <c r="D186" s="127">
        <v>5.4501051400938056</v>
      </c>
      <c r="E186" s="127">
        <v>5.0771655589167404</v>
      </c>
      <c r="F186" s="127">
        <v>10.882455540170621</v>
      </c>
      <c r="G186" s="127">
        <v>12.155810448051065</v>
      </c>
      <c r="H186" s="127">
        <v>11.370494354481817</v>
      </c>
      <c r="I186" s="127">
        <v>16.693166906621727</v>
      </c>
      <c r="J186" s="127">
        <v>13.735231603789165</v>
      </c>
      <c r="K186" s="127">
        <v>14.61117398406822</v>
      </c>
      <c r="L186" s="127">
        <v>12.347900974084869</v>
      </c>
      <c r="M186" s="127">
        <v>13.732204389159426</v>
      </c>
      <c r="N186" s="127">
        <v>13.063771167012504</v>
      </c>
      <c r="O186" s="127">
        <v>16.160913851338588</v>
      </c>
      <c r="P186" s="127">
        <v>16.279577617717393</v>
      </c>
      <c r="Q186" s="127">
        <v>12.821942035057972</v>
      </c>
      <c r="R186" s="127">
        <v>6.9820722332787666</v>
      </c>
      <c r="S186" s="127">
        <v>5.3298894249902027</v>
      </c>
      <c r="T186" s="127">
        <v>3.5901302337801071</v>
      </c>
      <c r="U186" s="127">
        <v>1.7843072791252137</v>
      </c>
      <c r="V186" s="127">
        <v>-8.6744711133592944E-2</v>
      </c>
      <c r="W186" s="127">
        <v>-2.0245413588556653</v>
      </c>
    </row>
    <row r="187" spans="1:23" s="85" customFormat="1" ht="14.25" customHeight="1" x14ac:dyDescent="0.25">
      <c r="A187" s="130" t="s">
        <v>240</v>
      </c>
      <c r="B187" s="130" t="s">
        <v>509</v>
      </c>
      <c r="C187" s="126" t="s">
        <v>515</v>
      </c>
      <c r="D187" s="127">
        <v>0.41884308149547828</v>
      </c>
      <c r="E187" s="127">
        <v>5.9759987716521738E-2</v>
      </c>
      <c r="F187" s="127">
        <v>0.23851466470923915</v>
      </c>
      <c r="G187" s="127">
        <v>7.8991646095108711E-2</v>
      </c>
      <c r="H187" s="127">
        <v>0.96730174291304349</v>
      </c>
      <c r="I187" s="127">
        <v>0.59144135738586967</v>
      </c>
      <c r="J187" s="127">
        <v>4.4288743146739133E-2</v>
      </c>
      <c r="K187" s="127">
        <v>4.082269898788711E-2</v>
      </c>
      <c r="L187" s="127">
        <v>3.1278976485671579E-2</v>
      </c>
      <c r="M187" s="127">
        <v>0.18371146289130438</v>
      </c>
      <c r="N187" s="127">
        <v>0.10165204642753624</v>
      </c>
      <c r="O187" s="127">
        <v>0.17116790424637682</v>
      </c>
      <c r="P187" s="127">
        <v>0.19011409044927535</v>
      </c>
      <c r="Q187" s="127">
        <v>0.13206105289130435</v>
      </c>
      <c r="R187" s="127">
        <v>0.24491387725225428</v>
      </c>
      <c r="S187" s="127">
        <v>0.25845921358692903</v>
      </c>
      <c r="T187" s="127">
        <v>0.27217716516897533</v>
      </c>
      <c r="U187" s="127">
        <v>0.28626185376667179</v>
      </c>
      <c r="V187" s="127">
        <v>0.30071399035857577</v>
      </c>
      <c r="W187" s="127">
        <v>0.3155328639661345</v>
      </c>
    </row>
    <row r="188" spans="1:23" s="85" customFormat="1" ht="14.25" customHeight="1" x14ac:dyDescent="0.25">
      <c r="A188" s="130" t="s">
        <v>240</v>
      </c>
      <c r="B188" s="130" t="s">
        <v>509</v>
      </c>
      <c r="C188" s="126" t="s">
        <v>516</v>
      </c>
      <c r="D188" s="127">
        <v>40.112025448409476</v>
      </c>
      <c r="E188" s="127">
        <v>40.573262549929908</v>
      </c>
      <c r="F188" s="127">
        <v>54.44807810867794</v>
      </c>
      <c r="G188" s="127">
        <v>39.448947731306603</v>
      </c>
      <c r="H188" s="127">
        <v>44.269585657385612</v>
      </c>
      <c r="I188" s="127">
        <v>52.425749470985203</v>
      </c>
      <c r="J188" s="127">
        <v>51.081970681589041</v>
      </c>
      <c r="K188" s="127">
        <v>51.437447677429681</v>
      </c>
      <c r="L188" s="127">
        <v>43.39913737896569</v>
      </c>
      <c r="M188" s="127">
        <v>57.775555187920304</v>
      </c>
      <c r="N188" s="127">
        <v>47.93888864382609</v>
      </c>
      <c r="O188" s="127">
        <v>38.600531334231881</v>
      </c>
      <c r="P188" s="127">
        <v>19.51948637763768</v>
      </c>
      <c r="Q188" s="127">
        <v>22.003704063318846</v>
      </c>
      <c r="R188" s="127">
        <v>26.473306414476319</v>
      </c>
      <c r="S188" s="127">
        <v>26.659472759612729</v>
      </c>
      <c r="T188" s="127">
        <v>26.831361166958906</v>
      </c>
      <c r="U188" s="127">
        <v>26.989861816997582</v>
      </c>
      <c r="V188" s="127">
        <v>27.173988135272978</v>
      </c>
      <c r="W188" s="127">
        <v>27.344726696240929</v>
      </c>
    </row>
    <row r="189" spans="1:23" s="85" customFormat="1" ht="14.25" customHeight="1" x14ac:dyDescent="0.25">
      <c r="A189" s="130" t="s">
        <v>240</v>
      </c>
      <c r="B189" s="130" t="s">
        <v>509</v>
      </c>
      <c r="C189" s="126" t="s">
        <v>270</v>
      </c>
      <c r="D189" s="127">
        <v>3.0771321308270108</v>
      </c>
      <c r="E189" s="127">
        <v>4.451122062578805</v>
      </c>
      <c r="F189" s="127">
        <v>3.077120723650816</v>
      </c>
      <c r="G189" s="127">
        <v>3.3961926108825189</v>
      </c>
      <c r="H189" s="127">
        <v>7.56724439834022</v>
      </c>
      <c r="I189" s="127">
        <v>11.65431939913098</v>
      </c>
      <c r="J189" s="127">
        <v>16.632807510971769</v>
      </c>
      <c r="K189" s="127">
        <v>21.338063145651322</v>
      </c>
      <c r="L189" s="127">
        <v>21.98176334079254</v>
      </c>
      <c r="M189" s="127">
        <v>25.150132701456513</v>
      </c>
      <c r="N189" s="127">
        <v>33.904381996297118</v>
      </c>
      <c r="O189" s="127">
        <v>36.554642891478267</v>
      </c>
      <c r="P189" s="127">
        <v>31.12330106294203</v>
      </c>
      <c r="Q189" s="127">
        <v>29.076532203391313</v>
      </c>
      <c r="R189" s="127">
        <v>31.19943710768343</v>
      </c>
      <c r="S189" s="127">
        <v>32.57194270064165</v>
      </c>
      <c r="T189" s="127">
        <v>33.950132619280836</v>
      </c>
      <c r="U189" s="127">
        <v>35.337790614825934</v>
      </c>
      <c r="V189" s="127">
        <v>36.791740944140592</v>
      </c>
      <c r="W189" s="127">
        <v>38.255159350361161</v>
      </c>
    </row>
    <row r="190" spans="1:23" s="87" customFormat="1" ht="14.25" customHeight="1" x14ac:dyDescent="0.25">
      <c r="A190" s="125" t="s">
        <v>517</v>
      </c>
      <c r="B190" s="125" t="s">
        <v>517</v>
      </c>
      <c r="C190" s="124" t="s">
        <v>517</v>
      </c>
      <c r="D190" s="125">
        <f>SUMIF($B191:$B$211,LEFT($C190,LEN($C190)-6),D191:D$211)</f>
        <v>322.82128553609897</v>
      </c>
      <c r="E190" s="125">
        <f>SUMIF($B191:$B$211,LEFT($C190,LEN($C190)-6),E191:E$211)</f>
        <v>563.02090263522246</v>
      </c>
      <c r="F190" s="125">
        <f>SUMIF($B191:$B$211,LEFT($C190,LEN($C190)-6),F191:F$211)</f>
        <v>596.76241653341742</v>
      </c>
      <c r="G190" s="125">
        <f>SUMIF($B191:$B$211,LEFT($C190,LEN($C190)-6),G191:G$211)</f>
        <v>551.11601623728575</v>
      </c>
      <c r="H190" s="125">
        <f>SUMIF($B191:$B$211,LEFT($C190,LEN($C190)-6),H191:H$211)</f>
        <v>542.63616074183619</v>
      </c>
      <c r="I190" s="125">
        <f>SUMIF($B191:$B$211,LEFT($C190,LEN($C190)-6),I191:I$211)</f>
        <v>530.11235377183857</v>
      </c>
      <c r="J190" s="125">
        <f>SUMIF($B191:$B$211,LEFT($C190,LEN($C190)-6),J191:J$211)</f>
        <v>532.99652562593485</v>
      </c>
      <c r="K190" s="125">
        <f>SUMIF($B191:$B$211,LEFT($C190,LEN($C190)-6),K191:K$211)</f>
        <v>538.14393238108994</v>
      </c>
      <c r="L190" s="125">
        <f>SUMIF($B191:$B$211,LEFT($C190,LEN($C190)-6),L191:L$211)</f>
        <v>514.90062544629643</v>
      </c>
      <c r="M190" s="125">
        <f>SUMIF($B191:$B$211,LEFT($C190,LEN($C190)-6),M191:M$211)</f>
        <v>466.85040565447105</v>
      </c>
      <c r="N190" s="125">
        <f>SUMIF($B191:$B$211,LEFT($C190,LEN($C190)-6),N191:N$211)</f>
        <v>505.24522532368115</v>
      </c>
      <c r="O190" s="125">
        <f>SUMIF($B191:$B$211,LEFT($C190,LEN($C190)-6),O191:O$211)</f>
        <v>388.97117023371749</v>
      </c>
      <c r="P190" s="125">
        <f>SUMIF($B191:$B$211,LEFT($C190,LEN($C190)-6),P191:P$211)</f>
        <v>358.76151536607711</v>
      </c>
      <c r="Q190" s="125">
        <f>SUMIF($B191:$B$211,LEFT($C190,LEN($C190)-6),Q191:Q$211)</f>
        <v>532.14812322232058</v>
      </c>
      <c r="R190" s="125">
        <f>SUMIF($B191:$B$211,LEFT($C190,LEN($C190)-6),R191:R$211)</f>
        <v>436.31766450868872</v>
      </c>
      <c r="S190" s="125">
        <f>SUMIF($B191:$B$211,LEFT($C190,LEN($C190)-6),S191:S$211)</f>
        <v>448.98715395558514</v>
      </c>
      <c r="T190" s="125">
        <f>SUMIF($B191:$B$211,LEFT($C190,LEN($C190)-6),T191:T$211)</f>
        <v>456.50044337299954</v>
      </c>
      <c r="U190" s="125">
        <f>SUMIF($B191:$B$211,LEFT($C190,LEN($C190)-6),U191:U$211)</f>
        <v>469.00198556113082</v>
      </c>
      <c r="V190" s="125">
        <f>SUMIF($B191:$B$211,LEFT($C190,LEN($C190)-6),V191:V$211)</f>
        <v>477.17681848447654</v>
      </c>
      <c r="W190" s="125">
        <f>SUMIF($B191:$B$211,LEFT($C190,LEN($C190)-6),W191:W$211)</f>
        <v>485.34090233732854</v>
      </c>
    </row>
    <row r="191" spans="1:23" s="85" customFormat="1" ht="14.25" customHeight="1" x14ac:dyDescent="0.25">
      <c r="A191" s="130" t="s">
        <v>240</v>
      </c>
      <c r="B191" s="130" t="s">
        <v>518</v>
      </c>
      <c r="C191" s="126" t="s">
        <v>291</v>
      </c>
      <c r="D191" s="127">
        <v>300.61867618621653</v>
      </c>
      <c r="E191" s="127">
        <v>533.92739372421124</v>
      </c>
      <c r="F191" s="127">
        <v>545.86154671026247</v>
      </c>
      <c r="G191" s="127">
        <v>507.23004623167066</v>
      </c>
      <c r="H191" s="127">
        <v>509.738343413834</v>
      </c>
      <c r="I191" s="127">
        <v>488.57460011228159</v>
      </c>
      <c r="J191" s="127">
        <v>484.18032537130529</v>
      </c>
      <c r="K191" s="127">
        <v>488.89890815737522</v>
      </c>
      <c r="L191" s="127">
        <v>461.10504153185349</v>
      </c>
      <c r="M191" s="127">
        <v>415.51921048461594</v>
      </c>
      <c r="N191" s="127">
        <v>459.30174460124641</v>
      </c>
      <c r="O191" s="127">
        <v>343.51224543414503</v>
      </c>
      <c r="P191" s="127">
        <v>321.28062407878991</v>
      </c>
      <c r="Q191" s="127">
        <v>493.73038165563037</v>
      </c>
      <c r="R191" s="127">
        <v>396.4199720775996</v>
      </c>
      <c r="S191" s="127">
        <v>408.96462012757047</v>
      </c>
      <c r="T191" s="127">
        <v>416.45704934062928</v>
      </c>
      <c r="U191" s="127">
        <v>428.97256944484434</v>
      </c>
      <c r="V191" s="127">
        <v>437.13352398752158</v>
      </c>
      <c r="W191" s="127">
        <v>445.31856758014459</v>
      </c>
    </row>
    <row r="192" spans="1:23" s="85" customFormat="1" ht="14.25" customHeight="1" x14ac:dyDescent="0.25">
      <c r="A192" s="130" t="s">
        <v>240</v>
      </c>
      <c r="B192" s="130" t="s">
        <v>518</v>
      </c>
      <c r="C192" s="126" t="s">
        <v>276</v>
      </c>
      <c r="D192" s="127">
        <v>14.985026790288044</v>
      </c>
      <c r="E192" s="127">
        <v>23.475739378368484</v>
      </c>
      <c r="F192" s="127">
        <v>43.972902775175271</v>
      </c>
      <c r="G192" s="127">
        <v>37.346603616896751</v>
      </c>
      <c r="H192" s="127">
        <v>25.391754678642044</v>
      </c>
      <c r="I192" s="127">
        <v>23.891367127547408</v>
      </c>
      <c r="J192" s="127">
        <v>24.007569235067393</v>
      </c>
      <c r="K192" s="127">
        <v>30.614654714528601</v>
      </c>
      <c r="L192" s="127">
        <v>31.60045547390656</v>
      </c>
      <c r="M192" s="127">
        <v>29.163043461543491</v>
      </c>
      <c r="N192" s="127">
        <v>24.870650434804347</v>
      </c>
      <c r="O192" s="127">
        <v>22.821118676992757</v>
      </c>
      <c r="P192" s="127">
        <v>20.662280484311598</v>
      </c>
      <c r="Q192" s="127">
        <v>18.238369847369565</v>
      </c>
      <c r="R192" s="127">
        <v>19.666830754922067</v>
      </c>
      <c r="S192" s="127">
        <v>19.56042372485302</v>
      </c>
      <c r="T192" s="127">
        <v>19.391931351213735</v>
      </c>
      <c r="U192" s="127">
        <v>19.209449480730285</v>
      </c>
      <c r="V192" s="127">
        <v>19.039358294084476</v>
      </c>
      <c r="W192" s="127">
        <v>18.85527761059442</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2.7773172608695656E-3</v>
      </c>
      <c r="E194" s="127">
        <v>0</v>
      </c>
      <c r="F194" s="127">
        <v>0</v>
      </c>
      <c r="G194" s="127">
        <v>7.9351921739130443E-3</v>
      </c>
      <c r="H194" s="127">
        <v>0</v>
      </c>
      <c r="I194" s="127">
        <v>0</v>
      </c>
      <c r="J194" s="127">
        <v>2.8765071630434787E-2</v>
      </c>
      <c r="K194" s="127">
        <v>4.9594953442590245E-3</v>
      </c>
      <c r="L194" s="127">
        <v>1.58703851016289E-2</v>
      </c>
      <c r="M194" s="127">
        <v>0.30896118478260876</v>
      </c>
      <c r="N194" s="127">
        <v>4.6812300724637683E-3</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5.412882079357229</v>
      </c>
      <c r="E195" s="127">
        <v>3.9318559814052185</v>
      </c>
      <c r="F195" s="127">
        <v>5.0578819642974464</v>
      </c>
      <c r="G195" s="127">
        <v>3.9204278463301825</v>
      </c>
      <c r="H195" s="127">
        <v>3.315559884288044</v>
      </c>
      <c r="I195" s="127">
        <v>7.4887100681404002</v>
      </c>
      <c r="J195" s="127">
        <v>10.744022715389946</v>
      </c>
      <c r="K195" s="127">
        <v>10.312928657803074</v>
      </c>
      <c r="L195" s="127">
        <v>13.602205279857181</v>
      </c>
      <c r="M195" s="127">
        <v>14.082648183304352</v>
      </c>
      <c r="N195" s="127">
        <v>14.902034251282609</v>
      </c>
      <c r="O195" s="127">
        <v>16.17187653349276</v>
      </c>
      <c r="P195" s="127">
        <v>13.479832070311593</v>
      </c>
      <c r="Q195" s="127">
        <v>15.620434042130437</v>
      </c>
      <c r="R195" s="127">
        <v>15.381150073522166</v>
      </c>
      <c r="S195" s="127">
        <v>15.553364136427906</v>
      </c>
      <c r="T195" s="127">
        <v>15.691982764544933</v>
      </c>
      <c r="U195" s="127">
        <v>15.810472916990149</v>
      </c>
      <c r="V195" s="127">
        <v>15.944875133228027</v>
      </c>
      <c r="W195" s="127">
        <v>16.059148873794086</v>
      </c>
    </row>
    <row r="196" spans="1:23" s="85" customFormat="1" ht="14.25" customHeight="1" x14ac:dyDescent="0.25">
      <c r="A196" s="130" t="s">
        <v>240</v>
      </c>
      <c r="B196" s="130" t="s">
        <v>518</v>
      </c>
      <c r="C196" s="126" t="s">
        <v>288</v>
      </c>
      <c r="D196" s="127">
        <v>1.8019231629762686</v>
      </c>
      <c r="E196" s="127">
        <v>1.6859135512375005</v>
      </c>
      <c r="F196" s="127">
        <v>1.8700850836823373</v>
      </c>
      <c r="G196" s="127">
        <v>2.6110033502142755</v>
      </c>
      <c r="H196" s="127">
        <v>4.1905027650720656</v>
      </c>
      <c r="I196" s="127">
        <v>10.157676463869114</v>
      </c>
      <c r="J196" s="127">
        <v>14.035843232541781</v>
      </c>
      <c r="K196" s="127">
        <v>8.3124813560387683</v>
      </c>
      <c r="L196" s="127">
        <v>8.5770527755776111</v>
      </c>
      <c r="M196" s="127">
        <v>7.7765423402246379</v>
      </c>
      <c r="N196" s="127">
        <v>6.1661148062753615</v>
      </c>
      <c r="O196" s="127">
        <v>6.4659295890869579</v>
      </c>
      <c r="P196" s="127">
        <v>3.3387787326639486</v>
      </c>
      <c r="Q196" s="127">
        <v>4.558937677190217</v>
      </c>
      <c r="R196" s="127">
        <v>4.849711602644927</v>
      </c>
      <c r="S196" s="127">
        <v>4.9087459667337576</v>
      </c>
      <c r="T196" s="127">
        <v>4.9594799166116079</v>
      </c>
      <c r="U196" s="127">
        <v>5.0094937185660067</v>
      </c>
      <c r="V196" s="127">
        <v>5.0590610696424401</v>
      </c>
      <c r="W196" s="127">
        <v>5.1079082727954264</v>
      </c>
    </row>
    <row r="197" spans="1:23" s="87" customFormat="1" ht="14.25" customHeight="1" x14ac:dyDescent="0.25">
      <c r="A197" s="123" t="s">
        <v>521</v>
      </c>
      <c r="B197" s="123" t="s">
        <v>521</v>
      </c>
      <c r="C197" s="122" t="s">
        <v>521</v>
      </c>
      <c r="D197" s="123">
        <f>SUMIF($A199:$A$211,LEFT($C197,LEN($C197)-6),D199:D$211)</f>
        <v>3.5776486884017755</v>
      </c>
      <c r="E197" s="123">
        <f>SUMIF($A199:$A$211,LEFT($C197,LEN($C197)-6),E199:E$211)</f>
        <v>3.8672565997873698</v>
      </c>
      <c r="F197" s="123">
        <f>SUMIF($A199:$A$211,LEFT($C197,LEN($C197)-6),F199:F$211)</f>
        <v>6.31059066097799</v>
      </c>
      <c r="G197" s="123">
        <f>SUMIF($A199:$A$211,LEFT($C197,LEN($C197)-6),G199:G$211)</f>
        <v>11.848703906768925</v>
      </c>
      <c r="H197" s="123">
        <f>SUMIF($A199:$A$211,LEFT($C197,LEN($C197)-6),H199:H$211)</f>
        <v>6.6245713163700009</v>
      </c>
      <c r="I197" s="123">
        <f>SUMIF($A199:$A$211,LEFT($C197,LEN($C197)-6),I199:I$211)</f>
        <v>6.7280409406264123</v>
      </c>
      <c r="J197" s="123">
        <f>SUMIF($A199:$A$211,LEFT($C197,LEN($C197)-6),J199:J$211)</f>
        <v>8.8802623957333164</v>
      </c>
      <c r="K197" s="123">
        <f>SUMIF($A199:$A$211,LEFT($C197,LEN($C197)-6),K199:K$211)</f>
        <v>9.9079265789971682</v>
      </c>
      <c r="L197" s="123">
        <f>SUMIF($A199:$A$211,LEFT($C197,LEN($C197)-6),L199:L$211)</f>
        <v>9.7260395805219613</v>
      </c>
      <c r="M197" s="123">
        <f>SUMIF($A199:$A$211,LEFT($C197,LEN($C197)-6),M199:M$211)</f>
        <v>9.4125184586884068</v>
      </c>
      <c r="N197" s="123">
        <f>SUMIF($A199:$A$211,LEFT($C197,LEN($C197)-6),N199:N$211)</f>
        <v>12.2898332562029</v>
      </c>
      <c r="O197" s="123">
        <f>SUMIF($A199:$A$211,LEFT($C197,LEN($C197)-6),O199:O$211)</f>
        <v>9.5667786745217409</v>
      </c>
      <c r="P197" s="123">
        <f>SUMIF($A199:$A$211,LEFT($C197,LEN($C197)-6),P199:P$211)</f>
        <v>9.9037542078260863</v>
      </c>
      <c r="Q197" s="123">
        <f>SUMIF($A199:$A$211,LEFT($C197,LEN($C197)-6),Q199:Q$211)</f>
        <v>10.978436358927537</v>
      </c>
      <c r="R197" s="123">
        <f>SUMIF($A199:$A$211,LEFT($C197,LEN($C197)-6),R199:R$211)</f>
        <v>9.8439978895925471</v>
      </c>
      <c r="S197" s="123">
        <f>SUMIF($A199:$A$211,LEFT($C197,LEN($C197)-6),S199:S$211)</f>
        <v>9.8386311034422</v>
      </c>
      <c r="T197" s="123">
        <f>SUMIF($A199:$A$211,LEFT($C197,LEN($C197)-6),T199:T$211)</f>
        <v>9.8158233031171562</v>
      </c>
      <c r="U197" s="123">
        <f>SUMIF($A199:$A$211,LEFT($C197,LEN($C197)-6),U199:U$211)</f>
        <v>9.7582072068935126</v>
      </c>
      <c r="V197" s="123">
        <f>SUMIF($A199:$A$211,LEFT($C197,LEN($C197)-6),V199:V$211)</f>
        <v>9.7626532630957321</v>
      </c>
      <c r="W197" s="123">
        <f>SUMIF($A199:$A$211,LEFT($C197,LEN($C197)-6),W199:W$211)</f>
        <v>9.732291023399263</v>
      </c>
    </row>
    <row r="198" spans="1:23" s="87" customFormat="1" ht="14.25" customHeight="1" x14ac:dyDescent="0.25">
      <c r="A198" s="125" t="s">
        <v>521</v>
      </c>
      <c r="B198" s="125" t="s">
        <v>521</v>
      </c>
      <c r="C198" s="124" t="s">
        <v>521</v>
      </c>
      <c r="D198" s="125">
        <f>SUMIF($B199:$B$211,LEFT($C198,LEN($C198)-6),D199:D$211)</f>
        <v>3.5776486884017755</v>
      </c>
      <c r="E198" s="125">
        <f>SUMIF($B199:$B$211,LEFT($C198,LEN($C198)-6),E199:E$211)</f>
        <v>3.8672565997873698</v>
      </c>
      <c r="F198" s="125">
        <f>SUMIF($B199:$B$211,LEFT($C198,LEN($C198)-6),F199:F$211)</f>
        <v>6.31059066097799</v>
      </c>
      <c r="G198" s="125">
        <f>SUMIF($B199:$B$211,LEFT($C198,LEN($C198)-6),G199:G$211)</f>
        <v>11.848703906768925</v>
      </c>
      <c r="H198" s="125">
        <f>SUMIF($B199:$B$211,LEFT($C198,LEN($C198)-6),H199:H$211)</f>
        <v>6.6245713163700009</v>
      </c>
      <c r="I198" s="125">
        <f>SUMIF($B199:$B$211,LEFT($C198,LEN($C198)-6),I199:I$211)</f>
        <v>6.7280409406264123</v>
      </c>
      <c r="J198" s="125">
        <f>SUMIF($B199:$B$211,LEFT($C198,LEN($C198)-6),J199:J$211)</f>
        <v>8.8802623957333164</v>
      </c>
      <c r="K198" s="125">
        <f>SUMIF($B199:$B$211,LEFT($C198,LEN($C198)-6),K199:K$211)</f>
        <v>9.9079265789971682</v>
      </c>
      <c r="L198" s="125">
        <f>SUMIF($B199:$B$211,LEFT($C198,LEN($C198)-6),L199:L$211)</f>
        <v>9.7260395805219613</v>
      </c>
      <c r="M198" s="125">
        <f>SUMIF($B199:$B$211,LEFT($C198,LEN($C198)-6),M199:M$211)</f>
        <v>9.4125184586884068</v>
      </c>
      <c r="N198" s="125">
        <f>SUMIF($B199:$B$211,LEFT($C198,LEN($C198)-6),N199:N$211)</f>
        <v>12.2898332562029</v>
      </c>
      <c r="O198" s="125">
        <f>SUMIF($B199:$B$211,LEFT($C198,LEN($C198)-6),O199:O$211)</f>
        <v>9.5667786745217409</v>
      </c>
      <c r="P198" s="125">
        <f>SUMIF($B199:$B$211,LEFT($C198,LEN($C198)-6),P199:P$211)</f>
        <v>9.9037542078260863</v>
      </c>
      <c r="Q198" s="125">
        <f>SUMIF($B199:$B$211,LEFT($C198,LEN($C198)-6),Q199:Q$211)</f>
        <v>10.978436358927537</v>
      </c>
      <c r="R198" s="125">
        <f>SUMIF($B199:$B$211,LEFT($C198,LEN($C198)-6),R199:R$211)</f>
        <v>9.8439978895925471</v>
      </c>
      <c r="S198" s="125">
        <f>SUMIF($B199:$B$211,LEFT($C198,LEN($C198)-6),S199:S$211)</f>
        <v>9.8386311034422</v>
      </c>
      <c r="T198" s="125">
        <f>SUMIF($B199:$B$211,LEFT($C198,LEN($C198)-6),T199:T$211)</f>
        <v>9.8158233031171562</v>
      </c>
      <c r="U198" s="125">
        <f>SUMIF($B199:$B$211,LEFT($C198,LEN($C198)-6),U199:U$211)</f>
        <v>9.7582072068935126</v>
      </c>
      <c r="V198" s="125">
        <f>SUMIF($B199:$B$211,LEFT($C198,LEN($C198)-6),V199:V$211)</f>
        <v>9.7626532630957321</v>
      </c>
      <c r="W198" s="125">
        <f>SUMIF($B199:$B$211,LEFT($C198,LEN($C198)-6),W199:W$211)</f>
        <v>9.732291023399263</v>
      </c>
    </row>
    <row r="199" spans="1:23" s="85" customFormat="1" ht="14.25" customHeight="1" x14ac:dyDescent="0.25">
      <c r="A199" s="130" t="s">
        <v>522</v>
      </c>
      <c r="B199" s="130" t="s">
        <v>522</v>
      </c>
      <c r="C199" s="126" t="s">
        <v>523</v>
      </c>
      <c r="D199" s="127">
        <v>3.5328451065008699</v>
      </c>
      <c r="E199" s="127">
        <v>3.7120592106797612</v>
      </c>
      <c r="F199" s="127">
        <v>6.0760065423366854</v>
      </c>
      <c r="G199" s="127">
        <v>11.313058184407392</v>
      </c>
      <c r="H199" s="127">
        <v>6.3138824066271209</v>
      </c>
      <c r="I199" s="127">
        <v>5.0820312425731515</v>
      </c>
      <c r="J199" s="127">
        <v>6.7271403420376643</v>
      </c>
      <c r="K199" s="127">
        <v>7.243964533101634</v>
      </c>
      <c r="L199" s="127">
        <v>7.6756630079103907</v>
      </c>
      <c r="M199" s="127">
        <v>7.5354639590434793</v>
      </c>
      <c r="N199" s="127">
        <v>10.50631528854348</v>
      </c>
      <c r="O199" s="127">
        <v>7.6864489804202911</v>
      </c>
      <c r="P199" s="127">
        <v>8.792209005644926</v>
      </c>
      <c r="Q199" s="127">
        <v>10.41898926946377</v>
      </c>
      <c r="R199" s="127">
        <v>8.6141235036091643</v>
      </c>
      <c r="S199" s="127">
        <v>8.5972248457387419</v>
      </c>
      <c r="T199" s="127">
        <v>8.5635295091115324</v>
      </c>
      <c r="U199" s="127">
        <v>8.4963605880790016</v>
      </c>
      <c r="V199" s="127">
        <v>8.4898155721757131</v>
      </c>
      <c r="W199" s="127">
        <v>8.4497969718670234</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1.1074055666666669E-2</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3.3729526234239138E-2</v>
      </c>
      <c r="E204" s="127">
        <v>0.15519738910760872</v>
      </c>
      <c r="F204" s="127">
        <v>0.23458411864130441</v>
      </c>
      <c r="G204" s="127">
        <v>0.53564572236153274</v>
      </c>
      <c r="H204" s="127">
        <v>0.24821084143288047</v>
      </c>
      <c r="I204" s="127">
        <v>1.6460096980532612</v>
      </c>
      <c r="J204" s="127">
        <v>2.1406104636956522</v>
      </c>
      <c r="K204" s="127">
        <v>2.6014040929241911</v>
      </c>
      <c r="L204" s="127">
        <v>2.0399245823151277</v>
      </c>
      <c r="M204" s="127">
        <v>1.8770544996449281</v>
      </c>
      <c r="N204" s="127">
        <v>1.7835179676594202</v>
      </c>
      <c r="O204" s="127">
        <v>1.8569235437391307</v>
      </c>
      <c r="P204" s="127">
        <v>1.0881390518188407</v>
      </c>
      <c r="Q204" s="127">
        <v>0.54680776826811595</v>
      </c>
      <c r="R204" s="127">
        <v>1.2298743859833829</v>
      </c>
      <c r="S204" s="127">
        <v>1.2414062577034572</v>
      </c>
      <c r="T204" s="127">
        <v>1.2522937940056231</v>
      </c>
      <c r="U204" s="127">
        <v>1.2618466188145103</v>
      </c>
      <c r="V204" s="127">
        <v>1.2728376909200187</v>
      </c>
      <c r="W204" s="127">
        <v>1.2824940515322387</v>
      </c>
    </row>
    <row r="205" spans="1:23" s="85" customFormat="1" ht="14.25" customHeight="1" x14ac:dyDescent="0.25">
      <c r="A205" s="130" t="s">
        <v>522</v>
      </c>
      <c r="B205" s="130" t="s">
        <v>522</v>
      </c>
      <c r="C205" s="126" t="s">
        <v>529</v>
      </c>
      <c r="D205" s="127">
        <v>0</v>
      </c>
      <c r="E205" s="127">
        <v>0</v>
      </c>
      <c r="F205" s="127">
        <v>0</v>
      </c>
      <c r="G205" s="127">
        <v>0</v>
      </c>
      <c r="H205" s="127">
        <v>6.2478068310000003E-2</v>
      </c>
      <c r="I205" s="127">
        <v>0</v>
      </c>
      <c r="J205" s="127">
        <v>1.251159E-2</v>
      </c>
      <c r="K205" s="127">
        <v>6.2557952971343103E-2</v>
      </c>
      <c r="L205" s="127">
        <v>1.0451990296442856E-2</v>
      </c>
      <c r="M205" s="127">
        <v>0</v>
      </c>
      <c r="N205" s="127">
        <v>0</v>
      </c>
      <c r="O205" s="127">
        <v>2.3406150362318842E-2</v>
      </c>
      <c r="P205" s="127">
        <v>2.3406150362318842E-2</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1.2639321195652175E-2</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1.2442204907666669E-2</v>
      </c>
      <c r="H209" s="123">
        <f>SUMIF($A211:$A$211,LEFT($C209,LEN($C209)-6),H211:H$211)</f>
        <v>1.6560746883333339E-4</v>
      </c>
      <c r="I209" s="123">
        <f>SUMIF($A211:$A$211,LEFT($C209,LEN($C209)-6),I211:I$211)</f>
        <v>3.5502415735000009E-3</v>
      </c>
      <c r="J209" s="123">
        <f>SUMIF($A211:$A$211,LEFT($C209,LEN($C209)-6),J211:J$211)</f>
        <v>0</v>
      </c>
      <c r="K209" s="123">
        <f>SUMIF($A211:$A$211,LEFT($C209,LEN($C209)-6),K211:K$211)</f>
        <v>0</v>
      </c>
      <c r="L209" s="123">
        <f>SUMIF($A211:$A$211,LEFT($C209,LEN($C209)-6),L211:L$211)</f>
        <v>4.2182086770208184E-4</v>
      </c>
      <c r="M209" s="123">
        <f>SUMIF($A211:$A$211,LEFT($C209,LEN($C209)-6),M211:M$211)</f>
        <v>0.23356190133333338</v>
      </c>
      <c r="N209" s="123">
        <f>SUMIF($A211:$A$211,LEFT($C209,LEN($C209)-6),N211:N$211)</f>
        <v>0.19027241100000006</v>
      </c>
      <c r="O209" s="123">
        <f>SUMIF($A211:$A$211,LEFT($C209,LEN($C209)-6),O211:O$211)</f>
        <v>0.14094252666666671</v>
      </c>
      <c r="P209" s="123">
        <f>SUMIF($A211:$A$211,LEFT($C209,LEN($C209)-6),P211:P$211)</f>
        <v>9.5639571666666687E-2</v>
      </c>
      <c r="Q209" s="123">
        <f>SUMIF($A211:$A$211,LEFT($C209,LEN($C209)-6),Q211:Q$211)</f>
        <v>0.1273516401666667</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1.2442204907666669E-2</v>
      </c>
      <c r="H210" s="125">
        <f>SUMIF($B211:$B$211,LEFT($C210,LEN($C210)-6),H211:H$211)</f>
        <v>1.6560746883333339E-4</v>
      </c>
      <c r="I210" s="125">
        <f>SUMIF($B211:$B$211,LEFT($C210,LEN($C210)-6),I211:I$211)</f>
        <v>3.5502415735000009E-3</v>
      </c>
      <c r="J210" s="125">
        <f>SUMIF($B211:$B$211,LEFT($C210,LEN($C210)-6),J211:J$211)</f>
        <v>0</v>
      </c>
      <c r="K210" s="125">
        <f>SUMIF($B211:$B$211,LEFT($C210,LEN($C210)-6),K211:K$211)</f>
        <v>0</v>
      </c>
      <c r="L210" s="125">
        <f>SUMIF($B211:$B$211,LEFT($C210,LEN($C210)-6),L211:L$211)</f>
        <v>4.2182086770208184E-4</v>
      </c>
      <c r="M210" s="125">
        <f>SUMIF($B211:$B$211,LEFT($C210,LEN($C210)-6),M211:M$211)</f>
        <v>0.23356190133333338</v>
      </c>
      <c r="N210" s="125">
        <f>SUMIF($B211:$B$211,LEFT($C210,LEN($C210)-6),N211:N$211)</f>
        <v>0.19027241100000006</v>
      </c>
      <c r="O210" s="125">
        <f>SUMIF($B211:$B$211,LEFT($C210,LEN($C210)-6),O211:O$211)</f>
        <v>0.14094252666666671</v>
      </c>
      <c r="P210" s="125">
        <f>SUMIF($B211:$B$211,LEFT($C210,LEN($C210)-6),P211:P$211)</f>
        <v>9.5639571666666687E-2</v>
      </c>
      <c r="Q210" s="125">
        <f>SUMIF($B211:$B$211,LEFT($C210,LEN($C210)-6),Q211:Q$211)</f>
        <v>0.1273516401666667</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1.2442204907666669E-2</v>
      </c>
      <c r="H211" s="127">
        <v>1.6560746883333339E-4</v>
      </c>
      <c r="I211" s="127">
        <v>3.5502415735000009E-3</v>
      </c>
      <c r="J211" s="127">
        <v>0</v>
      </c>
      <c r="K211" s="127">
        <v>0</v>
      </c>
      <c r="L211" s="127">
        <v>4.2182086770208184E-4</v>
      </c>
      <c r="M211" s="127">
        <v>0.23356190133333338</v>
      </c>
      <c r="N211" s="127">
        <v>0.19027241100000006</v>
      </c>
      <c r="O211" s="127">
        <v>0.14094252666666671</v>
      </c>
      <c r="P211" s="127">
        <v>9.5639571666666687E-2</v>
      </c>
      <c r="Q211" s="127">
        <v>0.1273516401666667</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DBEE7-1E15-4BFA-B2F3-EA5C9034DED9}">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70</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603.43836508168329</v>
      </c>
      <c r="E4" s="5">
        <f t="shared" si="0"/>
        <v>581.20850023361095</v>
      </c>
      <c r="F4" s="5">
        <f t="shared" si="0"/>
        <v>680.64497707272028</v>
      </c>
      <c r="G4" s="5">
        <f t="shared" si="0"/>
        <v>644.18911505788469</v>
      </c>
      <c r="H4" s="5">
        <f t="shared" si="0"/>
        <v>665.28038651724444</v>
      </c>
      <c r="I4" s="5">
        <f t="shared" si="0"/>
        <v>717.26938235954071</v>
      </c>
      <c r="J4" s="5">
        <f t="shared" si="0"/>
        <v>719.89569495643673</v>
      </c>
      <c r="K4" s="5">
        <f t="shared" si="0"/>
        <v>722.00176397051109</v>
      </c>
      <c r="L4" s="5">
        <f t="shared" si="0"/>
        <v>753.61815962203457</v>
      </c>
      <c r="M4" s="5">
        <f t="shared" si="0"/>
        <v>833.30535602517409</v>
      </c>
      <c r="N4" s="5">
        <f t="shared" si="0"/>
        <v>853.035458457093</v>
      </c>
      <c r="O4" s="5">
        <f t="shared" si="0"/>
        <v>825.91398181069462</v>
      </c>
      <c r="P4" s="5">
        <f t="shared" si="0"/>
        <v>711.09390420871011</v>
      </c>
      <c r="Q4" s="5">
        <f t="shared" si="0"/>
        <v>624.25192834784878</v>
      </c>
      <c r="R4" s="5">
        <f t="shared" si="0"/>
        <v>776.66807345579684</v>
      </c>
      <c r="S4" s="5">
        <f t="shared" si="0"/>
        <v>792.64974398677111</v>
      </c>
      <c r="T4" s="5">
        <f>T5+T56+T116+T120+T153+T197+T209</f>
        <v>806.77664893993006</v>
      </c>
      <c r="U4" s="5">
        <f t="shared" ref="U4:W4" si="1">U5+U56+U116+U120+U153+U197+U209</f>
        <v>816.32166624701642</v>
      </c>
      <c r="V4" s="5">
        <f t="shared" si="1"/>
        <v>837.00748215840042</v>
      </c>
      <c r="W4" s="5">
        <f t="shared" si="1"/>
        <v>843.69429210435226</v>
      </c>
    </row>
    <row r="5" spans="1:31" s="87" customFormat="1" ht="14.25" customHeight="1" x14ac:dyDescent="0.25">
      <c r="A5" s="123" t="s">
        <v>349</v>
      </c>
      <c r="B5" s="123" t="s">
        <v>349</v>
      </c>
      <c r="C5" s="122" t="s">
        <v>349</v>
      </c>
      <c r="D5" s="123">
        <f>SUMIF($A7:$A$211,LEFT($C5,LEN($C5)-6),D7:D$211)</f>
        <v>339.37856111006835</v>
      </c>
      <c r="E5" s="123">
        <f>SUMIF($A7:$A$211,LEFT($C5,LEN($C5)-6),E7:E$211)</f>
        <v>318.15961989358988</v>
      </c>
      <c r="F5" s="123">
        <f>SUMIF($A7:$A$211,LEFT($C5,LEN($C5)-6),F7:F$211)</f>
        <v>339.43950921051419</v>
      </c>
      <c r="G5" s="123">
        <f>SUMIF($A7:$A$211,LEFT($C5,LEN($C5)-6),G7:G$211)</f>
        <v>333.30037786346639</v>
      </c>
      <c r="H5" s="123">
        <f>SUMIF($A7:$A$211,LEFT($C5,LEN($C5)-6),H7:H$211)</f>
        <v>331.60371234595902</v>
      </c>
      <c r="I5" s="123">
        <f>SUMIF($A7:$A$211,LEFT($C5,LEN($C5)-6),I7:I$211)</f>
        <v>333.05607682782704</v>
      </c>
      <c r="J5" s="123">
        <f>SUMIF($A7:$A$211,LEFT($C5,LEN($C5)-6),J7:J$211)</f>
        <v>337.75612518490891</v>
      </c>
      <c r="K5" s="123">
        <f>SUMIF($A7:$A$211,LEFT($C5,LEN($C5)-6),K7:K$211)</f>
        <v>335.48566662615457</v>
      </c>
      <c r="L5" s="123">
        <f>SUMIF($A7:$A$211,LEFT($C5,LEN($C5)-6),L7:L$211)</f>
        <v>361.32100447124634</v>
      </c>
      <c r="M5" s="123">
        <f>SUMIF($A7:$A$211,LEFT($C5,LEN($C5)-6),M7:M$211)</f>
        <v>327.91407677267944</v>
      </c>
      <c r="N5" s="123">
        <f>SUMIF($A7:$A$211,LEFT($C5,LEN($C5)-6),N7:N$211)</f>
        <v>363.71647594637056</v>
      </c>
      <c r="O5" s="123">
        <f>SUMIF($A7:$A$211,LEFT($C5,LEN($C5)-6),O7:O$211)</f>
        <v>363.7075226086921</v>
      </c>
      <c r="P5" s="123">
        <f>SUMIF($A7:$A$211,LEFT($C5,LEN($C5)-6),P7:P$211)</f>
        <v>310.27598077241123</v>
      </c>
      <c r="Q5" s="123">
        <f>SUMIF($A7:$A$211,LEFT($C5,LEN($C5)-6),Q7:Q$211)</f>
        <v>252.83043472112863</v>
      </c>
      <c r="R5" s="123">
        <f>SUMIF($A7:$A$211,LEFT($C5,LEN($C5)-6),R7:R$211)</f>
        <v>351.61424142435072</v>
      </c>
      <c r="S5" s="123">
        <f>SUMIF($A7:$A$211,LEFT($C5,LEN($C5)-6),S7:S$211)</f>
        <v>353.16944087883354</v>
      </c>
      <c r="T5" s="123">
        <f>SUMIF($A7:$A$211,LEFT($C5,LEN($C5)-6),T7:T$211)</f>
        <v>354.69287584054359</v>
      </c>
      <c r="U5" s="123">
        <f>SUMIF($A7:$A$211,LEFT($C5,LEN($C5)-6),U7:U$211)</f>
        <v>355.00522492964126</v>
      </c>
      <c r="V5" s="123">
        <f>SUMIF($A7:$A$211,LEFT($C5,LEN($C5)-6),V7:V$211)</f>
        <v>360.50989490187533</v>
      </c>
      <c r="W5" s="123">
        <f>SUMIF($A7:$A$211,LEFT($C5,LEN($C5)-6),W7:W$211)</f>
        <v>357.64639179365832</v>
      </c>
    </row>
    <row r="6" spans="1:31" s="87" customFormat="1" ht="14.25" customHeight="1" x14ac:dyDescent="0.25">
      <c r="A6" s="125" t="s">
        <v>350</v>
      </c>
      <c r="B6" s="125" t="s">
        <v>350</v>
      </c>
      <c r="C6" s="124" t="s">
        <v>350</v>
      </c>
      <c r="D6" s="125">
        <f>SUMIF($B7:$B$211,LEFT($C6,LEN($C6)-6),D7:D$211)</f>
        <v>253.0454448039948</v>
      </c>
      <c r="E6" s="125">
        <f>SUMIF($B7:$B$211,LEFT($C6,LEN($C6)-6),E7:E$211)</f>
        <v>245.67021038511697</v>
      </c>
      <c r="F6" s="125">
        <f>SUMIF($B7:$B$211,LEFT($C6,LEN($C6)-6),F7:F$211)</f>
        <v>250.68818230569383</v>
      </c>
      <c r="G6" s="125">
        <f>SUMIF($B7:$B$211,LEFT($C6,LEN($C6)-6),G7:G$211)</f>
        <v>242.47607093690186</v>
      </c>
      <c r="H6" s="125">
        <f>SUMIF($B7:$B$211,LEFT($C6,LEN($C6)-6),H7:H$211)</f>
        <v>235.37059261408717</v>
      </c>
      <c r="I6" s="125">
        <f>SUMIF($B7:$B$211,LEFT($C6,LEN($C6)-6),I7:I$211)</f>
        <v>241.4746391496007</v>
      </c>
      <c r="J6" s="125">
        <f>SUMIF($B7:$B$211,LEFT($C6,LEN($C6)-6),J7:J$211)</f>
        <v>230.97630230891426</v>
      </c>
      <c r="K6" s="125">
        <f>SUMIF($B7:$B$211,LEFT($C6,LEN($C6)-6),K7:K$211)</f>
        <v>225.25898679111756</v>
      </c>
      <c r="L6" s="125">
        <f>SUMIF($B7:$B$211,LEFT($C6,LEN($C6)-6),L7:L$211)</f>
        <v>236.007936667406</v>
      </c>
      <c r="M6" s="125">
        <f>SUMIF($B7:$B$211,LEFT($C6,LEN($C6)-6),M7:M$211)</f>
        <v>217.63780653667817</v>
      </c>
      <c r="N6" s="125">
        <f>SUMIF($B7:$B$211,LEFT($C6,LEN($C6)-6),N7:N$211)</f>
        <v>250.59247336969128</v>
      </c>
      <c r="O6" s="125">
        <f>SUMIF($B7:$B$211,LEFT($C6,LEN($C6)-6),O7:O$211)</f>
        <v>266.51377779228631</v>
      </c>
      <c r="P6" s="125">
        <f>SUMIF($B7:$B$211,LEFT($C6,LEN($C6)-6),P7:P$211)</f>
        <v>204.65717500788949</v>
      </c>
      <c r="Q6" s="125">
        <f>SUMIF($B7:$B$211,LEFT($C6,LEN($C6)-6),Q7:Q$211)</f>
        <v>171.28330587659963</v>
      </c>
      <c r="R6" s="125">
        <f>SUMIF($B7:$B$211,LEFT($C6,LEN($C6)-6),R7:R$211)</f>
        <v>252.6423526969362</v>
      </c>
      <c r="S6" s="125">
        <f>SUMIF($B7:$B$211,LEFT($C6,LEN($C6)-6),S7:S$211)</f>
        <v>253.23126894812142</v>
      </c>
      <c r="T6" s="125">
        <f>SUMIF($B7:$B$211,LEFT($C6,LEN($C6)-6),T7:T$211)</f>
        <v>253.90165472408933</v>
      </c>
      <c r="U6" s="125">
        <f>SUMIF($B7:$B$211,LEFT($C6,LEN($C6)-6),U7:U$211)</f>
        <v>253.53983002497358</v>
      </c>
      <c r="V6" s="125">
        <f>SUMIF($B7:$B$211,LEFT($C6,LEN($C6)-6),V7:V$211)</f>
        <v>258.31565926241308</v>
      </c>
      <c r="W6" s="125">
        <f>SUMIF($B7:$B$211,LEFT($C6,LEN($C6)-6),W7:W$211)</f>
        <v>254.86035332448807</v>
      </c>
    </row>
    <row r="7" spans="1:31" s="85" customFormat="1" ht="14.25" customHeight="1" x14ac:dyDescent="0.25">
      <c r="A7" s="130" t="s">
        <v>144</v>
      </c>
      <c r="B7" s="130" t="s">
        <v>351</v>
      </c>
      <c r="C7" s="126" t="s">
        <v>352</v>
      </c>
      <c r="D7" s="127">
        <v>8.4355101876875018</v>
      </c>
      <c r="E7" s="127">
        <v>8.3297348341250022</v>
      </c>
      <c r="F7" s="127">
        <v>8.5126669977500029</v>
      </c>
      <c r="G7" s="127">
        <v>8.5299563652500012</v>
      </c>
      <c r="H7" s="127">
        <v>6.4568053800000014</v>
      </c>
      <c r="I7" s="127">
        <v>5.1565561483750004</v>
      </c>
      <c r="J7" s="127">
        <v>3.4079193728750004</v>
      </c>
      <c r="K7" s="127">
        <v>3.5936845812526883</v>
      </c>
      <c r="L7" s="127">
        <v>5.1700314688012501</v>
      </c>
      <c r="M7" s="127">
        <v>5.3001163318750013</v>
      </c>
      <c r="N7" s="127">
        <v>5.5556329037500012</v>
      </c>
      <c r="O7" s="127">
        <v>5.3872815546249999</v>
      </c>
      <c r="P7" s="127">
        <v>3.3863443275000007</v>
      </c>
      <c r="Q7" s="127">
        <v>2.1358724910625</v>
      </c>
      <c r="R7" s="127">
        <v>3.7317001560285008</v>
      </c>
      <c r="S7" s="127">
        <v>3.8217579252328315</v>
      </c>
      <c r="T7" s="127">
        <v>3.9097507941502445</v>
      </c>
      <c r="U7" s="127">
        <v>3.9904403311008871</v>
      </c>
      <c r="V7" s="127">
        <v>7.9348359075530226</v>
      </c>
      <c r="W7" s="127">
        <v>4.1792200087941938</v>
      </c>
    </row>
    <row r="8" spans="1:31" s="85" customFormat="1" ht="14.25" customHeight="1" x14ac:dyDescent="0.25">
      <c r="A8" s="130" t="s">
        <v>144</v>
      </c>
      <c r="B8" s="130" t="s">
        <v>351</v>
      </c>
      <c r="C8" s="126" t="s">
        <v>145</v>
      </c>
      <c r="D8" s="127">
        <v>3.1658722380000004</v>
      </c>
      <c r="E8" s="127">
        <v>2.1564993826358698</v>
      </c>
      <c r="F8" s="127">
        <v>2.9984781630000006</v>
      </c>
      <c r="G8" s="127">
        <v>4.1611837768423925</v>
      </c>
      <c r="H8" s="127">
        <v>8.5038241714782608</v>
      </c>
      <c r="I8" s="127">
        <v>13.975491000687505</v>
      </c>
      <c r="J8" s="127">
        <v>21.533118945250003</v>
      </c>
      <c r="K8" s="127">
        <v>34.898463555218754</v>
      </c>
      <c r="L8" s="127">
        <v>27.945864070177755</v>
      </c>
      <c r="M8" s="127">
        <v>24.56901396230435</v>
      </c>
      <c r="N8" s="127">
        <v>18.736239670333337</v>
      </c>
      <c r="O8" s="127">
        <v>11.802591473158516</v>
      </c>
      <c r="P8" s="127">
        <v>7.8444273323061608</v>
      </c>
      <c r="Q8" s="127">
        <v>4.8313885649909443</v>
      </c>
      <c r="R8" s="127">
        <v>8.0618342480219116</v>
      </c>
      <c r="S8" s="127">
        <v>8.0436569328013139</v>
      </c>
      <c r="T8" s="127">
        <v>8.0201962623070671</v>
      </c>
      <c r="U8" s="127">
        <v>7.9826976344999361</v>
      </c>
      <c r="V8" s="127">
        <v>7.970318859671778</v>
      </c>
      <c r="W8" s="127">
        <v>7.9439021275307491</v>
      </c>
    </row>
    <row r="9" spans="1:31" s="85" customFormat="1" ht="14.25" customHeight="1" x14ac:dyDescent="0.25">
      <c r="A9" s="130" t="s">
        <v>144</v>
      </c>
      <c r="B9" s="130" t="s">
        <v>351</v>
      </c>
      <c r="C9" s="126" t="s">
        <v>353</v>
      </c>
      <c r="D9" s="127">
        <v>1.2261090094500002</v>
      </c>
      <c r="E9" s="127">
        <v>1.0441064060695655</v>
      </c>
      <c r="F9" s="127">
        <v>1.1557629956875002</v>
      </c>
      <c r="G9" s="127">
        <v>1.033496903884058</v>
      </c>
      <c r="H9" s="127">
        <v>0.98915515838858725</v>
      </c>
      <c r="I9" s="127">
        <v>0.85243465822916686</v>
      </c>
      <c r="J9" s="127">
        <v>0.44861249279166676</v>
      </c>
      <c r="K9" s="127">
        <v>0.99605623507811636</v>
      </c>
      <c r="L9" s="127">
        <v>0.72570379962642373</v>
      </c>
      <c r="M9" s="127">
        <v>0.94970918691467388</v>
      </c>
      <c r="N9" s="127">
        <v>0.7066385822084239</v>
      </c>
      <c r="O9" s="127">
        <v>0.95611341202817013</v>
      </c>
      <c r="P9" s="127">
        <v>0.62231926837500007</v>
      </c>
      <c r="Q9" s="127">
        <v>0.53316330500000009</v>
      </c>
      <c r="R9" s="127">
        <v>0.78917740234177491</v>
      </c>
      <c r="S9" s="127">
        <v>0.81061863872338435</v>
      </c>
      <c r="T9" s="127">
        <v>0.82920015527100921</v>
      </c>
      <c r="U9" s="127">
        <v>0.84567230675139415</v>
      </c>
      <c r="V9" s="127">
        <v>0.86580841481853654</v>
      </c>
      <c r="W9" s="127">
        <v>0.88383515781843836</v>
      </c>
    </row>
    <row r="10" spans="1:31" s="85" customFormat="1" ht="14.25" customHeight="1" x14ac:dyDescent="0.25">
      <c r="A10" s="130" t="s">
        <v>144</v>
      </c>
      <c r="B10" s="130" t="s">
        <v>351</v>
      </c>
      <c r="C10" s="126" t="s">
        <v>354</v>
      </c>
      <c r="D10" s="127">
        <v>19.57734890175</v>
      </c>
      <c r="E10" s="127">
        <v>21.124374010967394</v>
      </c>
      <c r="F10" s="127">
        <v>21.738944953763589</v>
      </c>
      <c r="G10" s="127">
        <v>31.683782605916669</v>
      </c>
      <c r="H10" s="127">
        <v>32.307313123</v>
      </c>
      <c r="I10" s="127">
        <v>24.815942468750002</v>
      </c>
      <c r="J10" s="127">
        <v>26.326751333750003</v>
      </c>
      <c r="K10" s="127">
        <v>24.986644538255252</v>
      </c>
      <c r="L10" s="127">
        <v>32.268887621986281</v>
      </c>
      <c r="M10" s="127">
        <v>15.964062434500004</v>
      </c>
      <c r="N10" s="127">
        <v>18.48368966166667</v>
      </c>
      <c r="O10" s="127">
        <v>24.675690806384061</v>
      </c>
      <c r="P10" s="127">
        <v>22.594256942195653</v>
      </c>
      <c r="Q10" s="127">
        <v>12.197142491192032</v>
      </c>
      <c r="R10" s="127">
        <v>17.255871112710203</v>
      </c>
      <c r="S10" s="127">
        <v>17.377671481206338</v>
      </c>
      <c r="T10" s="127">
        <v>17.491847832480186</v>
      </c>
      <c r="U10" s="127">
        <v>17.584593445481339</v>
      </c>
      <c r="V10" s="127">
        <v>17.720391690044529</v>
      </c>
      <c r="W10" s="127">
        <v>17.834759196335028</v>
      </c>
    </row>
    <row r="11" spans="1:31" s="85" customFormat="1" ht="14.25" customHeight="1" x14ac:dyDescent="0.25">
      <c r="A11" s="130" t="s">
        <v>144</v>
      </c>
      <c r="B11" s="130" t="s">
        <v>351</v>
      </c>
      <c r="C11" s="126" t="s">
        <v>355</v>
      </c>
      <c r="D11" s="127">
        <v>1.5296301002500003</v>
      </c>
      <c r="E11" s="127">
        <v>1.9964556260000001</v>
      </c>
      <c r="F11" s="127">
        <v>0.99473442125000011</v>
      </c>
      <c r="G11" s="127">
        <v>0.3403312885</v>
      </c>
      <c r="H11" s="127">
        <v>0.4606487875000001</v>
      </c>
      <c r="I11" s="127">
        <v>0.7164855965000001</v>
      </c>
      <c r="J11" s="127">
        <v>1.3107070647499999</v>
      </c>
      <c r="K11" s="127">
        <v>1.1735896168200002</v>
      </c>
      <c r="L11" s="127">
        <v>1.4538573905600001</v>
      </c>
      <c r="M11" s="127">
        <v>1.4481294655000001</v>
      </c>
      <c r="N11" s="127">
        <v>11.393401016250001</v>
      </c>
      <c r="O11" s="127">
        <v>11.403804426250002</v>
      </c>
      <c r="P11" s="127">
        <v>1.8570178510000002</v>
      </c>
      <c r="Q11" s="127">
        <v>0.65247496159420304</v>
      </c>
      <c r="R11" s="127">
        <v>6.2889410729587079</v>
      </c>
      <c r="S11" s="127">
        <v>6.3559749651546209</v>
      </c>
      <c r="T11" s="127">
        <v>6.6659536063893725</v>
      </c>
      <c r="U11" s="127">
        <v>6.4627870334709661</v>
      </c>
      <c r="V11" s="127">
        <v>6.5476264584988328</v>
      </c>
      <c r="W11" s="127">
        <v>6.6131041123371803</v>
      </c>
    </row>
    <row r="12" spans="1:31" s="85" customFormat="1" ht="14.25" customHeight="1" x14ac:dyDescent="0.25">
      <c r="A12" s="130" t="s">
        <v>144</v>
      </c>
      <c r="B12" s="130" t="s">
        <v>351</v>
      </c>
      <c r="C12" s="126" t="s">
        <v>356</v>
      </c>
      <c r="D12" s="127">
        <v>19.252500514916669</v>
      </c>
      <c r="E12" s="127">
        <v>20.661721838083331</v>
      </c>
      <c r="F12" s="127">
        <v>23.496218774680258</v>
      </c>
      <c r="G12" s="127">
        <v>19.691727787541669</v>
      </c>
      <c r="H12" s="127">
        <v>19.594901364003341</v>
      </c>
      <c r="I12" s="127">
        <v>18.553856117308332</v>
      </c>
      <c r="J12" s="127">
        <v>21.029386711458336</v>
      </c>
      <c r="K12" s="127">
        <v>24.180925091226914</v>
      </c>
      <c r="L12" s="127">
        <v>22.621693871204926</v>
      </c>
      <c r="M12" s="127">
        <v>23.772623182936595</v>
      </c>
      <c r="N12" s="127">
        <v>38.850944890942024</v>
      </c>
      <c r="O12" s="127">
        <v>36.568168515208342</v>
      </c>
      <c r="P12" s="127">
        <v>24.361084447153981</v>
      </c>
      <c r="Q12" s="127">
        <v>18.100701199595111</v>
      </c>
      <c r="R12" s="127">
        <v>28.754059790458609</v>
      </c>
      <c r="S12" s="127">
        <v>28.559335687672881</v>
      </c>
      <c r="T12" s="127">
        <v>28.346431761893761</v>
      </c>
      <c r="U12" s="127">
        <v>28.084547438900525</v>
      </c>
      <c r="V12" s="127">
        <v>27.922619347965711</v>
      </c>
      <c r="W12" s="127">
        <v>27.711710859816822</v>
      </c>
    </row>
    <row r="13" spans="1:31" s="85" customFormat="1" ht="14.25" customHeight="1" x14ac:dyDescent="0.25">
      <c r="A13" s="130" t="s">
        <v>144</v>
      </c>
      <c r="B13" s="130" t="s">
        <v>351</v>
      </c>
      <c r="C13" s="126" t="s">
        <v>151</v>
      </c>
      <c r="D13" s="127">
        <v>131.55653674695836</v>
      </c>
      <c r="E13" s="127">
        <v>115.29965568211504</v>
      </c>
      <c r="F13" s="127">
        <v>113.69648945430917</v>
      </c>
      <c r="G13" s="127">
        <v>97.917061626625014</v>
      </c>
      <c r="H13" s="127">
        <v>87.862276601417832</v>
      </c>
      <c r="I13" s="127">
        <v>94.751600426437506</v>
      </c>
      <c r="J13" s="127">
        <v>75.137790895312492</v>
      </c>
      <c r="K13" s="127">
        <v>70.77206371453488</v>
      </c>
      <c r="L13" s="127">
        <v>71.418484638955348</v>
      </c>
      <c r="M13" s="127">
        <v>78.7467653531087</v>
      </c>
      <c r="N13" s="127">
        <v>71.826325096904</v>
      </c>
      <c r="O13" s="127">
        <v>62.133921162024457</v>
      </c>
      <c r="P13" s="127">
        <v>40.695012535701096</v>
      </c>
      <c r="Q13" s="127">
        <v>47.462409394868658</v>
      </c>
      <c r="R13" s="127">
        <v>47.627431186725794</v>
      </c>
      <c r="S13" s="127">
        <v>47.00870903287607</v>
      </c>
      <c r="T13" s="127">
        <v>46.363090786648179</v>
      </c>
      <c r="U13" s="127">
        <v>45.631562100230369</v>
      </c>
      <c r="V13" s="127">
        <v>45.032014632721477</v>
      </c>
      <c r="W13" s="127">
        <v>44.346556725022523</v>
      </c>
    </row>
    <row r="14" spans="1:31" s="85" customFormat="1" ht="14.25" customHeight="1" x14ac:dyDescent="0.25">
      <c r="A14" s="130" t="s">
        <v>144</v>
      </c>
      <c r="B14" s="130" t="s">
        <v>351</v>
      </c>
      <c r="C14" s="126" t="s">
        <v>357</v>
      </c>
      <c r="D14" s="127">
        <v>7.0049437329791671</v>
      </c>
      <c r="E14" s="127">
        <v>6.5220020020896747</v>
      </c>
      <c r="F14" s="127">
        <v>7.1098021046250004</v>
      </c>
      <c r="G14" s="127">
        <v>6.3089248596875009</v>
      </c>
      <c r="H14" s="127">
        <v>6.2022675650625008</v>
      </c>
      <c r="I14" s="127">
        <v>8.5818623430809797</v>
      </c>
      <c r="J14" s="127">
        <v>7.32990129898098</v>
      </c>
      <c r="K14" s="127">
        <v>5.5878216425559355</v>
      </c>
      <c r="L14" s="127">
        <v>6.1167507956780094</v>
      </c>
      <c r="M14" s="127">
        <v>8.5275447576567043</v>
      </c>
      <c r="N14" s="127">
        <v>5.941979741567029</v>
      </c>
      <c r="O14" s="127">
        <v>8.5188595854999996</v>
      </c>
      <c r="P14" s="127">
        <v>7.1329722613496394</v>
      </c>
      <c r="Q14" s="127">
        <v>6.5471634549646733</v>
      </c>
      <c r="R14" s="127">
        <v>9.5264212132747677</v>
      </c>
      <c r="S14" s="127">
        <v>9.4955175315834879</v>
      </c>
      <c r="T14" s="127">
        <v>9.4445920457525308</v>
      </c>
      <c r="U14" s="127">
        <v>9.3893826757932057</v>
      </c>
      <c r="V14" s="127">
        <v>9.3379048450925684</v>
      </c>
      <c r="W14" s="127">
        <v>9.2821431302636288</v>
      </c>
    </row>
    <row r="15" spans="1:31" s="85" customFormat="1" ht="14.25" customHeight="1" x14ac:dyDescent="0.25">
      <c r="A15" s="130" t="s">
        <v>144</v>
      </c>
      <c r="B15" s="130" t="s">
        <v>351</v>
      </c>
      <c r="C15" s="126" t="s">
        <v>358</v>
      </c>
      <c r="D15" s="127">
        <v>0.16307761311400004</v>
      </c>
      <c r="E15" s="127">
        <v>0.15219304540150003</v>
      </c>
      <c r="F15" s="127">
        <v>0.17812302465600002</v>
      </c>
      <c r="G15" s="127">
        <v>0.11892465999225002</v>
      </c>
      <c r="H15" s="127">
        <v>0.18755839735550001</v>
      </c>
      <c r="I15" s="127">
        <v>0.26425254669350007</v>
      </c>
      <c r="J15" s="127">
        <v>0.24216537627500001</v>
      </c>
      <c r="K15" s="127">
        <v>0.25031437921729432</v>
      </c>
      <c r="L15" s="127">
        <v>0.19412763982056772</v>
      </c>
      <c r="M15" s="127">
        <v>0.28609377500000005</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1.5802779790000003</v>
      </c>
      <c r="E16" s="127">
        <v>0.71104885251086969</v>
      </c>
      <c r="F16" s="127">
        <v>1.3399592080000002</v>
      </c>
      <c r="G16" s="127">
        <v>0.78805830750000017</v>
      </c>
      <c r="H16" s="127">
        <v>4.3686359037499995</v>
      </c>
      <c r="I16" s="127">
        <v>2.8441737503840581</v>
      </c>
      <c r="J16" s="127">
        <v>2.88201730826087</v>
      </c>
      <c r="K16" s="127">
        <v>3.484956940401724</v>
      </c>
      <c r="L16" s="127">
        <v>7.94054341945436</v>
      </c>
      <c r="M16" s="127">
        <v>6.7474477825000001</v>
      </c>
      <c r="N16" s="127">
        <v>7.7120218626666679</v>
      </c>
      <c r="O16" s="127">
        <v>6.4073021055000003</v>
      </c>
      <c r="P16" s="127">
        <v>5.0495179144855085</v>
      </c>
      <c r="Q16" s="127">
        <v>5.0588920042681167</v>
      </c>
      <c r="R16" s="127">
        <v>5.4507146713611787</v>
      </c>
      <c r="S16" s="127">
        <v>5.558582373569549</v>
      </c>
      <c r="T16" s="127">
        <v>5.6630319455881954</v>
      </c>
      <c r="U16" s="127">
        <v>5.734329917367547</v>
      </c>
      <c r="V16" s="127">
        <v>5.8639780062784599</v>
      </c>
      <c r="W16" s="127">
        <v>5.9604744949500681</v>
      </c>
    </row>
    <row r="17" spans="1:23" s="85" customFormat="1" ht="14.25" customHeight="1" x14ac:dyDescent="0.25">
      <c r="A17" s="130" t="s">
        <v>144</v>
      </c>
      <c r="B17" s="130" t="s">
        <v>351</v>
      </c>
      <c r="C17" s="126" t="s">
        <v>360</v>
      </c>
      <c r="D17" s="127">
        <v>0.98356297683333349</v>
      </c>
      <c r="E17" s="127">
        <v>1.7244829440815219</v>
      </c>
      <c r="F17" s="127">
        <v>2.3413263760000005</v>
      </c>
      <c r="G17" s="127">
        <v>2.6118832047826093</v>
      </c>
      <c r="H17" s="127">
        <v>2.4311505025833342</v>
      </c>
      <c r="I17" s="127">
        <v>3.1020816934673916</v>
      </c>
      <c r="J17" s="127">
        <v>1.6192308055833335</v>
      </c>
      <c r="K17" s="127">
        <v>2.6443883189366573</v>
      </c>
      <c r="L17" s="127">
        <v>2.0337938158533335</v>
      </c>
      <c r="M17" s="127">
        <v>1.4708496160398552</v>
      </c>
      <c r="N17" s="127">
        <v>1.6824235010833335</v>
      </c>
      <c r="O17" s="127">
        <v>1.7788204135000003</v>
      </c>
      <c r="P17" s="127">
        <v>0.88484766751449273</v>
      </c>
      <c r="Q17" s="127">
        <v>1.8197619177971018</v>
      </c>
      <c r="R17" s="127">
        <v>1.4172793297287707</v>
      </c>
      <c r="S17" s="127">
        <v>1.4159743378550798</v>
      </c>
      <c r="T17" s="127">
        <v>1.4129372814776255</v>
      </c>
      <c r="U17" s="127">
        <v>1.4067930519263478</v>
      </c>
      <c r="V17" s="127">
        <v>1.4044467849848226</v>
      </c>
      <c r="W17" s="127">
        <v>1.3989933448694745</v>
      </c>
    </row>
    <row r="18" spans="1:23" s="85" customFormat="1" ht="14.25" customHeight="1" x14ac:dyDescent="0.25">
      <c r="A18" s="130" t="s">
        <v>144</v>
      </c>
      <c r="B18" s="130" t="s">
        <v>351</v>
      </c>
      <c r="C18" s="126" t="s">
        <v>361</v>
      </c>
      <c r="D18" s="127">
        <v>0.11669234225543482</v>
      </c>
      <c r="E18" s="127">
        <v>0.17977712003804353</v>
      </c>
      <c r="F18" s="127">
        <v>7.1242735000000001E-2</v>
      </c>
      <c r="G18" s="127">
        <v>0.10205768125</v>
      </c>
      <c r="H18" s="127">
        <v>0.13089620875000002</v>
      </c>
      <c r="I18" s="127">
        <v>7.5060946874999993E-2</v>
      </c>
      <c r="J18" s="127">
        <v>0.10051607462499999</v>
      </c>
      <c r="K18" s="127">
        <v>8.9642786821250001E-2</v>
      </c>
      <c r="L18" s="127">
        <v>0.10408451299999999</v>
      </c>
      <c r="M18" s="127">
        <v>0.13828977583423913</v>
      </c>
      <c r="N18" s="127">
        <v>0.1514295033423913</v>
      </c>
      <c r="O18" s="127">
        <v>0.12939546885869566</v>
      </c>
      <c r="P18" s="127">
        <v>0.13067070465942027</v>
      </c>
      <c r="Q18" s="127">
        <v>6.3357962180253635E-2</v>
      </c>
      <c r="R18" s="127">
        <v>0.10971730527263375</v>
      </c>
      <c r="S18" s="127">
        <v>0.11130094145327937</v>
      </c>
      <c r="T18" s="127">
        <v>0.11255095991848577</v>
      </c>
      <c r="U18" s="127">
        <v>0.1137976446577508</v>
      </c>
      <c r="V18" s="127">
        <v>0.11514828304731468</v>
      </c>
      <c r="W18" s="127">
        <v>0.11649558771093665</v>
      </c>
    </row>
    <row r="19" spans="1:23" s="85" customFormat="1" ht="14.25" customHeight="1" x14ac:dyDescent="0.25">
      <c r="A19" s="130" t="s">
        <v>144</v>
      </c>
      <c r="B19" s="130" t="s">
        <v>351</v>
      </c>
      <c r="C19" s="126" t="s">
        <v>155</v>
      </c>
      <c r="D19" s="127">
        <v>11.722180574239133</v>
      </c>
      <c r="E19" s="127">
        <v>8.5225309510077185</v>
      </c>
      <c r="F19" s="127">
        <v>8.7102550225000019</v>
      </c>
      <c r="G19" s="127">
        <v>9.883239500000002</v>
      </c>
      <c r="H19" s="127">
        <v>8.0764391076666691</v>
      </c>
      <c r="I19" s="127">
        <v>6.0303366065000015</v>
      </c>
      <c r="J19" s="127">
        <v>4.6414447075000007</v>
      </c>
      <c r="K19" s="127">
        <v>6.5058415024355005</v>
      </c>
      <c r="L19" s="127">
        <v>11.004997797478</v>
      </c>
      <c r="M19" s="127">
        <v>9.6575220093142224</v>
      </c>
      <c r="N19" s="127">
        <v>25.019016284503625</v>
      </c>
      <c r="O19" s="127">
        <v>36.986551540000001</v>
      </c>
      <c r="P19" s="127">
        <v>33.329330525166675</v>
      </c>
      <c r="Q19" s="127">
        <v>20.465531208864132</v>
      </c>
      <c r="R19" s="127">
        <v>68.322946429512186</v>
      </c>
      <c r="S19" s="127">
        <v>68.465698367529939</v>
      </c>
      <c r="T19" s="127">
        <v>68.580986568901523</v>
      </c>
      <c r="U19" s="127">
        <v>68.538161344582562</v>
      </c>
      <c r="V19" s="127">
        <v>68.832686200321845</v>
      </c>
      <c r="W19" s="127">
        <v>68.969097630370541</v>
      </c>
    </row>
    <row r="20" spans="1:23" s="85" customFormat="1" ht="14.25" customHeight="1" x14ac:dyDescent="0.25">
      <c r="A20" s="130" t="s">
        <v>144</v>
      </c>
      <c r="B20" s="130" t="s">
        <v>351</v>
      </c>
      <c r="C20" s="126" t="s">
        <v>362</v>
      </c>
      <c r="D20" s="127">
        <v>6.8435020075842523</v>
      </c>
      <c r="E20" s="127">
        <v>8.0439705115172515</v>
      </c>
      <c r="F20" s="127">
        <v>9.6289392368472519</v>
      </c>
      <c r="G20" s="127">
        <v>9.5933712979612515</v>
      </c>
      <c r="H20" s="127">
        <v>6.3143056878052501</v>
      </c>
      <c r="I20" s="127">
        <v>4.2927356422955008</v>
      </c>
      <c r="J20" s="127">
        <v>4.1348820659947503</v>
      </c>
      <c r="K20" s="127">
        <v>4.735567596019882</v>
      </c>
      <c r="L20" s="127">
        <v>6.1978895797630837</v>
      </c>
      <c r="M20" s="127">
        <v>8.8002090007500016</v>
      </c>
      <c r="N20" s="127">
        <v>3.0006573795000007</v>
      </c>
      <c r="O20" s="127">
        <v>4.0590760230000003</v>
      </c>
      <c r="P20" s="127">
        <v>2.830471825739131</v>
      </c>
      <c r="Q20" s="127">
        <v>2.4362235016666669</v>
      </c>
      <c r="R20" s="127">
        <v>3.092189899724695</v>
      </c>
      <c r="S20" s="127">
        <v>3.1711028870293152</v>
      </c>
      <c r="T20" s="127">
        <v>3.2351359757795124</v>
      </c>
      <c r="U20" s="127">
        <v>3.2926287184772534</v>
      </c>
      <c r="V20" s="127">
        <v>3.3654382143439783</v>
      </c>
      <c r="W20" s="127">
        <v>3.4317073641582465</v>
      </c>
    </row>
    <row r="21" spans="1:23" s="85" customFormat="1" ht="14.25" customHeight="1" x14ac:dyDescent="0.25">
      <c r="A21" s="130" t="s">
        <v>144</v>
      </c>
      <c r="B21" s="130" t="s">
        <v>351</v>
      </c>
      <c r="C21" s="126" t="s">
        <v>363</v>
      </c>
      <c r="D21" s="127">
        <v>1.9203197746666671</v>
      </c>
      <c r="E21" s="127">
        <v>5.2641002535000014</v>
      </c>
      <c r="F21" s="127">
        <v>6.1453309510000009</v>
      </c>
      <c r="G21" s="127">
        <v>6.7428013843333341</v>
      </c>
      <c r="H21" s="127">
        <v>6.3631357345000001</v>
      </c>
      <c r="I21" s="127">
        <v>5.3312862696666681</v>
      </c>
      <c r="J21" s="127">
        <v>6.6612354418333339</v>
      </c>
      <c r="K21" s="127">
        <v>4.8853781624003343</v>
      </c>
      <c r="L21" s="127">
        <v>5.5656759264896687</v>
      </c>
      <c r="M21" s="127">
        <v>3.1872612279420296</v>
      </c>
      <c r="N21" s="127">
        <v>8.4878077518478285</v>
      </c>
      <c r="O21" s="127">
        <v>8.2597701223478293</v>
      </c>
      <c r="P21" s="127">
        <v>7.6955731236231886</v>
      </c>
      <c r="Q21" s="127">
        <v>7.4788470382898549</v>
      </c>
      <c r="R21" s="127">
        <v>7.2283181127448906</v>
      </c>
      <c r="S21" s="127">
        <v>7.3025697466984338</v>
      </c>
      <c r="T21" s="127">
        <v>7.3738316401926776</v>
      </c>
      <c r="U21" s="127">
        <v>7.4290153846133018</v>
      </c>
      <c r="V21" s="127">
        <v>7.517535141018314</v>
      </c>
      <c r="W21" s="127">
        <v>7.589976748349696</v>
      </c>
    </row>
    <row r="22" spans="1:23" s="85" customFormat="1" ht="14.25" customHeight="1" x14ac:dyDescent="0.25">
      <c r="A22" s="130" t="s">
        <v>144</v>
      </c>
      <c r="B22" s="130" t="s">
        <v>351</v>
      </c>
      <c r="C22" s="126" t="s">
        <v>159</v>
      </c>
      <c r="D22" s="127">
        <v>22.165020926217395</v>
      </c>
      <c r="E22" s="127">
        <v>22.395566866500005</v>
      </c>
      <c r="F22" s="127">
        <v>21.524980142369564</v>
      </c>
      <c r="G22" s="127">
        <v>23.253221827125003</v>
      </c>
      <c r="H22" s="127">
        <v>13.426770224791669</v>
      </c>
      <c r="I22" s="127">
        <v>10.370507879166666</v>
      </c>
      <c r="J22" s="127">
        <v>9.4671472155217398</v>
      </c>
      <c r="K22" s="127">
        <v>5.8025995202722704</v>
      </c>
      <c r="L22" s="127">
        <v>9.5348932048088315</v>
      </c>
      <c r="M22" s="127">
        <v>5.3929235707137693</v>
      </c>
      <c r="N22" s="127">
        <v>6.1534733179456538</v>
      </c>
      <c r="O22" s="127">
        <v>11.571017157181162</v>
      </c>
      <c r="P22" s="127">
        <v>5.7267783033414865</v>
      </c>
      <c r="Q22" s="127">
        <v>1.5678962247798911</v>
      </c>
      <c r="R22" s="127">
        <v>5.9087578636809077</v>
      </c>
      <c r="S22" s="127">
        <v>6.042400741346289</v>
      </c>
      <c r="T22" s="127">
        <v>6.1742090485227301</v>
      </c>
      <c r="U22" s="127">
        <v>6.2819375374935431</v>
      </c>
      <c r="V22" s="127">
        <v>6.433065726602333</v>
      </c>
      <c r="W22" s="127">
        <v>6.5601140975054539</v>
      </c>
    </row>
    <row r="23" spans="1:23" s="85" customFormat="1" ht="14.25" customHeight="1" x14ac:dyDescent="0.25">
      <c r="A23" s="130" t="s">
        <v>144</v>
      </c>
      <c r="B23" s="130" t="s">
        <v>351</v>
      </c>
      <c r="C23" s="126" t="s">
        <v>364</v>
      </c>
      <c r="D23" s="127">
        <v>3.8497200000000002E-2</v>
      </c>
      <c r="E23" s="127">
        <v>1.2412108176630436E-2</v>
      </c>
      <c r="F23" s="127">
        <v>1.6513408312500002E-2</v>
      </c>
      <c r="G23" s="127">
        <v>0</v>
      </c>
      <c r="H23" s="127">
        <v>7.5227057710000009</v>
      </c>
      <c r="I23" s="127">
        <v>20.915535634500003</v>
      </c>
      <c r="J23" s="127">
        <v>23.377218465000006</v>
      </c>
      <c r="K23" s="127">
        <v>4.3472729366999996</v>
      </c>
      <c r="L23" s="127">
        <v>0</v>
      </c>
      <c r="M23" s="127">
        <v>9.7228265282608708E-2</v>
      </c>
      <c r="N23" s="127">
        <v>0.51049149291304352</v>
      </c>
      <c r="O23" s="127">
        <v>7.1377768611521759</v>
      </c>
      <c r="P23" s="127">
        <v>10.148727643137683</v>
      </c>
      <c r="Q23" s="127">
        <v>10.148602331311597</v>
      </c>
      <c r="R23" s="127">
        <v>9.0128154833610488</v>
      </c>
      <c r="S23" s="127">
        <v>9.1005864069123401</v>
      </c>
      <c r="T23" s="127">
        <v>9.1850656002898887</v>
      </c>
      <c r="U23" s="127">
        <v>9.2435806255665387</v>
      </c>
      <c r="V23" s="127">
        <v>9.3528389171121713</v>
      </c>
      <c r="W23" s="127">
        <v>9.4361330405568573</v>
      </c>
    </row>
    <row r="24" spans="1:23" s="85" customFormat="1" ht="14.25" customHeight="1" x14ac:dyDescent="0.25">
      <c r="A24" s="130" t="s">
        <v>144</v>
      </c>
      <c r="B24" s="130" t="s">
        <v>351</v>
      </c>
      <c r="C24" s="126" t="s">
        <v>365</v>
      </c>
      <c r="D24" s="127">
        <v>4.1202714018428761</v>
      </c>
      <c r="E24" s="127">
        <v>3.0758407394507503</v>
      </c>
      <c r="F24" s="127">
        <v>3.7996258175407505</v>
      </c>
      <c r="G24" s="127">
        <v>4.4048788128405629</v>
      </c>
      <c r="H24" s="127">
        <v>4.6021343389355014</v>
      </c>
      <c r="I24" s="127">
        <v>4.6271197378292515</v>
      </c>
      <c r="J24" s="127">
        <v>3.8423450842350628</v>
      </c>
      <c r="K24" s="127">
        <v>3.5298747131265475</v>
      </c>
      <c r="L24" s="127">
        <v>2.8175032137836302</v>
      </c>
      <c r="M24" s="127">
        <v>3.7831272913750005</v>
      </c>
      <c r="N24" s="127">
        <v>3.6305990361875002</v>
      </c>
      <c r="O24" s="127">
        <v>3.6790138481875001</v>
      </c>
      <c r="P24" s="127">
        <v>3.6162576834375004</v>
      </c>
      <c r="Q24" s="127">
        <v>3.6607247183333342</v>
      </c>
      <c r="R24" s="127">
        <v>3.9394469041941753</v>
      </c>
      <c r="S24" s="127">
        <v>3.9749291368608919</v>
      </c>
      <c r="T24" s="127">
        <v>4.0059710182735877</v>
      </c>
      <c r="U24" s="127">
        <v>4.0305665066868839</v>
      </c>
      <c r="V24" s="127">
        <v>4.0677062410289464</v>
      </c>
      <c r="W24" s="127">
        <v>4.0983995823716199</v>
      </c>
    </row>
    <row r="25" spans="1:23" s="85" customFormat="1" ht="14.25" customHeight="1" x14ac:dyDescent="0.25">
      <c r="A25" s="130" t="s">
        <v>144</v>
      </c>
      <c r="B25" s="130" t="s">
        <v>351</v>
      </c>
      <c r="C25" s="126" t="s">
        <v>162</v>
      </c>
      <c r="D25" s="127">
        <v>11.643590576250002</v>
      </c>
      <c r="E25" s="127">
        <v>18.45373721084686</v>
      </c>
      <c r="F25" s="127">
        <v>17.228788518402176</v>
      </c>
      <c r="G25" s="127">
        <v>15.311169046869567</v>
      </c>
      <c r="H25" s="127">
        <v>19.569668586098732</v>
      </c>
      <c r="I25" s="127">
        <v>16.217319682854168</v>
      </c>
      <c r="J25" s="127">
        <v>17.483911648916671</v>
      </c>
      <c r="K25" s="127">
        <v>22.793900959843562</v>
      </c>
      <c r="L25" s="127">
        <v>22.893153899964503</v>
      </c>
      <c r="M25" s="127">
        <v>18.79888954713044</v>
      </c>
      <c r="N25" s="127">
        <v>22.749701676079713</v>
      </c>
      <c r="O25" s="127">
        <v>25.058623317380437</v>
      </c>
      <c r="P25" s="127">
        <v>26.751564651202905</v>
      </c>
      <c r="Q25" s="127">
        <v>26.123153105840579</v>
      </c>
      <c r="R25" s="127">
        <v>26.124730514835463</v>
      </c>
      <c r="S25" s="127">
        <v>26.614881813615415</v>
      </c>
      <c r="T25" s="127">
        <v>27.086871440252732</v>
      </c>
      <c r="U25" s="127">
        <v>27.497336327373223</v>
      </c>
      <c r="V25" s="127">
        <v>28.031295591308385</v>
      </c>
      <c r="W25" s="127">
        <v>28.50373011572659</v>
      </c>
    </row>
    <row r="26" spans="1:23" s="87" customFormat="1" ht="14.25" customHeight="1" x14ac:dyDescent="0.25">
      <c r="A26" s="125" t="s">
        <v>366</v>
      </c>
      <c r="B26" s="125" t="s">
        <v>366</v>
      </c>
      <c r="C26" s="124" t="s">
        <v>366</v>
      </c>
      <c r="D26" s="125">
        <f>SUMIF($B27:$B$211,LEFT($C26,LEN($C26)-6),D27:D$211)</f>
        <v>83.606301142857575</v>
      </c>
      <c r="E26" s="125">
        <f>SUMIF($B27:$B$211,LEFT($C26,LEN($C26)-6),E27:E$211)</f>
        <v>70.882032127009566</v>
      </c>
      <c r="F26" s="125">
        <f>SUMIF($B27:$B$211,LEFT($C26,LEN($C26)-6),F27:F$211)</f>
        <v>86.376728992468941</v>
      </c>
      <c r="G26" s="125">
        <f>SUMIF($B27:$B$211,LEFT($C26,LEN($C26)-6),G27:G$211)</f>
        <v>87.13325050592745</v>
      </c>
      <c r="H26" s="125">
        <f>SUMIF($B27:$B$211,LEFT($C26,LEN($C26)-6),H27:H$211)</f>
        <v>93.074465673410401</v>
      </c>
      <c r="I26" s="125">
        <f>SUMIF($B27:$B$211,LEFT($C26,LEN($C26)-6),I27:I$211)</f>
        <v>90.515993866189064</v>
      </c>
      <c r="J26" s="125">
        <f>SUMIF($B27:$B$211,LEFT($C26,LEN($C26)-6),J27:J$211)</f>
        <v>95.491347887473438</v>
      </c>
      <c r="K26" s="125">
        <f>SUMIF($B27:$B$211,LEFT($C26,LEN($C26)-6),K27:K$211)</f>
        <v>100.0870049693653</v>
      </c>
      <c r="L26" s="125">
        <f>SUMIF($B27:$B$211,LEFT($C26,LEN($C26)-6),L27:L$211)</f>
        <v>112.46245573275458</v>
      </c>
      <c r="M26" s="125">
        <f>SUMIF($B27:$B$211,LEFT($C26,LEN($C26)-6),M27:M$211)</f>
        <v>92.140710496703377</v>
      </c>
      <c r="N26" s="125">
        <f>SUMIF($B27:$B$211,LEFT($C26,LEN($C26)-6),N27:N$211)</f>
        <v>95.123530505131015</v>
      </c>
      <c r="O26" s="125">
        <f>SUMIF($B27:$B$211,LEFT($C26,LEN($C26)-6),O27:O$211)</f>
        <v>79.146973739966143</v>
      </c>
      <c r="P26" s="125">
        <f>SUMIF($B27:$B$211,LEFT($C26,LEN($C26)-6),P27:P$211)</f>
        <v>90.955354696797116</v>
      </c>
      <c r="Q26" s="125">
        <f>SUMIF($B27:$B$211,LEFT($C26,LEN($C26)-6),Q27:Q$211)</f>
        <v>67.40437942988406</v>
      </c>
      <c r="R26" s="125">
        <f>SUMIF($B27:$B$211,LEFT($C26,LEN($C26)-6),R27:R$211)</f>
        <v>79.478643776720745</v>
      </c>
      <c r="S26" s="125">
        <f>SUMIF($B27:$B$211,LEFT($C26,LEN($C26)-6),S27:S$211)</f>
        <v>80.142100382686593</v>
      </c>
      <c r="T26" s="125">
        <f>SUMIF($B27:$B$211,LEFT($C26,LEN($C26)-6),T27:T$211)</f>
        <v>80.718847240713245</v>
      </c>
      <c r="U26" s="125">
        <f>SUMIF($B27:$B$211,LEFT($C26,LEN($C26)-6),U27:U$211)</f>
        <v>81.15349375561641</v>
      </c>
      <c r="V26" s="125">
        <f>SUMIF($B27:$B$211,LEFT($C26,LEN($C26)-6),V27:V$211)</f>
        <v>81.563006506549499</v>
      </c>
      <c r="W26" s="125">
        <f>SUMIF($B27:$B$211,LEFT($C26,LEN($C26)-6),W27:W$211)</f>
        <v>81.872256406446866</v>
      </c>
    </row>
    <row r="27" spans="1:23" s="85" customFormat="1" ht="14.25" customHeight="1" x14ac:dyDescent="0.25">
      <c r="A27" s="130" t="s">
        <v>144</v>
      </c>
      <c r="B27" s="130" t="s">
        <v>367</v>
      </c>
      <c r="C27" s="126" t="s">
        <v>368</v>
      </c>
      <c r="D27" s="127">
        <v>0</v>
      </c>
      <c r="E27" s="127">
        <v>0</v>
      </c>
      <c r="F27" s="127">
        <v>0</v>
      </c>
      <c r="G27" s="127">
        <v>0</v>
      </c>
      <c r="H27" s="127">
        <v>3.3724566739130442E-2</v>
      </c>
      <c r="I27" s="127">
        <v>1.9837980434782611E-2</v>
      </c>
      <c r="J27" s="127">
        <v>0</v>
      </c>
      <c r="K27" s="127">
        <v>0</v>
      </c>
      <c r="L27" s="127">
        <v>2.5874730022461927E-2</v>
      </c>
      <c r="M27" s="127">
        <v>7.6031970000000004E-2</v>
      </c>
      <c r="N27" s="127">
        <v>0.1206910135</v>
      </c>
      <c r="O27" s="127">
        <v>0.1606822715</v>
      </c>
      <c r="P27" s="127">
        <v>7.7095226000000003E-2</v>
      </c>
      <c r="Q27" s="127">
        <v>3.9862647562499999E-2</v>
      </c>
      <c r="R27" s="127">
        <v>7.8045404624201967E-2</v>
      </c>
      <c r="S27" s="127">
        <v>7.7045062402399625E-2</v>
      </c>
      <c r="T27" s="127">
        <v>7.5620479232692425E-2</v>
      </c>
      <c r="U27" s="127">
        <v>7.4085158231319184E-2</v>
      </c>
      <c r="V27" s="127">
        <v>7.2744347891380803E-2</v>
      </c>
      <c r="W27" s="127">
        <v>7.1292799719776256E-2</v>
      </c>
    </row>
    <row r="28" spans="1:23" s="85" customFormat="1" ht="14.25" customHeight="1" x14ac:dyDescent="0.25">
      <c r="A28" s="130" t="s">
        <v>144</v>
      </c>
      <c r="B28" s="130" t="s">
        <v>367</v>
      </c>
      <c r="C28" s="126" t="s">
        <v>369</v>
      </c>
      <c r="D28" s="127">
        <v>5.1070660499999997E-2</v>
      </c>
      <c r="E28" s="127">
        <v>3.5048492500000007E-2</v>
      </c>
      <c r="F28" s="127">
        <v>0</v>
      </c>
      <c r="G28" s="127">
        <v>0</v>
      </c>
      <c r="H28" s="127">
        <v>0.17524246250000003</v>
      </c>
      <c r="I28" s="127">
        <v>0.18024938999999998</v>
      </c>
      <c r="J28" s="127">
        <v>4.8066504000000003E-2</v>
      </c>
      <c r="K28" s="127">
        <v>1.2624840654347722</v>
      </c>
      <c r="L28" s="127">
        <v>1.3108208999856503</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0.64134477590507244</v>
      </c>
      <c r="E29" s="127">
        <v>0.5945166898333335</v>
      </c>
      <c r="F29" s="127">
        <v>1.0869140230217393</v>
      </c>
      <c r="G29" s="127">
        <v>0.90345970293007261</v>
      </c>
      <c r="H29" s="127">
        <v>0.8128302245250002</v>
      </c>
      <c r="I29" s="127">
        <v>0.70580297884420307</v>
      </c>
      <c r="J29" s="127">
        <v>1.3705837762557973</v>
      </c>
      <c r="K29" s="127">
        <v>1.3962593551150355</v>
      </c>
      <c r="L29" s="127">
        <v>0.97551448766536297</v>
      </c>
      <c r="M29" s="127">
        <v>0.9662995796666668</v>
      </c>
      <c r="N29" s="127">
        <v>0.79771698000000013</v>
      </c>
      <c r="O29" s="127">
        <v>0.65188897533333356</v>
      </c>
      <c r="P29" s="127">
        <v>1.1689483821666669</v>
      </c>
      <c r="Q29" s="127">
        <v>0.94358546783333352</v>
      </c>
      <c r="R29" s="127">
        <v>1.0324041134261506</v>
      </c>
      <c r="S29" s="127">
        <v>1.0683016112727446</v>
      </c>
      <c r="T29" s="127">
        <v>1.104200116460361</v>
      </c>
      <c r="U29" s="127">
        <v>1.1397187777301312</v>
      </c>
      <c r="V29" s="127">
        <v>1.1769637435172697</v>
      </c>
      <c r="W29" s="127">
        <v>1.2138288653865563</v>
      </c>
    </row>
    <row r="30" spans="1:23" s="85" customFormat="1" ht="14.25" customHeight="1" x14ac:dyDescent="0.25">
      <c r="A30" s="130" t="s">
        <v>144</v>
      </c>
      <c r="B30" s="130" t="s">
        <v>367</v>
      </c>
      <c r="C30" s="126" t="s">
        <v>371</v>
      </c>
      <c r="D30" s="127">
        <v>4.8814294890534429</v>
      </c>
      <c r="E30" s="127">
        <v>4.8133929584981896</v>
      </c>
      <c r="F30" s="127">
        <v>4.5293153108749999</v>
      </c>
      <c r="G30" s="127">
        <v>3.5470986591983706</v>
      </c>
      <c r="H30" s="127">
        <v>4.1989617031277175</v>
      </c>
      <c r="I30" s="127">
        <v>3.8396173194809791</v>
      </c>
      <c r="J30" s="127">
        <v>4.18411057475</v>
      </c>
      <c r="K30" s="127">
        <v>4.5596734466000015</v>
      </c>
      <c r="L30" s="127">
        <v>4.3785519575300009</v>
      </c>
      <c r="M30" s="127">
        <v>3.6872278281811592</v>
      </c>
      <c r="N30" s="127">
        <v>3.2259958943260876</v>
      </c>
      <c r="O30" s="127">
        <v>2.1911012692708338</v>
      </c>
      <c r="P30" s="127">
        <v>4.0338035545697473</v>
      </c>
      <c r="Q30" s="127">
        <v>2.9711555723405798</v>
      </c>
      <c r="R30" s="127">
        <v>3.3758232987518348</v>
      </c>
      <c r="S30" s="127">
        <v>3.4327161941933126</v>
      </c>
      <c r="T30" s="127">
        <v>3.4889302515994292</v>
      </c>
      <c r="U30" s="127">
        <v>3.5417417125823829</v>
      </c>
      <c r="V30" s="127">
        <v>3.6007554487803004</v>
      </c>
      <c r="W30" s="127">
        <v>3.6563665885550432</v>
      </c>
    </row>
    <row r="31" spans="1:23" s="85" customFormat="1" ht="14.25" customHeight="1" x14ac:dyDescent="0.25">
      <c r="A31" s="130" t="s">
        <v>144</v>
      </c>
      <c r="B31" s="130" t="s">
        <v>367</v>
      </c>
      <c r="C31" s="126" t="s">
        <v>165</v>
      </c>
      <c r="D31" s="127">
        <v>1.2117976753500002</v>
      </c>
      <c r="E31" s="127">
        <v>0.68467908153599999</v>
      </c>
      <c r="F31" s="127">
        <v>1.1933920036250001</v>
      </c>
      <c r="G31" s="127">
        <v>1.2306498458499999</v>
      </c>
      <c r="H31" s="127">
        <v>1.06233221041875</v>
      </c>
      <c r="I31" s="127">
        <v>0.60064255487374996</v>
      </c>
      <c r="J31" s="127">
        <v>0</v>
      </c>
      <c r="K31" s="127">
        <v>0</v>
      </c>
      <c r="L31" s="127">
        <v>0</v>
      </c>
      <c r="M31" s="127">
        <v>4.3807754114375008</v>
      </c>
      <c r="N31" s="127">
        <v>3.2365509775625005</v>
      </c>
      <c r="O31" s="127">
        <v>3.3420966082500003</v>
      </c>
      <c r="P31" s="127">
        <v>1.9583276259474638</v>
      </c>
      <c r="Q31" s="127">
        <v>0.97748668266666672</v>
      </c>
      <c r="R31" s="127">
        <v>2.1941500597506907</v>
      </c>
      <c r="S31" s="127">
        <v>2.224929338354992</v>
      </c>
      <c r="T31" s="127">
        <v>2.2555532805537877</v>
      </c>
      <c r="U31" s="127">
        <v>2.284477122187345</v>
      </c>
      <c r="V31" s="127">
        <v>2.3185187978803397</v>
      </c>
      <c r="W31" s="127">
        <v>2.350860373008087</v>
      </c>
    </row>
    <row r="32" spans="1:23" s="85" customFormat="1" ht="14.25" customHeight="1" x14ac:dyDescent="0.25">
      <c r="A32" s="130" t="s">
        <v>144</v>
      </c>
      <c r="B32" s="130" t="s">
        <v>367</v>
      </c>
      <c r="C32" s="126" t="s">
        <v>372</v>
      </c>
      <c r="D32" s="127">
        <v>0.73135972300000007</v>
      </c>
      <c r="E32" s="127">
        <v>0.93110519500000022</v>
      </c>
      <c r="F32" s="127">
        <v>0.95087167400000017</v>
      </c>
      <c r="G32" s="127">
        <v>0.93110519500000022</v>
      </c>
      <c r="H32" s="127">
        <v>1.0476233870000002</v>
      </c>
      <c r="I32" s="127">
        <v>1.25310333775</v>
      </c>
      <c r="J32" s="127">
        <v>1.1506228747500005</v>
      </c>
      <c r="K32" s="127">
        <v>1.0099435650500002</v>
      </c>
      <c r="L32" s="127">
        <v>1.0255513381899999</v>
      </c>
      <c r="M32" s="127">
        <v>1.1206855730000003</v>
      </c>
      <c r="N32" s="127">
        <v>0.66113305236956543</v>
      </c>
      <c r="O32" s="127">
        <v>0.13108296600000002</v>
      </c>
      <c r="P32" s="127">
        <v>5.143370969688406</v>
      </c>
      <c r="Q32" s="127">
        <v>0.66335222005072469</v>
      </c>
      <c r="R32" s="127">
        <v>1.9527362706017277</v>
      </c>
      <c r="S32" s="127">
        <v>1.9624654314847587</v>
      </c>
      <c r="T32" s="127">
        <v>1.9718701538350654</v>
      </c>
      <c r="U32" s="127">
        <v>1.9801858662355638</v>
      </c>
      <c r="V32" s="127">
        <v>1.9901397177286086</v>
      </c>
      <c r="W32" s="127">
        <v>1.9990045592718406</v>
      </c>
    </row>
    <row r="33" spans="1:23" s="85" customFormat="1" ht="14.25" customHeight="1" x14ac:dyDescent="0.25">
      <c r="A33" s="130" t="s">
        <v>144</v>
      </c>
      <c r="B33" s="130" t="s">
        <v>367</v>
      </c>
      <c r="C33" s="126" t="s">
        <v>373</v>
      </c>
      <c r="D33" s="127">
        <v>0</v>
      </c>
      <c r="E33" s="127">
        <v>2.0341346601449279E-2</v>
      </c>
      <c r="F33" s="127">
        <v>0.2560165541666668</v>
      </c>
      <c r="G33" s="127">
        <v>9.5952137600543497E-2</v>
      </c>
      <c r="H33" s="127">
        <v>0.18594506099891309</v>
      </c>
      <c r="I33" s="127">
        <v>0.24908725380434787</v>
      </c>
      <c r="J33" s="127">
        <v>0.19592230676086961</v>
      </c>
      <c r="K33" s="127">
        <v>2.4797476721295168E-2</v>
      </c>
      <c r="L33" s="127">
        <v>0</v>
      </c>
      <c r="M33" s="127">
        <v>0.30615702206521744</v>
      </c>
      <c r="N33" s="127">
        <v>0.34987779261956531</v>
      </c>
      <c r="O33" s="127">
        <v>0.30669311295289858</v>
      </c>
      <c r="P33" s="127">
        <v>0.21703208360144932</v>
      </c>
      <c r="Q33" s="127">
        <v>0.22864420893478266</v>
      </c>
      <c r="R33" s="127">
        <v>0.26928713641504498</v>
      </c>
      <c r="S33" s="127">
        <v>0.27913182094174005</v>
      </c>
      <c r="T33" s="127">
        <v>0.28811105656028047</v>
      </c>
      <c r="U33" s="127">
        <v>0.29693217654633391</v>
      </c>
      <c r="V33" s="127">
        <v>0.3062809369806474</v>
      </c>
      <c r="W33" s="127">
        <v>0.31547158178247414</v>
      </c>
    </row>
    <row r="34" spans="1:23" s="85" customFormat="1" ht="14.25" customHeight="1" x14ac:dyDescent="0.25">
      <c r="A34" s="130" t="s">
        <v>144</v>
      </c>
      <c r="B34" s="130" t="s">
        <v>367</v>
      </c>
      <c r="C34" s="126" t="s">
        <v>167</v>
      </c>
      <c r="D34" s="127">
        <v>12.677524103062503</v>
      </c>
      <c r="E34" s="127">
        <v>14.595614304683155</v>
      </c>
      <c r="F34" s="127">
        <v>17.695469974445658</v>
      </c>
      <c r="G34" s="127">
        <v>21.374513918500003</v>
      </c>
      <c r="H34" s="127">
        <v>20.348352720500003</v>
      </c>
      <c r="I34" s="127">
        <v>18.228477095458334</v>
      </c>
      <c r="J34" s="127">
        <v>19.919526088979165</v>
      </c>
      <c r="K34" s="127">
        <v>25.299494885827002</v>
      </c>
      <c r="L34" s="127">
        <v>26.320520265180754</v>
      </c>
      <c r="M34" s="127">
        <v>21.414776031800002</v>
      </c>
      <c r="N34" s="127">
        <v>31.803042291229175</v>
      </c>
      <c r="O34" s="127">
        <v>25.077800289479171</v>
      </c>
      <c r="P34" s="127">
        <v>21.603603289229174</v>
      </c>
      <c r="Q34" s="127">
        <v>24.483332389500006</v>
      </c>
      <c r="R34" s="127">
        <v>23.084735940841341</v>
      </c>
      <c r="S34" s="127">
        <v>23.003866373951581</v>
      </c>
      <c r="T34" s="127">
        <v>22.886882283831252</v>
      </c>
      <c r="U34" s="127">
        <v>22.731734429580907</v>
      </c>
      <c r="V34" s="127">
        <v>22.566391089275751</v>
      </c>
      <c r="W34" s="127">
        <v>22.362883984840902</v>
      </c>
    </row>
    <row r="35" spans="1:23" s="85" customFormat="1" ht="14.25" customHeight="1" x14ac:dyDescent="0.25">
      <c r="A35" s="130" t="s">
        <v>144</v>
      </c>
      <c r="B35" s="130" t="s">
        <v>367</v>
      </c>
      <c r="C35" s="126" t="s">
        <v>374</v>
      </c>
      <c r="D35" s="127">
        <v>3.6521743680000003</v>
      </c>
      <c r="E35" s="127">
        <v>1.554735261967392</v>
      </c>
      <c r="F35" s="127">
        <v>1.471149426152174</v>
      </c>
      <c r="G35" s="127">
        <v>1.6577833835000007</v>
      </c>
      <c r="H35" s="127">
        <v>1.6151294025000005</v>
      </c>
      <c r="I35" s="127">
        <v>1.5792376380000004</v>
      </c>
      <c r="J35" s="127">
        <v>1.4518316162173914</v>
      </c>
      <c r="K35" s="127">
        <v>2.5486758103610008</v>
      </c>
      <c r="L35" s="127">
        <v>1.7297723798475002</v>
      </c>
      <c r="M35" s="127">
        <v>1.7139617975000006</v>
      </c>
      <c r="N35" s="127">
        <v>1.4383105008913044</v>
      </c>
      <c r="O35" s="127">
        <v>0.28540752719565221</v>
      </c>
      <c r="P35" s="127">
        <v>1.2473829899166669</v>
      </c>
      <c r="Q35" s="127">
        <v>1.5205775295000001</v>
      </c>
      <c r="R35" s="127">
        <v>1.0023392448208222</v>
      </c>
      <c r="S35" s="127">
        <v>1.0192125470760467</v>
      </c>
      <c r="T35" s="127">
        <v>1.0356756529624593</v>
      </c>
      <c r="U35" s="127">
        <v>1.0513621472333285</v>
      </c>
      <c r="V35" s="127">
        <v>1.068410192630415</v>
      </c>
      <c r="W35" s="127">
        <v>1.0846816264119565</v>
      </c>
    </row>
    <row r="36" spans="1:23" s="85" customFormat="1" ht="14.25" customHeight="1" x14ac:dyDescent="0.25">
      <c r="A36" s="130" t="s">
        <v>144</v>
      </c>
      <c r="B36" s="130" t="s">
        <v>367</v>
      </c>
      <c r="C36" s="126" t="s">
        <v>375</v>
      </c>
      <c r="D36" s="127">
        <v>1.108471878</v>
      </c>
      <c r="E36" s="127">
        <v>1.8400598460108695</v>
      </c>
      <c r="F36" s="127">
        <v>1.0815082267241851</v>
      </c>
      <c r="G36" s="127">
        <v>0.98631230333118325</v>
      </c>
      <c r="H36" s="127">
        <v>1.3727001051630436</v>
      </c>
      <c r="I36" s="127">
        <v>1.7829724437717387</v>
      </c>
      <c r="J36" s="127">
        <v>2.196274818706522</v>
      </c>
      <c r="K36" s="127">
        <v>1.6245467800500002</v>
      </c>
      <c r="L36" s="127">
        <v>0.78286758722458971</v>
      </c>
      <c r="M36" s="127">
        <v>0.92726388924710146</v>
      </c>
      <c r="N36" s="127">
        <v>1.7307063705688408</v>
      </c>
      <c r="O36" s="127">
        <v>0.95339389474275371</v>
      </c>
      <c r="P36" s="127">
        <v>1.5347819024057974</v>
      </c>
      <c r="Q36" s="127">
        <v>0.50390014644927539</v>
      </c>
      <c r="R36" s="127">
        <v>1.8193469883941982</v>
      </c>
      <c r="S36" s="127">
        <v>1.8485474311708032</v>
      </c>
      <c r="T36" s="127">
        <v>1.8740309969005409</v>
      </c>
      <c r="U36" s="127">
        <v>1.8978404829258053</v>
      </c>
      <c r="V36" s="127">
        <v>1.929112404882106</v>
      </c>
      <c r="W36" s="127">
        <v>1.9587102471339479</v>
      </c>
    </row>
    <row r="37" spans="1:23" s="85" customFormat="1" ht="14.25" customHeight="1" x14ac:dyDescent="0.25">
      <c r="A37" s="130" t="s">
        <v>144</v>
      </c>
      <c r="B37" s="130" t="s">
        <v>367</v>
      </c>
      <c r="C37" s="126" t="s">
        <v>376</v>
      </c>
      <c r="D37" s="127">
        <v>2.2148111333333338E-2</v>
      </c>
      <c r="E37" s="127">
        <v>0</v>
      </c>
      <c r="F37" s="127">
        <v>0</v>
      </c>
      <c r="G37" s="127">
        <v>7.273641108333336E-4</v>
      </c>
      <c r="H37" s="127">
        <v>1.2016626000000001E-2</v>
      </c>
      <c r="I37" s="127">
        <v>0</v>
      </c>
      <c r="J37" s="127">
        <v>0</v>
      </c>
      <c r="K37" s="127">
        <v>0.22537336205665973</v>
      </c>
      <c r="L37" s="127">
        <v>0.26793164516356965</v>
      </c>
      <c r="M37" s="127">
        <v>0.20331104600000008</v>
      </c>
      <c r="N37" s="127">
        <v>0.18742178500000001</v>
      </c>
      <c r="O37" s="127">
        <v>0.16486884200000002</v>
      </c>
      <c r="P37" s="127">
        <v>0.15940590600000004</v>
      </c>
      <c r="Q37" s="127">
        <v>0.25460665541666672</v>
      </c>
      <c r="R37" s="127">
        <v>0.26736980333733501</v>
      </c>
      <c r="S37" s="127">
        <v>0.30504812934202391</v>
      </c>
      <c r="T37" s="127">
        <v>0.33902989802730393</v>
      </c>
      <c r="U37" s="127">
        <v>0.36934053728227895</v>
      </c>
      <c r="V37" s="127">
        <v>0.35623598632154052</v>
      </c>
      <c r="W37" s="127">
        <v>0.34319925412590652</v>
      </c>
    </row>
    <row r="38" spans="1:23" s="85" customFormat="1" ht="14.25" customHeight="1" x14ac:dyDescent="0.25">
      <c r="A38" s="130" t="s">
        <v>144</v>
      </c>
      <c r="B38" s="130" t="s">
        <v>367</v>
      </c>
      <c r="C38" s="126" t="s">
        <v>377</v>
      </c>
      <c r="D38" s="127">
        <v>0</v>
      </c>
      <c r="E38" s="127">
        <v>5.3057391000000016E-2</v>
      </c>
      <c r="F38" s="127">
        <v>0.24968184000000004</v>
      </c>
      <c r="G38" s="127">
        <v>0.1040341</v>
      </c>
      <c r="H38" s="127">
        <v>0.20806820000000001</v>
      </c>
      <c r="I38" s="127">
        <v>0.24500030550000004</v>
      </c>
      <c r="J38" s="127">
        <v>0.26580712550000007</v>
      </c>
      <c r="K38" s="127">
        <v>0.20521413675000005</v>
      </c>
      <c r="L38" s="127">
        <v>0.18674120950000003</v>
      </c>
      <c r="M38" s="127">
        <v>0.50856787166666673</v>
      </c>
      <c r="N38" s="127">
        <v>0.48726914300000013</v>
      </c>
      <c r="O38" s="127">
        <v>0.51940055600000012</v>
      </c>
      <c r="P38" s="127">
        <v>0.42354787483333339</v>
      </c>
      <c r="Q38" s="127">
        <v>0.38833286666666683</v>
      </c>
      <c r="R38" s="127">
        <v>0.10401792026907129</v>
      </c>
      <c r="S38" s="127">
        <v>3.1493194757602747E-2</v>
      </c>
      <c r="T38" s="127">
        <v>-4.207855579011073E-2</v>
      </c>
      <c r="U38" s="127">
        <v>-0.11709034872777786</v>
      </c>
      <c r="V38" s="127">
        <v>-0.1932149117716935</v>
      </c>
      <c r="W38" s="127">
        <v>-0.27077951720556204</v>
      </c>
    </row>
    <row r="39" spans="1:23" s="85" customFormat="1" ht="14.25" customHeight="1" x14ac:dyDescent="0.25">
      <c r="A39" s="130" t="s">
        <v>144</v>
      </c>
      <c r="B39" s="130" t="s">
        <v>367</v>
      </c>
      <c r="C39" s="126" t="s">
        <v>378</v>
      </c>
      <c r="D39" s="127">
        <v>0</v>
      </c>
      <c r="E39" s="127">
        <v>4.3643556956521744E-2</v>
      </c>
      <c r="F39" s="127">
        <v>2.3805576521739133E-2</v>
      </c>
      <c r="G39" s="127">
        <v>0</v>
      </c>
      <c r="H39" s="127">
        <v>0</v>
      </c>
      <c r="I39" s="127">
        <v>0</v>
      </c>
      <c r="J39" s="127">
        <v>0</v>
      </c>
      <c r="K39" s="127">
        <v>3.8059775081242204E-2</v>
      </c>
      <c r="L39" s="127">
        <v>5.053946455674567E-2</v>
      </c>
      <c r="M39" s="127">
        <v>4.4734663000000001E-2</v>
      </c>
      <c r="N39" s="127">
        <v>1.0923580500000002E-2</v>
      </c>
      <c r="O39" s="127">
        <v>1.2484092000000002E-2</v>
      </c>
      <c r="P39" s="127">
        <v>5.6698584500000003E-2</v>
      </c>
      <c r="Q39" s="127">
        <v>5.669858450000001E-2</v>
      </c>
      <c r="R39" s="127">
        <v>7.1637635029426508E-2</v>
      </c>
      <c r="S39" s="127">
        <v>8.6231840962752923E-2</v>
      </c>
      <c r="T39" s="127">
        <v>0.10103190029975032</v>
      </c>
      <c r="U39" s="127">
        <v>0.11603781304041919</v>
      </c>
      <c r="V39" s="127">
        <v>0.11709240825615774</v>
      </c>
      <c r="W39" s="127">
        <v>0.11815254108488055</v>
      </c>
    </row>
    <row r="40" spans="1:23" s="85" customFormat="1" ht="14.25" customHeight="1" x14ac:dyDescent="0.25">
      <c r="A40" s="130" t="s">
        <v>144</v>
      </c>
      <c r="B40" s="130" t="s">
        <v>367</v>
      </c>
      <c r="C40" s="126" t="s">
        <v>170</v>
      </c>
      <c r="D40" s="127">
        <v>31.243480330032611</v>
      </c>
      <c r="E40" s="127">
        <v>30.07208701616667</v>
      </c>
      <c r="F40" s="127">
        <v>32.339541924750002</v>
      </c>
      <c r="G40" s="127">
        <v>31.664073729902178</v>
      </c>
      <c r="H40" s="127">
        <v>32.62824121560508</v>
      </c>
      <c r="I40" s="127">
        <v>36.943243335750005</v>
      </c>
      <c r="J40" s="127">
        <v>34.578653651750002</v>
      </c>
      <c r="K40" s="127">
        <v>31.41301576430925</v>
      </c>
      <c r="L40" s="127">
        <v>43.617205849167753</v>
      </c>
      <c r="M40" s="127">
        <v>21.015350650702899</v>
      </c>
      <c r="N40" s="127">
        <v>14.189970315905798</v>
      </c>
      <c r="O40" s="127">
        <v>8.031025943919385</v>
      </c>
      <c r="P40" s="127">
        <v>27.7639709297808</v>
      </c>
      <c r="Q40" s="127">
        <v>10.910775203702899</v>
      </c>
      <c r="R40" s="127">
        <v>16.188268810737988</v>
      </c>
      <c r="S40" s="127">
        <v>16.385234621288255</v>
      </c>
      <c r="T40" s="127">
        <v>16.540833063036587</v>
      </c>
      <c r="U40" s="127">
        <v>16.652543656519104</v>
      </c>
      <c r="V40" s="127">
        <v>16.750335791675788</v>
      </c>
      <c r="W40" s="127">
        <v>16.804240078566632</v>
      </c>
    </row>
    <row r="41" spans="1:23" s="85" customFormat="1" ht="14.25" customHeight="1" x14ac:dyDescent="0.25">
      <c r="A41" s="130" t="s">
        <v>144</v>
      </c>
      <c r="B41" s="130" t="s">
        <v>367</v>
      </c>
      <c r="C41" s="126" t="s">
        <v>379</v>
      </c>
      <c r="D41" s="127">
        <v>5.6700234114275379</v>
      </c>
      <c r="E41" s="127">
        <v>4.8752489731500006</v>
      </c>
      <c r="F41" s="127">
        <v>6.0966341890208344</v>
      </c>
      <c r="G41" s="127">
        <v>10.497780031676815</v>
      </c>
      <c r="H41" s="127">
        <v>6.9565161657876819</v>
      </c>
      <c r="I41" s="127">
        <v>5.7500367937708354</v>
      </c>
      <c r="J41" s="127">
        <v>6.7408118309673917</v>
      </c>
      <c r="K41" s="127">
        <v>7.3191989223070548</v>
      </c>
      <c r="L41" s="127">
        <v>6.1592808239483476</v>
      </c>
      <c r="M41" s="127">
        <v>12.019292841601454</v>
      </c>
      <c r="N41" s="127">
        <v>9.9703190599057976</v>
      </c>
      <c r="O41" s="127">
        <v>9.7992913002608706</v>
      </c>
      <c r="P41" s="127">
        <v>5.3824487506739134</v>
      </c>
      <c r="Q41" s="127">
        <v>5.4034764264474635</v>
      </c>
      <c r="R41" s="127">
        <v>7.3433246139388944</v>
      </c>
      <c r="S41" s="127">
        <v>7.4186236706937194</v>
      </c>
      <c r="T41" s="127">
        <v>7.4885792039331331</v>
      </c>
      <c r="U41" s="127">
        <v>7.5543769865736454</v>
      </c>
      <c r="V41" s="127">
        <v>7.6176814701859596</v>
      </c>
      <c r="W41" s="127">
        <v>7.6768241587380635</v>
      </c>
    </row>
    <row r="42" spans="1:23" s="85" customFormat="1" ht="14.25" customHeight="1" x14ac:dyDescent="0.25">
      <c r="A42" s="130" t="s">
        <v>144</v>
      </c>
      <c r="B42" s="130" t="s">
        <v>367</v>
      </c>
      <c r="C42" s="126" t="s">
        <v>173</v>
      </c>
      <c r="D42" s="127">
        <v>4.9371355136500004</v>
      </c>
      <c r="E42" s="127">
        <v>1.1636741130000003</v>
      </c>
      <c r="F42" s="127">
        <v>6.9970315462999997</v>
      </c>
      <c r="G42" s="127">
        <v>0.99691078581521753</v>
      </c>
      <c r="H42" s="127">
        <v>5.2902190970387499</v>
      </c>
      <c r="I42" s="127">
        <v>4.8569777666450005</v>
      </c>
      <c r="J42" s="127">
        <v>0.2006520167934783</v>
      </c>
      <c r="K42" s="127">
        <v>4.3733399808831148</v>
      </c>
      <c r="L42" s="127">
        <v>6.1048940509890315</v>
      </c>
      <c r="M42" s="127">
        <v>3.2820982637499996</v>
      </c>
      <c r="N42" s="127">
        <v>3.7739235962</v>
      </c>
      <c r="O42" s="127">
        <v>3.8896122652000003</v>
      </c>
      <c r="P42" s="127">
        <v>4.3614635087500009</v>
      </c>
      <c r="Q42" s="127">
        <v>2.1484515848333334</v>
      </c>
      <c r="R42" s="127">
        <v>3.3687560852066962</v>
      </c>
      <c r="S42" s="127">
        <v>3.4947042792036696</v>
      </c>
      <c r="T42" s="127">
        <v>3.6221977289423184</v>
      </c>
      <c r="U42" s="127">
        <v>3.7474084728940951</v>
      </c>
      <c r="V42" s="127">
        <v>3.8836609293185065</v>
      </c>
      <c r="W42" s="127">
        <v>4.0176306799560813</v>
      </c>
    </row>
    <row r="43" spans="1:23" s="85" customFormat="1" ht="14.25" customHeight="1" x14ac:dyDescent="0.25">
      <c r="A43" s="130" t="s">
        <v>144</v>
      </c>
      <c r="B43" s="130" t="s">
        <v>367</v>
      </c>
      <c r="C43" s="126" t="s">
        <v>380</v>
      </c>
      <c r="D43" s="127">
        <v>2.9949588009166677</v>
      </c>
      <c r="E43" s="127">
        <v>1.6461494380000006</v>
      </c>
      <c r="F43" s="127">
        <v>2.40804912725</v>
      </c>
      <c r="G43" s="127">
        <v>1.6956985425000002</v>
      </c>
      <c r="H43" s="127">
        <v>1.7481589977500001</v>
      </c>
      <c r="I43" s="127">
        <v>1.9829025492500003</v>
      </c>
      <c r="J43" s="127">
        <v>1.1050655632499999</v>
      </c>
      <c r="K43" s="127">
        <v>0.41640370347500005</v>
      </c>
      <c r="L43" s="127">
        <v>0.22492172420000006</v>
      </c>
      <c r="M43" s="127">
        <v>0.20380371850000004</v>
      </c>
      <c r="N43" s="127">
        <v>0.19662444900000006</v>
      </c>
      <c r="O43" s="127">
        <v>0.28206302650000015</v>
      </c>
      <c r="P43" s="127">
        <v>0.25657171214583335</v>
      </c>
      <c r="Q43" s="127">
        <v>3.7652400333333343E-2</v>
      </c>
      <c r="R43" s="127">
        <v>0.1986640620530391</v>
      </c>
      <c r="S43" s="127">
        <v>0.20231514883993498</v>
      </c>
      <c r="T43" s="127">
        <v>0.20594517990456246</v>
      </c>
      <c r="U43" s="127">
        <v>0.20941082602778613</v>
      </c>
      <c r="V43" s="127">
        <v>0.2132243982304072</v>
      </c>
      <c r="W43" s="127">
        <v>0.21687358549162583</v>
      </c>
    </row>
    <row r="44" spans="1:23" s="85" customFormat="1" ht="14.25" customHeight="1" x14ac:dyDescent="0.25">
      <c r="A44" s="130" t="s">
        <v>144</v>
      </c>
      <c r="B44" s="130" t="s">
        <v>367</v>
      </c>
      <c r="C44" s="126" t="s">
        <v>177</v>
      </c>
      <c r="D44" s="127">
        <v>8.4995304011249999</v>
      </c>
      <c r="E44" s="127">
        <v>3.5550285170000002</v>
      </c>
      <c r="F44" s="127">
        <v>4.2597358035000008</v>
      </c>
      <c r="G44" s="127">
        <v>8.0110625171875007</v>
      </c>
      <c r="H44" s="127">
        <v>9.5506251241875013</v>
      </c>
      <c r="I44" s="127">
        <v>6.931184644541668</v>
      </c>
      <c r="J44" s="127">
        <v>10.110348919250002</v>
      </c>
      <c r="K44" s="127">
        <v>6.1433773842337516</v>
      </c>
      <c r="L44" s="127">
        <v>2.7823218273125003</v>
      </c>
      <c r="M44" s="127">
        <v>2.3634221647500007</v>
      </c>
      <c r="N44" s="127">
        <v>2.4569683556875002</v>
      </c>
      <c r="O44" s="127">
        <v>2.1027342502500006</v>
      </c>
      <c r="P44" s="127">
        <v>5.2803214955625002</v>
      </c>
      <c r="Q44" s="127">
        <v>2.6002738007708341</v>
      </c>
      <c r="R44" s="127">
        <v>2.978689967435348</v>
      </c>
      <c r="S44" s="127">
        <v>2.9573294826532628</v>
      </c>
      <c r="T44" s="127">
        <v>2.9320471064086657</v>
      </c>
      <c r="U44" s="127">
        <v>2.8997171225156539</v>
      </c>
      <c r="V44" s="127">
        <v>2.871746547714642</v>
      </c>
      <c r="W44" s="127">
        <v>2.8367283652652051</v>
      </c>
    </row>
    <row r="45" spans="1:23" s="85" customFormat="1" ht="14.25" customHeight="1" x14ac:dyDescent="0.25">
      <c r="A45" s="130" t="s">
        <v>144</v>
      </c>
      <c r="B45" s="130" t="s">
        <v>367</v>
      </c>
      <c r="C45" s="126" t="s">
        <v>180</v>
      </c>
      <c r="D45" s="127">
        <v>5.2838519015014134</v>
      </c>
      <c r="E45" s="127">
        <v>4.4036499451059798</v>
      </c>
      <c r="F45" s="127">
        <v>5.7376117921159429</v>
      </c>
      <c r="G45" s="127">
        <v>3.4360882888247288</v>
      </c>
      <c r="H45" s="127">
        <v>5.8277784035688418</v>
      </c>
      <c r="I45" s="127">
        <v>5.3676204783134063</v>
      </c>
      <c r="J45" s="127">
        <v>11.973070219542826</v>
      </c>
      <c r="K45" s="127">
        <v>12.227146555110124</v>
      </c>
      <c r="L45" s="127">
        <v>16.519145492270294</v>
      </c>
      <c r="M45" s="127">
        <v>17.906950173834709</v>
      </c>
      <c r="N45" s="127">
        <v>20.486085346864876</v>
      </c>
      <c r="O45" s="127">
        <v>21.245346549111254</v>
      </c>
      <c r="P45" s="127">
        <v>10.286579911025363</v>
      </c>
      <c r="Q45" s="127">
        <v>13.272215042375002</v>
      </c>
      <c r="R45" s="127">
        <v>14.149046421086927</v>
      </c>
      <c r="S45" s="127">
        <v>14.344904204096991</v>
      </c>
      <c r="T45" s="127">
        <v>14.550387444015172</v>
      </c>
      <c r="U45" s="127">
        <v>14.723670816238084</v>
      </c>
      <c r="V45" s="127">
        <v>14.916927207051369</v>
      </c>
      <c r="W45" s="127">
        <v>15.11628663431345</v>
      </c>
    </row>
    <row r="46" spans="1:23" s="87" customFormat="1" ht="14.25" customHeight="1" x14ac:dyDescent="0.25">
      <c r="A46" s="125" t="s">
        <v>381</v>
      </c>
      <c r="B46" s="125" t="s">
        <v>381</v>
      </c>
      <c r="C46" s="124" t="s">
        <v>381</v>
      </c>
      <c r="D46" s="125">
        <f>SUMIF($B47:$B$211,LEFT($C46,LEN($C46)-6),D47:D$211)</f>
        <v>2.7268151632159423</v>
      </c>
      <c r="E46" s="125">
        <f>SUMIF($B47:$B$211,LEFT($C46,LEN($C46)-6),E47:E$211)</f>
        <v>1.6073773814633154</v>
      </c>
      <c r="F46" s="125">
        <f>SUMIF($B47:$B$211,LEFT($C46,LEN($C46)-6),F47:F$211)</f>
        <v>2.37459791235145</v>
      </c>
      <c r="G46" s="125">
        <f>SUMIF($B47:$B$211,LEFT($C46,LEN($C46)-6),G47:G$211)</f>
        <v>3.6910564206371235</v>
      </c>
      <c r="H46" s="125">
        <f>SUMIF($B47:$B$211,LEFT($C46,LEN($C46)-6),H47:H$211)</f>
        <v>3.1586540584614609</v>
      </c>
      <c r="I46" s="125">
        <f>SUMIF($B47:$B$211,LEFT($C46,LEN($C46)-6),I47:I$211)</f>
        <v>1.0654438120372829</v>
      </c>
      <c r="J46" s="125">
        <f>SUMIF($B47:$B$211,LEFT($C46,LEN($C46)-6),J47:J$211)</f>
        <v>11.288474988521211</v>
      </c>
      <c r="K46" s="125">
        <f>SUMIF($B47:$B$211,LEFT($C46,LEN($C46)-6),K47:K$211)</f>
        <v>10.13967486567188</v>
      </c>
      <c r="L46" s="125">
        <f>SUMIF($B47:$B$211,LEFT($C46,LEN($C46)-6),L47:L$211)</f>
        <v>12.850612071085802</v>
      </c>
      <c r="M46" s="125">
        <f>SUMIF($B47:$B$211,LEFT($C46,LEN($C46)-6),M47:M$211)</f>
        <v>18.135559739297825</v>
      </c>
      <c r="N46" s="125">
        <f>SUMIF($B47:$B$211,LEFT($C46,LEN($C46)-6),N47:N$211)</f>
        <v>18.000472071548359</v>
      </c>
      <c r="O46" s="125">
        <f>SUMIF($B47:$B$211,LEFT($C46,LEN($C46)-6),O47:O$211)</f>
        <v>18.046771076439658</v>
      </c>
      <c r="P46" s="125">
        <f>SUMIF($B47:$B$211,LEFT($C46,LEN($C46)-6),P47:P$211)</f>
        <v>14.663451067724639</v>
      </c>
      <c r="Q46" s="125">
        <f>SUMIF($B47:$B$211,LEFT($C46,LEN($C46)-6),Q47:Q$211)</f>
        <v>14.142749414644928</v>
      </c>
      <c r="R46" s="125">
        <f>SUMIF($B47:$B$211,LEFT($C46,LEN($C46)-6),R47:R$211)</f>
        <v>19.493244950693605</v>
      </c>
      <c r="S46" s="125">
        <f>SUMIF($B47:$B$211,LEFT($C46,LEN($C46)-6),S47:S$211)</f>
        <v>19.796071548025498</v>
      </c>
      <c r="T46" s="125">
        <f>SUMIF($B47:$B$211,LEFT($C46,LEN($C46)-6),T47:T$211)</f>
        <v>20.072373875740883</v>
      </c>
      <c r="U46" s="125">
        <f>SUMIF($B47:$B$211,LEFT($C46,LEN($C46)-6),U47:U$211)</f>
        <v>20.311901149051341</v>
      </c>
      <c r="V46" s="125">
        <f>SUMIF($B47:$B$211,LEFT($C46,LEN($C46)-6),V47:V$211)</f>
        <v>20.63122913291253</v>
      </c>
      <c r="W46" s="125">
        <f>SUMIF($B47:$B$211,LEFT($C46,LEN($C46)-6),W47:W$211)</f>
        <v>20.913782062723396</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9.8725840249999988E-2</v>
      </c>
      <c r="N47" s="127">
        <v>0.14297882995</v>
      </c>
      <c r="O47" s="127">
        <v>0.14297882995</v>
      </c>
      <c r="P47" s="127">
        <v>0.23069103375000002</v>
      </c>
      <c r="Q47" s="127">
        <v>0.15726679075</v>
      </c>
      <c r="R47" s="127">
        <v>0.17926010855049757</v>
      </c>
      <c r="S47" s="127">
        <v>0.18196091449197355</v>
      </c>
      <c r="T47" s="127">
        <v>0.18407923148748248</v>
      </c>
      <c r="U47" s="127">
        <v>0.18531124712043254</v>
      </c>
      <c r="V47" s="127">
        <v>0.18819269329518168</v>
      </c>
      <c r="W47" s="127">
        <v>0.190187838107372</v>
      </c>
    </row>
    <row r="48" spans="1:23" s="85" customFormat="1" ht="14.25" customHeight="1" x14ac:dyDescent="0.25">
      <c r="A48" s="130" t="s">
        <v>144</v>
      </c>
      <c r="B48" s="130" t="s">
        <v>382</v>
      </c>
      <c r="C48" s="126" t="s">
        <v>384</v>
      </c>
      <c r="D48" s="127">
        <v>0.34603536668333335</v>
      </c>
      <c r="E48" s="127">
        <v>0.15100985000000003</v>
      </c>
      <c r="F48" s="127">
        <v>0.16963439816666673</v>
      </c>
      <c r="G48" s="127">
        <v>0.23154843666666669</v>
      </c>
      <c r="H48" s="127">
        <v>0.34430245800000009</v>
      </c>
      <c r="I48" s="127">
        <v>0.2778581240000001</v>
      </c>
      <c r="J48" s="127">
        <v>0.20889695916666673</v>
      </c>
      <c r="K48" s="127">
        <v>0.25221062305536079</v>
      </c>
      <c r="L48" s="127">
        <v>0.37233342740805508</v>
      </c>
      <c r="M48" s="127">
        <v>1.059311755625</v>
      </c>
      <c r="N48" s="127">
        <v>1.1959600112916671</v>
      </c>
      <c r="O48" s="127">
        <v>1.3109925474583335</v>
      </c>
      <c r="P48" s="127">
        <v>0.86197369533333346</v>
      </c>
      <c r="Q48" s="127">
        <v>1.2913477089166672</v>
      </c>
      <c r="R48" s="127">
        <v>1.0248146562417202</v>
      </c>
      <c r="S48" s="127">
        <v>1.0266180790628521</v>
      </c>
      <c r="T48" s="127">
        <v>1.0235311547235117</v>
      </c>
      <c r="U48" s="127">
        <v>1.0168141450498662</v>
      </c>
      <c r="V48" s="127">
        <v>1.0127656592346461</v>
      </c>
      <c r="W48" s="127">
        <v>1.0050870880851355</v>
      </c>
    </row>
    <row r="49" spans="1:23" s="85" customFormat="1" ht="14.25" customHeight="1" x14ac:dyDescent="0.25">
      <c r="A49" s="130" t="s">
        <v>144</v>
      </c>
      <c r="B49" s="130" t="s">
        <v>382</v>
      </c>
      <c r="C49" s="126" t="s">
        <v>385</v>
      </c>
      <c r="D49" s="127">
        <v>1.5386643390000001</v>
      </c>
      <c r="E49" s="127">
        <v>0.94557076197826118</v>
      </c>
      <c r="F49" s="127">
        <v>1.9412255409565222</v>
      </c>
      <c r="G49" s="127">
        <v>2.9835986132833341</v>
      </c>
      <c r="H49" s="127">
        <v>1.9251487290000004</v>
      </c>
      <c r="I49" s="127">
        <v>0.15397046800000003</v>
      </c>
      <c r="J49" s="127">
        <v>10.199336418419501</v>
      </c>
      <c r="K49" s="127">
        <v>8.9498655126953626</v>
      </c>
      <c r="L49" s="127">
        <v>11.981943494091077</v>
      </c>
      <c r="M49" s="127">
        <v>10.6887093692375</v>
      </c>
      <c r="N49" s="127">
        <v>9.6820059450862495</v>
      </c>
      <c r="O49" s="127">
        <v>9.6820059450862495</v>
      </c>
      <c r="P49" s="127">
        <v>10.914414499999999</v>
      </c>
      <c r="Q49" s="127">
        <v>10.914414499999999</v>
      </c>
      <c r="R49" s="127">
        <v>14.103408901226027</v>
      </c>
      <c r="S49" s="127">
        <v>14.153771631315816</v>
      </c>
      <c r="T49" s="127">
        <v>14.188092553943013</v>
      </c>
      <c r="U49" s="127">
        <v>14.199354886276087</v>
      </c>
      <c r="V49" s="127">
        <v>14.247330024382714</v>
      </c>
      <c r="W49" s="127">
        <v>14.272246572195176</v>
      </c>
    </row>
    <row r="50" spans="1:23" s="85" customFormat="1" ht="14.25" customHeight="1" x14ac:dyDescent="0.25">
      <c r="A50" s="130" t="s">
        <v>144</v>
      </c>
      <c r="B50" s="130" t="s">
        <v>382</v>
      </c>
      <c r="C50" s="126" t="s">
        <v>184</v>
      </c>
      <c r="D50" s="127">
        <v>0.5625884565</v>
      </c>
      <c r="E50" s="127">
        <v>0</v>
      </c>
      <c r="F50" s="127">
        <v>0</v>
      </c>
      <c r="G50" s="127">
        <v>6.8357125433333337E-4</v>
      </c>
      <c r="H50" s="127">
        <v>0</v>
      </c>
      <c r="I50" s="127">
        <v>0</v>
      </c>
      <c r="J50" s="127">
        <v>9.3424760533333351E-4</v>
      </c>
      <c r="K50" s="127">
        <v>5.089032186716047E-4</v>
      </c>
      <c r="L50" s="127">
        <v>2.5822685576511721E-4</v>
      </c>
      <c r="M50" s="127">
        <v>3.7643071445875007</v>
      </c>
      <c r="N50" s="127">
        <v>3.6964442918849998</v>
      </c>
      <c r="O50" s="127">
        <v>3.6964442918849998</v>
      </c>
      <c r="P50" s="127">
        <v>0</v>
      </c>
      <c r="Q50" s="127">
        <v>0</v>
      </c>
      <c r="R50" s="127">
        <v>1.3997613166169383</v>
      </c>
      <c r="S50" s="127">
        <v>1.4906053120934732</v>
      </c>
      <c r="T50" s="127">
        <v>1.5802438537393635</v>
      </c>
      <c r="U50" s="127">
        <v>1.667495206811527</v>
      </c>
      <c r="V50" s="127">
        <v>1.7672344874303911</v>
      </c>
      <c r="W50" s="127">
        <v>1.8645865794755199</v>
      </c>
    </row>
    <row r="51" spans="1:23" s="85" customFormat="1" ht="14.25" customHeight="1" x14ac:dyDescent="0.25">
      <c r="A51" s="130" t="s">
        <v>144</v>
      </c>
      <c r="B51" s="130" t="s">
        <v>382</v>
      </c>
      <c r="C51" s="126" t="s">
        <v>386</v>
      </c>
      <c r="D51" s="127">
        <v>0</v>
      </c>
      <c r="E51" s="127">
        <v>0</v>
      </c>
      <c r="F51" s="127">
        <v>0</v>
      </c>
      <c r="G51" s="127">
        <v>0</v>
      </c>
      <c r="H51" s="127">
        <v>8.3256763966666695E-4</v>
      </c>
      <c r="I51" s="127">
        <v>0</v>
      </c>
      <c r="J51" s="127">
        <v>0</v>
      </c>
      <c r="K51" s="127">
        <v>0</v>
      </c>
      <c r="L51" s="127">
        <v>1.2936511097784613E-4</v>
      </c>
      <c r="M51" s="127">
        <v>0.14759265062499999</v>
      </c>
      <c r="N51" s="127">
        <v>9.3268633000000004E-2</v>
      </c>
      <c r="O51" s="127">
        <v>9.3268633000000004E-2</v>
      </c>
      <c r="P51" s="127">
        <v>5.0603194500000004E-2</v>
      </c>
      <c r="Q51" s="127">
        <v>7.1935913750000011E-2</v>
      </c>
      <c r="R51" s="127">
        <v>7.1315755970928818E-2</v>
      </c>
      <c r="S51" s="127">
        <v>7.0751557295211293E-2</v>
      </c>
      <c r="T51" s="127">
        <v>6.9792375959170802E-2</v>
      </c>
      <c r="U51" s="127">
        <v>6.8559468427829201E-2</v>
      </c>
      <c r="V51" s="127">
        <v>6.7573117274873057E-2</v>
      </c>
      <c r="W51" s="127">
        <v>6.6313039926615844E-2</v>
      </c>
    </row>
    <row r="52" spans="1:23" s="85" customFormat="1" ht="14.25" customHeight="1" x14ac:dyDescent="0.25">
      <c r="A52" s="130" t="s">
        <v>144</v>
      </c>
      <c r="B52" s="130" t="s">
        <v>382</v>
      </c>
      <c r="C52" s="126" t="s">
        <v>187</v>
      </c>
      <c r="D52" s="127">
        <v>0.27197650853260874</v>
      </c>
      <c r="E52" s="127">
        <v>0.50777657248505437</v>
      </c>
      <c r="F52" s="127">
        <v>0.26373797322826087</v>
      </c>
      <c r="G52" s="127">
        <v>0.42889115995595667</v>
      </c>
      <c r="H52" s="127">
        <v>0.88837030382179361</v>
      </c>
      <c r="I52" s="127">
        <v>0.63361522003728266</v>
      </c>
      <c r="J52" s="127">
        <v>0.48764483258804348</v>
      </c>
      <c r="K52" s="127">
        <v>0.64046807780773241</v>
      </c>
      <c r="L52" s="127">
        <v>0.49594755761992831</v>
      </c>
      <c r="M52" s="127">
        <v>0.28249227479710148</v>
      </c>
      <c r="N52" s="127">
        <v>0.72175920028260876</v>
      </c>
      <c r="O52" s="127">
        <v>1.3482431221086957</v>
      </c>
      <c r="P52" s="127">
        <v>0.47007738334782612</v>
      </c>
      <c r="Q52" s="127">
        <v>0.32206862898550742</v>
      </c>
      <c r="R52" s="127">
        <v>0.78737258988924641</v>
      </c>
      <c r="S52" s="127">
        <v>0.81218806509818287</v>
      </c>
      <c r="T52" s="127">
        <v>0.83603638949161618</v>
      </c>
      <c r="U52" s="127">
        <v>0.85958046385681608</v>
      </c>
      <c r="V52" s="127">
        <v>0.88408615295518345</v>
      </c>
      <c r="W52" s="127">
        <v>0.90828759202531573</v>
      </c>
    </row>
    <row r="53" spans="1:23" s="85" customFormat="1" ht="14.25" customHeight="1" x14ac:dyDescent="0.25">
      <c r="A53" s="130" t="s">
        <v>144</v>
      </c>
      <c r="B53" s="130" t="s">
        <v>382</v>
      </c>
      <c r="C53" s="126" t="s">
        <v>387</v>
      </c>
      <c r="D53" s="127">
        <v>0</v>
      </c>
      <c r="E53" s="127">
        <v>0</v>
      </c>
      <c r="F53" s="127">
        <v>0</v>
      </c>
      <c r="G53" s="127">
        <v>3.3290912000000006E-2</v>
      </c>
      <c r="H53" s="127">
        <v>0</v>
      </c>
      <c r="I53" s="127">
        <v>0</v>
      </c>
      <c r="J53" s="127">
        <v>1.0923580500000002E-2</v>
      </c>
      <c r="K53" s="127">
        <v>3.2770741500000006E-2</v>
      </c>
      <c r="L53" s="127">
        <v>0</v>
      </c>
      <c r="M53" s="127">
        <v>2.2106485181159423E-2</v>
      </c>
      <c r="N53" s="127">
        <v>0.15320851966152901</v>
      </c>
      <c r="O53" s="127">
        <v>7.1700329060079726E-2</v>
      </c>
      <c r="P53" s="127">
        <v>2.5746765398550725E-2</v>
      </c>
      <c r="Q53" s="127">
        <v>0</v>
      </c>
      <c r="R53" s="127">
        <v>4.2855023461482407E-2</v>
      </c>
      <c r="S53" s="127">
        <v>4.3124034608304274E-2</v>
      </c>
      <c r="T53" s="127">
        <v>4.3325845929847902E-2</v>
      </c>
      <c r="U53" s="127">
        <v>4.2348671682894329E-2</v>
      </c>
      <c r="V53" s="127">
        <v>4.3263451217532826E-2</v>
      </c>
      <c r="W53" s="127">
        <v>4.2999245538329831E-2</v>
      </c>
    </row>
    <row r="54" spans="1:23" s="85" customFormat="1" ht="14.25" customHeight="1" x14ac:dyDescent="0.25">
      <c r="A54" s="130" t="s">
        <v>144</v>
      </c>
      <c r="B54" s="130" t="s">
        <v>382</v>
      </c>
      <c r="C54" s="126" t="s">
        <v>388</v>
      </c>
      <c r="D54" s="127">
        <v>2.516830833333334E-3</v>
      </c>
      <c r="E54" s="127">
        <v>3.0201970000000009E-3</v>
      </c>
      <c r="F54" s="127">
        <v>0</v>
      </c>
      <c r="G54" s="127">
        <v>0</v>
      </c>
      <c r="H54" s="127">
        <v>0</v>
      </c>
      <c r="I54" s="127">
        <v>0</v>
      </c>
      <c r="J54" s="127">
        <v>1.4018747741666671E-2</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5.0336616666666681E-3</v>
      </c>
      <c r="E55" s="127">
        <v>0</v>
      </c>
      <c r="F55" s="127">
        <v>0</v>
      </c>
      <c r="G55" s="127">
        <v>1.3043727476833335E-2</v>
      </c>
      <c r="H55" s="127">
        <v>0</v>
      </c>
      <c r="I55" s="127">
        <v>0</v>
      </c>
      <c r="J55" s="127">
        <v>0.36672020250000009</v>
      </c>
      <c r="K55" s="127">
        <v>0.2638510073947537</v>
      </c>
      <c r="L55" s="127">
        <v>0</v>
      </c>
      <c r="M55" s="127">
        <v>2.0723142189945651</v>
      </c>
      <c r="N55" s="127">
        <v>2.3148466403913042</v>
      </c>
      <c r="O55" s="127">
        <v>1.7011373778913041</v>
      </c>
      <c r="P55" s="127">
        <v>2.1099444953949273</v>
      </c>
      <c r="Q55" s="127">
        <v>1.3857158722427536</v>
      </c>
      <c r="R55" s="127">
        <v>1.8844565987367667</v>
      </c>
      <c r="S55" s="127">
        <v>2.0170519540596858</v>
      </c>
      <c r="T55" s="127">
        <v>2.1472724704668784</v>
      </c>
      <c r="U55" s="127">
        <v>2.2724370598258892</v>
      </c>
      <c r="V55" s="127">
        <v>2.4207835471220065</v>
      </c>
      <c r="W55" s="127">
        <v>2.5640741073699305</v>
      </c>
    </row>
    <row r="56" spans="1:23" s="87" customFormat="1" ht="14.25" customHeight="1" x14ac:dyDescent="0.25">
      <c r="A56" s="123" t="s">
        <v>390</v>
      </c>
      <c r="B56" s="123" t="s">
        <v>390</v>
      </c>
      <c r="C56" s="122" t="s">
        <v>390</v>
      </c>
      <c r="D56" s="123">
        <f>SUMIF($A58:$A$211,LEFT($C56,LEN($C56)-6),D58:D$211)</f>
        <v>25.349205297459491</v>
      </c>
      <c r="E56" s="123">
        <f>SUMIF($A58:$A$211,LEFT($C56,LEN($C56)-6),E58:E$211)</f>
        <v>21.388249089571808</v>
      </c>
      <c r="F56" s="123">
        <f>SUMIF($A58:$A$211,LEFT($C56,LEN($C56)-6),F58:F$211)</f>
        <v>23.154116826098189</v>
      </c>
      <c r="G56" s="123">
        <f>SUMIF($A58:$A$211,LEFT($C56,LEN($C56)-6),G58:G$211)</f>
        <v>24.002650115838996</v>
      </c>
      <c r="H56" s="123">
        <f>SUMIF($A58:$A$211,LEFT($C56,LEN($C56)-6),H58:H$211)</f>
        <v>24.384997875592173</v>
      </c>
      <c r="I56" s="123">
        <f>SUMIF($A58:$A$211,LEFT($C56,LEN($C56)-6),I58:I$211)</f>
        <v>26.392226252064575</v>
      </c>
      <c r="J56" s="123">
        <f>SUMIF($A58:$A$211,LEFT($C56,LEN($C56)-6),J58:J$211)</f>
        <v>19.260523668782717</v>
      </c>
      <c r="K56" s="123">
        <f>SUMIF($A58:$A$211,LEFT($C56,LEN($C56)-6),K58:K$211)</f>
        <v>20.253951506540414</v>
      </c>
      <c r="L56" s="123">
        <f>SUMIF($A58:$A$211,LEFT($C56,LEN($C56)-6),L58:L$211)</f>
        <v>49.557885959534978</v>
      </c>
      <c r="M56" s="123">
        <f>SUMIF($A58:$A$211,LEFT($C56,LEN($C56)-6),M58:M$211)</f>
        <v>67.152746575081608</v>
      </c>
      <c r="N56" s="123">
        <f>SUMIF($A58:$A$211,LEFT($C56,LEN($C56)-6),N58:N$211)</f>
        <v>80.8314509543508</v>
      </c>
      <c r="O56" s="123">
        <f>SUMIF($A58:$A$211,LEFT($C56,LEN($C56)-6),O58:O$211)</f>
        <v>72.643239716472195</v>
      </c>
      <c r="P56" s="123">
        <f>SUMIF($A58:$A$211,LEFT($C56,LEN($C56)-6),P58:P$211)</f>
        <v>70.251441792106888</v>
      </c>
      <c r="Q56" s="123">
        <f>SUMIF($A58:$A$211,LEFT($C56,LEN($C56)-6),Q58:Q$211)</f>
        <v>39.603741303339689</v>
      </c>
      <c r="R56" s="123">
        <f>SUMIF($A58:$A$211,LEFT($C56,LEN($C56)-6),R58:R$211)</f>
        <v>55.703835219804802</v>
      </c>
      <c r="S56" s="123">
        <f>SUMIF($A58:$A$211,LEFT($C56,LEN($C56)-6),S58:S$211)</f>
        <v>62.940199609583978</v>
      </c>
      <c r="T56" s="123">
        <f>SUMIF($A58:$A$211,LEFT($C56,LEN($C56)-6),T58:T$211)</f>
        <v>69.11886270956586</v>
      </c>
      <c r="U56" s="123">
        <f>SUMIF($A58:$A$211,LEFT($C56,LEN($C56)-6),U58:U$211)</f>
        <v>72.198545926879888</v>
      </c>
      <c r="V56" s="123">
        <f>SUMIF($A58:$A$211,LEFT($C56,LEN($C56)-6),V58:V$211)</f>
        <v>80.522204378929587</v>
      </c>
      <c r="W56" s="123">
        <f>SUMIF($A58:$A$211,LEFT($C56,LEN($C56)-6),W58:W$211)</f>
        <v>83.746806199978764</v>
      </c>
    </row>
    <row r="57" spans="1:23" s="87" customFormat="1" ht="14.25" customHeight="1" x14ac:dyDescent="0.25">
      <c r="A57" s="125" t="s">
        <v>391</v>
      </c>
      <c r="B57" s="125" t="s">
        <v>391</v>
      </c>
      <c r="C57" s="124" t="s">
        <v>391</v>
      </c>
      <c r="D57" s="125">
        <f>SUMIF($B58:$B$211,LEFT($C57,LEN($C57)-6),D58:D$211)</f>
        <v>13.495625703914717</v>
      </c>
      <c r="E57" s="125">
        <f>SUMIF($B58:$B$211,LEFT($C57,LEN($C57)-6),E58:E$211)</f>
        <v>17.09487712192109</v>
      </c>
      <c r="F57" s="125">
        <f>SUMIF($B58:$B$211,LEFT($C57,LEN($C57)-6),F58:F$211)</f>
        <v>19.510006676492758</v>
      </c>
      <c r="G57" s="125">
        <f>SUMIF($B58:$B$211,LEFT($C57,LEN($C57)-6),G58:G$211)</f>
        <v>19.743495587240258</v>
      </c>
      <c r="H57" s="125">
        <f>SUMIF($B58:$B$211,LEFT($C57,LEN($C57)-6),H58:H$211)</f>
        <v>19.485364184153902</v>
      </c>
      <c r="I57" s="125">
        <f>SUMIF($B58:$B$211,LEFT($C57,LEN($C57)-6),I58:I$211)</f>
        <v>16.468619206916671</v>
      </c>
      <c r="J57" s="125">
        <f>SUMIF($B58:$B$211,LEFT($C57,LEN($C57)-6),J58:J$211)</f>
        <v>13.332526825118663</v>
      </c>
      <c r="K57" s="125">
        <f>SUMIF($B58:$B$211,LEFT($C57,LEN($C57)-6),K58:K$211)</f>
        <v>15.469643970922347</v>
      </c>
      <c r="L57" s="125">
        <f>SUMIF($B58:$B$211,LEFT($C57,LEN($C57)-6),L58:L$211)</f>
        <v>31.84765254369028</v>
      </c>
      <c r="M57" s="125">
        <f>SUMIF($B58:$B$211,LEFT($C57,LEN($C57)-6),M58:M$211)</f>
        <v>52.898232772684786</v>
      </c>
      <c r="N57" s="125">
        <f>SUMIF($B58:$B$211,LEFT($C57,LEN($C57)-6),N58:N$211)</f>
        <v>63.659630296692754</v>
      </c>
      <c r="O57" s="125">
        <f>SUMIF($B58:$B$211,LEFT($C57,LEN($C57)-6),O58:O$211)</f>
        <v>53.73696115956777</v>
      </c>
      <c r="P57" s="125">
        <f>SUMIF($B58:$B$211,LEFT($C57,LEN($C57)-6),P58:P$211)</f>
        <v>34.016921794135875</v>
      </c>
      <c r="Q57" s="125">
        <f>SUMIF($B58:$B$211,LEFT($C57,LEN($C57)-6),Q58:Q$211)</f>
        <v>20.088121842524462</v>
      </c>
      <c r="R57" s="125">
        <f>SUMIF($B58:$B$211,LEFT($C57,LEN($C57)-6),R58:R$211)</f>
        <v>31.435552634707385</v>
      </c>
      <c r="S57" s="125">
        <f>SUMIF($B58:$B$211,LEFT($C57,LEN($C57)-6),S58:S$211)</f>
        <v>37.778819767177701</v>
      </c>
      <c r="T57" s="125">
        <f>SUMIF($B58:$B$211,LEFT($C57,LEN($C57)-6),T58:T$211)</f>
        <v>43.086480306998013</v>
      </c>
      <c r="U57" s="125">
        <f>SUMIF($B58:$B$211,LEFT($C57,LEN($C57)-6),U58:U$211)</f>
        <v>45.346226902081519</v>
      </c>
      <c r="V57" s="125">
        <f>SUMIF($B58:$B$211,LEFT($C57,LEN($C57)-6),V58:V$211)</f>
        <v>52.710256780981055</v>
      </c>
      <c r="W57" s="125">
        <f>SUMIF($B58:$B$211,LEFT($C57,LEN($C57)-6),W58:W$211)</f>
        <v>55.026387467798429</v>
      </c>
    </row>
    <row r="58" spans="1:23" s="85" customFormat="1" ht="14.25" customHeight="1" x14ac:dyDescent="0.25">
      <c r="A58" s="130" t="s">
        <v>196</v>
      </c>
      <c r="B58" s="130" t="s">
        <v>392</v>
      </c>
      <c r="C58" s="126" t="s">
        <v>393</v>
      </c>
      <c r="D58" s="127">
        <v>0.69074273605072467</v>
      </c>
      <c r="E58" s="127">
        <v>0.49013184088405815</v>
      </c>
      <c r="F58" s="127">
        <v>1.2896109428750002</v>
      </c>
      <c r="G58" s="127">
        <v>1.9546638218750003</v>
      </c>
      <c r="H58" s="127">
        <v>2.4744432516485508</v>
      </c>
      <c r="I58" s="127">
        <v>0.29054704371376811</v>
      </c>
      <c r="J58" s="127">
        <v>1.4461630355253625</v>
      </c>
      <c r="K58" s="127">
        <v>6.0281052991266852</v>
      </c>
      <c r="L58" s="127">
        <v>3.215220819586055</v>
      </c>
      <c r="M58" s="127">
        <v>6.6193240208387687</v>
      </c>
      <c r="N58" s="127">
        <v>13.711151088316123</v>
      </c>
      <c r="O58" s="127">
        <v>8.2783211761893138</v>
      </c>
      <c r="P58" s="127">
        <v>7.1092576796105096</v>
      </c>
      <c r="Q58" s="127">
        <v>4.8423095758469206</v>
      </c>
      <c r="R58" s="127">
        <v>7.621531095586529</v>
      </c>
      <c r="S58" s="127">
        <v>7.848081788134972</v>
      </c>
      <c r="T58" s="127">
        <v>8.0396463218394469</v>
      </c>
      <c r="U58" s="127">
        <v>8.2267753031347617</v>
      </c>
      <c r="V58" s="127">
        <v>8.4273110946556145</v>
      </c>
      <c r="W58" s="127">
        <v>8.6234113337673453</v>
      </c>
    </row>
    <row r="59" spans="1:23" s="85" customFormat="1" ht="14.25" customHeight="1" x14ac:dyDescent="0.25">
      <c r="A59" s="130" t="s">
        <v>196</v>
      </c>
      <c r="B59" s="130" t="s">
        <v>392</v>
      </c>
      <c r="C59" s="126" t="s">
        <v>197</v>
      </c>
      <c r="D59" s="127">
        <v>2.7030637460179792</v>
      </c>
      <c r="E59" s="127">
        <v>8.5815203710768877</v>
      </c>
      <c r="F59" s="127">
        <v>9.7043026893539874</v>
      </c>
      <c r="G59" s="127">
        <v>8.2067613112853284</v>
      </c>
      <c r="H59" s="127">
        <v>12.428358820355799</v>
      </c>
      <c r="I59" s="127">
        <v>14.751310936090581</v>
      </c>
      <c r="J59" s="127">
        <v>11.608574329267213</v>
      </c>
      <c r="K59" s="127">
        <v>9.279490001055283</v>
      </c>
      <c r="L59" s="127">
        <v>28.477857669371048</v>
      </c>
      <c r="M59" s="127">
        <v>46.082813270715583</v>
      </c>
      <c r="N59" s="127">
        <v>49.678710922927358</v>
      </c>
      <c r="O59" s="127">
        <v>45.078745482443672</v>
      </c>
      <c r="P59" s="127">
        <v>26.576081947974643</v>
      </c>
      <c r="Q59" s="127">
        <v>14.868173657873189</v>
      </c>
      <c r="R59" s="127">
        <v>23.225829173822994</v>
      </c>
      <c r="S59" s="127">
        <v>29.31984470485807</v>
      </c>
      <c r="T59" s="127">
        <v>34.41491157445634</v>
      </c>
      <c r="U59" s="127">
        <v>36.466797442235325</v>
      </c>
      <c r="V59" s="127">
        <v>43.608254457558061</v>
      </c>
      <c r="W59" s="127">
        <v>45.706530471060809</v>
      </c>
    </row>
    <row r="60" spans="1:23" s="85" customFormat="1" ht="14.25" customHeight="1" x14ac:dyDescent="0.25">
      <c r="A60" s="130" t="s">
        <v>196</v>
      </c>
      <c r="B60" s="130" t="s">
        <v>392</v>
      </c>
      <c r="C60" s="126" t="s">
        <v>394</v>
      </c>
      <c r="D60" s="127">
        <v>0</v>
      </c>
      <c r="E60" s="127">
        <v>0</v>
      </c>
      <c r="F60" s="127">
        <v>5.0336616666666681E-2</v>
      </c>
      <c r="G60" s="127">
        <v>6.040394000000001E-2</v>
      </c>
      <c r="H60" s="127">
        <v>0.1440623901676667</v>
      </c>
      <c r="I60" s="127">
        <v>0</v>
      </c>
      <c r="J60" s="127">
        <v>0</v>
      </c>
      <c r="K60" s="127">
        <v>0</v>
      </c>
      <c r="L60" s="127">
        <v>0.12977657801188228</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9.9817994402155801</v>
      </c>
      <c r="E61" s="127">
        <v>8.0142978187644935</v>
      </c>
      <c r="F61" s="127">
        <v>8.442942750097103</v>
      </c>
      <c r="G61" s="127">
        <v>9.4199968643516687</v>
      </c>
      <c r="H61" s="127">
        <v>4.3902210699166675</v>
      </c>
      <c r="I61" s="127">
        <v>1.34592145684058</v>
      </c>
      <c r="J61" s="127">
        <v>0.171656265</v>
      </c>
      <c r="K61" s="127">
        <v>0.11443751543549045</v>
      </c>
      <c r="L61" s="127">
        <v>0</v>
      </c>
      <c r="M61" s="127">
        <v>0.18766926699999997</v>
      </c>
      <c r="N61" s="127">
        <v>0.21921100066666666</v>
      </c>
      <c r="O61" s="127">
        <v>0.35180712049999996</v>
      </c>
      <c r="P61" s="127">
        <v>0.16680286799999999</v>
      </c>
      <c r="Q61" s="127">
        <v>0.16417451750000001</v>
      </c>
      <c r="R61" s="127">
        <v>0.24959521423820574</v>
      </c>
      <c r="S61" s="127">
        <v>0.25685818571932539</v>
      </c>
      <c r="T61" s="127">
        <v>0.26317351370647962</v>
      </c>
      <c r="U61" s="127">
        <v>0.26923923290227725</v>
      </c>
      <c r="V61" s="127">
        <v>0.2758145459329176</v>
      </c>
      <c r="W61" s="127">
        <v>0.28214025017220118</v>
      </c>
    </row>
    <row r="62" spans="1:23" s="85" customFormat="1" ht="14.25" customHeight="1" x14ac:dyDescent="0.25">
      <c r="A62" s="130" t="s">
        <v>196</v>
      </c>
      <c r="B62" s="130" t="s">
        <v>392</v>
      </c>
      <c r="C62" s="126" t="s">
        <v>395</v>
      </c>
      <c r="D62" s="127">
        <v>0.12001978163043479</v>
      </c>
      <c r="E62" s="127">
        <v>8.9270911956521749E-3</v>
      </c>
      <c r="F62" s="127">
        <v>2.2813677500000004E-2</v>
      </c>
      <c r="G62" s="127">
        <v>0.1016696497282609</v>
      </c>
      <c r="H62" s="127">
        <v>2.9756970652173916E-3</v>
      </c>
      <c r="I62" s="127">
        <v>8.083977027173915E-2</v>
      </c>
      <c r="J62" s="127">
        <v>0.10613319532608698</v>
      </c>
      <c r="K62" s="127">
        <v>4.7611155304886729E-2</v>
      </c>
      <c r="L62" s="127">
        <v>2.4797476721295168E-2</v>
      </c>
      <c r="M62" s="127">
        <v>8.4262141304347823E-3</v>
      </c>
      <c r="N62" s="127">
        <v>0</v>
      </c>
      <c r="O62" s="127">
        <v>2.8087380434782611E-2</v>
      </c>
      <c r="P62" s="127">
        <v>0.15354434637681161</v>
      </c>
      <c r="Q62" s="127">
        <v>0</v>
      </c>
      <c r="R62" s="127">
        <v>6.3999107668849087E-2</v>
      </c>
      <c r="S62" s="127">
        <v>6.9098801839597421E-2</v>
      </c>
      <c r="T62" s="127">
        <v>7.4307936788790316E-2</v>
      </c>
      <c r="U62" s="127">
        <v>7.9552338692948116E-2</v>
      </c>
      <c r="V62" s="127">
        <v>8.5226558118586565E-2</v>
      </c>
      <c r="W62" s="127">
        <v>9.0950797154501592E-2</v>
      </c>
    </row>
    <row r="63" spans="1:23" s="85" customFormat="1" ht="14.25" customHeight="1" x14ac:dyDescent="0.25">
      <c r="A63" s="130" t="s">
        <v>196</v>
      </c>
      <c r="B63" s="130" t="s">
        <v>392</v>
      </c>
      <c r="C63" s="126" t="s">
        <v>206</v>
      </c>
      <c r="D63" s="127">
        <v>0</v>
      </c>
      <c r="E63" s="127">
        <v>0</v>
      </c>
      <c r="F63" s="127">
        <v>0</v>
      </c>
      <c r="G63" s="127">
        <v>0</v>
      </c>
      <c r="H63" s="127">
        <v>4.5302955000000006E-2</v>
      </c>
      <c r="I63" s="127">
        <v>0</v>
      </c>
      <c r="J63" s="127">
        <v>0</v>
      </c>
      <c r="K63" s="127">
        <v>0</v>
      </c>
      <c r="L63" s="127">
        <v>0</v>
      </c>
      <c r="M63" s="127">
        <v>0</v>
      </c>
      <c r="N63" s="127">
        <v>5.0557284782608701E-2</v>
      </c>
      <c r="O63" s="127">
        <v>0</v>
      </c>
      <c r="P63" s="127">
        <v>1.1234952173913045E-2</v>
      </c>
      <c r="Q63" s="127">
        <v>0.21346409130434782</v>
      </c>
      <c r="R63" s="127">
        <v>0.27459804339080612</v>
      </c>
      <c r="S63" s="127">
        <v>0.28493628662574116</v>
      </c>
      <c r="T63" s="127">
        <v>0.29444096020695626</v>
      </c>
      <c r="U63" s="127">
        <v>0.30386258511620157</v>
      </c>
      <c r="V63" s="127">
        <v>0.31365012471587439</v>
      </c>
      <c r="W63" s="127">
        <v>0.32335461564357898</v>
      </c>
    </row>
    <row r="64" spans="1:23" s="87" customFormat="1" ht="14.25" customHeight="1" x14ac:dyDescent="0.25">
      <c r="A64" s="125" t="s">
        <v>396</v>
      </c>
      <c r="B64" s="125" t="s">
        <v>396</v>
      </c>
      <c r="C64" s="124" t="s">
        <v>396</v>
      </c>
      <c r="D64" s="125">
        <f>SUMIF($B65:$B$211,LEFT($C64,LEN($C64)-6),D65:D$211)</f>
        <v>2.5187497540273913</v>
      </c>
      <c r="E64" s="125">
        <f>SUMIF($B65:$B$211,LEFT($C64,LEN($C64)-6),E65:E$211)</f>
        <v>3.4515862300489131</v>
      </c>
      <c r="F64" s="125">
        <f>SUMIF($B65:$B$211,LEFT($C64,LEN($C64)-6),F65:F$211)</f>
        <v>3.1000535361815218</v>
      </c>
      <c r="G64" s="125">
        <f>SUMIF($B65:$B$211,LEFT($C64,LEN($C64)-6),G65:G$211)</f>
        <v>3.2329161576769021</v>
      </c>
      <c r="H64" s="125">
        <f>SUMIF($B65:$B$211,LEFT($C64,LEN($C64)-6),H65:H$211)</f>
        <v>2.7830002455631524</v>
      </c>
      <c r="I64" s="125">
        <f>SUMIF($B65:$B$211,LEFT($C64,LEN($C64)-6),I65:I$211)</f>
        <v>4.3619177674845648</v>
      </c>
      <c r="J64" s="125">
        <f>SUMIF($B65:$B$211,LEFT($C64,LEN($C64)-6),J65:J$211)</f>
        <v>2.8948774402996742</v>
      </c>
      <c r="K64" s="125">
        <f>SUMIF($B65:$B$211,LEFT($C64,LEN($C64)-6),K65:K$211)</f>
        <v>3.3810040042650495</v>
      </c>
      <c r="L64" s="125">
        <f>SUMIF($B65:$B$211,LEFT($C64,LEN($C64)-6),L65:L$211)</f>
        <v>3.8921406812838826</v>
      </c>
      <c r="M64" s="125">
        <f>SUMIF($B65:$B$211,LEFT($C64,LEN($C64)-6),M65:M$211)</f>
        <v>4.5312232080779902</v>
      </c>
      <c r="N64" s="125">
        <f>SUMIF($B65:$B$211,LEFT($C64,LEN($C64)-6),N65:N$211)</f>
        <v>4.6260271001290771</v>
      </c>
      <c r="O64" s="125">
        <f>SUMIF($B65:$B$211,LEFT($C64,LEN($C64)-6),O65:O$211)</f>
        <v>4.4512031656870468</v>
      </c>
      <c r="P64" s="125">
        <f>SUMIF($B65:$B$211,LEFT($C64,LEN($C64)-6),P65:P$211)</f>
        <v>3.9736657733478267</v>
      </c>
      <c r="Q64" s="125">
        <f>SUMIF($B65:$B$211,LEFT($C64,LEN($C64)-6),Q65:Q$211)</f>
        <v>4.6714275271014509</v>
      </c>
      <c r="R64" s="125">
        <f>SUMIF($B65:$B$211,LEFT($C64,LEN($C64)-6),R65:R$211)</f>
        <v>3.8587230620386332</v>
      </c>
      <c r="S64" s="125">
        <f>SUMIF($B65:$B$211,LEFT($C64,LEN($C64)-6),S65:S$211)</f>
        <v>4.0113048143035837</v>
      </c>
      <c r="T64" s="125">
        <f>SUMIF($B65:$B$211,LEFT($C64,LEN($C64)-6),T65:T$211)</f>
        <v>4.1612831340430994</v>
      </c>
      <c r="U64" s="125">
        <f>SUMIF($B65:$B$211,LEFT($C64,LEN($C64)-6),U65:U$211)</f>
        <v>4.2939529163628105</v>
      </c>
      <c r="V64" s="125">
        <f>SUMIF($B65:$B$211,LEFT($C64,LEN($C64)-6),V65:V$211)</f>
        <v>4.466798911446979</v>
      </c>
      <c r="W64" s="125">
        <f>SUMIF($B65:$B$211,LEFT($C64,LEN($C64)-6),W65:W$211)</f>
        <v>4.6222448681240351</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1.8256797282608699E-2</v>
      </c>
      <c r="Q67" s="127">
        <v>2.5278642391304351E-2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2.5648759500000002E-4</v>
      </c>
      <c r="I69" s="127">
        <v>0</v>
      </c>
      <c r="J69" s="127">
        <v>0</v>
      </c>
      <c r="K69" s="127">
        <v>4.2937136056071107E-4</v>
      </c>
      <c r="L69" s="127">
        <v>0</v>
      </c>
      <c r="M69" s="127">
        <v>3.3236733514492758E-2</v>
      </c>
      <c r="N69" s="127">
        <v>8.2389649275362326E-2</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1.037980755E-2</v>
      </c>
      <c r="E70" s="127">
        <v>9.9189902173913047E-2</v>
      </c>
      <c r="F70" s="127">
        <v>0.2161988545608696</v>
      </c>
      <c r="G70" s="127">
        <v>0.40540152892255438</v>
      </c>
      <c r="H70" s="127">
        <v>0.32435098010869573</v>
      </c>
      <c r="I70" s="127">
        <v>0.43887970372630447</v>
      </c>
      <c r="J70" s="127">
        <v>0.26731678635869566</v>
      </c>
      <c r="K70" s="127">
        <v>0.165053577913537</v>
      </c>
      <c r="L70" s="127">
        <v>0.5445350068270044</v>
      </c>
      <c r="M70" s="127">
        <v>0.71721939173188431</v>
      </c>
      <c r="N70" s="127">
        <v>1.5046319451159424</v>
      </c>
      <c r="O70" s="127">
        <v>1.2998034832971017</v>
      </c>
      <c r="P70" s="127">
        <v>0.86059713802173921</v>
      </c>
      <c r="Q70" s="127">
        <v>0.87112551333333343</v>
      </c>
      <c r="R70" s="127">
        <v>0.99041474827788389</v>
      </c>
      <c r="S70" s="127">
        <v>1.047277675252501</v>
      </c>
      <c r="T70" s="127">
        <v>1.1019550402782461</v>
      </c>
      <c r="U70" s="127">
        <v>1.1561842175365791</v>
      </c>
      <c r="V70" s="127">
        <v>1.212424247512276</v>
      </c>
      <c r="W70" s="127">
        <v>1.268216089720569</v>
      </c>
    </row>
    <row r="71" spans="1:23" s="85" customFormat="1" ht="14.25" customHeight="1" x14ac:dyDescent="0.25">
      <c r="A71" s="130" t="s">
        <v>196</v>
      </c>
      <c r="B71" s="130" t="s">
        <v>397</v>
      </c>
      <c r="C71" s="126" t="s">
        <v>404</v>
      </c>
      <c r="D71" s="127">
        <v>0</v>
      </c>
      <c r="E71" s="127">
        <v>1.037980755E-2</v>
      </c>
      <c r="F71" s="127">
        <v>1.037980755E-2</v>
      </c>
      <c r="G71" s="127">
        <v>0</v>
      </c>
      <c r="H71" s="127">
        <v>0</v>
      </c>
      <c r="I71" s="127">
        <v>0</v>
      </c>
      <c r="J71" s="127">
        <v>3.0205383709239128E-2</v>
      </c>
      <c r="K71" s="127">
        <v>0.16818888586218436</v>
      </c>
      <c r="L71" s="127">
        <v>0.3056684441336886</v>
      </c>
      <c r="M71" s="127">
        <v>0.2379766504130435</v>
      </c>
      <c r="N71" s="127">
        <v>0.25253866797826091</v>
      </c>
      <c r="O71" s="127">
        <v>0.31114839718840587</v>
      </c>
      <c r="P71" s="127">
        <v>0.42807688057971016</v>
      </c>
      <c r="Q71" s="127">
        <v>0.34677687994927542</v>
      </c>
      <c r="R71" s="127">
        <v>0</v>
      </c>
      <c r="S71" s="127">
        <v>0</v>
      </c>
      <c r="T71" s="127">
        <v>0</v>
      </c>
      <c r="U71" s="127">
        <v>0</v>
      </c>
      <c r="V71" s="127">
        <v>0</v>
      </c>
      <c r="W71" s="127">
        <v>0</v>
      </c>
    </row>
    <row r="72" spans="1:23" s="85" customFormat="1" ht="14.25" customHeight="1" x14ac:dyDescent="0.25">
      <c r="A72" s="130" t="s">
        <v>196</v>
      </c>
      <c r="B72" s="130" t="s">
        <v>397</v>
      </c>
      <c r="C72" s="126" t="s">
        <v>405</v>
      </c>
      <c r="D72" s="127">
        <v>2.4060750000000002E-5</v>
      </c>
      <c r="E72" s="127">
        <v>3.5080573500000004E-2</v>
      </c>
      <c r="F72" s="127">
        <v>0.15052020227999999</v>
      </c>
      <c r="G72" s="127">
        <v>0.17698221513000001</v>
      </c>
      <c r="H72" s="127">
        <v>0.25518831450000007</v>
      </c>
      <c r="I72" s="127">
        <v>0.24092028975000002</v>
      </c>
      <c r="J72" s="127">
        <v>0.29535773662500003</v>
      </c>
      <c r="K72" s="127">
        <v>0.19524096514844763</v>
      </c>
      <c r="L72" s="127">
        <v>0.17017828046346911</v>
      </c>
      <c r="M72" s="127">
        <v>0.15213997735507248</v>
      </c>
      <c r="N72" s="127">
        <v>0.14043690217391305</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0.12408321261000002</v>
      </c>
      <c r="E73" s="127">
        <v>0.43449431686500001</v>
      </c>
      <c r="F73" s="127">
        <v>0.12374669667217393</v>
      </c>
      <c r="G73" s="127">
        <v>9.9693792764999997E-2</v>
      </c>
      <c r="H73" s="127">
        <v>0.40618264940217408</v>
      </c>
      <c r="I73" s="127">
        <v>0.58688598175760875</v>
      </c>
      <c r="J73" s="127">
        <v>0.10117370021739133</v>
      </c>
      <c r="K73" s="127">
        <v>0.33209819891512177</v>
      </c>
      <c r="L73" s="127">
        <v>0.52919321123293606</v>
      </c>
      <c r="M73" s="127">
        <v>0.42818357149275366</v>
      </c>
      <c r="N73" s="127">
        <v>0.56362947270289865</v>
      </c>
      <c r="O73" s="127">
        <v>0.40819537608695655</v>
      </c>
      <c r="P73" s="127">
        <v>0.2741792579855073</v>
      </c>
      <c r="Q73" s="127">
        <v>0.496305220362319</v>
      </c>
      <c r="R73" s="127">
        <v>0.4190792034875141</v>
      </c>
      <c r="S73" s="127">
        <v>0.4273936174719607</v>
      </c>
      <c r="T73" s="127">
        <v>0.43524516055229556</v>
      </c>
      <c r="U73" s="127">
        <v>0.44307162517676019</v>
      </c>
      <c r="V73" s="127">
        <v>0.45115589216583957</v>
      </c>
      <c r="W73" s="127">
        <v>0.45921508069904748</v>
      </c>
    </row>
    <row r="74" spans="1:23" s="85" customFormat="1" ht="14.25" customHeight="1" x14ac:dyDescent="0.25">
      <c r="A74" s="130" t="s">
        <v>196</v>
      </c>
      <c r="B74" s="130" t="s">
        <v>397</v>
      </c>
      <c r="C74" s="126" t="s">
        <v>407</v>
      </c>
      <c r="D74" s="127">
        <v>0.19104235500000002</v>
      </c>
      <c r="E74" s="127">
        <v>0.125748697725</v>
      </c>
      <c r="F74" s="127">
        <v>2.3805576521739133E-2</v>
      </c>
      <c r="G74" s="127">
        <v>0.16217549005434787</v>
      </c>
      <c r="H74" s="127">
        <v>8.0026413073913061E-2</v>
      </c>
      <c r="I74" s="127">
        <v>0.33526186934782609</v>
      </c>
      <c r="J74" s="127">
        <v>2.2813677500000004E-2</v>
      </c>
      <c r="K74" s="127">
        <v>0.13071892506207633</v>
      </c>
      <c r="L74" s="127">
        <v>8.1806553885602512E-2</v>
      </c>
      <c r="M74" s="127">
        <v>0.11094800438405798</v>
      </c>
      <c r="N74" s="127">
        <v>0.23434247586956525</v>
      </c>
      <c r="O74" s="127">
        <v>0.57679837115942023</v>
      </c>
      <c r="P74" s="127">
        <v>0.47011584181159427</v>
      </c>
      <c r="Q74" s="127">
        <v>0.64164843108695668</v>
      </c>
      <c r="R74" s="127">
        <v>0.68255733238820893</v>
      </c>
      <c r="S74" s="127">
        <v>0.74272072213300278</v>
      </c>
      <c r="T74" s="127">
        <v>0.80513893824022698</v>
      </c>
      <c r="U74" s="127">
        <v>0.86992367710645868</v>
      </c>
      <c r="V74" s="127">
        <v>0.93744026600643904</v>
      </c>
      <c r="W74" s="127">
        <v>1.0073233776654476</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5.951394413110829E-2</v>
      </c>
      <c r="L75" s="127">
        <v>0.25789375790146962</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4.6258510500000009E-2</v>
      </c>
      <c r="N76" s="127">
        <v>9.8832395000000017E-3</v>
      </c>
      <c r="O76" s="127">
        <v>9.6243000000000006E-3</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6.0151875000000004E-4</v>
      </c>
      <c r="I77" s="127">
        <v>0</v>
      </c>
      <c r="J77" s="127">
        <v>0</v>
      </c>
      <c r="K77" s="127">
        <v>0</v>
      </c>
      <c r="L77" s="127">
        <v>0</v>
      </c>
      <c r="M77" s="127">
        <v>0</v>
      </c>
      <c r="N77" s="127">
        <v>0</v>
      </c>
      <c r="O77" s="127">
        <v>1.0105515000000001E-2</v>
      </c>
      <c r="P77" s="127">
        <v>0</v>
      </c>
      <c r="Q77" s="127">
        <v>0</v>
      </c>
      <c r="R77" s="127">
        <v>8.4212625000000003E-3</v>
      </c>
      <c r="S77" s="127">
        <v>1.0105515000000001E-2</v>
      </c>
      <c r="T77" s="127">
        <v>1.1789767500000001E-2</v>
      </c>
      <c r="U77" s="127">
        <v>1.3474020000000001E-2</v>
      </c>
      <c r="V77" s="127">
        <v>1.3810870500000001E-2</v>
      </c>
      <c r="W77" s="127">
        <v>1.4147721000000002E-2</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2.5278642391304351E-2</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3.1362526739130432E-2</v>
      </c>
      <c r="H79" s="127">
        <v>3.0362727018478267E-2</v>
      </c>
      <c r="I79" s="127">
        <v>5.9233985597826097E-2</v>
      </c>
      <c r="J79" s="127">
        <v>0.11307648847826089</v>
      </c>
      <c r="K79" s="127">
        <v>8.8146482573182278E-2</v>
      </c>
      <c r="L79" s="127">
        <v>0.3610467436886543</v>
      </c>
      <c r="M79" s="127">
        <v>0.41388208771567031</v>
      </c>
      <c r="N79" s="127">
        <v>0.51071241854211968</v>
      </c>
      <c r="O79" s="127">
        <v>0.62798478083922116</v>
      </c>
      <c r="P79" s="127">
        <v>0.43490839618115951</v>
      </c>
      <c r="Q79" s="127">
        <v>0.56680214638405813</v>
      </c>
      <c r="R79" s="127">
        <v>0.51403399193784793</v>
      </c>
      <c r="S79" s="127">
        <v>0.51946264136843601</v>
      </c>
      <c r="T79" s="127">
        <v>0.52282880395300557</v>
      </c>
      <c r="U79" s="127">
        <v>0.52377481358689282</v>
      </c>
      <c r="V79" s="127">
        <v>0.52725395444077139</v>
      </c>
      <c r="W79" s="127">
        <v>0.52831294234397319</v>
      </c>
    </row>
    <row r="80" spans="1:23" s="85" customFormat="1" ht="14.25" customHeight="1" x14ac:dyDescent="0.25">
      <c r="A80" s="130" t="s">
        <v>196</v>
      </c>
      <c r="B80" s="130" t="s">
        <v>397</v>
      </c>
      <c r="C80" s="126" t="s">
        <v>413</v>
      </c>
      <c r="D80" s="127">
        <v>9.9189902173913054E-3</v>
      </c>
      <c r="E80" s="127">
        <v>0</v>
      </c>
      <c r="F80" s="127">
        <v>2.6781273586956528E-3</v>
      </c>
      <c r="G80" s="127">
        <v>0</v>
      </c>
      <c r="H80" s="127">
        <v>0</v>
      </c>
      <c r="I80" s="127">
        <v>0</v>
      </c>
      <c r="J80" s="127">
        <v>3.4716465760869573E-3</v>
      </c>
      <c r="K80" s="127">
        <v>0</v>
      </c>
      <c r="L80" s="127">
        <v>8.2700926378083059E-2</v>
      </c>
      <c r="M80" s="127">
        <v>6.2638072782608703E-2</v>
      </c>
      <c r="N80" s="127">
        <v>7.4718860782608712E-2</v>
      </c>
      <c r="O80" s="127">
        <v>2.9446544362318843E-2</v>
      </c>
      <c r="P80" s="127">
        <v>3.5990304528985509E-2</v>
      </c>
      <c r="Q80" s="127">
        <v>9.8659768666666689E-2</v>
      </c>
      <c r="R80" s="127">
        <v>4.2163673426101562E-2</v>
      </c>
      <c r="S80" s="127">
        <v>4.4442486287777097E-2</v>
      </c>
      <c r="T80" s="127">
        <v>4.6734485334725621E-2</v>
      </c>
      <c r="U80" s="127">
        <v>4.9015140544684484E-2</v>
      </c>
      <c r="V80" s="127">
        <v>5.1460259460655453E-2</v>
      </c>
      <c r="W80" s="127">
        <v>5.3894034539636676E-2</v>
      </c>
    </row>
    <row r="81" spans="1:23" s="85" customFormat="1" ht="14.25" customHeight="1" x14ac:dyDescent="0.25">
      <c r="A81" s="130" t="s">
        <v>196</v>
      </c>
      <c r="B81" s="130" t="s">
        <v>397</v>
      </c>
      <c r="C81" s="126" t="s">
        <v>414</v>
      </c>
      <c r="D81" s="127">
        <v>0.71702959860000015</v>
      </c>
      <c r="E81" s="127">
        <v>1.0395148684200002</v>
      </c>
      <c r="F81" s="127">
        <v>1.1767893324130434</v>
      </c>
      <c r="G81" s="127">
        <v>1.2610142435071738</v>
      </c>
      <c r="H81" s="127">
        <v>0.90400095917489121</v>
      </c>
      <c r="I81" s="127">
        <v>0.91932757245000007</v>
      </c>
      <c r="J81" s="127">
        <v>0.79679772186000009</v>
      </c>
      <c r="K81" s="127">
        <v>1.3312072824918504</v>
      </c>
      <c r="L81" s="127">
        <v>0.61839835792734432</v>
      </c>
      <c r="M81" s="127">
        <v>0.54054526818840587</v>
      </c>
      <c r="N81" s="127">
        <v>0.42890338818840579</v>
      </c>
      <c r="O81" s="127">
        <v>6.6008532753623186E-2</v>
      </c>
      <c r="P81" s="127">
        <v>3.6513594565217397E-2</v>
      </c>
      <c r="Q81" s="127">
        <v>5.9919744927536239E-2</v>
      </c>
      <c r="R81" s="127">
        <v>4.7630776336555977E-2</v>
      </c>
      <c r="S81" s="127">
        <v>4.7960686038003103E-2</v>
      </c>
      <c r="T81" s="127">
        <v>4.820282078499049E-2</v>
      </c>
      <c r="U81" s="127">
        <v>4.8155140158360046E-2</v>
      </c>
      <c r="V81" s="127">
        <v>4.8684418275272458E-2</v>
      </c>
      <c r="W81" s="127">
        <v>4.8923881018567143E-2</v>
      </c>
    </row>
    <row r="82" spans="1:23" s="85" customFormat="1" ht="14.25" customHeight="1" x14ac:dyDescent="0.25">
      <c r="A82" s="130" t="s">
        <v>196</v>
      </c>
      <c r="B82" s="130" t="s">
        <v>397</v>
      </c>
      <c r="C82" s="126" t="s">
        <v>415</v>
      </c>
      <c r="D82" s="127">
        <v>1.4662717292999998</v>
      </c>
      <c r="E82" s="127">
        <v>1.7071780638149998</v>
      </c>
      <c r="F82" s="127">
        <v>1.395934938825</v>
      </c>
      <c r="G82" s="127">
        <v>1.0962863605586957</v>
      </c>
      <c r="H82" s="127">
        <v>0.78203019594000001</v>
      </c>
      <c r="I82" s="127">
        <v>1.7814083648549999</v>
      </c>
      <c r="J82" s="127">
        <v>1.2646642989749999</v>
      </c>
      <c r="K82" s="127">
        <v>0.9104063708069805</v>
      </c>
      <c r="L82" s="127">
        <v>0.94071939884563072</v>
      </c>
      <c r="M82" s="127">
        <v>1.7881949400000001</v>
      </c>
      <c r="N82" s="127">
        <v>0.82384007999999997</v>
      </c>
      <c r="O82" s="127">
        <v>1.1120878649999999</v>
      </c>
      <c r="P82" s="127">
        <v>1.3897489200000002</v>
      </c>
      <c r="Q82" s="127">
        <v>1.5649111800000004</v>
      </c>
      <c r="R82" s="127">
        <v>1.1544220736845212</v>
      </c>
      <c r="S82" s="127">
        <v>1.1719414707519025</v>
      </c>
      <c r="T82" s="127">
        <v>1.1893881173996095</v>
      </c>
      <c r="U82" s="127">
        <v>1.1903542822530748</v>
      </c>
      <c r="V82" s="127">
        <v>1.2245690030857261</v>
      </c>
      <c r="W82" s="127">
        <v>1.2422117411367934</v>
      </c>
    </row>
    <row r="83" spans="1:23" s="87" customFormat="1" ht="14.25" customHeight="1" x14ac:dyDescent="0.25">
      <c r="A83" s="125" t="s">
        <v>416</v>
      </c>
      <c r="B83" s="125" t="s">
        <v>416</v>
      </c>
      <c r="C83" s="124" t="s">
        <v>416</v>
      </c>
      <c r="D83" s="125">
        <f>SUMIF($B84:$B$211,LEFT($C83,LEN($C83)-6),D84:D$211)</f>
        <v>0.14603233347554351</v>
      </c>
      <c r="E83" s="125">
        <f>SUMIF($B84:$B$211,LEFT($C83,LEN($C83)-6),E84:E$211)</f>
        <v>2.1654674999999998E-2</v>
      </c>
      <c r="F83" s="125">
        <f>SUMIF($B84:$B$211,LEFT($C83,LEN($C83)-6),F84:F$211)</f>
        <v>0.18002967244565221</v>
      </c>
      <c r="G83" s="125">
        <f>SUMIF($B84:$B$211,LEFT($C83,LEN($C83)-6),G84:G$211)</f>
        <v>0.38862347898879723</v>
      </c>
      <c r="H83" s="125">
        <f>SUMIF($B84:$B$211,LEFT($C83,LEN($C83)-6),H84:H$211)</f>
        <v>1.1836458676142534</v>
      </c>
      <c r="I83" s="125">
        <f>SUMIF($B84:$B$211,LEFT($C83,LEN($C83)-6),I84:I$211)</f>
        <v>1.751439138392247</v>
      </c>
      <c r="J83" s="125">
        <f>SUMIF($B84:$B$211,LEFT($C83,LEN($C83)-6),J84:J$211)</f>
        <v>0.99401904099568494</v>
      </c>
      <c r="K83" s="125">
        <f>SUMIF($B84:$B$211,LEFT($C83,LEN($C83)-6),K84:K$211)</f>
        <v>0.51933934086195521</v>
      </c>
      <c r="L83" s="125">
        <f>SUMIF($B84:$B$211,LEFT($C83,LEN($C83)-6),L84:L$211)</f>
        <v>0.26118744803126975</v>
      </c>
      <c r="M83" s="125">
        <f>SUMIF($B84:$B$211,LEFT($C83,LEN($C83)-6),M84:M$211)</f>
        <v>0.40166374094927543</v>
      </c>
      <c r="N83" s="125">
        <f>SUMIF($B84:$B$211,LEFT($C83,LEN($C83)-6),N84:N$211)</f>
        <v>1.5572710438260873</v>
      </c>
      <c r="O83" s="125">
        <f>SUMIF($B84:$B$211,LEFT($C83,LEN($C83)-6),O84:O$211)</f>
        <v>0.97959142426086965</v>
      </c>
      <c r="P83" s="125">
        <f>SUMIF($B84:$B$211,LEFT($C83,LEN($C83)-6),P84:P$211)</f>
        <v>0.65090367510144931</v>
      </c>
      <c r="Q83" s="125">
        <f>SUMIF($B84:$B$211,LEFT($C83,LEN($C83)-6),Q84:Q$211)</f>
        <v>3.1818144553550729</v>
      </c>
      <c r="R83" s="125">
        <f>SUMIF($B84:$B$211,LEFT($C83,LEN($C83)-6),R84:R$211)</f>
        <v>1.5059171117329158</v>
      </c>
      <c r="S83" s="125">
        <f>SUMIF($B84:$B$211,LEFT($C83,LEN($C83)-6),S84:S$211)</f>
        <v>1.5924740006152363</v>
      </c>
      <c r="T83" s="125">
        <f>SUMIF($B84:$B$211,LEFT($C83,LEN($C83)-6),T84:T$211)</f>
        <v>1.6756828670385615</v>
      </c>
      <c r="U83" s="125">
        <f>SUMIF($B84:$B$211,LEFT($C83,LEN($C83)-6),U84:U$211)</f>
        <v>1.7589277111411279</v>
      </c>
      <c r="V83" s="125">
        <f>SUMIF($B84:$B$211,LEFT($C83,LEN($C83)-6),V84:V$211)</f>
        <v>1.8474278016557291</v>
      </c>
      <c r="W83" s="125">
        <f>SUMIF($B84:$B$211,LEFT($C83,LEN($C83)-6),W84:W$211)</f>
        <v>1.9359638698495789</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3.4172979528985507E-2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1.9837980434782611E-2</v>
      </c>
      <c r="I87" s="127">
        <v>0</v>
      </c>
      <c r="J87" s="127">
        <v>0</v>
      </c>
      <c r="K87" s="127">
        <v>8.0793516053775188E-2</v>
      </c>
      <c r="L87" s="127">
        <v>1.6125286265909949E-2</v>
      </c>
      <c r="M87" s="127">
        <v>0</v>
      </c>
      <c r="N87" s="127">
        <v>3.4953996347826088E-2</v>
      </c>
      <c r="O87" s="127">
        <v>8.7168660000000009E-2</v>
      </c>
      <c r="P87" s="127">
        <v>7.3185767028985521E-2</v>
      </c>
      <c r="Q87" s="127">
        <v>0.20812085688405801</v>
      </c>
      <c r="R87" s="127">
        <v>0.12995403930460872</v>
      </c>
      <c r="S87" s="127">
        <v>0.1381903575721804</v>
      </c>
      <c r="T87" s="127">
        <v>0.14622830266967221</v>
      </c>
      <c r="U87" s="127">
        <v>0.15444196007278349</v>
      </c>
      <c r="V87" s="127">
        <v>0.16296339972677032</v>
      </c>
      <c r="W87" s="127">
        <v>0.17166055168637603</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1.3117864562500001E-2</v>
      </c>
      <c r="E89" s="127">
        <v>0</v>
      </c>
      <c r="F89" s="127">
        <v>3.4220516250000006E-2</v>
      </c>
      <c r="G89" s="127">
        <v>0</v>
      </c>
      <c r="H89" s="127">
        <v>1.3390636793478263E-2</v>
      </c>
      <c r="I89" s="127">
        <v>2.4301526032608701E-2</v>
      </c>
      <c r="J89" s="127">
        <v>0</v>
      </c>
      <c r="K89" s="127">
        <v>3.0897203779221283E-2</v>
      </c>
      <c r="L89" s="127">
        <v>1.9788386423593575E-2</v>
      </c>
      <c r="M89" s="127">
        <v>2.9491749456521742E-2</v>
      </c>
      <c r="N89" s="127">
        <v>7.2048141340579713E-2</v>
      </c>
      <c r="O89" s="127">
        <v>9.549709347826088E-2</v>
      </c>
      <c r="P89" s="127">
        <v>5.5238514855072467E-2</v>
      </c>
      <c r="Q89" s="127">
        <v>0.182567972826087</v>
      </c>
      <c r="R89" s="127">
        <v>0.11494954370911166</v>
      </c>
      <c r="S89" s="127">
        <v>0.12196781122899558</v>
      </c>
      <c r="T89" s="127">
        <v>0.1288352129709037</v>
      </c>
      <c r="U89" s="127">
        <v>0.13582793745531918</v>
      </c>
      <c r="V89" s="127">
        <v>0.14311848095634042</v>
      </c>
      <c r="W89" s="127">
        <v>0.15053434719987074</v>
      </c>
    </row>
    <row r="90" spans="1:23" s="85" customFormat="1" ht="14.25" customHeight="1" x14ac:dyDescent="0.25">
      <c r="A90" s="130" t="s">
        <v>196</v>
      </c>
      <c r="B90" s="130" t="s">
        <v>417</v>
      </c>
      <c r="C90" s="126" t="s">
        <v>424</v>
      </c>
      <c r="D90" s="127">
        <v>0</v>
      </c>
      <c r="E90" s="127">
        <v>0</v>
      </c>
      <c r="F90" s="127">
        <v>0</v>
      </c>
      <c r="G90" s="127">
        <v>0</v>
      </c>
      <c r="H90" s="127">
        <v>0</v>
      </c>
      <c r="I90" s="127">
        <v>0</v>
      </c>
      <c r="J90" s="127">
        <v>4.6712380266666675E-4</v>
      </c>
      <c r="K90" s="127">
        <v>0</v>
      </c>
      <c r="L90" s="127">
        <v>0</v>
      </c>
      <c r="M90" s="127">
        <v>0</v>
      </c>
      <c r="N90" s="127">
        <v>0</v>
      </c>
      <c r="O90" s="127">
        <v>0</v>
      </c>
      <c r="P90" s="127">
        <v>1.8421096173913045E-2</v>
      </c>
      <c r="Q90" s="127">
        <v>4.3067316666666668E-2</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2.1654674999999998E-2</v>
      </c>
      <c r="F92" s="127">
        <v>0</v>
      </c>
      <c r="G92" s="127">
        <v>0</v>
      </c>
      <c r="H92" s="127">
        <v>0</v>
      </c>
      <c r="I92" s="127">
        <v>0</v>
      </c>
      <c r="J92" s="127">
        <v>0</v>
      </c>
      <c r="K92" s="127">
        <v>0</v>
      </c>
      <c r="L92" s="127">
        <v>0</v>
      </c>
      <c r="M92" s="127">
        <v>0</v>
      </c>
      <c r="N92" s="127">
        <v>0</v>
      </c>
      <c r="O92" s="127">
        <v>0</v>
      </c>
      <c r="P92" s="127">
        <v>1.6068761833333334E-2</v>
      </c>
      <c r="Q92" s="127">
        <v>1.2080788000000004E-2</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3.3704856521739136E-2</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2.516830833333334E-2</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0.13291446891304351</v>
      </c>
      <c r="E96" s="127">
        <v>0</v>
      </c>
      <c r="F96" s="127">
        <v>0.14580915619565221</v>
      </c>
      <c r="G96" s="127">
        <v>0.36587078898913056</v>
      </c>
      <c r="H96" s="127">
        <v>1.106234408847826</v>
      </c>
      <c r="I96" s="127">
        <v>1.5841043974763049</v>
      </c>
      <c r="J96" s="127">
        <v>0.89633599833820665</v>
      </c>
      <c r="K96" s="127">
        <v>9.1500430414877681E-2</v>
      </c>
      <c r="L96" s="127">
        <v>4.9594953442590238E-4</v>
      </c>
      <c r="M96" s="127">
        <v>0.22652425149275365</v>
      </c>
      <c r="N96" s="127">
        <v>1.157952944804348</v>
      </c>
      <c r="O96" s="127">
        <v>0.43490686244927546</v>
      </c>
      <c r="P96" s="127">
        <v>0.33811883303623191</v>
      </c>
      <c r="Q96" s="127">
        <v>2.1230983537753625</v>
      </c>
      <c r="R96" s="127">
        <v>1.1147762494496845</v>
      </c>
      <c r="S96" s="127">
        <v>1.1794279914809529</v>
      </c>
      <c r="T96" s="127">
        <v>1.2414299299250109</v>
      </c>
      <c r="U96" s="127">
        <v>1.3034752182011913</v>
      </c>
      <c r="V96" s="127">
        <v>1.3697030537355261</v>
      </c>
      <c r="W96" s="127">
        <v>1.4359742391019907</v>
      </c>
    </row>
    <row r="97" spans="1:23" s="85" customFormat="1" ht="14.25" customHeight="1" x14ac:dyDescent="0.25">
      <c r="A97" s="130" t="s">
        <v>196</v>
      </c>
      <c r="B97" s="130" t="s">
        <v>417</v>
      </c>
      <c r="C97" s="126" t="s">
        <v>431</v>
      </c>
      <c r="D97" s="127">
        <v>0</v>
      </c>
      <c r="E97" s="127">
        <v>0</v>
      </c>
      <c r="F97" s="127">
        <v>0</v>
      </c>
      <c r="G97" s="127">
        <v>2.2752689999666668E-2</v>
      </c>
      <c r="H97" s="127">
        <v>4.4182841538166678E-2</v>
      </c>
      <c r="I97" s="127">
        <v>0.14303321488333337</v>
      </c>
      <c r="J97" s="127">
        <v>9.7215918854811609E-2</v>
      </c>
      <c r="K97" s="127">
        <v>0.31614819061408106</v>
      </c>
      <c r="L97" s="127">
        <v>0.22477782580734035</v>
      </c>
      <c r="M97" s="127">
        <v>0.14564774000000003</v>
      </c>
      <c r="N97" s="127">
        <v>0.26714765300000004</v>
      </c>
      <c r="O97" s="127">
        <v>0.36201880833333339</v>
      </c>
      <c r="P97" s="127">
        <v>0.14987070217391305</v>
      </c>
      <c r="Q97" s="127">
        <v>0.38771200071739137</v>
      </c>
      <c r="R97" s="127">
        <v>0.14623727926951094</v>
      </c>
      <c r="S97" s="127">
        <v>0.15288784033310729</v>
      </c>
      <c r="T97" s="127">
        <v>0.15918942147297482</v>
      </c>
      <c r="U97" s="127">
        <v>0.16518259541183392</v>
      </c>
      <c r="V97" s="127">
        <v>0.17164286723709232</v>
      </c>
      <c r="W97" s="127">
        <v>0.17779473186134151</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1.1234952173913045E-2</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0.14605437826086959</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6.2489638369565226E-2</v>
      </c>
      <c r="E100" s="125">
        <f>SUMIF($B101:$B$211,LEFT($C100,LEN($C100)-6),E101:E$211)</f>
        <v>0.21821778478260875</v>
      </c>
      <c r="F100" s="125">
        <f>SUMIF($B101:$B$211,LEFT($C100,LEN($C100)-6),F101:F$211)</f>
        <v>0.20532309750000005</v>
      </c>
      <c r="G100" s="125">
        <f>SUMIF($B101:$B$211,LEFT($C100,LEN($C100)-6),G101:G$211)</f>
        <v>0.17178509313000001</v>
      </c>
      <c r="H100" s="125">
        <f>SUMIF($B101:$B$211,LEFT($C100,LEN($C100)-6),H101:H$211)</f>
        <v>4.959495108695653E-2</v>
      </c>
      <c r="I100" s="125">
        <f>SUMIF($B101:$B$211,LEFT($C100,LEN($C100)-6),I101:I$211)</f>
        <v>0.17785365163043482</v>
      </c>
      <c r="J100" s="125">
        <f>SUMIF($B101:$B$211,LEFT($C100,LEN($C100)-6),J101:J$211)</f>
        <v>0.17377481480434784</v>
      </c>
      <c r="K100" s="125">
        <f>SUMIF($B101:$B$211,LEFT($C100,LEN($C100)-6),K101:K$211)</f>
        <v>2.4195491349224097E-2</v>
      </c>
      <c r="L100" s="125">
        <f>SUMIF($B101:$B$211,LEFT($C100,LEN($C100)-6),L101:L$211)</f>
        <v>0.16716477966637153</v>
      </c>
      <c r="M100" s="125">
        <f>SUMIF($B101:$B$211,LEFT($C100,LEN($C100)-6),M101:M$211)</f>
        <v>0.21917968350000003</v>
      </c>
      <c r="N100" s="125">
        <f>SUMIF($B101:$B$211,LEFT($C100,LEN($C100)-6),N101:N$211)</f>
        <v>0.4393774821086957</v>
      </c>
      <c r="O100" s="125">
        <f>SUMIF($B101:$B$211,LEFT($C100,LEN($C100)-6),O101:O$211)</f>
        <v>0.10741270586231887</v>
      </c>
      <c r="P100" s="125">
        <f>SUMIF($B101:$B$211,LEFT($C100,LEN($C100)-6),P101:P$211)</f>
        <v>0.28416335612318844</v>
      </c>
      <c r="Q100" s="125">
        <f>SUMIF($B101:$B$211,LEFT($C100,LEN($C100)-6),Q101:Q$211)</f>
        <v>1.064656074231884</v>
      </c>
      <c r="R100" s="125">
        <f>SUMIF($B101:$B$211,LEFT($C100,LEN($C100)-6),R101:R$211)</f>
        <v>0.62860926540926365</v>
      </c>
      <c r="S100" s="125">
        <f>SUMIF($B101:$B$211,LEFT($C100,LEN($C100)-6),S101:S$211)</f>
        <v>0.64603321548347914</v>
      </c>
      <c r="T100" s="125">
        <f>SUMIF($B101:$B$211,LEFT($C100,LEN($C100)-6),T101:T$211)</f>
        <v>0.66205360134007352</v>
      </c>
      <c r="U100" s="125">
        <f>SUMIF($B101:$B$211,LEFT($C100,LEN($C100)-6),U101:U$211)</f>
        <v>0.67525889930318417</v>
      </c>
      <c r="V100" s="125">
        <f>SUMIF($B101:$B$211,LEFT($C100,LEN($C100)-6),V101:V$211)</f>
        <v>0.69423038216487054</v>
      </c>
      <c r="W100" s="125">
        <f>SUMIF($B101:$B$211,LEFT($C100,LEN($C100)-6),W101:W$211)</f>
        <v>0.71038677713307585</v>
      </c>
    </row>
    <row r="101" spans="1:23" s="85" customFormat="1" ht="14.25" customHeight="1" x14ac:dyDescent="0.25">
      <c r="A101" s="130" t="s">
        <v>196</v>
      </c>
      <c r="B101" s="130" t="s">
        <v>435</v>
      </c>
      <c r="C101" s="126" t="s">
        <v>436</v>
      </c>
      <c r="D101" s="127">
        <v>0</v>
      </c>
      <c r="E101" s="127">
        <v>0</v>
      </c>
      <c r="F101" s="127">
        <v>0</v>
      </c>
      <c r="G101" s="127">
        <v>1.539888E-2</v>
      </c>
      <c r="H101" s="127">
        <v>0</v>
      </c>
      <c r="I101" s="127">
        <v>7.4392426630434799E-2</v>
      </c>
      <c r="J101" s="127">
        <v>0.17358232880434785</v>
      </c>
      <c r="K101" s="127">
        <v>2.4195491349224097E-2</v>
      </c>
      <c r="L101" s="127">
        <v>2.3591756975709421E-2</v>
      </c>
      <c r="M101" s="127">
        <v>0.13023052800000001</v>
      </c>
      <c r="N101" s="127">
        <v>7.6664424000000009E-2</v>
      </c>
      <c r="O101" s="127">
        <v>3.6269269195652182E-2</v>
      </c>
      <c r="P101" s="127">
        <v>7.1989395905797102E-2</v>
      </c>
      <c r="Q101" s="127">
        <v>0.16191942629710146</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0.15638621313000001</v>
      </c>
      <c r="H102" s="127">
        <v>4.959495108695653E-2</v>
      </c>
      <c r="I102" s="127">
        <v>0.103461225</v>
      </c>
      <c r="J102" s="127">
        <v>0</v>
      </c>
      <c r="K102" s="127">
        <v>0</v>
      </c>
      <c r="L102" s="127">
        <v>0.1429689832906621</v>
      </c>
      <c r="M102" s="127">
        <v>4.9936368000000009E-2</v>
      </c>
      <c r="N102" s="127">
        <v>0.3213285681086957</v>
      </c>
      <c r="O102" s="127">
        <v>7.1143436666666685E-2</v>
      </c>
      <c r="P102" s="127">
        <v>7.6981580869565219E-2</v>
      </c>
      <c r="Q102" s="127">
        <v>0.67186366250000018</v>
      </c>
      <c r="R102" s="127">
        <v>0.62860926540926365</v>
      </c>
      <c r="S102" s="127">
        <v>0.64603321548347914</v>
      </c>
      <c r="T102" s="127">
        <v>0.66205360134007352</v>
      </c>
      <c r="U102" s="127">
        <v>0.67525889930318417</v>
      </c>
      <c r="V102" s="127">
        <v>0.69423038216487054</v>
      </c>
      <c r="W102" s="127">
        <v>0.71038677713307585</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6.0403940000000004E-4</v>
      </c>
      <c r="M105" s="127">
        <v>0</v>
      </c>
      <c r="N105" s="127">
        <v>0</v>
      </c>
      <c r="O105" s="127">
        <v>0</v>
      </c>
      <c r="P105" s="127">
        <v>1.0766829166666667E-2</v>
      </c>
      <c r="Q105" s="127">
        <v>5.3366022826086962E-2</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6.2489638369565226E-2</v>
      </c>
      <c r="E106" s="127">
        <v>0.21821778478260875</v>
      </c>
      <c r="F106" s="127">
        <v>0.20532309750000005</v>
      </c>
      <c r="G106" s="127">
        <v>0</v>
      </c>
      <c r="H106" s="127">
        <v>0</v>
      </c>
      <c r="I106" s="127">
        <v>0</v>
      </c>
      <c r="J106" s="127">
        <v>1.9248600000000001E-4</v>
      </c>
      <c r="K106" s="127">
        <v>0</v>
      </c>
      <c r="L106" s="127">
        <v>0</v>
      </c>
      <c r="M106" s="127">
        <v>3.9012787500000007E-2</v>
      </c>
      <c r="N106" s="127">
        <v>4.1384489999999996E-2</v>
      </c>
      <c r="O106" s="127">
        <v>0</v>
      </c>
      <c r="P106" s="127">
        <v>0.12442555018115944</v>
      </c>
      <c r="Q106" s="127">
        <v>0.16852428260869565</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8.9826799999999998E-3</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9.1263078676722724</v>
      </c>
      <c r="E110" s="125">
        <f>SUMIF($B111:$B$211,LEFT($C110,LEN($C110)-6),E111:E$211)</f>
        <v>0.60191327781919579</v>
      </c>
      <c r="F110" s="125">
        <f>SUMIF($B111:$B$211,LEFT($C110,LEN($C110)-6),F111:F$211)</f>
        <v>0.15870384347826089</v>
      </c>
      <c r="G110" s="125">
        <f>SUMIF($B111:$B$211,LEFT($C110,LEN($C110)-6),G111:G$211)</f>
        <v>0.46582979880304354</v>
      </c>
      <c r="H110" s="125">
        <f>SUMIF($B111:$B$211,LEFT($C110,LEN($C110)-6),H111:H$211)</f>
        <v>0.8833926271739132</v>
      </c>
      <c r="I110" s="125">
        <f>SUMIF($B111:$B$211,LEFT($C110,LEN($C110)-6),I111:I$211)</f>
        <v>3.6323964876406523</v>
      </c>
      <c r="J110" s="125">
        <f>SUMIF($B111:$B$211,LEFT($C110,LEN($C110)-6),J111:J$211)</f>
        <v>1.8653255475643484</v>
      </c>
      <c r="K110" s="125">
        <f>SUMIF($B111:$B$211,LEFT($C110,LEN($C110)-6),K111:K$211)</f>
        <v>0.85976869914183296</v>
      </c>
      <c r="L110" s="125">
        <f>SUMIF($B111:$B$211,LEFT($C110,LEN($C110)-6),L111:L$211)</f>
        <v>13.389740506863175</v>
      </c>
      <c r="M110" s="125">
        <f>SUMIF($B111:$B$211,LEFT($C110,LEN($C110)-6),M111:M$211)</f>
        <v>9.1024471698695653</v>
      </c>
      <c r="N110" s="125">
        <f>SUMIF($B111:$B$211,LEFT($C110,LEN($C110)-6),N111:N$211)</f>
        <v>10.549145031594204</v>
      </c>
      <c r="O110" s="125">
        <f>SUMIF($B111:$B$211,LEFT($C110,LEN($C110)-6),O111:O$211)</f>
        <v>13.368071261094203</v>
      </c>
      <c r="P110" s="125">
        <f>SUMIF($B111:$B$211,LEFT($C110,LEN($C110)-6),P111:P$211)</f>
        <v>31.325787193398558</v>
      </c>
      <c r="Q110" s="125">
        <f>SUMIF($B111:$B$211,LEFT($C110,LEN($C110)-6),Q111:Q$211)</f>
        <v>10.597721404126812</v>
      </c>
      <c r="R110" s="125">
        <f>SUMIF($B111:$B$211,LEFT($C110,LEN($C110)-6),R111:R$211)</f>
        <v>18.275033145916602</v>
      </c>
      <c r="S110" s="125">
        <f>SUMIF($B111:$B$211,LEFT($C110,LEN($C110)-6),S111:S$211)</f>
        <v>18.91156781200398</v>
      </c>
      <c r="T110" s="125">
        <f>SUMIF($B111:$B$211,LEFT($C110,LEN($C110)-6),T111:T$211)</f>
        <v>19.533362800146104</v>
      </c>
      <c r="U110" s="125">
        <f>SUMIF($B111:$B$211,LEFT($C110,LEN($C110)-6),U111:U$211)</f>
        <v>20.124179497991268</v>
      </c>
      <c r="V110" s="125">
        <f>SUMIF($B111:$B$211,LEFT($C110,LEN($C110)-6),V111:V$211)</f>
        <v>20.803490502680955</v>
      </c>
      <c r="W110" s="125">
        <f>SUMIF($B111:$B$211,LEFT($C110,LEN($C110)-6),W111:W$211)</f>
        <v>21.451823217073649</v>
      </c>
    </row>
    <row r="111" spans="1:23" s="85" customFormat="1" ht="14.25" customHeight="1" x14ac:dyDescent="0.25">
      <c r="A111" s="130" t="s">
        <v>196</v>
      </c>
      <c r="B111" s="130" t="s">
        <v>446</v>
      </c>
      <c r="C111" s="126" t="s">
        <v>447</v>
      </c>
      <c r="D111" s="127">
        <v>0</v>
      </c>
      <c r="E111" s="127">
        <v>0</v>
      </c>
      <c r="F111" s="127">
        <v>0</v>
      </c>
      <c r="G111" s="127">
        <v>0.12516209664</v>
      </c>
      <c r="H111" s="127">
        <v>0.41762099410500009</v>
      </c>
      <c r="I111" s="127">
        <v>1.0042134172349999</v>
      </c>
      <c r="J111" s="127">
        <v>0.36964530224999997</v>
      </c>
      <c r="K111" s="127">
        <v>0.21715335107033018</v>
      </c>
      <c r="L111" s="127">
        <v>0.39224173363548176</v>
      </c>
      <c r="M111" s="127">
        <v>0.57312706499999999</v>
      </c>
      <c r="N111" s="127">
        <v>0.56927734500000005</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2.4060750000000002E-5</v>
      </c>
      <c r="J112" s="127">
        <v>1.636131E-2</v>
      </c>
      <c r="K112" s="127">
        <v>1.6361310777120504E-2</v>
      </c>
      <c r="L112" s="127">
        <v>3.2789991657440946E-2</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9.5222306086956532E-2</v>
      </c>
      <c r="G113" s="127">
        <v>0.33074871194565225</v>
      </c>
      <c r="H113" s="127">
        <v>0.36254146020478262</v>
      </c>
      <c r="I113" s="127">
        <v>0.41316142848478266</v>
      </c>
      <c r="J113" s="127">
        <v>0</v>
      </c>
      <c r="K113" s="127">
        <v>0</v>
      </c>
      <c r="L113" s="127">
        <v>0.14428684218019086</v>
      </c>
      <c r="M113" s="127">
        <v>1.1234952173913044</v>
      </c>
      <c r="N113" s="127">
        <v>0.65396784112318851</v>
      </c>
      <c r="O113" s="127">
        <v>1.1266409798115944</v>
      </c>
      <c r="P113" s="127">
        <v>0.38573335797101455</v>
      </c>
      <c r="Q113" s="127">
        <v>0.77895668405797103</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9.1263078676722724</v>
      </c>
      <c r="E114" s="127">
        <v>0.60191327781919579</v>
      </c>
      <c r="F114" s="127">
        <v>6.3481537391304355E-2</v>
      </c>
      <c r="G114" s="127">
        <v>9.9189902173913054E-3</v>
      </c>
      <c r="H114" s="127">
        <v>6.7945082989130448E-2</v>
      </c>
      <c r="I114" s="127">
        <v>2.1824467549258699</v>
      </c>
      <c r="J114" s="127">
        <v>1.4783565053143484</v>
      </c>
      <c r="K114" s="127">
        <v>0.57668888994016421</v>
      </c>
      <c r="L114" s="127">
        <v>12.698421900720371</v>
      </c>
      <c r="M114" s="127">
        <v>7.4058248874782615</v>
      </c>
      <c r="N114" s="127">
        <v>9.3258998454710156</v>
      </c>
      <c r="O114" s="127">
        <v>12.241430281282609</v>
      </c>
      <c r="P114" s="127">
        <v>30.940053835427545</v>
      </c>
      <c r="Q114" s="127">
        <v>9.8187647200688417</v>
      </c>
      <c r="R114" s="127">
        <v>18.275033145916602</v>
      </c>
      <c r="S114" s="127">
        <v>18.91156781200398</v>
      </c>
      <c r="T114" s="127">
        <v>19.533362800146104</v>
      </c>
      <c r="U114" s="127">
        <v>20.124179497991268</v>
      </c>
      <c r="V114" s="127">
        <v>20.803490502680955</v>
      </c>
      <c r="W114" s="127">
        <v>21.451823217073649</v>
      </c>
    </row>
    <row r="115" spans="1:23" s="85" customFormat="1" ht="14.25" customHeight="1" x14ac:dyDescent="0.25">
      <c r="A115" s="130" t="s">
        <v>196</v>
      </c>
      <c r="B115" s="130" t="s">
        <v>446</v>
      </c>
      <c r="C115" s="126" t="s">
        <v>451</v>
      </c>
      <c r="D115" s="127">
        <v>0</v>
      </c>
      <c r="E115" s="127">
        <v>0</v>
      </c>
      <c r="F115" s="127">
        <v>0</v>
      </c>
      <c r="G115" s="127">
        <v>0</v>
      </c>
      <c r="H115" s="127">
        <v>3.5285089875000002E-2</v>
      </c>
      <c r="I115" s="127">
        <v>3.2550826244999997E-2</v>
      </c>
      <c r="J115" s="127">
        <v>9.6243000000000001E-4</v>
      </c>
      <c r="K115" s="127">
        <v>4.9565147354218048E-2</v>
      </c>
      <c r="L115" s="127">
        <v>0.12200003866969049</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32.415612938387682</v>
      </c>
      <c r="E116" s="123">
        <f>SUMIF($A118:$A$211,LEFT($C116,LEN($C116)-6),E118:E$211)</f>
        <v>26.667673478616937</v>
      </c>
      <c r="F116" s="123">
        <f>SUMIF($A118:$A$211,LEFT($C116,LEN($C116)-6),F118:F$211)</f>
        <v>25.017066159867891</v>
      </c>
      <c r="G116" s="123">
        <f>SUMIF($A118:$A$211,LEFT($C116,LEN($C116)-6),G118:G$211)</f>
        <v>54.488767712304004</v>
      </c>
      <c r="H116" s="123">
        <f>SUMIF($A118:$A$211,LEFT($C116,LEN($C116)-6),H118:H$211)</f>
        <v>67.541061011842103</v>
      </c>
      <c r="I116" s="123">
        <f>SUMIF($A118:$A$211,LEFT($C116,LEN($C116)-6),I118:I$211)</f>
        <v>56.42869333797141</v>
      </c>
      <c r="J116" s="123">
        <f>SUMIF($A118:$A$211,LEFT($C116,LEN($C116)-6),J118:J$211)</f>
        <v>69.985805683566582</v>
      </c>
      <c r="K116" s="123">
        <f>SUMIF($A118:$A$211,LEFT($C116,LEN($C116)-6),K118:K$211)</f>
        <v>40.262803487342708</v>
      </c>
      <c r="L116" s="123">
        <f>SUMIF($A118:$A$211,LEFT($C116,LEN($C116)-6),L118:L$211)</f>
        <v>30.0904255682265</v>
      </c>
      <c r="M116" s="123">
        <f>SUMIF($A118:$A$211,LEFT($C116,LEN($C116)-6),M118:M$211)</f>
        <v>17.881395528896739</v>
      </c>
      <c r="N116" s="123">
        <f>SUMIF($A118:$A$211,LEFT($C116,LEN($C116)-6),N118:N$211)</f>
        <v>24.901616599950181</v>
      </c>
      <c r="O116" s="123">
        <f>SUMIF($A118:$A$211,LEFT($C116,LEN($C116)-6),O118:O$211)</f>
        <v>25.590834665210146</v>
      </c>
      <c r="P116" s="123">
        <f>SUMIF($A118:$A$211,LEFT($C116,LEN($C116)-6),P118:P$211)</f>
        <v>25.583612546318843</v>
      </c>
      <c r="Q116" s="123">
        <f>SUMIF($A118:$A$211,LEFT($C116,LEN($C116)-6),Q118:Q$211)</f>
        <v>38.515618875264487</v>
      </c>
      <c r="R116" s="123">
        <f>SUMIF($A118:$A$211,LEFT($C116,LEN($C116)-6),R118:R$211)</f>
        <v>27.205513537681028</v>
      </c>
      <c r="S116" s="123">
        <f>SUMIF($A118:$A$211,LEFT($C116,LEN($C116)-6),S118:S$211)</f>
        <v>27.194546349250956</v>
      </c>
      <c r="T116" s="123">
        <f>SUMIF($A118:$A$211,LEFT($C116,LEN($C116)-6),T118:T$211)</f>
        <v>27.168328317374446</v>
      </c>
      <c r="U116" s="123">
        <f>SUMIF($A118:$A$211,LEFT($C116,LEN($C116)-6),U118:U$211)</f>
        <v>27.311114088068408</v>
      </c>
      <c r="V116" s="123">
        <f>SUMIF($A118:$A$211,LEFT($C116,LEN($C116)-6),V118:V$211)</f>
        <v>27.615057829781733</v>
      </c>
      <c r="W116" s="123">
        <f>SUMIF($A118:$A$211,LEFT($C116,LEN($C116)-6),W118:W$211)</f>
        <v>27.841771316413453</v>
      </c>
    </row>
    <row r="117" spans="1:23" s="87" customFormat="1" ht="14.25" customHeight="1" x14ac:dyDescent="0.25">
      <c r="A117" s="125" t="s">
        <v>452</v>
      </c>
      <c r="B117" s="125" t="s">
        <v>452</v>
      </c>
      <c r="C117" s="124" t="s">
        <v>452</v>
      </c>
      <c r="D117" s="125">
        <f>SUMIF($B118:$B$211,LEFT($C117,LEN($C117)-6),D118:D$211)</f>
        <v>32.415612938387682</v>
      </c>
      <c r="E117" s="125">
        <f>SUMIF($B118:$B$211,LEFT($C117,LEN($C117)-6),E118:E$211)</f>
        <v>26.667673478616937</v>
      </c>
      <c r="F117" s="125">
        <f>SUMIF($B118:$B$211,LEFT($C117,LEN($C117)-6),F118:F$211)</f>
        <v>25.017066159867891</v>
      </c>
      <c r="G117" s="125">
        <f>SUMIF($B118:$B$211,LEFT($C117,LEN($C117)-6),G118:G$211)</f>
        <v>54.488767712304004</v>
      </c>
      <c r="H117" s="125">
        <f>SUMIF($B118:$B$211,LEFT($C117,LEN($C117)-6),H118:H$211)</f>
        <v>67.541061011842103</v>
      </c>
      <c r="I117" s="125">
        <f>SUMIF($B118:$B$211,LEFT($C117,LEN($C117)-6),I118:I$211)</f>
        <v>56.42869333797141</v>
      </c>
      <c r="J117" s="125">
        <f>SUMIF($B118:$B$211,LEFT($C117,LEN($C117)-6),J118:J$211)</f>
        <v>69.985805683566582</v>
      </c>
      <c r="K117" s="125">
        <f>SUMIF($B118:$B$211,LEFT($C117,LEN($C117)-6),K118:K$211)</f>
        <v>40.262803487342708</v>
      </c>
      <c r="L117" s="125">
        <f>SUMIF($B118:$B$211,LEFT($C117,LEN($C117)-6),L118:L$211)</f>
        <v>30.0904255682265</v>
      </c>
      <c r="M117" s="125">
        <f>SUMIF($B118:$B$211,LEFT($C117,LEN($C117)-6),M118:M$211)</f>
        <v>17.881395528896739</v>
      </c>
      <c r="N117" s="125">
        <f>SUMIF($B118:$B$211,LEFT($C117,LEN($C117)-6),N118:N$211)</f>
        <v>24.901616599950181</v>
      </c>
      <c r="O117" s="125">
        <f>SUMIF($B118:$B$211,LEFT($C117,LEN($C117)-6),O118:O$211)</f>
        <v>25.590834665210146</v>
      </c>
      <c r="P117" s="125">
        <f>SUMIF($B118:$B$211,LEFT($C117,LEN($C117)-6),P118:P$211)</f>
        <v>25.583612546318843</v>
      </c>
      <c r="Q117" s="125">
        <f>SUMIF($B118:$B$211,LEFT($C117,LEN($C117)-6),Q118:Q$211)</f>
        <v>38.515618875264487</v>
      </c>
      <c r="R117" s="125">
        <f>SUMIF($B118:$B$211,LEFT($C117,LEN($C117)-6),R118:R$211)</f>
        <v>27.205513537681028</v>
      </c>
      <c r="S117" s="125">
        <f>SUMIF($B118:$B$211,LEFT($C117,LEN($C117)-6),S118:S$211)</f>
        <v>27.194546349250956</v>
      </c>
      <c r="T117" s="125">
        <f>SUMIF($B118:$B$211,LEFT($C117,LEN($C117)-6),T118:T$211)</f>
        <v>27.168328317374446</v>
      </c>
      <c r="U117" s="125">
        <f>SUMIF($B118:$B$211,LEFT($C117,LEN($C117)-6),U118:U$211)</f>
        <v>27.311114088068408</v>
      </c>
      <c r="V117" s="125">
        <f>SUMIF($B118:$B$211,LEFT($C117,LEN($C117)-6),V118:V$211)</f>
        <v>27.615057829781733</v>
      </c>
      <c r="W117" s="125">
        <f>SUMIF($B118:$B$211,LEFT($C117,LEN($C117)-6),W118:W$211)</f>
        <v>27.841771316413453</v>
      </c>
    </row>
    <row r="118" spans="1:23" s="85" customFormat="1" ht="14.25" customHeight="1" x14ac:dyDescent="0.25">
      <c r="A118" s="130" t="s">
        <v>209</v>
      </c>
      <c r="B118" s="130" t="s">
        <v>209</v>
      </c>
      <c r="C118" s="126" t="s">
        <v>210</v>
      </c>
      <c r="D118" s="127">
        <v>32.207204635188496</v>
      </c>
      <c r="E118" s="127">
        <v>24.15117402455498</v>
      </c>
      <c r="F118" s="127">
        <v>18.992960675787391</v>
      </c>
      <c r="G118" s="127">
        <v>23.510348517318501</v>
      </c>
      <c r="H118" s="127">
        <v>25.200478010798122</v>
      </c>
      <c r="I118" s="127">
        <v>21.933464236833334</v>
      </c>
      <c r="J118" s="127">
        <v>21.963139291781189</v>
      </c>
      <c r="K118" s="127">
        <v>20.237224148643495</v>
      </c>
      <c r="L118" s="127">
        <v>20.268260193268439</v>
      </c>
      <c r="M118" s="127">
        <v>3.8458694635579702</v>
      </c>
      <c r="N118" s="127">
        <v>4.4182768691521748</v>
      </c>
      <c r="O118" s="127">
        <v>5.4458097728913053</v>
      </c>
      <c r="P118" s="127">
        <v>8.085268829463768</v>
      </c>
      <c r="Q118" s="127">
        <v>5.8927209281050716</v>
      </c>
      <c r="R118" s="127">
        <v>6.7336405301233855</v>
      </c>
      <c r="S118" s="127">
        <v>6.7517804705112772</v>
      </c>
      <c r="T118" s="127">
        <v>6.7587889035382407</v>
      </c>
      <c r="U118" s="127">
        <v>6.7452851225135726</v>
      </c>
      <c r="V118" s="127">
        <v>6.7573490156463221</v>
      </c>
      <c r="W118" s="127">
        <v>6.7489006947274381</v>
      </c>
    </row>
    <row r="119" spans="1:23" s="85" customFormat="1" ht="14.25" customHeight="1" x14ac:dyDescent="0.25">
      <c r="A119" s="130" t="s">
        <v>209</v>
      </c>
      <c r="B119" s="130" t="s">
        <v>209</v>
      </c>
      <c r="C119" s="126" t="s">
        <v>213</v>
      </c>
      <c r="D119" s="127">
        <v>0.20840830319918482</v>
      </c>
      <c r="E119" s="127">
        <v>2.516499454061957</v>
      </c>
      <c r="F119" s="127">
        <v>6.0241054840805006</v>
      </c>
      <c r="G119" s="127">
        <v>30.978419194985502</v>
      </c>
      <c r="H119" s="127">
        <v>42.340583001043981</v>
      </c>
      <c r="I119" s="127">
        <v>34.495229101138079</v>
      </c>
      <c r="J119" s="127">
        <v>48.022666391785386</v>
      </c>
      <c r="K119" s="127">
        <v>20.02557933869921</v>
      </c>
      <c r="L119" s="127">
        <v>9.8221653749580611</v>
      </c>
      <c r="M119" s="127">
        <v>14.035526065338768</v>
      </c>
      <c r="N119" s="127">
        <v>20.483339730798008</v>
      </c>
      <c r="O119" s="127">
        <v>20.14502489231884</v>
      </c>
      <c r="P119" s="127">
        <v>17.498343716855075</v>
      </c>
      <c r="Q119" s="127">
        <v>32.622897947159416</v>
      </c>
      <c r="R119" s="127">
        <v>20.471873007557644</v>
      </c>
      <c r="S119" s="127">
        <v>20.442765878739678</v>
      </c>
      <c r="T119" s="127">
        <v>20.409539413836207</v>
      </c>
      <c r="U119" s="127">
        <v>20.565828965554836</v>
      </c>
      <c r="V119" s="127">
        <v>20.85770881413541</v>
      </c>
      <c r="W119" s="127">
        <v>21.092870621686014</v>
      </c>
    </row>
    <row r="120" spans="1:23" s="87" customFormat="1" ht="14.25" customHeight="1" x14ac:dyDescent="0.25">
      <c r="A120" s="123" t="s">
        <v>453</v>
      </c>
      <c r="B120" s="123" t="s">
        <v>453</v>
      </c>
      <c r="C120" s="122" t="s">
        <v>453</v>
      </c>
      <c r="D120" s="123">
        <f>SUMIF($A122:$A$211,LEFT($C120,LEN($C120)-6),D122:D$211)</f>
        <v>82.393660368569968</v>
      </c>
      <c r="E120" s="123">
        <f>SUMIF($A122:$A$211,LEFT($C120,LEN($C120)-6),E122:E$211)</f>
        <v>69.873909797496736</v>
      </c>
      <c r="F120" s="123">
        <f>SUMIF($A122:$A$211,LEFT($C120,LEN($C120)-6),F122:F$211)</f>
        <v>75.074597450457048</v>
      </c>
      <c r="G120" s="123">
        <f>SUMIF($A122:$A$211,LEFT($C120,LEN($C120)-6),G122:G$211)</f>
        <v>67.988379688525868</v>
      </c>
      <c r="H120" s="123">
        <f>SUMIF($A122:$A$211,LEFT($C120,LEN($C120)-6),H122:H$211)</f>
        <v>80.354350248180808</v>
      </c>
      <c r="I120" s="123">
        <f>SUMIF($A122:$A$211,LEFT($C120,LEN($C120)-6),I122:I$211)</f>
        <v>116.29941829763371</v>
      </c>
      <c r="J120" s="123">
        <f>SUMIF($A122:$A$211,LEFT($C120,LEN($C120)-6),J122:J$211)</f>
        <v>76.898155994982744</v>
      </c>
      <c r="K120" s="123">
        <f>SUMIF($A122:$A$211,LEFT($C120,LEN($C120)-6),K122:K$211)</f>
        <v>88.408578747234273</v>
      </c>
      <c r="L120" s="123">
        <f>SUMIF($A122:$A$211,LEFT($C120,LEN($C120)-6),L122:L$211)</f>
        <v>90.305581673309959</v>
      </c>
      <c r="M120" s="123">
        <f>SUMIF($A122:$A$211,LEFT($C120,LEN($C120)-6),M122:M$211)</f>
        <v>147.59082675716488</v>
      </c>
      <c r="N120" s="123">
        <f>SUMIF($A122:$A$211,LEFT($C120,LEN($C120)-6),N122:N$211)</f>
        <v>126.43922757473368</v>
      </c>
      <c r="O120" s="123">
        <f>SUMIF($A122:$A$211,LEFT($C120,LEN($C120)-6),O122:O$211)</f>
        <v>140.41463237156702</v>
      </c>
      <c r="P120" s="123">
        <f>SUMIF($A122:$A$211,LEFT($C120,LEN($C120)-6),P122:P$211)</f>
        <v>105.0072538822609</v>
      </c>
      <c r="Q120" s="123">
        <f>SUMIF($A122:$A$211,LEFT($C120,LEN($C120)-6),Q122:Q$211)</f>
        <v>77.077862613253629</v>
      </c>
      <c r="R120" s="123">
        <f>SUMIF($A122:$A$211,LEFT($C120,LEN($C120)-6),R122:R$211)</f>
        <v>120.17612614633097</v>
      </c>
      <c r="S120" s="123">
        <f>SUMIF($A122:$A$211,LEFT($C120,LEN($C120)-6),S122:S$211)</f>
        <v>123.40045471384737</v>
      </c>
      <c r="T120" s="123">
        <f>SUMIF($A122:$A$211,LEFT($C120,LEN($C120)-6),T122:T$211)</f>
        <v>126.52995251328366</v>
      </c>
      <c r="U120" s="123">
        <f>SUMIF($A122:$A$211,LEFT($C120,LEN($C120)-6),U122:U$211)</f>
        <v>129.49636135788643</v>
      </c>
      <c r="V120" s="123">
        <f>SUMIF($A122:$A$211,LEFT($C120,LEN($C120)-6),V122:V$211)</f>
        <v>132.85801891306593</v>
      </c>
      <c r="W120" s="123">
        <f>SUMIF($A122:$A$211,LEFT($C120,LEN($C120)-6),W122:W$211)</f>
        <v>136.05740823499639</v>
      </c>
    </row>
    <row r="121" spans="1:23" s="87" customFormat="1" ht="14.25" customHeight="1" x14ac:dyDescent="0.25">
      <c r="A121" s="125" t="s">
        <v>454</v>
      </c>
      <c r="B121" s="125" t="s">
        <v>454</v>
      </c>
      <c r="C121" s="124" t="s">
        <v>454</v>
      </c>
      <c r="D121" s="125">
        <f>SUMIF($B122:$B$211,LEFT($C121,LEN($C121)-6),D122:D$211)</f>
        <v>15.906597334311197</v>
      </c>
      <c r="E121" s="125">
        <f>SUMIF($B122:$B$211,LEFT($C121,LEN($C121)-6),E122:E$211)</f>
        <v>17.293743185307871</v>
      </c>
      <c r="F121" s="125">
        <f>SUMIF($B122:$B$211,LEFT($C121,LEN($C121)-6),F122:F$211)</f>
        <v>11.402656261093041</v>
      </c>
      <c r="G121" s="125">
        <f>SUMIF($B122:$B$211,LEFT($C121,LEN($C121)-6),G122:G$211)</f>
        <v>9.2834727655327924</v>
      </c>
      <c r="H121" s="125">
        <f>SUMIF($B122:$B$211,LEFT($C121,LEN($C121)-6),H122:H$211)</f>
        <v>15.900661394970131</v>
      </c>
      <c r="I121" s="125">
        <f>SUMIF($B122:$B$211,LEFT($C121,LEN($C121)-6),I122:I$211)</f>
        <v>17.824740567847076</v>
      </c>
      <c r="J121" s="125">
        <f>SUMIF($B122:$B$211,LEFT($C121,LEN($C121)-6),J122:J$211)</f>
        <v>13.067738251104934</v>
      </c>
      <c r="K121" s="125">
        <f>SUMIF($B122:$B$211,LEFT($C121,LEN($C121)-6),K122:K$211)</f>
        <v>8.8814774829154004</v>
      </c>
      <c r="L121" s="125">
        <f>SUMIF($B122:$B$211,LEFT($C121,LEN($C121)-6),L122:L$211)</f>
        <v>11.601088662429602</v>
      </c>
      <c r="M121" s="125">
        <f>SUMIF($B122:$B$211,LEFT($C121,LEN($C121)-6),M122:M$211)</f>
        <v>19.868339984634058</v>
      </c>
      <c r="N121" s="125">
        <f>SUMIF($B122:$B$211,LEFT($C121,LEN($C121)-6),N122:N$211)</f>
        <v>14.951345208413043</v>
      </c>
      <c r="O121" s="125">
        <f>SUMIF($B122:$B$211,LEFT($C121,LEN($C121)-6),O122:O$211)</f>
        <v>18.583176651847825</v>
      </c>
      <c r="P121" s="125">
        <f>SUMIF($B122:$B$211,LEFT($C121,LEN($C121)-6),P122:P$211)</f>
        <v>15.843579338847825</v>
      </c>
      <c r="Q121" s="125">
        <f>SUMIF($B122:$B$211,LEFT($C121,LEN($C121)-6),Q122:Q$211)</f>
        <v>6.3448837287101458</v>
      </c>
      <c r="R121" s="125">
        <f>SUMIF($B122:$B$211,LEFT($C121,LEN($C121)-6),R122:R$211)</f>
        <v>14.164015622464404</v>
      </c>
      <c r="S121" s="125">
        <f>SUMIF($B122:$B$211,LEFT($C121,LEN($C121)-6),S122:S$211)</f>
        <v>14.462161121920174</v>
      </c>
      <c r="T121" s="125">
        <f>SUMIF($B122:$B$211,LEFT($C121,LEN($C121)-6),T122:T$211)</f>
        <v>14.739465158284128</v>
      </c>
      <c r="U121" s="125">
        <f>SUMIF($B122:$B$211,LEFT($C121,LEN($C121)-6),U122:U$211)</f>
        <v>15.020163138899264</v>
      </c>
      <c r="V121" s="125">
        <f>SUMIF($B122:$B$211,LEFT($C121,LEN($C121)-6),V122:V$211)</f>
        <v>15.315334811449798</v>
      </c>
      <c r="W121" s="125">
        <f>SUMIF($B122:$B$211,LEFT($C121,LEN($C121)-6),W122:W$211)</f>
        <v>15.613893110393764</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5.2548678000000001E-2</v>
      </c>
      <c r="N122" s="127">
        <v>3.0091978000000002E-2</v>
      </c>
      <c r="O122" s="127">
        <v>4.7608203999999994E-2</v>
      </c>
      <c r="P122" s="127">
        <v>2.1558431999999999E-2</v>
      </c>
      <c r="Q122" s="127">
        <v>2.4702369999999994E-2</v>
      </c>
      <c r="R122" s="127">
        <v>6.1943064166666652E-2</v>
      </c>
      <c r="S122" s="127">
        <v>7.4331676999999985E-2</v>
      </c>
      <c r="T122" s="127">
        <v>8.6720289833333311E-2</v>
      </c>
      <c r="U122" s="127">
        <v>9.9108902666666651E-2</v>
      </c>
      <c r="V122" s="127">
        <v>0.10158662523333331</v>
      </c>
      <c r="W122" s="127">
        <v>0.10406434779999998</v>
      </c>
    </row>
    <row r="123" spans="1:23" s="85" customFormat="1" ht="14.25" customHeight="1" x14ac:dyDescent="0.25">
      <c r="A123" s="130" t="s">
        <v>224</v>
      </c>
      <c r="B123" s="130" t="s">
        <v>455</v>
      </c>
      <c r="C123" s="126" t="s">
        <v>457</v>
      </c>
      <c r="D123" s="127">
        <v>7.8381509879544566</v>
      </c>
      <c r="E123" s="127">
        <v>5.1864959195085651</v>
      </c>
      <c r="F123" s="127">
        <v>0</v>
      </c>
      <c r="G123" s="127">
        <v>0</v>
      </c>
      <c r="H123" s="127">
        <v>0</v>
      </c>
      <c r="I123" s="127">
        <v>5.2047341888460004</v>
      </c>
      <c r="J123" s="127">
        <v>2.5883083182533908</v>
      </c>
      <c r="K123" s="127">
        <v>2.5124098352646116</v>
      </c>
      <c r="L123" s="127">
        <v>4.8883473551720282</v>
      </c>
      <c r="M123" s="127">
        <v>10.885850648072463</v>
      </c>
      <c r="N123" s="127">
        <v>7.0183890912391309</v>
      </c>
      <c r="O123" s="127">
        <v>6.784169069999999</v>
      </c>
      <c r="P123" s="127">
        <v>2.2479156699999998</v>
      </c>
      <c r="Q123" s="127">
        <v>2.2820498540000003</v>
      </c>
      <c r="R123" s="127">
        <v>3.3846944112938022</v>
      </c>
      <c r="S123" s="127">
        <v>3.2427850683772275</v>
      </c>
      <c r="T123" s="127">
        <v>3.0953033164725254</v>
      </c>
      <c r="U123" s="127">
        <v>2.9463751061601924</v>
      </c>
      <c r="V123" s="127">
        <v>2.8082950566411293</v>
      </c>
      <c r="W123" s="127">
        <v>2.6687685487144441</v>
      </c>
    </row>
    <row r="124" spans="1:23" s="85" customFormat="1" ht="14.25" customHeight="1" x14ac:dyDescent="0.25">
      <c r="A124" s="130" t="s">
        <v>224</v>
      </c>
      <c r="B124" s="130" t="s">
        <v>455</v>
      </c>
      <c r="C124" s="126" t="s">
        <v>458</v>
      </c>
      <c r="D124" s="127">
        <v>6.3917853512944136</v>
      </c>
      <c r="E124" s="127">
        <v>10.178722267683828</v>
      </c>
      <c r="F124" s="127">
        <v>9.9117582624239979</v>
      </c>
      <c r="G124" s="127">
        <v>7.8487855285866299</v>
      </c>
      <c r="H124" s="127">
        <v>13.808414324571043</v>
      </c>
      <c r="I124" s="127">
        <v>10.613307575074087</v>
      </c>
      <c r="J124" s="127">
        <v>8.2349354698794563</v>
      </c>
      <c r="K124" s="127">
        <v>5.0448329956116318</v>
      </c>
      <c r="L124" s="127">
        <v>4.678862649260398</v>
      </c>
      <c r="M124" s="127">
        <v>7.4892455718369577</v>
      </c>
      <c r="N124" s="127">
        <v>6.7214625809057971</v>
      </c>
      <c r="O124" s="127">
        <v>10.532012954681159</v>
      </c>
      <c r="P124" s="127">
        <v>12.308213669188405</v>
      </c>
      <c r="Q124" s="127">
        <v>3.350267975362319</v>
      </c>
      <c r="R124" s="127">
        <v>9.4559311081986372</v>
      </c>
      <c r="S124" s="127">
        <v>9.8407590531564555</v>
      </c>
      <c r="T124" s="127">
        <v>10.210023052131682</v>
      </c>
      <c r="U124" s="127">
        <v>10.583854804014795</v>
      </c>
      <c r="V124" s="127">
        <v>10.96901548004524</v>
      </c>
      <c r="W124" s="127">
        <v>11.358743908983536</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2.4161576000000008E-2</v>
      </c>
      <c r="N125" s="127">
        <v>0</v>
      </c>
      <c r="O125" s="127">
        <v>0</v>
      </c>
      <c r="P125" s="127">
        <v>4.9404739999999994E-3</v>
      </c>
      <c r="Q125" s="127">
        <v>2.24567E-2</v>
      </c>
      <c r="R125" s="127">
        <v>7.0938750824788246E-2</v>
      </c>
      <c r="S125" s="127">
        <v>7.4534483805308541E-2</v>
      </c>
      <c r="T125" s="127">
        <v>7.813568186643241E-2</v>
      </c>
      <c r="U125" s="127">
        <v>8.132297835109091E-2</v>
      </c>
      <c r="V125" s="127">
        <v>8.5533061830507504E-2</v>
      </c>
      <c r="W125" s="127">
        <v>8.9329243733457186E-2</v>
      </c>
    </row>
    <row r="126" spans="1:23" s="85" customFormat="1" ht="14.25" customHeight="1" x14ac:dyDescent="0.25">
      <c r="A126" s="130" t="s">
        <v>224</v>
      </c>
      <c r="B126" s="130" t="s">
        <v>455</v>
      </c>
      <c r="C126" s="126" t="s">
        <v>460</v>
      </c>
      <c r="D126" s="127">
        <v>1.4250906056737394</v>
      </c>
      <c r="E126" s="127">
        <v>1.5158950050719999</v>
      </c>
      <c r="F126" s="127">
        <v>1.175474109756</v>
      </c>
      <c r="G126" s="127">
        <v>1.0517522208660002</v>
      </c>
      <c r="H126" s="127">
        <v>1.3743601534153913</v>
      </c>
      <c r="I126" s="127">
        <v>1.1780091778739998</v>
      </c>
      <c r="J126" s="127">
        <v>1.6478672013960001</v>
      </c>
      <c r="K126" s="127">
        <v>1.0291446790557464</v>
      </c>
      <c r="L126" s="127">
        <v>1.8290515002792791</v>
      </c>
      <c r="M126" s="127">
        <v>1.333478846</v>
      </c>
      <c r="N126" s="127">
        <v>1.0949886919999998</v>
      </c>
      <c r="O126" s="127">
        <v>1.208619594</v>
      </c>
      <c r="P126" s="127">
        <v>1.1003849021739129</v>
      </c>
      <c r="Q126" s="127">
        <v>0.46645455126811591</v>
      </c>
      <c r="R126" s="127">
        <v>1.0847797533446808</v>
      </c>
      <c r="S126" s="127">
        <v>1.1278224668563082</v>
      </c>
      <c r="T126" s="127">
        <v>1.1712096279142972</v>
      </c>
      <c r="U126" s="127">
        <v>1.2152912118273458</v>
      </c>
      <c r="V126" s="127">
        <v>1.2605201982711625</v>
      </c>
      <c r="W126" s="127">
        <v>1.306443607570045</v>
      </c>
    </row>
    <row r="127" spans="1:23" s="85" customFormat="1" ht="14.25" customHeight="1" x14ac:dyDescent="0.25">
      <c r="A127" s="130" t="s">
        <v>224</v>
      </c>
      <c r="B127" s="130" t="s">
        <v>455</v>
      </c>
      <c r="C127" s="126" t="s">
        <v>461</v>
      </c>
      <c r="D127" s="127">
        <v>1.4878485326086958E-3</v>
      </c>
      <c r="E127" s="127">
        <v>0</v>
      </c>
      <c r="F127" s="127">
        <v>0</v>
      </c>
      <c r="G127" s="127">
        <v>0</v>
      </c>
      <c r="H127" s="127">
        <v>0</v>
      </c>
      <c r="I127" s="127">
        <v>0</v>
      </c>
      <c r="J127" s="127">
        <v>0.14580915619565221</v>
      </c>
      <c r="K127" s="127">
        <v>1.339063742949939E-2</v>
      </c>
      <c r="L127" s="127">
        <v>0</v>
      </c>
      <c r="M127" s="127">
        <v>3.6242364000000006E-2</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2.6781273586956523E-2</v>
      </c>
      <c r="E128" s="127">
        <v>0.16465523760869566</v>
      </c>
      <c r="F128" s="127">
        <v>1.785418239130435E-2</v>
      </c>
      <c r="G128" s="127">
        <v>3.5708364782608699E-2</v>
      </c>
      <c r="H128" s="127">
        <v>0.33228617228260882</v>
      </c>
      <c r="I128" s="127">
        <v>0.481215</v>
      </c>
      <c r="J128" s="127">
        <v>0.14084966108695654</v>
      </c>
      <c r="K128" s="127">
        <v>0.10811699850484698</v>
      </c>
      <c r="L128" s="127">
        <v>6.8441035750774676E-2</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0.22330126726902177</v>
      </c>
      <c r="E129" s="127">
        <v>0.24797475543478262</v>
      </c>
      <c r="F129" s="127">
        <v>0.29756970652173914</v>
      </c>
      <c r="G129" s="127">
        <v>0.34722665129755442</v>
      </c>
      <c r="H129" s="127">
        <v>0.38560074470108696</v>
      </c>
      <c r="I129" s="127">
        <v>0.34747462605298923</v>
      </c>
      <c r="J129" s="127">
        <v>0.30996844429347831</v>
      </c>
      <c r="K129" s="127">
        <v>0.17358233704906614</v>
      </c>
      <c r="L129" s="127">
        <v>0.13638612196712338</v>
      </c>
      <c r="M129" s="127">
        <v>4.6812300724637684E-2</v>
      </c>
      <c r="N129" s="127">
        <v>8.6412866268115937E-2</v>
      </c>
      <c r="O129" s="127">
        <v>1.0766829166666667E-2</v>
      </c>
      <c r="P129" s="127">
        <v>0.16056619148550724</v>
      </c>
      <c r="Q129" s="127">
        <v>0.19895227807971017</v>
      </c>
      <c r="R129" s="127">
        <v>0.10572853463582985</v>
      </c>
      <c r="S129" s="127">
        <v>0.10192837272487452</v>
      </c>
      <c r="T129" s="127">
        <v>9.8073190065856963E-2</v>
      </c>
      <c r="U129" s="127">
        <v>9.4210135879173929E-2</v>
      </c>
      <c r="V129" s="127">
        <v>9.0384389428425055E-2</v>
      </c>
      <c r="W129" s="127">
        <v>8.6543453592281369E-2</v>
      </c>
    </row>
    <row r="130" spans="1:23" s="87" customFormat="1" ht="14.25" customHeight="1" x14ac:dyDescent="0.25">
      <c r="A130" s="125" t="s">
        <v>464</v>
      </c>
      <c r="B130" s="125" t="s">
        <v>464</v>
      </c>
      <c r="C130" s="124" t="s">
        <v>464</v>
      </c>
      <c r="D130" s="125">
        <f>SUMIF($B131:$B$211,LEFT($C130,LEN($C130)-6),D131:D$211)</f>
        <v>18.986728444414805</v>
      </c>
      <c r="E130" s="125">
        <f>SUMIF($B131:$B$211,LEFT($C130,LEN($C130)-6),E131:E$211)</f>
        <v>17.574704493326003</v>
      </c>
      <c r="F130" s="125">
        <f>SUMIF($B131:$B$211,LEFT($C130,LEN($C130)-6),F131:F$211)</f>
        <v>14.730950755973828</v>
      </c>
      <c r="G130" s="125">
        <f>SUMIF($B131:$B$211,LEFT($C130,LEN($C130)-6),G131:G$211)</f>
        <v>10.671655755704984</v>
      </c>
      <c r="H130" s="125">
        <f>SUMIF($B131:$B$211,LEFT($C130,LEN($C130)-6),H131:H$211)</f>
        <v>16.696854876497088</v>
      </c>
      <c r="I130" s="125">
        <f>SUMIF($B131:$B$211,LEFT($C130,LEN($C130)-6),I131:I$211)</f>
        <v>23.645388266244282</v>
      </c>
      <c r="J130" s="125">
        <f>SUMIF($B131:$B$211,LEFT($C130,LEN($C130)-6),J131:J$211)</f>
        <v>18.411470917570043</v>
      </c>
      <c r="K130" s="125">
        <f>SUMIF($B131:$B$211,LEFT($C130,LEN($C130)-6),K131:K$211)</f>
        <v>14.78797789619377</v>
      </c>
      <c r="L130" s="125">
        <f>SUMIF($B131:$B$211,LEFT($C130,LEN($C130)-6),L131:L$211)</f>
        <v>16.488750813290288</v>
      </c>
      <c r="M130" s="125">
        <f>SUMIF($B131:$B$211,LEFT($C130,LEN($C130)-6),M131:M$211)</f>
        <v>27.908139129430342</v>
      </c>
      <c r="N130" s="125">
        <f>SUMIF($B131:$B$211,LEFT($C130,LEN($C130)-6),N131:N$211)</f>
        <v>26.081166589603356</v>
      </c>
      <c r="O130" s="125">
        <f>SUMIF($B131:$B$211,LEFT($C130,LEN($C130)-6),O131:O$211)</f>
        <v>27.159156561683062</v>
      </c>
      <c r="P130" s="125">
        <f>SUMIF($B131:$B$211,LEFT($C130,LEN($C130)-6),P131:P$211)</f>
        <v>15.849885706652174</v>
      </c>
      <c r="Q130" s="125">
        <f>SUMIF($B131:$B$211,LEFT($C130,LEN($C130)-6),Q131:Q$211)</f>
        <v>12.290262762347826</v>
      </c>
      <c r="R130" s="125">
        <f>SUMIF($B131:$B$211,LEFT($C130,LEN($C130)-6),R131:R$211)</f>
        <v>24.2505463922049</v>
      </c>
      <c r="S130" s="125">
        <f>SUMIF($B131:$B$211,LEFT($C130,LEN($C130)-6),S131:S$211)</f>
        <v>25.179242802269279</v>
      </c>
      <c r="T130" s="125">
        <f>SUMIF($B131:$B$211,LEFT($C130,LEN($C130)-6),T131:T$211)</f>
        <v>26.091062499157239</v>
      </c>
      <c r="U130" s="125">
        <f>SUMIF($B131:$B$211,LEFT($C130,LEN($C130)-6),U131:U$211)</f>
        <v>26.974526454657159</v>
      </c>
      <c r="V130" s="125">
        <f>SUMIF($B131:$B$211,LEFT($C130,LEN($C130)-6),V131:V$211)</f>
        <v>27.945111983862638</v>
      </c>
      <c r="W130" s="125">
        <f>SUMIF($B131:$B$211,LEFT($C130,LEN($C130)-6),W131:W$211)</f>
        <v>28.887341771680024</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1.1963921306627139E-2</v>
      </c>
      <c r="L131" s="127">
        <v>0</v>
      </c>
      <c r="M131" s="127">
        <v>0</v>
      </c>
      <c r="N131" s="127">
        <v>0</v>
      </c>
      <c r="O131" s="127">
        <v>0</v>
      </c>
      <c r="P131" s="127">
        <v>0</v>
      </c>
      <c r="Q131" s="127">
        <v>6.9331624000000008E-2</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1.5277265695319999</v>
      </c>
      <c r="E132" s="127">
        <v>1.7450450585501738</v>
      </c>
      <c r="F132" s="127">
        <v>0.62070008247721742</v>
      </c>
      <c r="G132" s="127">
        <v>0.45767812932626084</v>
      </c>
      <c r="H132" s="127">
        <v>0.43138059672439133</v>
      </c>
      <c r="I132" s="127">
        <v>2.067329052335217</v>
      </c>
      <c r="J132" s="127">
        <v>2.5709682844515509</v>
      </c>
      <c r="K132" s="127">
        <v>4.4504548800322645</v>
      </c>
      <c r="L132" s="127">
        <v>3.0998455378260443</v>
      </c>
      <c r="M132" s="127">
        <v>3.194727549383062</v>
      </c>
      <c r="N132" s="127">
        <v>3.1938788651340584</v>
      </c>
      <c r="O132" s="127">
        <v>3.2853325825181163</v>
      </c>
      <c r="P132" s="127">
        <v>1.8934266160000002</v>
      </c>
      <c r="Q132" s="127">
        <v>1.6747429590652174</v>
      </c>
      <c r="R132" s="127">
        <v>2.8574705081329621</v>
      </c>
      <c r="S132" s="127">
        <v>2.9577780052297125</v>
      </c>
      <c r="T132" s="127">
        <v>3.055390125373437</v>
      </c>
      <c r="U132" s="127">
        <v>3.1523315254201738</v>
      </c>
      <c r="V132" s="127">
        <v>3.2549361090671183</v>
      </c>
      <c r="W132" s="127">
        <v>3.3568699726170972</v>
      </c>
    </row>
    <row r="133" spans="1:23" s="85" customFormat="1" ht="14.25" customHeight="1" x14ac:dyDescent="0.25">
      <c r="A133" s="130" t="s">
        <v>224</v>
      </c>
      <c r="B133" s="130" t="s">
        <v>465</v>
      </c>
      <c r="C133" s="126" t="s">
        <v>468</v>
      </c>
      <c r="D133" s="127">
        <v>1.2547755883295868</v>
      </c>
      <c r="E133" s="127">
        <v>1.1904867784782609</v>
      </c>
      <c r="F133" s="127">
        <v>1.0414939728260872E-2</v>
      </c>
      <c r="G133" s="127">
        <v>9.9189902173913054E-3</v>
      </c>
      <c r="H133" s="127">
        <v>2.6997551808695652</v>
      </c>
      <c r="I133" s="127">
        <v>2.5276257327395215</v>
      </c>
      <c r="J133" s="127">
        <v>0.98235277771195662</v>
      </c>
      <c r="K133" s="127">
        <v>1.4442849388810219</v>
      </c>
      <c r="L133" s="127">
        <v>1.1050513378047877</v>
      </c>
      <c r="M133" s="127">
        <v>1.5797842669565216</v>
      </c>
      <c r="N133" s="127">
        <v>2.0179919505289856</v>
      </c>
      <c r="O133" s="127">
        <v>2.4756739872463771</v>
      </c>
      <c r="P133" s="127">
        <v>1.4215908788695653</v>
      </c>
      <c r="Q133" s="127">
        <v>0.70375998033333331</v>
      </c>
      <c r="R133" s="127">
        <v>3.4668914891232396</v>
      </c>
      <c r="S133" s="127">
        <v>3.7215867368762066</v>
      </c>
      <c r="T133" s="127">
        <v>3.9779782742643466</v>
      </c>
      <c r="U133" s="127">
        <v>4.2398727999562622</v>
      </c>
      <c r="V133" s="127">
        <v>4.5114177986147661</v>
      </c>
      <c r="W133" s="127">
        <v>4.7884657855771167</v>
      </c>
    </row>
    <row r="134" spans="1:23" s="85" customFormat="1" ht="14.25" customHeight="1" x14ac:dyDescent="0.25">
      <c r="A134" s="130" t="s">
        <v>224</v>
      </c>
      <c r="B134" s="130" t="s">
        <v>465</v>
      </c>
      <c r="C134" s="126" t="s">
        <v>469</v>
      </c>
      <c r="D134" s="127">
        <v>1.8970901209891307</v>
      </c>
      <c r="E134" s="127">
        <v>2.0741392676826087</v>
      </c>
      <c r="F134" s="127">
        <v>5.9513941304347839E-2</v>
      </c>
      <c r="G134" s="127">
        <v>2.516830833333334E-2</v>
      </c>
      <c r="H134" s="127">
        <v>4.0420349899379993</v>
      </c>
      <c r="I134" s="127">
        <v>3.5717724789340437</v>
      </c>
      <c r="J134" s="127">
        <v>4.8813024088001304</v>
      </c>
      <c r="K134" s="127">
        <v>2.7038073335328012</v>
      </c>
      <c r="L134" s="127">
        <v>4.5949483483554818</v>
      </c>
      <c r="M134" s="127">
        <v>4.7875788446501808</v>
      </c>
      <c r="N134" s="127">
        <v>3.8512605506432074</v>
      </c>
      <c r="O134" s="127">
        <v>5.5090369549620473</v>
      </c>
      <c r="P134" s="127">
        <v>4.4739756671594204</v>
      </c>
      <c r="Q134" s="127">
        <v>1.7070969559130433</v>
      </c>
      <c r="R134" s="127">
        <v>5.5197577913400284</v>
      </c>
      <c r="S134" s="127">
        <v>5.6998989531769171</v>
      </c>
      <c r="T134" s="127">
        <v>5.8691843155455503</v>
      </c>
      <c r="U134" s="127">
        <v>6.0286845163456864</v>
      </c>
      <c r="V134" s="127">
        <v>6.2077568606688152</v>
      </c>
      <c r="W134" s="127">
        <v>6.3770440434233873</v>
      </c>
    </row>
    <row r="135" spans="1:23" s="85" customFormat="1" ht="14.25" customHeight="1" x14ac:dyDescent="0.25">
      <c r="A135" s="130" t="s">
        <v>224</v>
      </c>
      <c r="B135" s="130" t="s">
        <v>465</v>
      </c>
      <c r="C135" s="126" t="s">
        <v>470</v>
      </c>
      <c r="D135" s="127">
        <v>0.98167860000000007</v>
      </c>
      <c r="E135" s="127">
        <v>1.020945744</v>
      </c>
      <c r="F135" s="127">
        <v>0</v>
      </c>
      <c r="G135" s="127">
        <v>1.2398737771739133E-2</v>
      </c>
      <c r="H135" s="127">
        <v>2.4301526032608701E-2</v>
      </c>
      <c r="I135" s="127">
        <v>2.6012727968914784</v>
      </c>
      <c r="J135" s="127">
        <v>2.0097282483621743</v>
      </c>
      <c r="K135" s="127">
        <v>2.7552380737542514</v>
      </c>
      <c r="L135" s="127">
        <v>2.3747993431565799</v>
      </c>
      <c r="M135" s="127">
        <v>2.787665721810145</v>
      </c>
      <c r="N135" s="127">
        <v>0.90222708709420307</v>
      </c>
      <c r="O135" s="127">
        <v>2.1857744846231886</v>
      </c>
      <c r="P135" s="127">
        <v>1.8866180758478261</v>
      </c>
      <c r="Q135" s="127">
        <v>0.53474981394202892</v>
      </c>
      <c r="R135" s="127">
        <v>2.2298460440000794</v>
      </c>
      <c r="S135" s="127">
        <v>2.3074006025997251</v>
      </c>
      <c r="T135" s="127">
        <v>2.3836618174035435</v>
      </c>
      <c r="U135" s="127">
        <v>2.4583436915868795</v>
      </c>
      <c r="V135" s="127">
        <v>2.5360870170634739</v>
      </c>
      <c r="W135" s="127">
        <v>2.612251001919538</v>
      </c>
    </row>
    <row r="136" spans="1:23" s="85" customFormat="1" ht="14.25" customHeight="1" x14ac:dyDescent="0.25">
      <c r="A136" s="130" t="s">
        <v>224</v>
      </c>
      <c r="B136" s="130" t="s">
        <v>465</v>
      </c>
      <c r="C136" s="126" t="s">
        <v>225</v>
      </c>
      <c r="D136" s="127">
        <v>13.023739269238</v>
      </c>
      <c r="E136" s="127">
        <v>11.272166532278002</v>
      </c>
      <c r="F136" s="127">
        <v>13.857812372464</v>
      </c>
      <c r="G136" s="127">
        <v>10.044289630578</v>
      </c>
      <c r="H136" s="127">
        <v>9.4374880839760014</v>
      </c>
      <c r="I136" s="127">
        <v>12.262145158387499</v>
      </c>
      <c r="J136" s="127">
        <v>7.3038550417768366</v>
      </c>
      <c r="K136" s="127">
        <v>1.5886124133923274</v>
      </c>
      <c r="L136" s="127">
        <v>3.6224699648545133</v>
      </c>
      <c r="M136" s="127">
        <v>14.184560677746379</v>
      </c>
      <c r="N136" s="127">
        <v>14.627356846210146</v>
      </c>
      <c r="O136" s="127">
        <v>12.306637428920292</v>
      </c>
      <c r="P136" s="127">
        <v>5.3202009179130432</v>
      </c>
      <c r="Q136" s="127">
        <v>5.7680278437681158</v>
      </c>
      <c r="R136" s="127">
        <v>8.7826721734461657</v>
      </c>
      <c r="S136" s="127">
        <v>9.0362080708354284</v>
      </c>
      <c r="T136" s="127">
        <v>9.2857906367985859</v>
      </c>
      <c r="U136" s="127">
        <v>9.5146234620905172</v>
      </c>
      <c r="V136" s="127">
        <v>9.7866320363173109</v>
      </c>
      <c r="W136" s="127">
        <v>10.037890869872816</v>
      </c>
    </row>
    <row r="137" spans="1:23" s="85" customFormat="1" ht="14.25" customHeight="1" x14ac:dyDescent="0.25">
      <c r="A137" s="130" t="s">
        <v>224</v>
      </c>
      <c r="B137" s="130" t="s">
        <v>465</v>
      </c>
      <c r="C137" s="126" t="s">
        <v>471</v>
      </c>
      <c r="D137" s="127">
        <v>0.24121245599999999</v>
      </c>
      <c r="E137" s="127">
        <v>0.233733</v>
      </c>
      <c r="F137" s="127">
        <v>0</v>
      </c>
      <c r="G137" s="127">
        <v>0</v>
      </c>
      <c r="H137" s="127">
        <v>0</v>
      </c>
      <c r="I137" s="127">
        <v>0.42071940000000002</v>
      </c>
      <c r="J137" s="127">
        <v>0.46746599999999999</v>
      </c>
      <c r="K137" s="127">
        <v>0.80360455820812338</v>
      </c>
      <c r="L137" s="127">
        <v>1.2314931572427843</v>
      </c>
      <c r="M137" s="127">
        <v>0.36497749347826081</v>
      </c>
      <c r="N137" s="127">
        <v>0.11766931094927538</v>
      </c>
      <c r="O137" s="127">
        <v>0.51343693554347825</v>
      </c>
      <c r="P137" s="127">
        <v>4.6812300724637684E-2</v>
      </c>
      <c r="Q137" s="127">
        <v>0.17112848381159423</v>
      </c>
      <c r="R137" s="127">
        <v>0.24596538204162671</v>
      </c>
      <c r="S137" s="127">
        <v>0.25354877189618502</v>
      </c>
      <c r="T137" s="127">
        <v>0.26102998075538875</v>
      </c>
      <c r="U137" s="127">
        <v>0.26781443531945404</v>
      </c>
      <c r="V137" s="127">
        <v>0.27624494374958647</v>
      </c>
      <c r="W137" s="127">
        <v>0.28397869788458091</v>
      </c>
    </row>
    <row r="138" spans="1:23" s="85" customFormat="1" ht="14.25" customHeight="1" x14ac:dyDescent="0.25">
      <c r="A138" s="130" t="s">
        <v>224</v>
      </c>
      <c r="B138" s="130" t="s">
        <v>465</v>
      </c>
      <c r="C138" s="126" t="s">
        <v>472</v>
      </c>
      <c r="D138" s="127">
        <v>6.0505840326086961E-2</v>
      </c>
      <c r="E138" s="127">
        <v>3.8188112336956535E-2</v>
      </c>
      <c r="F138" s="127">
        <v>0.18250942000000006</v>
      </c>
      <c r="G138" s="127">
        <v>0.1222019594782609</v>
      </c>
      <c r="H138" s="127">
        <v>6.1894498956521743E-2</v>
      </c>
      <c r="I138" s="127">
        <v>0.19452364695652175</v>
      </c>
      <c r="J138" s="127">
        <v>0.19579815646739132</v>
      </c>
      <c r="K138" s="127">
        <v>1.0300117770863526</v>
      </c>
      <c r="L138" s="127">
        <v>0.46014312405009894</v>
      </c>
      <c r="M138" s="127">
        <v>1.0088445754057971</v>
      </c>
      <c r="N138" s="127">
        <v>1.3707819790434785</v>
      </c>
      <c r="O138" s="127">
        <v>0.88326418786956551</v>
      </c>
      <c r="P138" s="127">
        <v>0.80726125013768135</v>
      </c>
      <c r="Q138" s="127">
        <v>1.661425101514493</v>
      </c>
      <c r="R138" s="127">
        <v>1.1479430041207963</v>
      </c>
      <c r="S138" s="127">
        <v>1.2028216616551037</v>
      </c>
      <c r="T138" s="127">
        <v>1.2580273490163867</v>
      </c>
      <c r="U138" s="127">
        <v>1.312856023938183</v>
      </c>
      <c r="V138" s="127">
        <v>1.3720372183815723</v>
      </c>
      <c r="W138" s="127">
        <v>1.4308414003854879</v>
      </c>
    </row>
    <row r="139" spans="1:23" s="87" customFormat="1" ht="14.25" customHeight="1" x14ac:dyDescent="0.25">
      <c r="A139" s="125" t="s">
        <v>473</v>
      </c>
      <c r="B139" s="125" t="s">
        <v>473</v>
      </c>
      <c r="C139" s="124" t="s">
        <v>473</v>
      </c>
      <c r="D139" s="125">
        <f>SUMIF($B140:$B$211,LEFT($C139,LEN($C139)-6),D140:D$211)</f>
        <v>47.500334589843952</v>
      </c>
      <c r="E139" s="125">
        <f>SUMIF($B140:$B$211,LEFT($C139,LEN($C139)-6),E140:E$211)</f>
        <v>35.005462118862873</v>
      </c>
      <c r="F139" s="125">
        <f>SUMIF($B140:$B$211,LEFT($C139,LEN($C139)-6),F140:F$211)</f>
        <v>48.940990433390184</v>
      </c>
      <c r="G139" s="125">
        <f>SUMIF($B140:$B$211,LEFT($C139,LEN($C139)-6),G140:G$211)</f>
        <v>48.033251167288093</v>
      </c>
      <c r="H139" s="125">
        <f>SUMIF($B140:$B$211,LEFT($C139,LEN($C139)-6),H140:H$211)</f>
        <v>47.756833976713587</v>
      </c>
      <c r="I139" s="125">
        <f>SUMIF($B140:$B$211,LEFT($C139,LEN($C139)-6),I140:I$211)</f>
        <v>74.829289463542324</v>
      </c>
      <c r="J139" s="125">
        <f>SUMIF($B140:$B$211,LEFT($C139,LEN($C139)-6),J140:J$211)</f>
        <v>45.418946826307753</v>
      </c>
      <c r="K139" s="125">
        <f>SUMIF($B140:$B$211,LEFT($C139,LEN($C139)-6),K140:K$211)</f>
        <v>64.739123368125092</v>
      </c>
      <c r="L139" s="125">
        <f>SUMIF($B140:$B$211,LEFT($C139,LEN($C139)-6),L140:L$211)</f>
        <v>62.215742197590068</v>
      </c>
      <c r="M139" s="125">
        <f>SUMIF($B140:$B$211,LEFT($C139,LEN($C139)-6),M140:M$211)</f>
        <v>99.814347643100447</v>
      </c>
      <c r="N139" s="125">
        <f>SUMIF($B140:$B$211,LEFT($C139,LEN($C139)-6),N140:N$211)</f>
        <v>85.406715776717306</v>
      </c>
      <c r="O139" s="125">
        <f>SUMIF($B140:$B$211,LEFT($C139,LEN($C139)-6),O140:O$211)</f>
        <v>94.672299158036154</v>
      </c>
      <c r="P139" s="125">
        <f>SUMIF($B140:$B$211,LEFT($C139,LEN($C139)-6),P140:P$211)</f>
        <v>73.313788836760892</v>
      </c>
      <c r="Q139" s="125">
        <f>SUMIF($B140:$B$211,LEFT($C139,LEN($C139)-6),Q140:Q$211)</f>
        <v>58.442716122195655</v>
      </c>
      <c r="R139" s="125">
        <f>SUMIF($B140:$B$211,LEFT($C139,LEN($C139)-6),R140:R$211)</f>
        <v>81.761564131661672</v>
      </c>
      <c r="S139" s="125">
        <f>SUMIF($B140:$B$211,LEFT($C139,LEN($C139)-6),S140:S$211)</f>
        <v>83.759050789657934</v>
      </c>
      <c r="T139" s="125">
        <f>SUMIF($B140:$B$211,LEFT($C139,LEN($C139)-6),T140:T$211)</f>
        <v>85.699424855842281</v>
      </c>
      <c r="U139" s="125">
        <f>SUMIF($B140:$B$211,LEFT($C139,LEN($C139)-6),U140:U$211)</f>
        <v>87.501671764330027</v>
      </c>
      <c r="V139" s="125">
        <f>SUMIF($B140:$B$211,LEFT($C139,LEN($C139)-6),V140:V$211)</f>
        <v>89.597572117753487</v>
      </c>
      <c r="W139" s="125">
        <f>SUMIF($B140:$B$211,LEFT($C139,LEN($C139)-6),W140:W$211)</f>
        <v>91.556173352922585</v>
      </c>
    </row>
    <row r="140" spans="1:23" s="85" customFormat="1" ht="14.25" customHeight="1" x14ac:dyDescent="0.25">
      <c r="A140" s="130" t="s">
        <v>224</v>
      </c>
      <c r="B140" s="130" t="s">
        <v>474</v>
      </c>
      <c r="C140" s="126" t="s">
        <v>229</v>
      </c>
      <c r="D140" s="127">
        <v>3.886854078939348</v>
      </c>
      <c r="E140" s="127">
        <v>6.3287607728662509</v>
      </c>
      <c r="F140" s="127">
        <v>6.4546293453401109</v>
      </c>
      <c r="G140" s="127">
        <v>6.8202643111526422</v>
      </c>
      <c r="H140" s="127">
        <v>8.0692856064297303</v>
      </c>
      <c r="I140" s="127">
        <v>10.300710578850005</v>
      </c>
      <c r="J140" s="127">
        <v>10.321736925733841</v>
      </c>
      <c r="K140" s="127">
        <v>9.8537024791376844</v>
      </c>
      <c r="L140" s="127">
        <v>9.4082955994892608</v>
      </c>
      <c r="M140" s="127">
        <v>9.827235476600455</v>
      </c>
      <c r="N140" s="127">
        <v>13.605895798923822</v>
      </c>
      <c r="O140" s="127">
        <v>11.771333856003533</v>
      </c>
      <c r="P140" s="127">
        <v>13.202662050289856</v>
      </c>
      <c r="Q140" s="127">
        <v>10.464809630449274</v>
      </c>
      <c r="R140" s="127">
        <v>14.25315974545031</v>
      </c>
      <c r="S140" s="127">
        <v>14.229991227034061</v>
      </c>
      <c r="T140" s="127">
        <v>14.178853755724813</v>
      </c>
      <c r="U140" s="127">
        <v>14.033804524782816</v>
      </c>
      <c r="V140" s="127">
        <v>14.039587208137824</v>
      </c>
      <c r="W140" s="127">
        <v>13.951458131859843</v>
      </c>
    </row>
    <row r="141" spans="1:23" s="85" customFormat="1" ht="14.25" customHeight="1" x14ac:dyDescent="0.25">
      <c r="A141" s="130" t="s">
        <v>224</v>
      </c>
      <c r="B141" s="130" t="s">
        <v>474</v>
      </c>
      <c r="C141" s="126" t="s">
        <v>475</v>
      </c>
      <c r="D141" s="127">
        <v>0</v>
      </c>
      <c r="E141" s="127">
        <v>2.9756970652173916E-3</v>
      </c>
      <c r="F141" s="127">
        <v>1.0910889239130436E-2</v>
      </c>
      <c r="G141" s="127">
        <v>0</v>
      </c>
      <c r="H141" s="127">
        <v>4.9594951086956527E-3</v>
      </c>
      <c r="I141" s="127">
        <v>0</v>
      </c>
      <c r="J141" s="127">
        <v>1.2398737771739133E-2</v>
      </c>
      <c r="K141" s="127">
        <v>1.2271004737516422</v>
      </c>
      <c r="L141" s="127">
        <v>0.79013261841607363</v>
      </c>
      <c r="M141" s="127">
        <v>0.58888815198550737</v>
      </c>
      <c r="N141" s="127">
        <v>0.71229215150000014</v>
      </c>
      <c r="O141" s="127">
        <v>0.66126804773913073</v>
      </c>
      <c r="P141" s="127">
        <v>0.55085903736231889</v>
      </c>
      <c r="Q141" s="127">
        <v>0.84555433400000013</v>
      </c>
      <c r="R141" s="127">
        <v>0.72654956827392025</v>
      </c>
      <c r="S141" s="127">
        <v>0.74894767683974317</v>
      </c>
      <c r="T141" s="127">
        <v>0.77080895100212365</v>
      </c>
      <c r="U141" s="127">
        <v>0.7907367470205543</v>
      </c>
      <c r="V141" s="127">
        <v>0.81533323968995608</v>
      </c>
      <c r="W141" s="127">
        <v>0.83799625421540846</v>
      </c>
    </row>
    <row r="142" spans="1:23" s="85" customFormat="1" ht="14.25" customHeight="1" x14ac:dyDescent="0.25">
      <c r="A142" s="130" t="s">
        <v>224</v>
      </c>
      <c r="B142" s="130" t="s">
        <v>474</v>
      </c>
      <c r="C142" s="126" t="s">
        <v>232</v>
      </c>
      <c r="D142" s="127">
        <v>13.257237343821824</v>
      </c>
      <c r="E142" s="127">
        <v>10.537271133316697</v>
      </c>
      <c r="F142" s="127">
        <v>17.801023184630569</v>
      </c>
      <c r="G142" s="127">
        <v>11.361773996691827</v>
      </c>
      <c r="H142" s="127">
        <v>10.698875411365218</v>
      </c>
      <c r="I142" s="127">
        <v>28.596293493300003</v>
      </c>
      <c r="J142" s="127">
        <v>14.065803769308239</v>
      </c>
      <c r="K142" s="127">
        <v>24.174939739046902</v>
      </c>
      <c r="L142" s="127">
        <v>30.299438283466028</v>
      </c>
      <c r="M142" s="127">
        <v>48.024572922797098</v>
      </c>
      <c r="N142" s="127">
        <v>32.635729072181164</v>
      </c>
      <c r="O142" s="127">
        <v>48.673473716521748</v>
      </c>
      <c r="P142" s="127">
        <v>26.208601763492752</v>
      </c>
      <c r="Q142" s="127">
        <v>21.779975501985511</v>
      </c>
      <c r="R142" s="127">
        <v>32.758297776014544</v>
      </c>
      <c r="S142" s="127">
        <v>33.417107374599212</v>
      </c>
      <c r="T142" s="127">
        <v>34.053961975345906</v>
      </c>
      <c r="U142" s="127">
        <v>34.657907019423135</v>
      </c>
      <c r="V142" s="127">
        <v>35.31543367903042</v>
      </c>
      <c r="W142" s="127">
        <v>35.940050781968175</v>
      </c>
    </row>
    <row r="143" spans="1:23" s="85" customFormat="1" ht="14.25" customHeight="1" x14ac:dyDescent="0.25">
      <c r="A143" s="130" t="s">
        <v>224</v>
      </c>
      <c r="B143" s="130" t="s">
        <v>474</v>
      </c>
      <c r="C143" s="126" t="s">
        <v>476</v>
      </c>
      <c r="D143" s="127">
        <v>2.4023466680027394</v>
      </c>
      <c r="E143" s="127">
        <v>1.8392763626808808</v>
      </c>
      <c r="F143" s="127">
        <v>4.4838849910895977</v>
      </c>
      <c r="G143" s="127">
        <v>4.1891836903629569</v>
      </c>
      <c r="H143" s="127">
        <v>4.6746666792980545</v>
      </c>
      <c r="I143" s="127">
        <v>3.5872477902456312</v>
      </c>
      <c r="J143" s="127">
        <v>2.3954352682610764</v>
      </c>
      <c r="K143" s="127">
        <v>2.0821816042178343</v>
      </c>
      <c r="L143" s="127">
        <v>3.032423176608797</v>
      </c>
      <c r="M143" s="127">
        <v>3.9398518374057971</v>
      </c>
      <c r="N143" s="127">
        <v>3.5262236995000005</v>
      </c>
      <c r="O143" s="127">
        <v>4.1312423891231891</v>
      </c>
      <c r="P143" s="127">
        <v>3.630905215586957</v>
      </c>
      <c r="Q143" s="127">
        <v>2.6440214152826087</v>
      </c>
      <c r="R143" s="127">
        <v>3.9749533603192191</v>
      </c>
      <c r="S143" s="127">
        <v>4.1586422373267506</v>
      </c>
      <c r="T143" s="127">
        <v>4.3420739954281711</v>
      </c>
      <c r="U143" s="127">
        <v>4.5261290381616321</v>
      </c>
      <c r="V143" s="127">
        <v>4.7194052612463073</v>
      </c>
      <c r="W143" s="127">
        <v>4.9133047689630294</v>
      </c>
    </row>
    <row r="144" spans="1:23" s="85" customFormat="1" ht="14.25" customHeight="1" x14ac:dyDescent="0.25">
      <c r="A144" s="130" t="s">
        <v>224</v>
      </c>
      <c r="B144" s="130" t="s">
        <v>474</v>
      </c>
      <c r="C144" s="126" t="s">
        <v>234</v>
      </c>
      <c r="D144" s="127">
        <v>11.050199954089607</v>
      </c>
      <c r="E144" s="127">
        <v>7.6872174184782621E-2</v>
      </c>
      <c r="F144" s="127">
        <v>0</v>
      </c>
      <c r="G144" s="127">
        <v>8.0721324884983492</v>
      </c>
      <c r="H144" s="127">
        <v>6.8902552400215225</v>
      </c>
      <c r="I144" s="127">
        <v>13.969677652755303</v>
      </c>
      <c r="J144" s="127">
        <v>4.5849575091446635</v>
      </c>
      <c r="K144" s="127">
        <v>8.127056359846442</v>
      </c>
      <c r="L144" s="127">
        <v>7.3743368483333045</v>
      </c>
      <c r="M144" s="127">
        <v>17.612751695739128</v>
      </c>
      <c r="N144" s="127">
        <v>15.667019424688405</v>
      </c>
      <c r="O144" s="127">
        <v>11.652852882833333</v>
      </c>
      <c r="P144" s="127">
        <v>12.191074751239132</v>
      </c>
      <c r="Q144" s="127">
        <v>5.4056216708405795</v>
      </c>
      <c r="R144" s="127">
        <v>13.600199350984642</v>
      </c>
      <c r="S144" s="127">
        <v>14.235856340185361</v>
      </c>
      <c r="T144" s="127">
        <v>14.875176039153143</v>
      </c>
      <c r="U144" s="127">
        <v>15.522791193763874</v>
      </c>
      <c r="V144" s="127">
        <v>16.189940914128801</v>
      </c>
      <c r="W144" s="127">
        <v>16.865386090136717</v>
      </c>
    </row>
    <row r="145" spans="1:23" s="85" customFormat="1" ht="14.25" customHeight="1" x14ac:dyDescent="0.25">
      <c r="A145" s="130" t="s">
        <v>224</v>
      </c>
      <c r="B145" s="130" t="s">
        <v>474</v>
      </c>
      <c r="C145" s="126" t="s">
        <v>477</v>
      </c>
      <c r="D145" s="127">
        <v>2.982682479315196</v>
      </c>
      <c r="E145" s="127">
        <v>3.2327411693178263</v>
      </c>
      <c r="F145" s="127">
        <v>3.5681377207885658</v>
      </c>
      <c r="G145" s="127">
        <v>4.1302724833978699</v>
      </c>
      <c r="H145" s="127">
        <v>4.1431895677189203</v>
      </c>
      <c r="I145" s="127">
        <v>4.4572817273945295</v>
      </c>
      <c r="J145" s="127">
        <v>4.5680378831536599</v>
      </c>
      <c r="K145" s="127">
        <v>6.0432964161402527</v>
      </c>
      <c r="L145" s="127">
        <v>5.0717888717704405</v>
      </c>
      <c r="M145" s="127">
        <v>10.844399915043482</v>
      </c>
      <c r="N145" s="127">
        <v>12.205730194634063</v>
      </c>
      <c r="O145" s="127">
        <v>10.117307962047105</v>
      </c>
      <c r="P145" s="127">
        <v>11.094528212195653</v>
      </c>
      <c r="Q145" s="127">
        <v>9.9345507047753632</v>
      </c>
      <c r="R145" s="127">
        <v>8.4218593235550525</v>
      </c>
      <c r="S145" s="127">
        <v>8.6432690076190379</v>
      </c>
      <c r="T145" s="127">
        <v>8.8549986526140696</v>
      </c>
      <c r="U145" s="127">
        <v>9.0561911547760978</v>
      </c>
      <c r="V145" s="127">
        <v>9.2776967896890419</v>
      </c>
      <c r="W145" s="127">
        <v>9.488729778714708</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8.9270911956521749E-3</v>
      </c>
      <c r="J147" s="127">
        <v>0</v>
      </c>
      <c r="K147" s="127">
        <v>0.11982322814129776</v>
      </c>
      <c r="L147" s="127">
        <v>0.20423590510068462</v>
      </c>
      <c r="M147" s="127">
        <v>0.12575751999999998</v>
      </c>
      <c r="N147" s="127">
        <v>0.16168823999999998</v>
      </c>
      <c r="O147" s="127">
        <v>0.15270555999999999</v>
      </c>
      <c r="P147" s="127">
        <v>0.21596410014492751</v>
      </c>
      <c r="Q147" s="127">
        <v>0.14372288</v>
      </c>
      <c r="R147" s="127">
        <v>2.8499727416129078E-2</v>
      </c>
      <c r="S147" s="127">
        <v>1.7642204742204435E-2</v>
      </c>
      <c r="T147" s="127">
        <v>5.6619774858562514E-3</v>
      </c>
      <c r="U147" s="127">
        <v>-7.4819492403818714E-3</v>
      </c>
      <c r="V147" s="127">
        <v>-2.1400008938687216E-2</v>
      </c>
      <c r="W147" s="127">
        <v>-3.6481768106887483E-2</v>
      </c>
    </row>
    <row r="148" spans="1:23" s="85" customFormat="1" ht="14.25" customHeight="1" x14ac:dyDescent="0.25">
      <c r="A148" s="130" t="s">
        <v>224</v>
      </c>
      <c r="B148" s="130" t="s">
        <v>474</v>
      </c>
      <c r="C148" s="126" t="s">
        <v>480</v>
      </c>
      <c r="D148" s="127">
        <v>1.037980755E-2</v>
      </c>
      <c r="E148" s="127">
        <v>0</v>
      </c>
      <c r="F148" s="127">
        <v>4.7611153043478266E-2</v>
      </c>
      <c r="G148" s="127">
        <v>1.5374434836956524E-2</v>
      </c>
      <c r="H148" s="127">
        <v>0.8768988996389675</v>
      </c>
      <c r="I148" s="127">
        <v>0.22098245685847828</v>
      </c>
      <c r="J148" s="127">
        <v>0.24356489141347828</v>
      </c>
      <c r="K148" s="127">
        <v>0.9831588010786434</v>
      </c>
      <c r="L148" s="127">
        <v>0.97896092749814723</v>
      </c>
      <c r="M148" s="127">
        <v>0.47268832850000014</v>
      </c>
      <c r="N148" s="127">
        <v>0.29015859157246382</v>
      </c>
      <c r="O148" s="127">
        <v>0.71551600362318846</v>
      </c>
      <c r="P148" s="127">
        <v>0.24596731850000003</v>
      </c>
      <c r="Q148" s="127">
        <v>0.42603276413043489</v>
      </c>
      <c r="R148" s="127">
        <v>0.4930286814058033</v>
      </c>
      <c r="S148" s="127">
        <v>0.5138227708106583</v>
      </c>
      <c r="T148" s="127">
        <v>0.53419886254112703</v>
      </c>
      <c r="U148" s="127">
        <v>0.54958251357564925</v>
      </c>
      <c r="V148" s="127">
        <v>0.57589148938439749</v>
      </c>
      <c r="W148" s="127">
        <v>0.59720802449720012</v>
      </c>
    </row>
    <row r="149" spans="1:23" s="85" customFormat="1" ht="14.25" customHeight="1" x14ac:dyDescent="0.25">
      <c r="A149" s="130" t="s">
        <v>224</v>
      </c>
      <c r="B149" s="130" t="s">
        <v>474</v>
      </c>
      <c r="C149" s="126" t="s">
        <v>481</v>
      </c>
      <c r="D149" s="127">
        <v>2.5816921621731961</v>
      </c>
      <c r="E149" s="127">
        <v>2.854108744634305</v>
      </c>
      <c r="F149" s="127">
        <v>3.9009066670091741</v>
      </c>
      <c r="G149" s="127">
        <v>3.7200376247391738</v>
      </c>
      <c r="H149" s="127">
        <v>5.7262934397579137</v>
      </c>
      <c r="I149" s="127">
        <v>4.0205518715833053</v>
      </c>
      <c r="J149" s="127">
        <v>3.5657936252217937</v>
      </c>
      <c r="K149" s="127">
        <v>6.8117576763965344</v>
      </c>
      <c r="L149" s="127">
        <v>4.339417906408821</v>
      </c>
      <c r="M149" s="127">
        <v>7.6697830186376805</v>
      </c>
      <c r="N149" s="127">
        <v>5.8823771379057979</v>
      </c>
      <c r="O149" s="127">
        <v>6.1248978665289853</v>
      </c>
      <c r="P149" s="127">
        <v>4.9933773405144937</v>
      </c>
      <c r="Q149" s="127">
        <v>4.9538837795942037</v>
      </c>
      <c r="R149" s="127">
        <v>6.2233480722868455</v>
      </c>
      <c r="S149" s="127">
        <v>6.536508329554473</v>
      </c>
      <c r="T149" s="127">
        <v>6.8481101885973779</v>
      </c>
      <c r="U149" s="127">
        <v>7.1641485329442869</v>
      </c>
      <c r="V149" s="127">
        <v>7.4908593544334465</v>
      </c>
      <c r="W149" s="127">
        <v>7.8220066612265571</v>
      </c>
    </row>
    <row r="150" spans="1:23" s="85" customFormat="1" ht="14.25" customHeight="1" x14ac:dyDescent="0.25">
      <c r="A150" s="130" t="s">
        <v>224</v>
      </c>
      <c r="B150" s="130" t="s">
        <v>474</v>
      </c>
      <c r="C150" s="126" t="s">
        <v>482</v>
      </c>
      <c r="D150" s="127">
        <v>0</v>
      </c>
      <c r="E150" s="127">
        <v>0</v>
      </c>
      <c r="F150" s="127">
        <v>0</v>
      </c>
      <c r="G150" s="127">
        <v>0</v>
      </c>
      <c r="H150" s="127">
        <v>3.6204314293478271E-2</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9.5976381130217392E-2</v>
      </c>
      <c r="E151" s="127">
        <v>0.16708656211891307</v>
      </c>
      <c r="F151" s="127">
        <v>7.5242834509130441E-2</v>
      </c>
      <c r="G151" s="127">
        <v>5.7413449593369574E-2</v>
      </c>
      <c r="H151" s="127">
        <v>0.24900299836000003</v>
      </c>
      <c r="I151" s="127">
        <v>0.34160406574956526</v>
      </c>
      <c r="J151" s="127">
        <v>0.17421907025652175</v>
      </c>
      <c r="K151" s="127">
        <v>0.77615248482042676</v>
      </c>
      <c r="L151" s="127">
        <v>0.71175256515425755</v>
      </c>
      <c r="M151" s="127">
        <v>0.70841877639130435</v>
      </c>
      <c r="N151" s="127">
        <v>0.40661623315217393</v>
      </c>
      <c r="O151" s="127">
        <v>0.440588654978261</v>
      </c>
      <c r="P151" s="127">
        <v>0.30434806713043483</v>
      </c>
      <c r="Q151" s="127">
        <v>0.42226703369565222</v>
      </c>
      <c r="R151" s="127">
        <v>0.57802581297988387</v>
      </c>
      <c r="S151" s="127">
        <v>0.58855016056954623</v>
      </c>
      <c r="T151" s="127">
        <v>0.60129497971461054</v>
      </c>
      <c r="U151" s="127">
        <v>0.60756571466372045</v>
      </c>
      <c r="V151" s="127">
        <v>0.62577779925098576</v>
      </c>
      <c r="W151" s="127">
        <v>0.63840606377602604</v>
      </c>
    </row>
    <row r="152" spans="1:23" s="85" customFormat="1" ht="14.25" customHeight="1" x14ac:dyDescent="0.25">
      <c r="A152" s="130" t="s">
        <v>224</v>
      </c>
      <c r="B152" s="130" t="s">
        <v>474</v>
      </c>
      <c r="C152" s="126" t="s">
        <v>237</v>
      </c>
      <c r="D152" s="127">
        <v>11.232965714821825</v>
      </c>
      <c r="E152" s="127">
        <v>9.966369502677999</v>
      </c>
      <c r="F152" s="127">
        <v>12.598643647740435</v>
      </c>
      <c r="G152" s="127">
        <v>9.666798688014957</v>
      </c>
      <c r="H152" s="127">
        <v>6.3872023247210876</v>
      </c>
      <c r="I152" s="127">
        <v>9.3260127356098561</v>
      </c>
      <c r="J152" s="127">
        <v>5.4869991460427405</v>
      </c>
      <c r="K152" s="127">
        <v>4.5399541055474337</v>
      </c>
      <c r="L152" s="127">
        <v>4.9594953442590245E-3</v>
      </c>
      <c r="M152" s="127">
        <v>0</v>
      </c>
      <c r="N152" s="127">
        <v>0.31298523265942035</v>
      </c>
      <c r="O152" s="127">
        <v>0.23111221863768117</v>
      </c>
      <c r="P152" s="127">
        <v>0.6755009803043478</v>
      </c>
      <c r="Q152" s="127">
        <v>1.4222764074420291</v>
      </c>
      <c r="R152" s="127">
        <v>0.70364271297532965</v>
      </c>
      <c r="S152" s="127">
        <v>0.66871346037687363</v>
      </c>
      <c r="T152" s="127">
        <v>0.6342854782350803</v>
      </c>
      <c r="U152" s="127">
        <v>0.60029727445865477</v>
      </c>
      <c r="V152" s="127">
        <v>0.56904639170099913</v>
      </c>
      <c r="W152" s="127">
        <v>0.53810856567179544</v>
      </c>
    </row>
    <row r="153" spans="1:23" s="87" customFormat="1" ht="14.25" customHeight="1" x14ac:dyDescent="0.25">
      <c r="A153" s="123" t="s">
        <v>484</v>
      </c>
      <c r="B153" s="123" t="s">
        <v>484</v>
      </c>
      <c r="C153" s="122" t="s">
        <v>484</v>
      </c>
      <c r="D153" s="123">
        <f>SUMIF($A155:$A$211,LEFT($C153,LEN($C153)-6),D155:D$211)</f>
        <v>120.32367667879606</v>
      </c>
      <c r="E153" s="123">
        <f>SUMIF($A155:$A$211,LEFT($C153,LEN($C153)-6),E155:E$211)</f>
        <v>141.25179137454811</v>
      </c>
      <c r="F153" s="123">
        <f>SUMIF($A155:$A$211,LEFT($C153,LEN($C153)-6),F155:F$211)</f>
        <v>211.64909676480502</v>
      </c>
      <c r="G153" s="123">
        <f>SUMIF($A155:$A$211,LEFT($C153,LEN($C153)-6),G155:G$211)</f>
        <v>152.54779356607284</v>
      </c>
      <c r="H153" s="123">
        <f>SUMIF($A155:$A$211,LEFT($C153,LEN($C153)-6),H155:H$211)</f>
        <v>154.77152811183157</v>
      </c>
      <c r="I153" s="123">
        <f>SUMIF($A155:$A$211,LEFT($C153,LEN($C153)-6),I155:I$211)</f>
        <v>178.36137646184397</v>
      </c>
      <c r="J153" s="123">
        <f>SUMIF($A155:$A$211,LEFT($C153,LEN($C153)-6),J155:J$211)</f>
        <v>207.11482202846241</v>
      </c>
      <c r="K153" s="123">
        <f>SUMIF($A155:$A$211,LEFT($C153,LEN($C153)-6),K155:K$211)</f>
        <v>227.68283702424196</v>
      </c>
      <c r="L153" s="123">
        <f>SUMIF($A155:$A$211,LEFT($C153,LEN($C153)-6),L155:L$211)</f>
        <v>212.61680054832712</v>
      </c>
      <c r="M153" s="123">
        <f>SUMIF($A155:$A$211,LEFT($C153,LEN($C153)-6),M155:M$211)</f>
        <v>263.12023003132975</v>
      </c>
      <c r="N153" s="123">
        <f>SUMIF($A155:$A$211,LEFT($C153,LEN($C153)-6),N155:N$211)</f>
        <v>244.66658171448495</v>
      </c>
      <c r="O153" s="123">
        <f>SUMIF($A155:$A$211,LEFT($C153,LEN($C153)-6),O155:O$211)</f>
        <v>213.85003124756471</v>
      </c>
      <c r="P153" s="123">
        <f>SUMIF($A155:$A$211,LEFT($C153,LEN($C153)-6),P155:P$211)</f>
        <v>189.97622143611957</v>
      </c>
      <c r="Q153" s="123">
        <f>SUMIF($A155:$A$211,LEFT($C153,LEN($C153)-6),Q155:Q$211)</f>
        <v>205.11848283576811</v>
      </c>
      <c r="R153" s="123">
        <f>SUMIF($A155:$A$211,LEFT($C153,LEN($C153)-6),R155:R$211)</f>
        <v>212.1243592380367</v>
      </c>
      <c r="S153" s="123">
        <f>SUMIF($A155:$A$211,LEFT($C153,LEN($C153)-6),S155:S$211)</f>
        <v>216.10647133181294</v>
      </c>
      <c r="T153" s="123">
        <f>SUMIF($A155:$A$211,LEFT($C153,LEN($C153)-6),T155:T$211)</f>
        <v>219.45080625604544</v>
      </c>
      <c r="U153" s="123">
        <f>SUMIF($A155:$A$211,LEFT($C153,LEN($C153)-6),U155:U$211)</f>
        <v>222.55221273764701</v>
      </c>
      <c r="V153" s="123">
        <f>SUMIF($A155:$A$211,LEFT($C153,LEN($C153)-6),V155:V$211)</f>
        <v>225.73965287165214</v>
      </c>
      <c r="W153" s="123">
        <f>SUMIF($A155:$A$211,LEFT($C153,LEN($C153)-6),W155:W$211)</f>
        <v>228.66962353590603</v>
      </c>
    </row>
    <row r="154" spans="1:23" s="87" customFormat="1" ht="14.25" customHeight="1" x14ac:dyDescent="0.25">
      <c r="A154" s="125" t="s">
        <v>485</v>
      </c>
      <c r="B154" s="125" t="s">
        <v>485</v>
      </c>
      <c r="C154" s="124" t="s">
        <v>485</v>
      </c>
      <c r="D154" s="125">
        <f>SUMIF($B155:$B$211,LEFT($C154,LEN($C154)-6),D155:D$211)</f>
        <v>4.9976367288671169</v>
      </c>
      <c r="E154" s="125">
        <f>SUMIF($B155:$B$211,LEFT($C154,LEN($C154)-6),E155:E$211)</f>
        <v>8.6016409339540409</v>
      </c>
      <c r="F154" s="125">
        <f>SUMIF($B155:$B$211,LEFT($C154,LEN($C154)-6),F155:F$211)</f>
        <v>10.235253217311486</v>
      </c>
      <c r="G154" s="125">
        <f>SUMIF($B155:$B$211,LEFT($C154,LEN($C154)-6),G155:G$211)</f>
        <v>10.846856417165217</v>
      </c>
      <c r="H154" s="125">
        <f>SUMIF($B155:$B$211,LEFT($C154,LEN($C154)-6),H155:H$211)</f>
        <v>11.548545433879156</v>
      </c>
      <c r="I154" s="125">
        <f>SUMIF($B155:$B$211,LEFT($C154,LEN($C154)-6),I155:I$211)</f>
        <v>16.755416099815889</v>
      </c>
      <c r="J154" s="125">
        <f>SUMIF($B155:$B$211,LEFT($C154,LEN($C154)-6),J155:J$211)</f>
        <v>17.652378076596737</v>
      </c>
      <c r="K154" s="125">
        <f>SUMIF($B155:$B$211,LEFT($C154,LEN($C154)-6),K155:K$211)</f>
        <v>22.285995796148722</v>
      </c>
      <c r="L154" s="125">
        <f>SUMIF($B155:$B$211,LEFT($C154,LEN($C154)-6),L155:L$211)</f>
        <v>24.073955913902068</v>
      </c>
      <c r="M154" s="125">
        <f>SUMIF($B155:$B$211,LEFT($C154,LEN($C154)-6),M155:M$211)</f>
        <v>44.767002945688411</v>
      </c>
      <c r="N154" s="125">
        <f>SUMIF($B155:$B$211,LEFT($C154,LEN($C154)-6),N155:N$211)</f>
        <v>28.25922458982609</v>
      </c>
      <c r="O154" s="125">
        <f>SUMIF($B155:$B$211,LEFT($C154,LEN($C154)-6),O155:O$211)</f>
        <v>19.062470561528986</v>
      </c>
      <c r="P154" s="125">
        <f>SUMIF($B155:$B$211,LEFT($C154,LEN($C154)-6),P155:P$211)</f>
        <v>29.371755311298013</v>
      </c>
      <c r="Q154" s="125">
        <f>SUMIF($B155:$B$211,LEFT($C154,LEN($C154)-6),Q155:Q$211)</f>
        <v>36.085653534050721</v>
      </c>
      <c r="R154" s="125">
        <f>SUMIF($B155:$B$211,LEFT($C154,LEN($C154)-6),R155:R$211)</f>
        <v>35.496773458552411</v>
      </c>
      <c r="S154" s="125">
        <f>SUMIF($B155:$B$211,LEFT($C154,LEN($C154)-6),S155:S$211)</f>
        <v>36.610970058534953</v>
      </c>
      <c r="T154" s="125">
        <f>SUMIF($B155:$B$211,LEFT($C154,LEN($C154)-6),T155:T$211)</f>
        <v>37.637114213781942</v>
      </c>
      <c r="U154" s="125">
        <f>SUMIF($B155:$B$211,LEFT($C154,LEN($C154)-6),U155:U$211)</f>
        <v>38.633999840939829</v>
      </c>
      <c r="V154" s="125">
        <f>SUMIF($B155:$B$211,LEFT($C154,LEN($C154)-6),V155:V$211)</f>
        <v>39.664298717888215</v>
      </c>
      <c r="W154" s="125">
        <f>SUMIF($B155:$B$211,LEFT($C154,LEN($C154)-6),W155:W$211)</f>
        <v>40.665339066747556</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2.059875277838823E-2</v>
      </c>
      <c r="L155" s="127">
        <v>0</v>
      </c>
      <c r="M155" s="127">
        <v>0.39024402189855079</v>
      </c>
      <c r="N155" s="127">
        <v>0.2785599760869566</v>
      </c>
      <c r="O155" s="127">
        <v>0.26556286594202899</v>
      </c>
      <c r="P155" s="127">
        <v>0.35024943071014497</v>
      </c>
      <c r="Q155" s="127">
        <v>0.16373271847826087</v>
      </c>
      <c r="R155" s="127">
        <v>0.22159218929684776</v>
      </c>
      <c r="S155" s="127">
        <v>0.21278655844826527</v>
      </c>
      <c r="T155" s="127">
        <v>0.20161728086749975</v>
      </c>
      <c r="U155" s="127">
        <v>0.1891834753239505</v>
      </c>
      <c r="V155" s="127">
        <v>0.1755973034070723</v>
      </c>
      <c r="W155" s="127">
        <v>0.16074660352740322</v>
      </c>
    </row>
    <row r="156" spans="1:23" s="85" customFormat="1" ht="14.25" customHeight="1" x14ac:dyDescent="0.25">
      <c r="A156" s="130" t="s">
        <v>240</v>
      </c>
      <c r="B156" s="130" t="s">
        <v>486</v>
      </c>
      <c r="C156" s="126" t="s">
        <v>488</v>
      </c>
      <c r="D156" s="127">
        <v>0.27645158385869573</v>
      </c>
      <c r="E156" s="127">
        <v>0.29111091875000006</v>
      </c>
      <c r="F156" s="127">
        <v>0.74480771952173919</v>
      </c>
      <c r="G156" s="127">
        <v>1.145858163726087</v>
      </c>
      <c r="H156" s="127">
        <v>1.8968963135217394</v>
      </c>
      <c r="I156" s="127">
        <v>5.8081671870434786</v>
      </c>
      <c r="J156" s="127">
        <v>7.1141962589130445</v>
      </c>
      <c r="K156" s="127">
        <v>12.201202643587596</v>
      </c>
      <c r="L156" s="127">
        <v>10.919544662871363</v>
      </c>
      <c r="M156" s="127">
        <v>23.11592258448551</v>
      </c>
      <c r="N156" s="127">
        <v>7.1414825919927525</v>
      </c>
      <c r="O156" s="127">
        <v>0.29158725434782606</v>
      </c>
      <c r="P156" s="127">
        <v>2.0717745479646736</v>
      </c>
      <c r="Q156" s="127">
        <v>6.9856127936159425</v>
      </c>
      <c r="R156" s="127">
        <v>4.0487742821929658</v>
      </c>
      <c r="S156" s="127">
        <v>4.0661809698236633</v>
      </c>
      <c r="T156" s="127">
        <v>4.0761422339993789</v>
      </c>
      <c r="U156" s="127">
        <v>4.0851489698013328</v>
      </c>
      <c r="V156" s="127">
        <v>4.0941590694583878</v>
      </c>
      <c r="W156" s="127">
        <v>4.1022146407416979</v>
      </c>
    </row>
    <row r="157" spans="1:23" s="85" customFormat="1" ht="14.25" customHeight="1" x14ac:dyDescent="0.25">
      <c r="A157" s="130" t="s">
        <v>240</v>
      </c>
      <c r="B157" s="130" t="s">
        <v>486</v>
      </c>
      <c r="C157" s="126" t="s">
        <v>489</v>
      </c>
      <c r="D157" s="127">
        <v>1.8121182000000003E-2</v>
      </c>
      <c r="E157" s="127">
        <v>5.9397207666666674E-2</v>
      </c>
      <c r="F157" s="127">
        <v>9.664630400000003E-2</v>
      </c>
      <c r="G157" s="127">
        <v>0.27836149016666678</v>
      </c>
      <c r="H157" s="127">
        <v>0.11243388045133336</v>
      </c>
      <c r="I157" s="127">
        <v>0.12433144316666668</v>
      </c>
      <c r="J157" s="127">
        <v>0.22458837734782613</v>
      </c>
      <c r="K157" s="127">
        <v>0.2887932637478034</v>
      </c>
      <c r="L157" s="127">
        <v>0.40369322993718837</v>
      </c>
      <c r="M157" s="127">
        <v>1.4904672195000002</v>
      </c>
      <c r="N157" s="127">
        <v>1.3797266628333338</v>
      </c>
      <c r="O157" s="127">
        <v>1.2619389798333334</v>
      </c>
      <c r="P157" s="127">
        <v>1.2528783888333332</v>
      </c>
      <c r="Q157" s="127">
        <v>2.8938520921666666</v>
      </c>
      <c r="R157" s="127">
        <v>2.0279851027240774</v>
      </c>
      <c r="S157" s="127">
        <v>2.172100544195354</v>
      </c>
      <c r="T157" s="127">
        <v>2.3142026421238104</v>
      </c>
      <c r="U157" s="127">
        <v>2.4593589775711826</v>
      </c>
      <c r="V157" s="127">
        <v>2.6094345734431728</v>
      </c>
      <c r="W157" s="127">
        <v>2.7625644068340995</v>
      </c>
    </row>
    <row r="158" spans="1:23" s="85" customFormat="1" ht="14.25" customHeight="1" x14ac:dyDescent="0.25">
      <c r="A158" s="130" t="s">
        <v>240</v>
      </c>
      <c r="B158" s="130" t="s">
        <v>486</v>
      </c>
      <c r="C158" s="126" t="s">
        <v>241</v>
      </c>
      <c r="D158" s="127">
        <v>2.1043937576173913E-2</v>
      </c>
      <c r="E158" s="127">
        <v>1.2200357967391306E-2</v>
      </c>
      <c r="F158" s="127">
        <v>1.0414939728260872E-2</v>
      </c>
      <c r="G158" s="127">
        <v>0.27063106507246382</v>
      </c>
      <c r="H158" s="127">
        <v>0.38160895472463774</v>
      </c>
      <c r="I158" s="127">
        <v>0.20638012833333338</v>
      </c>
      <c r="J158" s="127">
        <v>0.27987158866666678</v>
      </c>
      <c r="K158" s="127">
        <v>0.22248785623427222</v>
      </c>
      <c r="L158" s="127">
        <v>0.21091043385104086</v>
      </c>
      <c r="M158" s="127">
        <v>0.17665784566666673</v>
      </c>
      <c r="N158" s="127">
        <v>0.24608418500000009</v>
      </c>
      <c r="O158" s="127">
        <v>0.25490402457971018</v>
      </c>
      <c r="P158" s="127">
        <v>1.258415416666667E-2</v>
      </c>
      <c r="Q158" s="127">
        <v>0.12717061166666671</v>
      </c>
      <c r="R158" s="127">
        <v>0.13445104279606893</v>
      </c>
      <c r="S158" s="127">
        <v>0.13367555513325555</v>
      </c>
      <c r="T158" s="127">
        <v>0.13256152068729377</v>
      </c>
      <c r="U158" s="127">
        <v>0.13111547261277626</v>
      </c>
      <c r="V158" s="127">
        <v>0.12993801393685772</v>
      </c>
      <c r="W158" s="127">
        <v>0.12842854163238376</v>
      </c>
    </row>
    <row r="159" spans="1:23" s="85" customFormat="1" ht="14.25" customHeight="1" x14ac:dyDescent="0.25">
      <c r="A159" s="130" t="s">
        <v>240</v>
      </c>
      <c r="B159" s="130" t="s">
        <v>486</v>
      </c>
      <c r="C159" s="126" t="s">
        <v>490</v>
      </c>
      <c r="D159" s="127">
        <v>3.157671337228261</v>
      </c>
      <c r="E159" s="127">
        <v>3.3495901911008699</v>
      </c>
      <c r="F159" s="127">
        <v>3.0199813126856889</v>
      </c>
      <c r="G159" s="127">
        <v>3.0580331430126821</v>
      </c>
      <c r="H159" s="127">
        <v>2.4588337404660332</v>
      </c>
      <c r="I159" s="127">
        <v>2.6802821415783527</v>
      </c>
      <c r="J159" s="127">
        <v>2.3413528433396746</v>
      </c>
      <c r="K159" s="127">
        <v>3.3292843790473698</v>
      </c>
      <c r="L159" s="127">
        <v>4.568086324973355</v>
      </c>
      <c r="M159" s="127">
        <v>3.1331665518478262</v>
      </c>
      <c r="N159" s="127">
        <v>5.6892306979492755</v>
      </c>
      <c r="O159" s="127">
        <v>4.0655668728913046</v>
      </c>
      <c r="P159" s="127">
        <v>5.1443128473985515</v>
      </c>
      <c r="Q159" s="127">
        <v>5.0505541037463777</v>
      </c>
      <c r="R159" s="127">
        <v>4.9087170233205546</v>
      </c>
      <c r="S159" s="127">
        <v>4.9093037727148987</v>
      </c>
      <c r="T159" s="127">
        <v>4.893917077112949</v>
      </c>
      <c r="U159" s="127">
        <v>4.8643618172261096</v>
      </c>
      <c r="V159" s="127">
        <v>4.8388265479004824</v>
      </c>
      <c r="W159" s="127">
        <v>4.7991227142898714</v>
      </c>
    </row>
    <row r="160" spans="1:23" s="85" customFormat="1" ht="14.25" customHeight="1" x14ac:dyDescent="0.25">
      <c r="A160" s="130" t="s">
        <v>240</v>
      </c>
      <c r="B160" s="130" t="s">
        <v>486</v>
      </c>
      <c r="C160" s="126" t="s">
        <v>491</v>
      </c>
      <c r="D160" s="127">
        <v>0</v>
      </c>
      <c r="E160" s="127">
        <v>2.4797475543478265E-2</v>
      </c>
      <c r="F160" s="127">
        <v>7.2904578097826092E-2</v>
      </c>
      <c r="G160" s="127">
        <v>0.17612430888768121</v>
      </c>
      <c r="H160" s="127">
        <v>0.16614308614130438</v>
      </c>
      <c r="I160" s="127">
        <v>0.1107405566666667</v>
      </c>
      <c r="J160" s="127">
        <v>3.0748869673913048E-2</v>
      </c>
      <c r="K160" s="127">
        <v>3.7072227698336256E-2</v>
      </c>
      <c r="L160" s="127">
        <v>0</v>
      </c>
      <c r="M160" s="127">
        <v>0.30554326316666675</v>
      </c>
      <c r="N160" s="127">
        <v>0.5474402156666669</v>
      </c>
      <c r="O160" s="127">
        <v>1.1355764291086958</v>
      </c>
      <c r="P160" s="127">
        <v>1.0231911443550725</v>
      </c>
      <c r="Q160" s="127">
        <v>0.86750663167391329</v>
      </c>
      <c r="R160" s="127">
        <v>2.1894201903072834</v>
      </c>
      <c r="S160" s="127">
        <v>2.2462880716668594</v>
      </c>
      <c r="T160" s="127">
        <v>2.2950989104385306</v>
      </c>
      <c r="U160" s="127">
        <v>2.343270183675064</v>
      </c>
      <c r="V160" s="127">
        <v>2.3911157086481265</v>
      </c>
      <c r="W160" s="127">
        <v>2.4383216680860276</v>
      </c>
    </row>
    <row r="161" spans="1:23" s="85" customFormat="1" ht="14.25" customHeight="1" x14ac:dyDescent="0.25">
      <c r="A161" s="130" t="s">
        <v>240</v>
      </c>
      <c r="B161" s="130" t="s">
        <v>486</v>
      </c>
      <c r="C161" s="126" t="s">
        <v>492</v>
      </c>
      <c r="D161" s="127">
        <v>1.9837980434782611E-3</v>
      </c>
      <c r="E161" s="127">
        <v>0.21325828967391311</v>
      </c>
      <c r="F161" s="127">
        <v>0.16914103317391305</v>
      </c>
      <c r="G161" s="127">
        <v>0.16853673310869566</v>
      </c>
      <c r="H161" s="127">
        <v>0.26829997646557979</v>
      </c>
      <c r="I161" s="127">
        <v>0.26876021088088775</v>
      </c>
      <c r="J161" s="127">
        <v>9.1110568425724639E-2</v>
      </c>
      <c r="K161" s="127">
        <v>7.5504928586291473E-2</v>
      </c>
      <c r="L161" s="127">
        <v>2.5168309528763855E-2</v>
      </c>
      <c r="M161" s="127">
        <v>1.2078802088623188</v>
      </c>
      <c r="N161" s="127">
        <v>1.1761958553152174</v>
      </c>
      <c r="O161" s="127">
        <v>0.88570248003260865</v>
      </c>
      <c r="P161" s="127">
        <v>0.52483599400000003</v>
      </c>
      <c r="Q161" s="127">
        <v>0.78582061789130453</v>
      </c>
      <c r="R161" s="127">
        <v>1.0964275553049878</v>
      </c>
      <c r="S161" s="127">
        <v>1.1413919176622962</v>
      </c>
      <c r="T161" s="127">
        <v>1.1851496330686879</v>
      </c>
      <c r="U161" s="127">
        <v>1.2278656326637709</v>
      </c>
      <c r="V161" s="127">
        <v>1.2749538360789319</v>
      </c>
      <c r="W161" s="127">
        <v>1.3210003236827896</v>
      </c>
    </row>
    <row r="162" spans="1:23" s="85" customFormat="1" ht="14.25" customHeight="1" x14ac:dyDescent="0.25">
      <c r="A162" s="130" t="s">
        <v>240</v>
      </c>
      <c r="B162" s="130" t="s">
        <v>486</v>
      </c>
      <c r="C162" s="126" t="s">
        <v>493</v>
      </c>
      <c r="D162" s="127">
        <v>0</v>
      </c>
      <c r="E162" s="127">
        <v>0.20085955190217394</v>
      </c>
      <c r="F162" s="127">
        <v>0.14878485326086957</v>
      </c>
      <c r="G162" s="127">
        <v>2.4549500788043483E-2</v>
      </c>
      <c r="H162" s="127">
        <v>0.2607436743333334</v>
      </c>
      <c r="I162" s="127">
        <v>0.27548911159239137</v>
      </c>
      <c r="J162" s="127">
        <v>0.20537339600000004</v>
      </c>
      <c r="K162" s="127">
        <v>0.88985823352143034</v>
      </c>
      <c r="L162" s="127">
        <v>0.14729701172449328</v>
      </c>
      <c r="M162" s="127">
        <v>1.0629715583188406</v>
      </c>
      <c r="N162" s="127">
        <v>0</v>
      </c>
      <c r="O162" s="127">
        <v>0.26142099797101453</v>
      </c>
      <c r="P162" s="127">
        <v>0.78610033071014507</v>
      </c>
      <c r="Q162" s="127">
        <v>0.60316996435507253</v>
      </c>
      <c r="R162" s="127">
        <v>0.51244166903725252</v>
      </c>
      <c r="S162" s="127">
        <v>0.51961387384412705</v>
      </c>
      <c r="T162" s="127">
        <v>0.52244665778499155</v>
      </c>
      <c r="U162" s="127">
        <v>0.52401515234298712</v>
      </c>
      <c r="V162" s="127">
        <v>0.52585605781669464</v>
      </c>
      <c r="W162" s="127">
        <v>0.52643267390753512</v>
      </c>
    </row>
    <row r="163" spans="1:23" s="85" customFormat="1" ht="14.25" customHeight="1" x14ac:dyDescent="0.25">
      <c r="A163" s="130" t="s">
        <v>240</v>
      </c>
      <c r="B163" s="130" t="s">
        <v>486</v>
      </c>
      <c r="C163" s="126" t="s">
        <v>494</v>
      </c>
      <c r="D163" s="127">
        <v>0</v>
      </c>
      <c r="E163" s="127">
        <v>0</v>
      </c>
      <c r="F163" s="127">
        <v>0</v>
      </c>
      <c r="G163" s="127">
        <v>0</v>
      </c>
      <c r="H163" s="127">
        <v>0</v>
      </c>
      <c r="I163" s="127">
        <v>2.2813677500000004E-2</v>
      </c>
      <c r="J163" s="127">
        <v>1.215076301630435E-2</v>
      </c>
      <c r="K163" s="127">
        <v>0</v>
      </c>
      <c r="L163" s="127">
        <v>2.0134647623011094E-3</v>
      </c>
      <c r="M163" s="127">
        <v>2.2366722644927541E-2</v>
      </c>
      <c r="N163" s="127">
        <v>7.641053243478263E-2</v>
      </c>
      <c r="O163" s="127">
        <v>0.19831404833333335</v>
      </c>
      <c r="P163" s="127">
        <v>0.35068504933333339</v>
      </c>
      <c r="Q163" s="127">
        <v>0.50644330465217402</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0.48779690279347832</v>
      </c>
      <c r="E164" s="127">
        <v>0.92417908463043497</v>
      </c>
      <c r="F164" s="127">
        <v>2.9915238726108702</v>
      </c>
      <c r="G164" s="127">
        <v>1.9704695792405724</v>
      </c>
      <c r="H164" s="127">
        <v>2.0370340512069567</v>
      </c>
      <c r="I164" s="127">
        <v>3.0014688065557973</v>
      </c>
      <c r="J164" s="127">
        <v>2.5154041735253627</v>
      </c>
      <c r="K164" s="127">
        <v>1.8213509217783641</v>
      </c>
      <c r="L164" s="127">
        <v>5.0903758716305951</v>
      </c>
      <c r="M164" s="127">
        <v>9.4946747317246398</v>
      </c>
      <c r="N164" s="127">
        <v>6.8751400754963781</v>
      </c>
      <c r="O164" s="127">
        <v>6.8614193387717393</v>
      </c>
      <c r="P164" s="127">
        <v>12.132940627152175</v>
      </c>
      <c r="Q164" s="127">
        <v>10.068246954101451</v>
      </c>
      <c r="R164" s="127">
        <v>14.73336099719017</v>
      </c>
      <c r="S164" s="127">
        <v>15.505315706180721</v>
      </c>
      <c r="T164" s="127">
        <v>16.247781765339234</v>
      </c>
      <c r="U164" s="127">
        <v>16.987565100782032</v>
      </c>
      <c r="V164" s="127">
        <v>17.727720839961567</v>
      </c>
      <c r="W164" s="127">
        <v>18.465193855425522</v>
      </c>
    </row>
    <row r="165" spans="1:23" s="85" customFormat="1" ht="14.25" customHeight="1" x14ac:dyDescent="0.25">
      <c r="A165" s="130" t="s">
        <v>240</v>
      </c>
      <c r="B165" s="130" t="s">
        <v>486</v>
      </c>
      <c r="C165" s="126" t="s">
        <v>496</v>
      </c>
      <c r="D165" s="127">
        <v>0.127287148951087</v>
      </c>
      <c r="E165" s="127">
        <v>1.785418239130435E-2</v>
      </c>
      <c r="F165" s="127">
        <v>1.2398737771739133E-2</v>
      </c>
      <c r="G165" s="127">
        <v>0</v>
      </c>
      <c r="H165" s="127">
        <v>0.20581904701086959</v>
      </c>
      <c r="I165" s="127">
        <v>0.91837000192123197</v>
      </c>
      <c r="J165" s="127">
        <v>0.80013606159407258</v>
      </c>
      <c r="K165" s="127">
        <v>0.43445179215709129</v>
      </c>
      <c r="L165" s="127">
        <v>0.27574794114080181</v>
      </c>
      <c r="M165" s="127">
        <v>0.70137692930434792</v>
      </c>
      <c r="N165" s="127">
        <v>0.14994569231159421</v>
      </c>
      <c r="O165" s="127">
        <v>7.480006181159421E-2</v>
      </c>
      <c r="P165" s="127">
        <v>8.8385590956521751E-2</v>
      </c>
      <c r="Q165" s="127">
        <v>0.1886642866304348</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0.72126259015398564</v>
      </c>
      <c r="E166" s="127">
        <v>2.5942620027212864</v>
      </c>
      <c r="F166" s="127">
        <v>2.4645546527500004</v>
      </c>
      <c r="G166" s="127">
        <v>2.9591166356281389</v>
      </c>
      <c r="H166" s="127">
        <v>2.3841508756768408</v>
      </c>
      <c r="I166" s="127">
        <v>2.0115182547966493</v>
      </c>
      <c r="J166" s="127">
        <v>2.4998082969376276</v>
      </c>
      <c r="K166" s="127">
        <v>1.2543317299401158</v>
      </c>
      <c r="L166" s="127">
        <v>0.70059789074121437</v>
      </c>
      <c r="M166" s="127">
        <v>0.95413943486231878</v>
      </c>
      <c r="N166" s="127">
        <v>1.435132383536232</v>
      </c>
      <c r="O166" s="127">
        <v>1.1649706076449275</v>
      </c>
      <c r="P166" s="127">
        <v>1.6483366546956522</v>
      </c>
      <c r="Q166" s="127">
        <v>1.6251577812246378</v>
      </c>
      <c r="R166" s="127">
        <v>1.6847623171953332</v>
      </c>
      <c r="S166" s="127">
        <v>1.7572416456792601</v>
      </c>
      <c r="T166" s="127">
        <v>1.8292349864000321</v>
      </c>
      <c r="U166" s="127">
        <v>1.8970193185509645</v>
      </c>
      <c r="V166" s="127">
        <v>1.9766349061893962</v>
      </c>
      <c r="W166" s="127">
        <v>2.052041485257988</v>
      </c>
    </row>
    <row r="167" spans="1:23" s="85" customFormat="1" ht="14.25" customHeight="1" x14ac:dyDescent="0.25">
      <c r="A167" s="130" t="s">
        <v>240</v>
      </c>
      <c r="B167" s="130" t="s">
        <v>486</v>
      </c>
      <c r="C167" s="126" t="s">
        <v>497</v>
      </c>
      <c r="D167" s="127">
        <v>0.18105875315326089</v>
      </c>
      <c r="E167" s="127">
        <v>0.91413167160652198</v>
      </c>
      <c r="F167" s="127">
        <v>0.50111951664536247</v>
      </c>
      <c r="G167" s="127">
        <v>0.77037832199070644</v>
      </c>
      <c r="H167" s="127">
        <v>0.79659677016449293</v>
      </c>
      <c r="I167" s="127">
        <v>1.0212594825195653</v>
      </c>
      <c r="J167" s="127">
        <v>1.1256182880695655</v>
      </c>
      <c r="K167" s="127">
        <v>1.3632330293841493</v>
      </c>
      <c r="L167" s="127">
        <v>1.340411975045114</v>
      </c>
      <c r="M167" s="127">
        <v>1.9660374239492759</v>
      </c>
      <c r="N167" s="127">
        <v>2.5465789337028988</v>
      </c>
      <c r="O167" s="127">
        <v>2.0379145618550729</v>
      </c>
      <c r="P167" s="127">
        <v>3.6639919725797108</v>
      </c>
      <c r="Q167" s="127">
        <v>5.803065410623188</v>
      </c>
      <c r="R167" s="127">
        <v>3.6034246212165728</v>
      </c>
      <c r="S167" s="127">
        <v>3.6137353658664693</v>
      </c>
      <c r="T167" s="127">
        <v>3.6089820966778898</v>
      </c>
      <c r="U167" s="127">
        <v>3.5993525453145825</v>
      </c>
      <c r="V167" s="127">
        <v>3.5975292582813974</v>
      </c>
      <c r="W167" s="127">
        <v>3.5908296890734879</v>
      </c>
    </row>
    <row r="168" spans="1:23" s="85" customFormat="1" ht="14.25" customHeight="1" x14ac:dyDescent="0.25">
      <c r="A168" s="130" t="s">
        <v>240</v>
      </c>
      <c r="B168" s="130" t="s">
        <v>486</v>
      </c>
      <c r="C168" s="126" t="s">
        <v>498</v>
      </c>
      <c r="D168" s="127">
        <v>4.9594951086956527E-3</v>
      </c>
      <c r="E168" s="127">
        <v>0</v>
      </c>
      <c r="F168" s="127">
        <v>2.9756970652173916E-3</v>
      </c>
      <c r="G168" s="127">
        <v>2.4797475543478265E-2</v>
      </c>
      <c r="H168" s="127">
        <v>0.57998506371603276</v>
      </c>
      <c r="I168" s="127">
        <v>0.30583509726086966</v>
      </c>
      <c r="J168" s="127">
        <v>0.4120185910869566</v>
      </c>
      <c r="K168" s="127">
        <v>0.34782603768751574</v>
      </c>
      <c r="L168" s="127">
        <v>0.39010879769583912</v>
      </c>
      <c r="M168" s="127">
        <v>0.74555444945652172</v>
      </c>
      <c r="N168" s="127">
        <v>0.71729678750000003</v>
      </c>
      <c r="O168" s="127">
        <v>0.30279203840579716</v>
      </c>
      <c r="P168" s="127">
        <v>0.32148857844202905</v>
      </c>
      <c r="Q168" s="127">
        <v>0.41665626322463778</v>
      </c>
      <c r="R168" s="127">
        <v>0.3354164679703</v>
      </c>
      <c r="S168" s="127">
        <v>0.33333607731978432</v>
      </c>
      <c r="T168" s="127">
        <v>0.32997940928164271</v>
      </c>
      <c r="U168" s="127">
        <v>0.32574319507508048</v>
      </c>
      <c r="V168" s="127">
        <v>0.32253260276612727</v>
      </c>
      <c r="W168" s="127">
        <v>0.3184424642887525</v>
      </c>
    </row>
    <row r="169" spans="1:23" s="87" customFormat="1" ht="14.25" customHeight="1" x14ac:dyDescent="0.25">
      <c r="A169" s="125" t="s">
        <v>499</v>
      </c>
      <c r="B169" s="125" t="s">
        <v>499</v>
      </c>
      <c r="C169" s="124" t="s">
        <v>499</v>
      </c>
      <c r="D169" s="125">
        <f>SUMIF($B170:$B$211,LEFT($C169,LEN($C169)-6),D170:D$211)</f>
        <v>3.5529212576530331</v>
      </c>
      <c r="E169" s="125">
        <f>SUMIF($B170:$B$211,LEFT($C169,LEN($C169)-6),E170:E$211)</f>
        <v>8.7479900900995666</v>
      </c>
      <c r="F169" s="125">
        <f>SUMIF($B170:$B$211,LEFT($C169,LEN($C169)-6),F170:F$211)</f>
        <v>12.747429099946382</v>
      </c>
      <c r="G169" s="125">
        <f>SUMIF($B170:$B$211,LEFT($C169,LEN($C169)-6),G170:G$211)</f>
        <v>13.251195472729774</v>
      </c>
      <c r="H169" s="125">
        <f>SUMIF($B170:$B$211,LEFT($C169,LEN($C169)-6),H170:H$211)</f>
        <v>14.070168864451206</v>
      </c>
      <c r="I169" s="125">
        <f>SUMIF($B170:$B$211,LEFT($C169,LEN($C169)-6),I170:I$211)</f>
        <v>18.827370294366489</v>
      </c>
      <c r="J169" s="125">
        <f>SUMIF($B170:$B$211,LEFT($C169,LEN($C169)-6),J170:J$211)</f>
        <v>24.005276689102168</v>
      </c>
      <c r="K169" s="125">
        <f>SUMIF($B170:$B$211,LEFT($C169,LEN($C169)-6),K170:K$211)</f>
        <v>26.685603204587085</v>
      </c>
      <c r="L169" s="125">
        <f>SUMIF($B170:$B$211,LEFT($C169,LEN($C169)-6),L170:L$211)</f>
        <v>20.949763497480301</v>
      </c>
      <c r="M169" s="125">
        <f>SUMIF($B170:$B$211,LEFT($C169,LEN($C169)-6),M170:M$211)</f>
        <v>31.561529868264508</v>
      </c>
      <c r="N169" s="125">
        <f>SUMIF($B170:$B$211,LEFT($C169,LEN($C169)-6),N170:N$211)</f>
        <v>39.714433385363762</v>
      </c>
      <c r="O169" s="125">
        <f>SUMIF($B170:$B$211,LEFT($C169,LEN($C169)-6),O170:O$211)</f>
        <v>25.364783631631887</v>
      </c>
      <c r="P169" s="125">
        <f>SUMIF($B170:$B$211,LEFT($C169,LEN($C169)-6),P170:P$211)</f>
        <v>25.945894696208331</v>
      </c>
      <c r="Q169" s="125">
        <f>SUMIF($B170:$B$211,LEFT($C169,LEN($C169)-6),Q170:Q$211)</f>
        <v>27.355258403976443</v>
      </c>
      <c r="R169" s="125">
        <f>SUMIF($B170:$B$211,LEFT($C169,LEN($C169)-6),R170:R$211)</f>
        <v>27.248055649541751</v>
      </c>
      <c r="S169" s="125">
        <f>SUMIF($B170:$B$211,LEFT($C169,LEN($C169)-6),S170:S$211)</f>
        <v>28.546000015778912</v>
      </c>
      <c r="T169" s="125">
        <f>SUMIF($B170:$B$211,LEFT($C169,LEN($C169)-6),T170:T$211)</f>
        <v>29.755479657707028</v>
      </c>
      <c r="U169" s="125">
        <f>SUMIF($B170:$B$211,LEFT($C169,LEN($C169)-6),U170:U$211)</f>
        <v>30.941851534229354</v>
      </c>
      <c r="V169" s="125">
        <f>SUMIF($B170:$B$211,LEFT($C169,LEN($C169)-6),V170:V$211)</f>
        <v>32.207063408327393</v>
      </c>
      <c r="W169" s="125">
        <f>SUMIF($B170:$B$211,LEFT($C169,LEN($C169)-6),W170:W$211)</f>
        <v>33.449167517019625</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0.20290141370815218</v>
      </c>
      <c r="E171" s="127">
        <v>0.50703398243750009</v>
      </c>
      <c r="F171" s="127">
        <v>0.39488739929211963</v>
      </c>
      <c r="G171" s="127">
        <v>1.0823561914225546</v>
      </c>
      <c r="H171" s="127">
        <v>1.5845437959326996</v>
      </c>
      <c r="I171" s="127">
        <v>2.3909566065321561</v>
      </c>
      <c r="J171" s="127">
        <v>2.5824385203312503</v>
      </c>
      <c r="K171" s="127">
        <v>5.0974258746306296</v>
      </c>
      <c r="L171" s="127">
        <v>6.3429363988092167</v>
      </c>
      <c r="M171" s="127">
        <v>14.678920207989137</v>
      </c>
      <c r="N171" s="127">
        <v>16.684969805921735</v>
      </c>
      <c r="O171" s="127">
        <v>9.0158387043057999</v>
      </c>
      <c r="P171" s="127">
        <v>14.274848545123186</v>
      </c>
      <c r="Q171" s="127">
        <v>12.743612166217385</v>
      </c>
      <c r="R171" s="127">
        <v>12.353598072446967</v>
      </c>
      <c r="S171" s="127">
        <v>13.128332450882519</v>
      </c>
      <c r="T171" s="127">
        <v>13.86213963734401</v>
      </c>
      <c r="U171" s="127">
        <v>14.601408622486563</v>
      </c>
      <c r="V171" s="127">
        <v>15.38723171491559</v>
      </c>
      <c r="W171" s="127">
        <v>16.178516606025674</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2.6195329298959678</v>
      </c>
      <c r="E173" s="127">
        <v>7.464983117640327</v>
      </c>
      <c r="F173" s="127">
        <v>10.148542074349914</v>
      </c>
      <c r="G173" s="127">
        <v>11.05783796928548</v>
      </c>
      <c r="H173" s="127">
        <v>7.4224336684655157</v>
      </c>
      <c r="I173" s="127">
        <v>13.829562529510962</v>
      </c>
      <c r="J173" s="127">
        <v>18.070755100764394</v>
      </c>
      <c r="K173" s="127">
        <v>16.061906440344963</v>
      </c>
      <c r="L173" s="127">
        <v>8.5752227673575483</v>
      </c>
      <c r="M173" s="127">
        <v>10.756555095007249</v>
      </c>
      <c r="N173" s="127">
        <v>13.614660095891304</v>
      </c>
      <c r="O173" s="127">
        <v>7.9554994073985501</v>
      </c>
      <c r="P173" s="127">
        <v>7.3576812184329698</v>
      </c>
      <c r="Q173" s="127">
        <v>11.018802157143117</v>
      </c>
      <c r="R173" s="127">
        <v>8.3789078744472505</v>
      </c>
      <c r="S173" s="127">
        <v>8.7019183543247713</v>
      </c>
      <c r="T173" s="127">
        <v>8.9951711397206253</v>
      </c>
      <c r="U173" s="127">
        <v>9.2797384795132718</v>
      </c>
      <c r="V173" s="127">
        <v>9.5775874192219099</v>
      </c>
      <c r="W173" s="127">
        <v>9.8667509133272535</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0.14283346591466001</v>
      </c>
      <c r="M175" s="127">
        <v>0.1148870292173913</v>
      </c>
      <c r="N175" s="127">
        <v>0.31879176793478264</v>
      </c>
      <c r="O175" s="127">
        <v>0.33049484311594207</v>
      </c>
      <c r="P175" s="127">
        <v>0.86883630144927548</v>
      </c>
      <c r="Q175" s="127">
        <v>0.79440474329710153</v>
      </c>
      <c r="R175" s="127">
        <v>0.95832963892701906</v>
      </c>
      <c r="S175" s="127">
        <v>1.0283298536687151</v>
      </c>
      <c r="T175" s="127">
        <v>1.0987339500929871</v>
      </c>
      <c r="U175" s="127">
        <v>1.1690962366052164</v>
      </c>
      <c r="V175" s="127">
        <v>1.2438005949891817</v>
      </c>
      <c r="W175" s="127">
        <v>1.318463143461106</v>
      </c>
    </row>
    <row r="176" spans="1:23" s="85" customFormat="1" ht="14.25" customHeight="1" x14ac:dyDescent="0.25">
      <c r="A176" s="130" t="s">
        <v>240</v>
      </c>
      <c r="B176" s="130" t="s">
        <v>500</v>
      </c>
      <c r="C176" s="126" t="s">
        <v>506</v>
      </c>
      <c r="D176" s="127">
        <v>0.72086261404891316</v>
      </c>
      <c r="E176" s="127">
        <v>0.56290269483695665</v>
      </c>
      <c r="F176" s="127">
        <v>1.9218043546195656</v>
      </c>
      <c r="G176" s="127">
        <v>0.81541540354347852</v>
      </c>
      <c r="H176" s="127">
        <v>4.2771114253247289</v>
      </c>
      <c r="I176" s="127">
        <v>2.1538260776195655</v>
      </c>
      <c r="J176" s="127">
        <v>2.8528602903652178</v>
      </c>
      <c r="K176" s="127">
        <v>5.4369503784613853</v>
      </c>
      <c r="L176" s="127">
        <v>5.701807809911001</v>
      </c>
      <c r="M176" s="127">
        <v>5.9545246521739141</v>
      </c>
      <c r="N176" s="127">
        <v>8.7318120159782602</v>
      </c>
      <c r="O176" s="127">
        <v>7.7624157061594214</v>
      </c>
      <c r="P176" s="127">
        <v>3.4445286312028993</v>
      </c>
      <c r="Q176" s="127">
        <v>2.7792462940217386</v>
      </c>
      <c r="R176" s="127">
        <v>5.4325878636070275</v>
      </c>
      <c r="S176" s="127">
        <v>5.5594094754185726</v>
      </c>
      <c r="T176" s="127">
        <v>5.6682981452745578</v>
      </c>
      <c r="U176" s="127">
        <v>5.7574059130862771</v>
      </c>
      <c r="V176" s="127">
        <v>5.8611753074685362</v>
      </c>
      <c r="W176" s="127">
        <v>5.945163799806604</v>
      </c>
    </row>
    <row r="177" spans="1:23" s="85" customFormat="1" ht="14.25" customHeight="1" x14ac:dyDescent="0.25">
      <c r="A177" s="130" t="s">
        <v>240</v>
      </c>
      <c r="B177" s="130" t="s">
        <v>500</v>
      </c>
      <c r="C177" s="126" t="s">
        <v>507</v>
      </c>
      <c r="D177" s="127">
        <v>9.6243000000000006E-3</v>
      </c>
      <c r="E177" s="127">
        <v>0.21307029518478263</v>
      </c>
      <c r="F177" s="127">
        <v>0.2821952716847827</v>
      </c>
      <c r="G177" s="127">
        <v>0.29558590847826088</v>
      </c>
      <c r="H177" s="127">
        <v>0.78607997472826097</v>
      </c>
      <c r="I177" s="127">
        <v>0.45302508070380448</v>
      </c>
      <c r="J177" s="127">
        <v>0.4992227776413044</v>
      </c>
      <c r="K177" s="127">
        <v>8.9320511150105156E-2</v>
      </c>
      <c r="L177" s="127">
        <v>0.18696305548787717</v>
      </c>
      <c r="M177" s="127">
        <v>5.6642883876811594E-2</v>
      </c>
      <c r="N177" s="127">
        <v>0.36419969963768117</v>
      </c>
      <c r="O177" s="127">
        <v>0.30053497065217388</v>
      </c>
      <c r="P177" s="127">
        <v>0</v>
      </c>
      <c r="Q177" s="127">
        <v>1.9193043297101451E-2</v>
      </c>
      <c r="R177" s="127">
        <v>0.12463220011348504</v>
      </c>
      <c r="S177" s="127">
        <v>0.12800988148433093</v>
      </c>
      <c r="T177" s="127">
        <v>0.13113678527484723</v>
      </c>
      <c r="U177" s="127">
        <v>0.13420228253802172</v>
      </c>
      <c r="V177" s="127">
        <v>0.13726837173217674</v>
      </c>
      <c r="W177" s="127">
        <v>0.14027305439899007</v>
      </c>
    </row>
    <row r="178" spans="1:23" s="87" customFormat="1" ht="14.25" customHeight="1" x14ac:dyDescent="0.25">
      <c r="A178" s="125" t="s">
        <v>508</v>
      </c>
      <c r="B178" s="125" t="s">
        <v>508</v>
      </c>
      <c r="C178" s="124" t="s">
        <v>508</v>
      </c>
      <c r="D178" s="125">
        <f>SUMIF($B179:$B$211,LEFT($C178,LEN($C178)-6),D179:D$211)</f>
        <v>64.588284407209514</v>
      </c>
      <c r="E178" s="125">
        <f>SUMIF($B179:$B$211,LEFT($C178,LEN($C178)-6),E179:E$211)</f>
        <v>59.896616284562661</v>
      </c>
      <c r="F178" s="125">
        <f>SUMIF($B179:$B$211,LEFT($C178,LEN($C178)-6),F179:F$211)</f>
        <v>85.619007919208073</v>
      </c>
      <c r="G178" s="125">
        <f>SUMIF($B179:$B$211,LEFT($C178,LEN($C178)-6),G179:G$211)</f>
        <v>71.190095128408728</v>
      </c>
      <c r="H178" s="125">
        <f>SUMIF($B179:$B$211,LEFT($C178,LEN($C178)-6),H179:H$211)</f>
        <v>85.92974406198104</v>
      </c>
      <c r="I178" s="125">
        <f>SUMIF($B179:$B$211,LEFT($C178,LEN($C178)-6),I179:I$211)</f>
        <v>102.82440321398273</v>
      </c>
      <c r="J178" s="125">
        <f>SUMIF($B179:$B$211,LEFT($C178,LEN($C178)-6),J179:J$211)</f>
        <v>118.07333941576799</v>
      </c>
      <c r="K178" s="125">
        <f>SUMIF($B179:$B$211,LEFT($C178,LEN($C178)-6),K179:K$211)</f>
        <v>128.16453579258331</v>
      </c>
      <c r="L178" s="125">
        <f>SUMIF($B179:$B$211,LEFT($C178,LEN($C178)-6),L179:L$211)</f>
        <v>114.49545030448498</v>
      </c>
      <c r="M178" s="125">
        <f>SUMIF($B179:$B$211,LEFT($C178,LEN($C178)-6),M179:M$211)</f>
        <v>138.04303514352176</v>
      </c>
      <c r="N178" s="125">
        <f>SUMIF($B179:$B$211,LEFT($C178,LEN($C178)-6),N179:N$211)</f>
        <v>134.69734347286038</v>
      </c>
      <c r="O178" s="125">
        <f>SUMIF($B179:$B$211,LEFT($C178,LEN($C178)-6),O179:O$211)</f>
        <v>127.92522673083135</v>
      </c>
      <c r="P178" s="125">
        <f>SUMIF($B179:$B$211,LEFT($C178,LEN($C178)-6),P179:P$211)</f>
        <v>101.02317804532611</v>
      </c>
      <c r="Q178" s="125">
        <f>SUMIF($B179:$B$211,LEFT($C178,LEN($C178)-6),Q179:Q$211)</f>
        <v>102.13356967705072</v>
      </c>
      <c r="R178" s="125">
        <f>SUMIF($B179:$B$211,LEFT($C178,LEN($C178)-6),R179:R$211)</f>
        <v>112.06550614271663</v>
      </c>
      <c r="S178" s="125">
        <f>SUMIF($B179:$B$211,LEFT($C178,LEN($C178)-6),S179:S$211)</f>
        <v>113.45593233286749</v>
      </c>
      <c r="T178" s="125">
        <f>SUMIF($B179:$B$211,LEFT($C178,LEN($C178)-6),T179:T$211)</f>
        <v>114.49146061075687</v>
      </c>
      <c r="U178" s="125">
        <f>SUMIF($B179:$B$211,LEFT($C178,LEN($C178)-6),U179:U$211)</f>
        <v>115.35471940510678</v>
      </c>
      <c r="V178" s="125">
        <f>SUMIF($B179:$B$211,LEFT($C178,LEN($C178)-6),V179:V$211)</f>
        <v>116.17829497898538</v>
      </c>
      <c r="W178" s="125">
        <f>SUMIF($B179:$B$211,LEFT($C178,LEN($C178)-6),W179:W$211)</f>
        <v>116.82891912506531</v>
      </c>
    </row>
    <row r="179" spans="1:23" s="85" customFormat="1" ht="14.25" customHeight="1" x14ac:dyDescent="0.25">
      <c r="A179" s="130" t="s">
        <v>240</v>
      </c>
      <c r="B179" s="130" t="s">
        <v>509</v>
      </c>
      <c r="C179" s="126" t="s">
        <v>510</v>
      </c>
      <c r="D179" s="127">
        <v>0</v>
      </c>
      <c r="E179" s="127">
        <v>0</v>
      </c>
      <c r="F179" s="127">
        <v>0</v>
      </c>
      <c r="G179" s="127">
        <v>2.8872900000000003E-3</v>
      </c>
      <c r="H179" s="127">
        <v>0</v>
      </c>
      <c r="I179" s="127">
        <v>0</v>
      </c>
      <c r="J179" s="127">
        <v>0</v>
      </c>
      <c r="K179" s="127">
        <v>0</v>
      </c>
      <c r="L179" s="127">
        <v>3.2903650062839455E-2</v>
      </c>
      <c r="M179" s="127">
        <v>1.9921708195652178E-2</v>
      </c>
      <c r="N179" s="127">
        <v>1.1963921500000002E-2</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1.2398737771739133E-2</v>
      </c>
      <c r="I180" s="127">
        <v>0.15714997320652174</v>
      </c>
      <c r="J180" s="127">
        <v>0.37311254292663049</v>
      </c>
      <c r="K180" s="127">
        <v>0.99130753727044851</v>
      </c>
      <c r="L180" s="127">
        <v>0.7007142260917032</v>
      </c>
      <c r="M180" s="127">
        <v>0.91377611014492754</v>
      </c>
      <c r="N180" s="127">
        <v>1.1810743472826086</v>
      </c>
      <c r="O180" s="127">
        <v>0.80918014268840588</v>
      </c>
      <c r="P180" s="127">
        <v>1.0340837230072464</v>
      </c>
      <c r="Q180" s="127">
        <v>1.3144894043478261</v>
      </c>
      <c r="R180" s="127">
        <v>1.0815253492476276</v>
      </c>
      <c r="S180" s="127">
        <v>1.091149407337936</v>
      </c>
      <c r="T180" s="127">
        <v>1.0997911299538043</v>
      </c>
      <c r="U180" s="127">
        <v>1.105009220408836</v>
      </c>
      <c r="V180" s="127">
        <v>1.1170537884286313</v>
      </c>
      <c r="W180" s="127">
        <v>1.1256747242875904</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10.390741564000002</v>
      </c>
      <c r="E182" s="127">
        <v>5.3855285364763592</v>
      </c>
      <c r="F182" s="127">
        <v>9.5542094847098369</v>
      </c>
      <c r="G182" s="127">
        <v>9.7105248285706516</v>
      </c>
      <c r="H182" s="127">
        <v>12.045482309106523</v>
      </c>
      <c r="I182" s="127">
        <v>9.2847291682890116</v>
      </c>
      <c r="J182" s="127">
        <v>12.573146273201271</v>
      </c>
      <c r="K182" s="127">
        <v>15.556615579480486</v>
      </c>
      <c r="L182" s="127">
        <v>16.51908567673285</v>
      </c>
      <c r="M182" s="127">
        <v>16.685962591659425</v>
      </c>
      <c r="N182" s="127">
        <v>19.085965006485512</v>
      </c>
      <c r="O182" s="127">
        <v>21.502023996594207</v>
      </c>
      <c r="P182" s="127">
        <v>18.252594975500006</v>
      </c>
      <c r="Q182" s="127">
        <v>20.136798764144917</v>
      </c>
      <c r="R182" s="127">
        <v>30.406156707540386</v>
      </c>
      <c r="S182" s="127">
        <v>31.773542729938594</v>
      </c>
      <c r="T182" s="127">
        <v>32.908357713980678</v>
      </c>
      <c r="U182" s="127">
        <v>33.943998940060027</v>
      </c>
      <c r="V182" s="127">
        <v>34.903327014739055</v>
      </c>
      <c r="W182" s="127">
        <v>35.763481331455068</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1.1902788826221658E-2</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5.1081922231989569</v>
      </c>
      <c r="E184" s="127">
        <v>4.3458099928573706</v>
      </c>
      <c r="F184" s="127">
        <v>7.4186293972896173</v>
      </c>
      <c r="G184" s="127">
        <v>6.3724390474701735</v>
      </c>
      <c r="H184" s="127">
        <v>9.6476419108951337</v>
      </c>
      <c r="I184" s="127">
        <v>11.760399547271023</v>
      </c>
      <c r="J184" s="127">
        <v>23.250404987262925</v>
      </c>
      <c r="K184" s="127">
        <v>23.829113116576167</v>
      </c>
      <c r="L184" s="127">
        <v>18.96148183100944</v>
      </c>
      <c r="M184" s="127">
        <v>23.207664865630434</v>
      </c>
      <c r="N184" s="127">
        <v>18.30000069689855</v>
      </c>
      <c r="O184" s="127">
        <v>13.705380060057971</v>
      </c>
      <c r="P184" s="127">
        <v>14.343614516731883</v>
      </c>
      <c r="Q184" s="127">
        <v>16.408363174188406</v>
      </c>
      <c r="R184" s="127">
        <v>15.51121567026073</v>
      </c>
      <c r="S184" s="127">
        <v>15.659855874980007</v>
      </c>
      <c r="T184" s="127">
        <v>15.782994106705539</v>
      </c>
      <c r="U184" s="127">
        <v>15.906029469025174</v>
      </c>
      <c r="V184" s="127">
        <v>16.031827802706566</v>
      </c>
      <c r="W184" s="127">
        <v>16.157523266982029</v>
      </c>
    </row>
    <row r="185" spans="1:23" s="85" customFormat="1" ht="14.25" customHeight="1" x14ac:dyDescent="0.25">
      <c r="A185" s="130" t="s">
        <v>240</v>
      </c>
      <c r="B185" s="130" t="s">
        <v>509</v>
      </c>
      <c r="C185" s="126" t="s">
        <v>514</v>
      </c>
      <c r="D185" s="127">
        <v>3.1244819184782613E-2</v>
      </c>
      <c r="E185" s="127">
        <v>3.9675960869565222E-3</v>
      </c>
      <c r="F185" s="127">
        <v>0</v>
      </c>
      <c r="G185" s="127">
        <v>2.4301526032608701E-2</v>
      </c>
      <c r="H185" s="127">
        <v>4.959495108695653E-2</v>
      </c>
      <c r="I185" s="127">
        <v>0.25744739109239134</v>
      </c>
      <c r="J185" s="127">
        <v>0.38237707288043488</v>
      </c>
      <c r="K185" s="127">
        <v>0.35999205311908444</v>
      </c>
      <c r="L185" s="127">
        <v>0.50928146143315733</v>
      </c>
      <c r="M185" s="127">
        <v>0.37410612646376828</v>
      </c>
      <c r="N185" s="127">
        <v>1.1096456471304343</v>
      </c>
      <c r="O185" s="127">
        <v>0.4213865501956523</v>
      </c>
      <c r="P185" s="127">
        <v>0.28040568134057975</v>
      </c>
      <c r="Q185" s="127">
        <v>0.23967897971014496</v>
      </c>
      <c r="R185" s="127">
        <v>0.16687878297713807</v>
      </c>
      <c r="S185" s="127">
        <v>0.11162022177945297</v>
      </c>
      <c r="T185" s="127">
        <v>5.6516474928027881E-2</v>
      </c>
      <c r="U185" s="127">
        <v>1.460210897317253E-3</v>
      </c>
      <c r="V185" s="127">
        <v>-5.3611985527422017E-2</v>
      </c>
      <c r="W185" s="127">
        <v>-0.10863774937192941</v>
      </c>
    </row>
    <row r="186" spans="1:23" s="85" customFormat="1" ht="14.25" customHeight="1" x14ac:dyDescent="0.25">
      <c r="A186" s="130" t="s">
        <v>240</v>
      </c>
      <c r="B186" s="130" t="s">
        <v>509</v>
      </c>
      <c r="C186" s="126" t="s">
        <v>267</v>
      </c>
      <c r="D186" s="127">
        <v>5.4501051400938056</v>
      </c>
      <c r="E186" s="127">
        <v>5.0771655589167404</v>
      </c>
      <c r="F186" s="127">
        <v>10.882455540170621</v>
      </c>
      <c r="G186" s="127">
        <v>12.155810448051065</v>
      </c>
      <c r="H186" s="127">
        <v>11.370494354481817</v>
      </c>
      <c r="I186" s="127">
        <v>16.693166906621727</v>
      </c>
      <c r="J186" s="127">
        <v>13.735231603789165</v>
      </c>
      <c r="K186" s="127">
        <v>14.61117398406822</v>
      </c>
      <c r="L186" s="127">
        <v>12.347900974084869</v>
      </c>
      <c r="M186" s="127">
        <v>13.732204389159426</v>
      </c>
      <c r="N186" s="127">
        <v>13.063771167012504</v>
      </c>
      <c r="O186" s="127">
        <v>16.160913851338588</v>
      </c>
      <c r="P186" s="127">
        <v>16.279577617717393</v>
      </c>
      <c r="Q186" s="127">
        <v>12.821942035057972</v>
      </c>
      <c r="R186" s="127">
        <v>6.9820722332787666</v>
      </c>
      <c r="S186" s="127">
        <v>5.3298894249902027</v>
      </c>
      <c r="T186" s="127">
        <v>3.5901302337801071</v>
      </c>
      <c r="U186" s="127">
        <v>1.7843072791252137</v>
      </c>
      <c r="V186" s="127">
        <v>-8.6744711133592944E-2</v>
      </c>
      <c r="W186" s="127">
        <v>-2.0245413588556653</v>
      </c>
    </row>
    <row r="187" spans="1:23" s="85" customFormat="1" ht="14.25" customHeight="1" x14ac:dyDescent="0.25">
      <c r="A187" s="130" t="s">
        <v>240</v>
      </c>
      <c r="B187" s="130" t="s">
        <v>509</v>
      </c>
      <c r="C187" s="126" t="s">
        <v>515</v>
      </c>
      <c r="D187" s="127">
        <v>0.41884308149547828</v>
      </c>
      <c r="E187" s="127">
        <v>5.9759987716521738E-2</v>
      </c>
      <c r="F187" s="127">
        <v>0.23851466470923915</v>
      </c>
      <c r="G187" s="127">
        <v>7.8991646095108711E-2</v>
      </c>
      <c r="H187" s="127">
        <v>0.96730174291304349</v>
      </c>
      <c r="I187" s="127">
        <v>0.59144135738586967</v>
      </c>
      <c r="J187" s="127">
        <v>4.4288743146739133E-2</v>
      </c>
      <c r="K187" s="127">
        <v>4.082269898788711E-2</v>
      </c>
      <c r="L187" s="127">
        <v>3.1278976485671579E-2</v>
      </c>
      <c r="M187" s="127">
        <v>0.18371146289130438</v>
      </c>
      <c r="N187" s="127">
        <v>0.10165204642753624</v>
      </c>
      <c r="O187" s="127">
        <v>0.17116790424637682</v>
      </c>
      <c r="P187" s="127">
        <v>0.19011409044927535</v>
      </c>
      <c r="Q187" s="127">
        <v>0.13206105289130435</v>
      </c>
      <c r="R187" s="127">
        <v>0.24491387725225428</v>
      </c>
      <c r="S187" s="127">
        <v>0.25845921358692903</v>
      </c>
      <c r="T187" s="127">
        <v>0.27217716516897533</v>
      </c>
      <c r="U187" s="127">
        <v>0.28626185376667179</v>
      </c>
      <c r="V187" s="127">
        <v>0.30071399035857577</v>
      </c>
      <c r="W187" s="127">
        <v>0.3155328639661345</v>
      </c>
    </row>
    <row r="188" spans="1:23" s="85" customFormat="1" ht="14.25" customHeight="1" x14ac:dyDescent="0.25">
      <c r="A188" s="130" t="s">
        <v>240</v>
      </c>
      <c r="B188" s="130" t="s">
        <v>509</v>
      </c>
      <c r="C188" s="126" t="s">
        <v>516</v>
      </c>
      <c r="D188" s="127">
        <v>40.112025448409476</v>
      </c>
      <c r="E188" s="127">
        <v>40.573262549929908</v>
      </c>
      <c r="F188" s="127">
        <v>54.44807810867794</v>
      </c>
      <c r="G188" s="127">
        <v>39.448947731306603</v>
      </c>
      <c r="H188" s="127">
        <v>44.269585657385612</v>
      </c>
      <c r="I188" s="127">
        <v>52.425749470985203</v>
      </c>
      <c r="J188" s="127">
        <v>51.081970681589041</v>
      </c>
      <c r="K188" s="127">
        <v>51.437447677429681</v>
      </c>
      <c r="L188" s="127">
        <v>43.39913737896569</v>
      </c>
      <c r="M188" s="127">
        <v>57.775555187920304</v>
      </c>
      <c r="N188" s="127">
        <v>47.93888864382609</v>
      </c>
      <c r="O188" s="127">
        <v>38.600531334231881</v>
      </c>
      <c r="P188" s="127">
        <v>19.51948637763768</v>
      </c>
      <c r="Q188" s="127">
        <v>22.003704063318846</v>
      </c>
      <c r="R188" s="127">
        <v>26.473306414476319</v>
      </c>
      <c r="S188" s="127">
        <v>26.659472759612729</v>
      </c>
      <c r="T188" s="127">
        <v>26.831361166958906</v>
      </c>
      <c r="U188" s="127">
        <v>26.989861816997582</v>
      </c>
      <c r="V188" s="127">
        <v>27.173988135272978</v>
      </c>
      <c r="W188" s="127">
        <v>27.344726696240929</v>
      </c>
    </row>
    <row r="189" spans="1:23" s="85" customFormat="1" ht="14.25" customHeight="1" x14ac:dyDescent="0.25">
      <c r="A189" s="130" t="s">
        <v>240</v>
      </c>
      <c r="B189" s="130" t="s">
        <v>509</v>
      </c>
      <c r="C189" s="126" t="s">
        <v>270</v>
      </c>
      <c r="D189" s="127">
        <v>3.0771321308270108</v>
      </c>
      <c r="E189" s="127">
        <v>4.451122062578805</v>
      </c>
      <c r="F189" s="127">
        <v>3.077120723650816</v>
      </c>
      <c r="G189" s="127">
        <v>3.3961926108825189</v>
      </c>
      <c r="H189" s="127">
        <v>7.56724439834022</v>
      </c>
      <c r="I189" s="127">
        <v>11.65431939913098</v>
      </c>
      <c r="J189" s="127">
        <v>16.632807510971769</v>
      </c>
      <c r="K189" s="127">
        <v>21.338063145651322</v>
      </c>
      <c r="L189" s="127">
        <v>21.98176334079254</v>
      </c>
      <c r="M189" s="127">
        <v>25.150132701456513</v>
      </c>
      <c r="N189" s="127">
        <v>33.904381996297118</v>
      </c>
      <c r="O189" s="127">
        <v>36.554642891478267</v>
      </c>
      <c r="P189" s="127">
        <v>31.12330106294203</v>
      </c>
      <c r="Q189" s="127">
        <v>29.076532203391313</v>
      </c>
      <c r="R189" s="127">
        <v>31.19943710768343</v>
      </c>
      <c r="S189" s="127">
        <v>32.57194270064165</v>
      </c>
      <c r="T189" s="127">
        <v>33.950132619280836</v>
      </c>
      <c r="U189" s="127">
        <v>35.337790614825934</v>
      </c>
      <c r="V189" s="127">
        <v>36.791740944140592</v>
      </c>
      <c r="W189" s="127">
        <v>38.255159350361161</v>
      </c>
    </row>
    <row r="190" spans="1:23" s="87" customFormat="1" ht="14.25" customHeight="1" x14ac:dyDescent="0.25">
      <c r="A190" s="125" t="s">
        <v>517</v>
      </c>
      <c r="B190" s="125" t="s">
        <v>517</v>
      </c>
      <c r="C190" s="124" t="s">
        <v>517</v>
      </c>
      <c r="D190" s="125">
        <f>SUMIF($B191:$B$211,LEFT($C190,LEN($C190)-6),D191:D$211)</f>
        <v>47.184834285066415</v>
      </c>
      <c r="E190" s="125">
        <f>SUMIF($B191:$B$211,LEFT($C190,LEN($C190)-6),E191:E$211)</f>
        <v>64.005544065931872</v>
      </c>
      <c r="F190" s="125">
        <f>SUMIF($B191:$B$211,LEFT($C190,LEN($C190)-6),F191:F$211)</f>
        <v>103.04740652833905</v>
      </c>
      <c r="G190" s="125">
        <f>SUMIF($B191:$B$211,LEFT($C190,LEN($C190)-6),G191:G$211)</f>
        <v>57.259646547769115</v>
      </c>
      <c r="H190" s="125">
        <f>SUMIF($B191:$B$211,LEFT($C190,LEN($C190)-6),H191:H$211)</f>
        <v>43.223069751520157</v>
      </c>
      <c r="I190" s="125">
        <f>SUMIF($B191:$B$211,LEFT($C190,LEN($C190)-6),I191:I$211)</f>
        <v>39.95418685367892</v>
      </c>
      <c r="J190" s="125">
        <f>SUMIF($B191:$B$211,LEFT($C190,LEN($C190)-6),J191:J$211)</f>
        <v>47.383827846995558</v>
      </c>
      <c r="K190" s="125">
        <f>SUMIF($B191:$B$211,LEFT($C190,LEN($C190)-6),K191:K$211)</f>
        <v>50.546702230922882</v>
      </c>
      <c r="L190" s="125">
        <f>SUMIF($B191:$B$211,LEFT($C190,LEN($C190)-6),L191:L$211)</f>
        <v>53.097630832459785</v>
      </c>
      <c r="M190" s="125">
        <f>SUMIF($B191:$B$211,LEFT($C190,LEN($C190)-6),M191:M$211)</f>
        <v>48.748662073855087</v>
      </c>
      <c r="N190" s="125">
        <f>SUMIF($B191:$B$211,LEFT($C190,LEN($C190)-6),N191:N$211)</f>
        <v>41.995580266434779</v>
      </c>
      <c r="O190" s="125">
        <f>SUMIF($B191:$B$211,LEFT($C190,LEN($C190)-6),O191:O$211)</f>
        <v>41.497550323572469</v>
      </c>
      <c r="P190" s="125">
        <f>SUMIF($B191:$B$211,LEFT($C190,LEN($C190)-6),P191:P$211)</f>
        <v>33.635393383287138</v>
      </c>
      <c r="Q190" s="125">
        <f>SUMIF($B191:$B$211,LEFT($C190,LEN($C190)-6),Q191:Q$211)</f>
        <v>39.54400122069022</v>
      </c>
      <c r="R190" s="125">
        <f>SUMIF($B191:$B$211,LEFT($C190,LEN($C190)-6),R191:R$211)</f>
        <v>37.314023987225866</v>
      </c>
      <c r="S190" s="125">
        <f>SUMIF($B191:$B$211,LEFT($C190,LEN($C190)-6),S191:S$211)</f>
        <v>37.493568924631575</v>
      </c>
      <c r="T190" s="125">
        <f>SUMIF($B191:$B$211,LEFT($C190,LEN($C190)-6),T191:T$211)</f>
        <v>37.566751773799602</v>
      </c>
      <c r="U190" s="125">
        <f>SUMIF($B191:$B$211,LEFT($C190,LEN($C190)-6),U191:U$211)</f>
        <v>37.621641957371075</v>
      </c>
      <c r="V190" s="125">
        <f>SUMIF($B191:$B$211,LEFT($C190,LEN($C190)-6),V191:V$211)</f>
        <v>37.689995766451133</v>
      </c>
      <c r="W190" s="125">
        <f>SUMIF($B191:$B$211,LEFT($C190,LEN($C190)-6),W191:W$211)</f>
        <v>37.726197827073513</v>
      </c>
    </row>
    <row r="191" spans="1:23" s="85" customFormat="1" ht="14.25" customHeight="1" x14ac:dyDescent="0.25">
      <c r="A191" s="130" t="s">
        <v>240</v>
      </c>
      <c r="B191" s="130" t="s">
        <v>518</v>
      </c>
      <c r="C191" s="126" t="s">
        <v>291</v>
      </c>
      <c r="D191" s="127">
        <v>28.982224935184</v>
      </c>
      <c r="E191" s="127">
        <v>38.912035154920659</v>
      </c>
      <c r="F191" s="127">
        <v>56.146536705183998</v>
      </c>
      <c r="G191" s="127">
        <v>17.373676542153998</v>
      </c>
      <c r="H191" s="127">
        <v>14.325252423518</v>
      </c>
      <c r="I191" s="127">
        <v>2.4164331941219999</v>
      </c>
      <c r="J191" s="127">
        <v>2.5676275923660001</v>
      </c>
      <c r="K191" s="127">
        <v>5.3016780072081824</v>
      </c>
      <c r="L191" s="127">
        <v>3.3020469180168068</v>
      </c>
      <c r="M191" s="127">
        <v>1.4174669040000001</v>
      </c>
      <c r="N191" s="127">
        <v>5.2099543999999991E-2</v>
      </c>
      <c r="O191" s="127">
        <v>3.8625524000000001E-2</v>
      </c>
      <c r="P191" s="127">
        <v>0.15450209600000003</v>
      </c>
      <c r="Q191" s="127">
        <v>5.1262596539999992</v>
      </c>
      <c r="R191" s="127">
        <v>1.0990228480238564</v>
      </c>
      <c r="S191" s="127">
        <v>1.1338012542557128</v>
      </c>
      <c r="T191" s="127">
        <v>1.1545730404227861</v>
      </c>
      <c r="U191" s="127">
        <v>1.18927069321093</v>
      </c>
      <c r="V191" s="127">
        <v>1.2118958789630006</v>
      </c>
      <c r="W191" s="127">
        <v>1.2345878484750792</v>
      </c>
    </row>
    <row r="192" spans="1:23" s="85" customFormat="1" ht="14.25" customHeight="1" x14ac:dyDescent="0.25">
      <c r="A192" s="130" t="s">
        <v>240</v>
      </c>
      <c r="B192" s="130" t="s">
        <v>518</v>
      </c>
      <c r="C192" s="126" t="s">
        <v>276</v>
      </c>
      <c r="D192" s="127">
        <v>10.985026790288044</v>
      </c>
      <c r="E192" s="127">
        <v>19.475739378368484</v>
      </c>
      <c r="F192" s="127">
        <v>39.972902775175271</v>
      </c>
      <c r="G192" s="127">
        <v>33.346603616896751</v>
      </c>
      <c r="H192" s="127">
        <v>21.391754678642044</v>
      </c>
      <c r="I192" s="127">
        <v>19.891367127547408</v>
      </c>
      <c r="J192" s="127">
        <v>20.007569235067393</v>
      </c>
      <c r="K192" s="127">
        <v>26.614654714528601</v>
      </c>
      <c r="L192" s="127">
        <v>27.60045547390656</v>
      </c>
      <c r="M192" s="127">
        <v>25.163043461543491</v>
      </c>
      <c r="N192" s="127">
        <v>20.870650434804347</v>
      </c>
      <c r="O192" s="127">
        <v>18.821118676992757</v>
      </c>
      <c r="P192" s="127">
        <v>16.662280484311598</v>
      </c>
      <c r="Q192" s="127">
        <v>14.238369847369565</v>
      </c>
      <c r="R192" s="127">
        <v>15.984139463034923</v>
      </c>
      <c r="S192" s="127">
        <v>15.897657567214198</v>
      </c>
      <c r="T192" s="127">
        <v>15.760716052220275</v>
      </c>
      <c r="U192" s="127">
        <v>15.612404628603993</v>
      </c>
      <c r="V192" s="127">
        <v>15.474163684617668</v>
      </c>
      <c r="W192" s="127">
        <v>15.324552832008921</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2.7773172608695656E-3</v>
      </c>
      <c r="E194" s="127">
        <v>0</v>
      </c>
      <c r="F194" s="127">
        <v>0</v>
      </c>
      <c r="G194" s="127">
        <v>7.9351921739130443E-3</v>
      </c>
      <c r="H194" s="127">
        <v>0</v>
      </c>
      <c r="I194" s="127">
        <v>0</v>
      </c>
      <c r="J194" s="127">
        <v>2.8765071630434787E-2</v>
      </c>
      <c r="K194" s="127">
        <v>4.9594953442590245E-3</v>
      </c>
      <c r="L194" s="127">
        <v>1.58703851016289E-2</v>
      </c>
      <c r="M194" s="127">
        <v>0.30896118478260876</v>
      </c>
      <c r="N194" s="127">
        <v>4.6812300724637683E-3</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5.412882079357229</v>
      </c>
      <c r="E195" s="127">
        <v>3.9318559814052185</v>
      </c>
      <c r="F195" s="127">
        <v>5.0578819642974464</v>
      </c>
      <c r="G195" s="127">
        <v>3.9204278463301825</v>
      </c>
      <c r="H195" s="127">
        <v>3.315559884288044</v>
      </c>
      <c r="I195" s="127">
        <v>7.4887100681404002</v>
      </c>
      <c r="J195" s="127">
        <v>10.744022715389946</v>
      </c>
      <c r="K195" s="127">
        <v>10.312928657803074</v>
      </c>
      <c r="L195" s="127">
        <v>13.602205279857181</v>
      </c>
      <c r="M195" s="127">
        <v>14.082648183304352</v>
      </c>
      <c r="N195" s="127">
        <v>14.902034251282609</v>
      </c>
      <c r="O195" s="127">
        <v>16.17187653349276</v>
      </c>
      <c r="P195" s="127">
        <v>13.479832070311593</v>
      </c>
      <c r="Q195" s="127">
        <v>15.620434042130437</v>
      </c>
      <c r="R195" s="127">
        <v>15.381150073522166</v>
      </c>
      <c r="S195" s="127">
        <v>15.553364136427906</v>
      </c>
      <c r="T195" s="127">
        <v>15.691982764544933</v>
      </c>
      <c r="U195" s="127">
        <v>15.810472916990149</v>
      </c>
      <c r="V195" s="127">
        <v>15.944875133228027</v>
      </c>
      <c r="W195" s="127">
        <v>16.059148873794086</v>
      </c>
    </row>
    <row r="196" spans="1:23" s="85" customFormat="1" ht="14.25" customHeight="1" x14ac:dyDescent="0.25">
      <c r="A196" s="130" t="s">
        <v>240</v>
      </c>
      <c r="B196" s="130" t="s">
        <v>518</v>
      </c>
      <c r="C196" s="126" t="s">
        <v>288</v>
      </c>
      <c r="D196" s="127">
        <v>1.8019231629762686</v>
      </c>
      <c r="E196" s="127">
        <v>1.6859135512375005</v>
      </c>
      <c r="F196" s="127">
        <v>1.8700850836823373</v>
      </c>
      <c r="G196" s="127">
        <v>2.6110033502142755</v>
      </c>
      <c r="H196" s="127">
        <v>4.1905027650720656</v>
      </c>
      <c r="I196" s="127">
        <v>10.157676463869114</v>
      </c>
      <c r="J196" s="127">
        <v>14.035843232541781</v>
      </c>
      <c r="K196" s="127">
        <v>8.3124813560387683</v>
      </c>
      <c r="L196" s="127">
        <v>8.5770527755776111</v>
      </c>
      <c r="M196" s="127">
        <v>7.7765423402246379</v>
      </c>
      <c r="N196" s="127">
        <v>6.1661148062753615</v>
      </c>
      <c r="O196" s="127">
        <v>6.4659295890869579</v>
      </c>
      <c r="P196" s="127">
        <v>3.3387787326639486</v>
      </c>
      <c r="Q196" s="127">
        <v>4.558937677190217</v>
      </c>
      <c r="R196" s="127">
        <v>4.849711602644927</v>
      </c>
      <c r="S196" s="127">
        <v>4.9087459667337576</v>
      </c>
      <c r="T196" s="127">
        <v>4.9594799166116079</v>
      </c>
      <c r="U196" s="127">
        <v>5.0094937185660067</v>
      </c>
      <c r="V196" s="127">
        <v>5.0590610696424401</v>
      </c>
      <c r="W196" s="127">
        <v>5.1079082727954264</v>
      </c>
    </row>
    <row r="197" spans="1:23" s="87" customFormat="1" ht="14.25" customHeight="1" x14ac:dyDescent="0.25">
      <c r="A197" s="123" t="s">
        <v>521</v>
      </c>
      <c r="B197" s="123" t="s">
        <v>521</v>
      </c>
      <c r="C197" s="122" t="s">
        <v>521</v>
      </c>
      <c r="D197" s="123">
        <f>SUMIF($A199:$A$211,LEFT($C197,LEN($C197)-6),D199:D$211)</f>
        <v>3.5776486884017755</v>
      </c>
      <c r="E197" s="123">
        <f>SUMIF($A199:$A$211,LEFT($C197,LEN($C197)-6),E199:E$211)</f>
        <v>3.8672565997873698</v>
      </c>
      <c r="F197" s="123">
        <f>SUMIF($A199:$A$211,LEFT($C197,LEN($C197)-6),F199:F$211)</f>
        <v>6.31059066097799</v>
      </c>
      <c r="G197" s="123">
        <f>SUMIF($A199:$A$211,LEFT($C197,LEN($C197)-6),G199:G$211)</f>
        <v>11.848703906768925</v>
      </c>
      <c r="H197" s="123">
        <f>SUMIF($A199:$A$211,LEFT($C197,LEN($C197)-6),H199:H$211)</f>
        <v>6.6245713163700009</v>
      </c>
      <c r="I197" s="123">
        <f>SUMIF($A199:$A$211,LEFT($C197,LEN($C197)-6),I199:I$211)</f>
        <v>6.7280409406264123</v>
      </c>
      <c r="J197" s="123">
        <f>SUMIF($A199:$A$211,LEFT($C197,LEN($C197)-6),J199:J$211)</f>
        <v>8.8802623957333164</v>
      </c>
      <c r="K197" s="123">
        <f>SUMIF($A199:$A$211,LEFT($C197,LEN($C197)-6),K199:K$211)</f>
        <v>9.9079265789971682</v>
      </c>
      <c r="L197" s="123">
        <f>SUMIF($A199:$A$211,LEFT($C197,LEN($C197)-6),L199:L$211)</f>
        <v>9.7260395805219613</v>
      </c>
      <c r="M197" s="123">
        <f>SUMIF($A199:$A$211,LEFT($C197,LEN($C197)-6),M199:M$211)</f>
        <v>9.4125184586884068</v>
      </c>
      <c r="N197" s="123">
        <f>SUMIF($A199:$A$211,LEFT($C197,LEN($C197)-6),N199:N$211)</f>
        <v>12.2898332562029</v>
      </c>
      <c r="O197" s="123">
        <f>SUMIF($A199:$A$211,LEFT($C197,LEN($C197)-6),O199:O$211)</f>
        <v>9.5667786745217409</v>
      </c>
      <c r="P197" s="123">
        <f>SUMIF($A199:$A$211,LEFT($C197,LEN($C197)-6),P199:P$211)</f>
        <v>9.9037542078260863</v>
      </c>
      <c r="Q197" s="123">
        <f>SUMIF($A199:$A$211,LEFT($C197,LEN($C197)-6),Q199:Q$211)</f>
        <v>10.978436358927537</v>
      </c>
      <c r="R197" s="123">
        <f>SUMIF($A199:$A$211,LEFT($C197,LEN($C197)-6),R199:R$211)</f>
        <v>9.8439978895925471</v>
      </c>
      <c r="S197" s="123">
        <f>SUMIF($A199:$A$211,LEFT($C197,LEN($C197)-6),S199:S$211)</f>
        <v>9.8386311034422</v>
      </c>
      <c r="T197" s="123">
        <f>SUMIF($A199:$A$211,LEFT($C197,LEN($C197)-6),T199:T$211)</f>
        <v>9.8158233031171562</v>
      </c>
      <c r="U197" s="123">
        <f>SUMIF($A199:$A$211,LEFT($C197,LEN($C197)-6),U199:U$211)</f>
        <v>9.7582072068935126</v>
      </c>
      <c r="V197" s="123">
        <f>SUMIF($A199:$A$211,LEFT($C197,LEN($C197)-6),V199:V$211)</f>
        <v>9.7626532630957321</v>
      </c>
      <c r="W197" s="123">
        <f>SUMIF($A199:$A$211,LEFT($C197,LEN($C197)-6),W199:W$211)</f>
        <v>9.732291023399263</v>
      </c>
    </row>
    <row r="198" spans="1:23" s="87" customFormat="1" ht="14.25" customHeight="1" x14ac:dyDescent="0.25">
      <c r="A198" s="125" t="s">
        <v>521</v>
      </c>
      <c r="B198" s="125" t="s">
        <v>521</v>
      </c>
      <c r="C198" s="124" t="s">
        <v>521</v>
      </c>
      <c r="D198" s="125">
        <f>SUMIF($B199:$B$211,LEFT($C198,LEN($C198)-6),D199:D$211)</f>
        <v>3.5776486884017755</v>
      </c>
      <c r="E198" s="125">
        <f>SUMIF($B199:$B$211,LEFT($C198,LEN($C198)-6),E199:E$211)</f>
        <v>3.8672565997873698</v>
      </c>
      <c r="F198" s="125">
        <f>SUMIF($B199:$B$211,LEFT($C198,LEN($C198)-6),F199:F$211)</f>
        <v>6.31059066097799</v>
      </c>
      <c r="G198" s="125">
        <f>SUMIF($B199:$B$211,LEFT($C198,LEN($C198)-6),G199:G$211)</f>
        <v>11.848703906768925</v>
      </c>
      <c r="H198" s="125">
        <f>SUMIF($B199:$B$211,LEFT($C198,LEN($C198)-6),H199:H$211)</f>
        <v>6.6245713163700009</v>
      </c>
      <c r="I198" s="125">
        <f>SUMIF($B199:$B$211,LEFT($C198,LEN($C198)-6),I199:I$211)</f>
        <v>6.7280409406264123</v>
      </c>
      <c r="J198" s="125">
        <f>SUMIF($B199:$B$211,LEFT($C198,LEN($C198)-6),J199:J$211)</f>
        <v>8.8802623957333164</v>
      </c>
      <c r="K198" s="125">
        <f>SUMIF($B199:$B$211,LEFT($C198,LEN($C198)-6),K199:K$211)</f>
        <v>9.9079265789971682</v>
      </c>
      <c r="L198" s="125">
        <f>SUMIF($B199:$B$211,LEFT($C198,LEN($C198)-6),L199:L$211)</f>
        <v>9.7260395805219613</v>
      </c>
      <c r="M198" s="125">
        <f>SUMIF($B199:$B$211,LEFT($C198,LEN($C198)-6),M199:M$211)</f>
        <v>9.4125184586884068</v>
      </c>
      <c r="N198" s="125">
        <f>SUMIF($B199:$B$211,LEFT($C198,LEN($C198)-6),N199:N$211)</f>
        <v>12.2898332562029</v>
      </c>
      <c r="O198" s="125">
        <f>SUMIF($B199:$B$211,LEFT($C198,LEN($C198)-6),O199:O$211)</f>
        <v>9.5667786745217409</v>
      </c>
      <c r="P198" s="125">
        <f>SUMIF($B199:$B$211,LEFT($C198,LEN($C198)-6),P199:P$211)</f>
        <v>9.9037542078260863</v>
      </c>
      <c r="Q198" s="125">
        <f>SUMIF($B199:$B$211,LEFT($C198,LEN($C198)-6),Q199:Q$211)</f>
        <v>10.978436358927537</v>
      </c>
      <c r="R198" s="125">
        <f>SUMIF($B199:$B$211,LEFT($C198,LEN($C198)-6),R199:R$211)</f>
        <v>9.8439978895925471</v>
      </c>
      <c r="S198" s="125">
        <f>SUMIF($B199:$B$211,LEFT($C198,LEN($C198)-6),S199:S$211)</f>
        <v>9.8386311034422</v>
      </c>
      <c r="T198" s="125">
        <f>SUMIF($B199:$B$211,LEFT($C198,LEN($C198)-6),T199:T$211)</f>
        <v>9.8158233031171562</v>
      </c>
      <c r="U198" s="125">
        <f>SUMIF($B199:$B$211,LEFT($C198,LEN($C198)-6),U199:U$211)</f>
        <v>9.7582072068935126</v>
      </c>
      <c r="V198" s="125">
        <f>SUMIF($B199:$B$211,LEFT($C198,LEN($C198)-6),V199:V$211)</f>
        <v>9.7626532630957321</v>
      </c>
      <c r="W198" s="125">
        <f>SUMIF($B199:$B$211,LEFT($C198,LEN($C198)-6),W199:W$211)</f>
        <v>9.732291023399263</v>
      </c>
    </row>
    <row r="199" spans="1:23" s="85" customFormat="1" ht="14.25" customHeight="1" x14ac:dyDescent="0.25">
      <c r="A199" s="130" t="s">
        <v>522</v>
      </c>
      <c r="B199" s="130" t="s">
        <v>522</v>
      </c>
      <c r="C199" s="126" t="s">
        <v>523</v>
      </c>
      <c r="D199" s="127">
        <v>3.5328451065008699</v>
      </c>
      <c r="E199" s="127">
        <v>3.7120592106797612</v>
      </c>
      <c r="F199" s="127">
        <v>6.0760065423366854</v>
      </c>
      <c r="G199" s="127">
        <v>11.313058184407392</v>
      </c>
      <c r="H199" s="127">
        <v>6.3138824066271209</v>
      </c>
      <c r="I199" s="127">
        <v>5.0820312425731515</v>
      </c>
      <c r="J199" s="127">
        <v>6.7271403420376643</v>
      </c>
      <c r="K199" s="127">
        <v>7.243964533101634</v>
      </c>
      <c r="L199" s="127">
        <v>7.6756630079103907</v>
      </c>
      <c r="M199" s="127">
        <v>7.5354639590434793</v>
      </c>
      <c r="N199" s="127">
        <v>10.50631528854348</v>
      </c>
      <c r="O199" s="127">
        <v>7.6864489804202911</v>
      </c>
      <c r="P199" s="127">
        <v>8.792209005644926</v>
      </c>
      <c r="Q199" s="127">
        <v>10.41898926946377</v>
      </c>
      <c r="R199" s="127">
        <v>8.6141235036091643</v>
      </c>
      <c r="S199" s="127">
        <v>8.5972248457387419</v>
      </c>
      <c r="T199" s="127">
        <v>8.5635295091115324</v>
      </c>
      <c r="U199" s="127">
        <v>8.4963605880790016</v>
      </c>
      <c r="V199" s="127">
        <v>8.4898155721757131</v>
      </c>
      <c r="W199" s="127">
        <v>8.4497969718670234</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1.1074055666666669E-2</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3.3729526234239138E-2</v>
      </c>
      <c r="E204" s="127">
        <v>0.15519738910760872</v>
      </c>
      <c r="F204" s="127">
        <v>0.23458411864130441</v>
      </c>
      <c r="G204" s="127">
        <v>0.53564572236153274</v>
      </c>
      <c r="H204" s="127">
        <v>0.24821084143288047</v>
      </c>
      <c r="I204" s="127">
        <v>1.6460096980532612</v>
      </c>
      <c r="J204" s="127">
        <v>2.1406104636956522</v>
      </c>
      <c r="K204" s="127">
        <v>2.6014040929241911</v>
      </c>
      <c r="L204" s="127">
        <v>2.0399245823151277</v>
      </c>
      <c r="M204" s="127">
        <v>1.8770544996449281</v>
      </c>
      <c r="N204" s="127">
        <v>1.7835179676594202</v>
      </c>
      <c r="O204" s="127">
        <v>1.8569235437391307</v>
      </c>
      <c r="P204" s="127">
        <v>1.0881390518188407</v>
      </c>
      <c r="Q204" s="127">
        <v>0.54680776826811595</v>
      </c>
      <c r="R204" s="127">
        <v>1.2298743859833829</v>
      </c>
      <c r="S204" s="127">
        <v>1.2414062577034572</v>
      </c>
      <c r="T204" s="127">
        <v>1.2522937940056231</v>
      </c>
      <c r="U204" s="127">
        <v>1.2618466188145103</v>
      </c>
      <c r="V204" s="127">
        <v>1.2728376909200187</v>
      </c>
      <c r="W204" s="127">
        <v>1.2824940515322387</v>
      </c>
    </row>
    <row r="205" spans="1:23" s="85" customFormat="1" ht="14.25" customHeight="1" x14ac:dyDescent="0.25">
      <c r="A205" s="130" t="s">
        <v>522</v>
      </c>
      <c r="B205" s="130" t="s">
        <v>522</v>
      </c>
      <c r="C205" s="126" t="s">
        <v>529</v>
      </c>
      <c r="D205" s="127">
        <v>0</v>
      </c>
      <c r="E205" s="127">
        <v>0</v>
      </c>
      <c r="F205" s="127">
        <v>0</v>
      </c>
      <c r="G205" s="127">
        <v>0</v>
      </c>
      <c r="H205" s="127">
        <v>6.2478068310000003E-2</v>
      </c>
      <c r="I205" s="127">
        <v>0</v>
      </c>
      <c r="J205" s="127">
        <v>1.251159E-2</v>
      </c>
      <c r="K205" s="127">
        <v>6.2557952971343103E-2</v>
      </c>
      <c r="L205" s="127">
        <v>1.0451990296442856E-2</v>
      </c>
      <c r="M205" s="127">
        <v>0</v>
      </c>
      <c r="N205" s="127">
        <v>0</v>
      </c>
      <c r="O205" s="127">
        <v>2.3406150362318842E-2</v>
      </c>
      <c r="P205" s="127">
        <v>2.3406150362318842E-2</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1.2639321195652175E-2</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1.2442204907666669E-2</v>
      </c>
      <c r="H209" s="123">
        <f>SUMIF($A211:$A$211,LEFT($C209,LEN($C209)-6),H211:H$211)</f>
        <v>1.6560746883333339E-4</v>
      </c>
      <c r="I209" s="123">
        <f>SUMIF($A211:$A$211,LEFT($C209,LEN($C209)-6),I211:I$211)</f>
        <v>3.5502415735000009E-3</v>
      </c>
      <c r="J209" s="123">
        <f>SUMIF($A211:$A$211,LEFT($C209,LEN($C209)-6),J211:J$211)</f>
        <v>0</v>
      </c>
      <c r="K209" s="123">
        <f>SUMIF($A211:$A$211,LEFT($C209,LEN($C209)-6),K211:K$211)</f>
        <v>0</v>
      </c>
      <c r="L209" s="123">
        <f>SUMIF($A211:$A$211,LEFT($C209,LEN($C209)-6),L211:L$211)</f>
        <v>4.2182086770208184E-4</v>
      </c>
      <c r="M209" s="123">
        <f>SUMIF($A211:$A$211,LEFT($C209,LEN($C209)-6),M211:M$211)</f>
        <v>0.23356190133333338</v>
      </c>
      <c r="N209" s="123">
        <f>SUMIF($A211:$A$211,LEFT($C209,LEN($C209)-6),N211:N$211)</f>
        <v>0.19027241100000006</v>
      </c>
      <c r="O209" s="123">
        <f>SUMIF($A211:$A$211,LEFT($C209,LEN($C209)-6),O211:O$211)</f>
        <v>0.14094252666666671</v>
      </c>
      <c r="P209" s="123">
        <f>SUMIF($A211:$A$211,LEFT($C209,LEN($C209)-6),P211:P$211)</f>
        <v>9.5639571666666687E-2</v>
      </c>
      <c r="Q209" s="123">
        <f>SUMIF($A211:$A$211,LEFT($C209,LEN($C209)-6),Q211:Q$211)</f>
        <v>0.1273516401666667</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1.2442204907666669E-2</v>
      </c>
      <c r="H210" s="125">
        <f>SUMIF($B211:$B$211,LEFT($C210,LEN($C210)-6),H211:H$211)</f>
        <v>1.6560746883333339E-4</v>
      </c>
      <c r="I210" s="125">
        <f>SUMIF($B211:$B$211,LEFT($C210,LEN($C210)-6),I211:I$211)</f>
        <v>3.5502415735000009E-3</v>
      </c>
      <c r="J210" s="125">
        <f>SUMIF($B211:$B$211,LEFT($C210,LEN($C210)-6),J211:J$211)</f>
        <v>0</v>
      </c>
      <c r="K210" s="125">
        <f>SUMIF($B211:$B$211,LEFT($C210,LEN($C210)-6),K211:K$211)</f>
        <v>0</v>
      </c>
      <c r="L210" s="125">
        <f>SUMIF($B211:$B$211,LEFT($C210,LEN($C210)-6),L211:L$211)</f>
        <v>4.2182086770208184E-4</v>
      </c>
      <c r="M210" s="125">
        <f>SUMIF($B211:$B$211,LEFT($C210,LEN($C210)-6),M211:M$211)</f>
        <v>0.23356190133333338</v>
      </c>
      <c r="N210" s="125">
        <f>SUMIF($B211:$B$211,LEFT($C210,LEN($C210)-6),N211:N$211)</f>
        <v>0.19027241100000006</v>
      </c>
      <c r="O210" s="125">
        <f>SUMIF($B211:$B$211,LEFT($C210,LEN($C210)-6),O211:O$211)</f>
        <v>0.14094252666666671</v>
      </c>
      <c r="P210" s="125">
        <f>SUMIF($B211:$B$211,LEFT($C210,LEN($C210)-6),P211:P$211)</f>
        <v>9.5639571666666687E-2</v>
      </c>
      <c r="Q210" s="125">
        <f>SUMIF($B211:$B$211,LEFT($C210,LEN($C210)-6),Q211:Q$211)</f>
        <v>0.1273516401666667</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1.2442204907666669E-2</v>
      </c>
      <c r="H211" s="127">
        <v>1.6560746883333339E-4</v>
      </c>
      <c r="I211" s="127">
        <v>3.5502415735000009E-3</v>
      </c>
      <c r="J211" s="127">
        <v>0</v>
      </c>
      <c r="K211" s="127">
        <v>0</v>
      </c>
      <c r="L211" s="127">
        <v>4.2182086770208184E-4</v>
      </c>
      <c r="M211" s="127">
        <v>0.23356190133333338</v>
      </c>
      <c r="N211" s="127">
        <v>0.19027241100000006</v>
      </c>
      <c r="O211" s="127">
        <v>0.14094252666666671</v>
      </c>
      <c r="P211" s="127">
        <v>9.5639571666666687E-2</v>
      </c>
      <c r="Q211" s="127">
        <v>0.1273516401666667</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6B5B-9B1E-4D34-8B5E-AE5B3786879E}">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77</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603.43836508168317</v>
      </c>
      <c r="E4" s="5">
        <f t="shared" si="0"/>
        <v>581.20850023361083</v>
      </c>
      <c r="F4" s="5">
        <f t="shared" si="0"/>
        <v>680.64497707272005</v>
      </c>
      <c r="G4" s="5">
        <f t="shared" si="0"/>
        <v>644.18911505788492</v>
      </c>
      <c r="H4" s="5">
        <f t="shared" si="0"/>
        <v>665.28038651724455</v>
      </c>
      <c r="I4" s="5">
        <f t="shared" si="0"/>
        <v>717.2693823595406</v>
      </c>
      <c r="J4" s="5">
        <f t="shared" si="0"/>
        <v>719.89569495643673</v>
      </c>
      <c r="K4" s="5">
        <f t="shared" si="0"/>
        <v>722.00176397051121</v>
      </c>
      <c r="L4" s="5">
        <f t="shared" si="0"/>
        <v>753.61815962203457</v>
      </c>
      <c r="M4" s="5">
        <f t="shared" si="0"/>
        <v>833.30535602517409</v>
      </c>
      <c r="N4" s="5">
        <f t="shared" si="0"/>
        <v>853.03545845709323</v>
      </c>
      <c r="O4" s="5">
        <f t="shared" si="0"/>
        <v>825.91398181069462</v>
      </c>
      <c r="P4" s="5">
        <f t="shared" si="0"/>
        <v>711.09390420871023</v>
      </c>
      <c r="Q4" s="5">
        <f t="shared" si="0"/>
        <v>624.25192834784878</v>
      </c>
      <c r="R4" s="5">
        <f t="shared" si="0"/>
        <v>776.66807345579696</v>
      </c>
      <c r="S4" s="5">
        <f t="shared" si="0"/>
        <v>792.64974398677123</v>
      </c>
      <c r="T4" s="5">
        <f>T5+T56+T116+T120+T153+T197+T209</f>
        <v>806.7766489399304</v>
      </c>
      <c r="U4" s="5">
        <f t="shared" ref="U4:W4" si="1">U5+U56+U116+U120+U153+U197+U209</f>
        <v>816.32166624701654</v>
      </c>
      <c r="V4" s="5">
        <f t="shared" si="1"/>
        <v>837.00748215840053</v>
      </c>
      <c r="W4" s="5">
        <f t="shared" si="1"/>
        <v>843.69429210435214</v>
      </c>
    </row>
    <row r="5" spans="1:31" s="87" customFormat="1" ht="14.25" customHeight="1" x14ac:dyDescent="0.25">
      <c r="A5" s="123" t="s">
        <v>349</v>
      </c>
      <c r="B5" s="123" t="s">
        <v>349</v>
      </c>
      <c r="C5" s="122" t="s">
        <v>349</v>
      </c>
      <c r="D5" s="123">
        <f>SUMIF($A7:$A$211,LEFT($C5,LEN($C5)-6),D7:D$211)</f>
        <v>325.55222720891032</v>
      </c>
      <c r="E5" s="123">
        <f>SUMIF($A7:$A$211,LEFT($C5,LEN($C5)-6),E7:E$211)</f>
        <v>322.32882450497937</v>
      </c>
      <c r="F5" s="123">
        <f>SUMIF($A7:$A$211,LEFT($C5,LEN($C5)-6),F7:F$211)</f>
        <v>346.45448614581193</v>
      </c>
      <c r="G5" s="123">
        <f>SUMIF($A7:$A$211,LEFT($C5,LEN($C5)-6),G7:G$211)</f>
        <v>356.93114715963475</v>
      </c>
      <c r="H5" s="123">
        <f>SUMIF($A7:$A$211,LEFT($C5,LEN($C5)-6),H7:H$211)</f>
        <v>341.01614947164012</v>
      </c>
      <c r="I5" s="123">
        <f>SUMIF($A7:$A$211,LEFT($C5,LEN($C5)-6),I7:I$211)</f>
        <v>372.26274620642062</v>
      </c>
      <c r="J5" s="123">
        <f>SUMIF($A7:$A$211,LEFT($C5,LEN($C5)-6),J7:J$211)</f>
        <v>376.29103486618624</v>
      </c>
      <c r="K5" s="123">
        <f>SUMIF($A7:$A$211,LEFT($C5,LEN($C5)-6),K7:K$211)</f>
        <v>364.04029226757797</v>
      </c>
      <c r="L5" s="123">
        <f>SUMIF($A7:$A$211,LEFT($C5,LEN($C5)-6),L7:L$211)</f>
        <v>395.71780021732377</v>
      </c>
      <c r="M5" s="123">
        <f>SUMIF($A7:$A$211,LEFT($C5,LEN($C5)-6),M7:M$211)</f>
        <v>368.92950998462328</v>
      </c>
      <c r="N5" s="123">
        <f>SUMIF($A7:$A$211,LEFT($C5,LEN($C5)-6),N7:N$211)</f>
        <v>410.15999089683953</v>
      </c>
      <c r="O5" s="123">
        <f>SUMIF($A7:$A$211,LEFT($C5,LEN($C5)-6),O7:O$211)</f>
        <v>409.26400828617284</v>
      </c>
      <c r="P5" s="123">
        <f>SUMIF($A7:$A$211,LEFT($C5,LEN($C5)-6),P7:P$211)</f>
        <v>327.48142803383337</v>
      </c>
      <c r="Q5" s="123">
        <f>SUMIF($A7:$A$211,LEFT($C5,LEN($C5)-6),Q7:Q$211)</f>
        <v>269.01649050347919</v>
      </c>
      <c r="R5" s="123">
        <f>SUMIF($A7:$A$211,LEFT($C5,LEN($C5)-6),R7:R$211)</f>
        <v>368.32609467155748</v>
      </c>
      <c r="S5" s="123">
        <f>SUMIF($A7:$A$211,LEFT($C5,LEN($C5)-6),S7:S$211)</f>
        <v>371.781758767611</v>
      </c>
      <c r="T5" s="123">
        <f>SUMIF($A7:$A$211,LEFT($C5,LEN($C5)-6),T7:T$211)</f>
        <v>378.37214979359896</v>
      </c>
      <c r="U5" s="123">
        <f>SUMIF($A7:$A$211,LEFT($C5,LEN($C5)-6),U7:U$211)</f>
        <v>379.82502865220931</v>
      </c>
      <c r="V5" s="123">
        <f>SUMIF($A7:$A$211,LEFT($C5,LEN($C5)-6),V7:V$211)</f>
        <v>389.47523979185019</v>
      </c>
      <c r="W5" s="123">
        <f>SUMIF($A7:$A$211,LEFT($C5,LEN($C5)-6),W7:W$211)</f>
        <v>393.59472650223762</v>
      </c>
    </row>
    <row r="6" spans="1:31" s="87" customFormat="1" ht="14.25" customHeight="1" x14ac:dyDescent="0.25">
      <c r="A6" s="125" t="s">
        <v>350</v>
      </c>
      <c r="B6" s="125" t="s">
        <v>350</v>
      </c>
      <c r="C6" s="124" t="s">
        <v>350</v>
      </c>
      <c r="D6" s="125">
        <f>SUMIF($B7:$B$211,LEFT($C6,LEN($C6)-6),D7:D$211)</f>
        <v>201.30170706469934</v>
      </c>
      <c r="E6" s="125">
        <f>SUMIF($B7:$B$211,LEFT($C6,LEN($C6)-6),E7:E$211)</f>
        <v>193.38493758594342</v>
      </c>
      <c r="F6" s="125">
        <f>SUMIF($B7:$B$211,LEFT($C6,LEN($C6)-6),F7:F$211)</f>
        <v>201.19829211558695</v>
      </c>
      <c r="G6" s="125">
        <f>SUMIF($B7:$B$211,LEFT($C6,LEN($C6)-6),G7:G$211)</f>
        <v>206.88225400611844</v>
      </c>
      <c r="H6" s="125">
        <f>SUMIF($B7:$B$211,LEFT($C6,LEN($C6)-6),H7:H$211)</f>
        <v>190.73346239946704</v>
      </c>
      <c r="I6" s="125">
        <f>SUMIF($B7:$B$211,LEFT($C6,LEN($C6)-6),I7:I$211)</f>
        <v>205.01354509541312</v>
      </c>
      <c r="J6" s="125">
        <f>SUMIF($B7:$B$211,LEFT($C6,LEN($C6)-6),J7:J$211)</f>
        <v>173.20067004003184</v>
      </c>
      <c r="K6" s="125">
        <f>SUMIF($B7:$B$211,LEFT($C6,LEN($C6)-6),K7:K$211)</f>
        <v>172.26401026524388</v>
      </c>
      <c r="L6" s="125">
        <f>SUMIF($B7:$B$211,LEFT($C6,LEN($C6)-6),L7:L$211)</f>
        <v>156.95141127643581</v>
      </c>
      <c r="M6" s="125">
        <f>SUMIF($B7:$B$211,LEFT($C6,LEN($C6)-6),M7:M$211)</f>
        <v>141.11842039256251</v>
      </c>
      <c r="N6" s="125">
        <f>SUMIF($B7:$B$211,LEFT($C6,LEN($C6)-6),N7:N$211)</f>
        <v>136.04303318431252</v>
      </c>
      <c r="O6" s="125">
        <f>SUMIF($B7:$B$211,LEFT($C6,LEN($C6)-6),O7:O$211)</f>
        <v>150.90220153614587</v>
      </c>
      <c r="P6" s="125">
        <f>SUMIF($B7:$B$211,LEFT($C6,LEN($C6)-6),P7:P$211)</f>
        <v>157.58725206008336</v>
      </c>
      <c r="Q6" s="125">
        <f>SUMIF($B7:$B$211,LEFT($C6,LEN($C6)-6),Q7:Q$211)</f>
        <v>117.65706072097916</v>
      </c>
      <c r="R6" s="125">
        <f>SUMIF($B7:$B$211,LEFT($C6,LEN($C6)-6),R7:R$211)</f>
        <v>148.60832686776467</v>
      </c>
      <c r="S6" s="125">
        <f>SUMIF($B7:$B$211,LEFT($C6,LEN($C6)-6),S7:S$211)</f>
        <v>147.60454157788234</v>
      </c>
      <c r="T6" s="125">
        <f>SUMIF($B7:$B$211,LEFT($C6,LEN($C6)-6),T7:T$211)</f>
        <v>150.25302818928225</v>
      </c>
      <c r="U6" s="125">
        <f>SUMIF($B7:$B$211,LEFT($C6,LEN($C6)-6),U7:U$211)</f>
        <v>152.04251078488397</v>
      </c>
      <c r="V6" s="125">
        <f>SUMIF($B7:$B$211,LEFT($C6,LEN($C6)-6),V7:V$211)</f>
        <v>155.92065016989713</v>
      </c>
      <c r="W6" s="125">
        <f>SUMIF($B7:$B$211,LEFT($C6,LEN($C6)-6),W7:W$211)</f>
        <v>157.17428121459869</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49.925274323746507</v>
      </c>
      <c r="E8" s="127">
        <v>48.221468855259005</v>
      </c>
      <c r="F8" s="127">
        <v>50.773835222613016</v>
      </c>
      <c r="G8" s="127">
        <v>47.606053056027022</v>
      </c>
      <c r="H8" s="127">
        <v>4.7797302063079989</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75.757076598076523</v>
      </c>
      <c r="E11" s="127">
        <v>79.483497953819537</v>
      </c>
      <c r="F11" s="127">
        <v>85.09956193122099</v>
      </c>
      <c r="G11" s="127">
        <v>88.444031451883021</v>
      </c>
      <c r="H11" s="127">
        <v>93.966050163396019</v>
      </c>
      <c r="I11" s="127">
        <v>110.63911785387704</v>
      </c>
      <c r="J11" s="127">
        <v>111.05189863398152</v>
      </c>
      <c r="K11" s="127">
        <v>104.96493595559468</v>
      </c>
      <c r="L11" s="127">
        <v>84.082009174635459</v>
      </c>
      <c r="M11" s="127">
        <v>88.262010269499996</v>
      </c>
      <c r="N11" s="127">
        <v>82.200983603500006</v>
      </c>
      <c r="O11" s="127">
        <v>90.493541714500012</v>
      </c>
      <c r="P11" s="127">
        <v>92.486314900000025</v>
      </c>
      <c r="Q11" s="127">
        <v>62.849600662500002</v>
      </c>
      <c r="R11" s="127">
        <v>84.857915402327436</v>
      </c>
      <c r="S11" s="127">
        <v>85.604055474586332</v>
      </c>
      <c r="T11" s="127">
        <v>87.147545861770539</v>
      </c>
      <c r="U11" s="127">
        <v>88.190424150245178</v>
      </c>
      <c r="V11" s="127">
        <v>90.450534069307324</v>
      </c>
      <c r="W11" s="127">
        <v>91.18112770653542</v>
      </c>
    </row>
    <row r="12" spans="1:31" s="85" customFormat="1" ht="14.25" customHeight="1" x14ac:dyDescent="0.25">
      <c r="A12" s="130" t="s">
        <v>144</v>
      </c>
      <c r="B12" s="130" t="s">
        <v>351</v>
      </c>
      <c r="C12" s="126" t="s">
        <v>356</v>
      </c>
      <c r="D12" s="127">
        <v>10.949090181490499</v>
      </c>
      <c r="E12" s="127">
        <v>12.996344984819503</v>
      </c>
      <c r="F12" s="127">
        <v>6.8735002162584999</v>
      </c>
      <c r="G12" s="127">
        <v>22.725184876156998</v>
      </c>
      <c r="H12" s="127">
        <v>40.845527630322501</v>
      </c>
      <c r="I12" s="127">
        <v>38.407848454808509</v>
      </c>
      <c r="J12" s="127">
        <v>20.764869289516</v>
      </c>
      <c r="K12" s="127">
        <v>19.170282777425115</v>
      </c>
      <c r="L12" s="127">
        <v>18.824181309310003</v>
      </c>
      <c r="M12" s="127">
        <v>14.969466649000003</v>
      </c>
      <c r="N12" s="127">
        <v>19.946978163499999</v>
      </c>
      <c r="O12" s="127">
        <v>18.945649951000007</v>
      </c>
      <c r="P12" s="127">
        <v>22.038583744</v>
      </c>
      <c r="Q12" s="127">
        <v>15.758045127000001</v>
      </c>
      <c r="R12" s="127">
        <v>22.929965989212022</v>
      </c>
      <c r="S12" s="127">
        <v>20.340069302350511</v>
      </c>
      <c r="T12" s="127">
        <v>20.702577746912336</v>
      </c>
      <c r="U12" s="127">
        <v>20.947511041840023</v>
      </c>
      <c r="V12" s="127">
        <v>21.478326742475939</v>
      </c>
      <c r="W12" s="127">
        <v>21.649915995792561</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9.3836925000000002E-2</v>
      </c>
      <c r="E14" s="127">
        <v>0</v>
      </c>
      <c r="F14" s="127">
        <v>9.6243000000000001E-4</v>
      </c>
      <c r="G14" s="127">
        <v>0</v>
      </c>
      <c r="H14" s="127">
        <v>0</v>
      </c>
      <c r="I14" s="127">
        <v>0</v>
      </c>
      <c r="J14" s="127">
        <v>0</v>
      </c>
      <c r="K14" s="127">
        <v>0</v>
      </c>
      <c r="L14" s="127">
        <v>0</v>
      </c>
      <c r="M14" s="127">
        <v>9.2874495000000001E-2</v>
      </c>
      <c r="N14" s="127">
        <v>0.27188647499999996</v>
      </c>
      <c r="O14" s="127">
        <v>1.0851398250000002</v>
      </c>
      <c r="P14" s="127">
        <v>0.53992323000000009</v>
      </c>
      <c r="Q14" s="127">
        <v>0.37342284000000003</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6.3832980157018753</v>
      </c>
      <c r="E17" s="127">
        <v>3.2972417454768124</v>
      </c>
      <c r="F17" s="127">
        <v>1.3704227355387502</v>
      </c>
      <c r="G17" s="127">
        <v>1.2191323930490625</v>
      </c>
      <c r="H17" s="127">
        <v>4.0663617441325011</v>
      </c>
      <c r="I17" s="127">
        <v>5.4859844283162502</v>
      </c>
      <c r="J17" s="127">
        <v>2.2380897509403126</v>
      </c>
      <c r="K17" s="127">
        <v>1.7213898588082344</v>
      </c>
      <c r="L17" s="127">
        <v>1.4127156149435831</v>
      </c>
      <c r="M17" s="127">
        <v>3.1330439225624995</v>
      </c>
      <c r="N17" s="127">
        <v>4.3680467018124993</v>
      </c>
      <c r="O17" s="127">
        <v>2.9188700208125002</v>
      </c>
      <c r="P17" s="127">
        <v>7.3920020482500002</v>
      </c>
      <c r="Q17" s="127">
        <v>4.2799751908124994</v>
      </c>
      <c r="R17" s="127">
        <v>5.0342973114263572</v>
      </c>
      <c r="S17" s="127">
        <v>5.137889159393267</v>
      </c>
      <c r="T17" s="127">
        <v>5.2294585724476992</v>
      </c>
      <c r="U17" s="127">
        <v>5.2913285740724243</v>
      </c>
      <c r="V17" s="127">
        <v>5.4254122978490118</v>
      </c>
      <c r="W17" s="127">
        <v>5.468755639082465</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4.9798357886787512</v>
      </c>
      <c r="E19" s="127">
        <v>5.9564396327787508</v>
      </c>
      <c r="F19" s="127">
        <v>6.3392293456687501</v>
      </c>
      <c r="G19" s="127">
        <v>5.0790588901574987</v>
      </c>
      <c r="H19" s="127">
        <v>5.4258831668224996</v>
      </c>
      <c r="I19" s="127">
        <v>10.751560734355001</v>
      </c>
      <c r="J19" s="127">
        <v>7.422349310807502</v>
      </c>
      <c r="K19" s="127">
        <v>5.8809382694704242</v>
      </c>
      <c r="L19" s="127">
        <v>10.806597166470741</v>
      </c>
      <c r="M19" s="127">
        <v>0</v>
      </c>
      <c r="N19" s="127">
        <v>0</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8.6941404306666676</v>
      </c>
      <c r="E22" s="127">
        <v>11.616684394333335</v>
      </c>
      <c r="F22" s="127">
        <v>10.149372018500001</v>
      </c>
      <c r="G22" s="127">
        <v>5.4041391653333344</v>
      </c>
      <c r="H22" s="127">
        <v>9.2040503574999999</v>
      </c>
      <c r="I22" s="127">
        <v>16.211914129833339</v>
      </c>
      <c r="J22" s="127">
        <v>8.7706520880000021</v>
      </c>
      <c r="K22" s="127">
        <v>12.215721341369003</v>
      </c>
      <c r="L22" s="127">
        <v>14.00934737850417</v>
      </c>
      <c r="M22" s="127">
        <v>12.668216316500004</v>
      </c>
      <c r="N22" s="127">
        <v>29.255138240500006</v>
      </c>
      <c r="O22" s="127">
        <v>37.459000024833337</v>
      </c>
      <c r="P22" s="127">
        <v>35.130428137833341</v>
      </c>
      <c r="Q22" s="127">
        <v>34.396016900666666</v>
      </c>
      <c r="R22" s="127">
        <v>35.786148164798846</v>
      </c>
      <c r="S22" s="127">
        <v>36.522527641552237</v>
      </c>
      <c r="T22" s="127">
        <v>37.173446008151679</v>
      </c>
      <c r="U22" s="127">
        <v>37.613247018726369</v>
      </c>
      <c r="V22" s="127">
        <v>38.566377060264855</v>
      </c>
      <c r="W22" s="127">
        <v>38.874481873188252</v>
      </c>
    </row>
    <row r="23" spans="1:23" s="85" customFormat="1" ht="14.25" customHeight="1" x14ac:dyDescent="0.25">
      <c r="A23" s="130" t="s">
        <v>144</v>
      </c>
      <c r="B23" s="130" t="s">
        <v>351</v>
      </c>
      <c r="C23" s="126" t="s">
        <v>364</v>
      </c>
      <c r="D23" s="127">
        <v>44.519154801338509</v>
      </c>
      <c r="E23" s="127">
        <v>31.813260019456504</v>
      </c>
      <c r="F23" s="127">
        <v>40.591408215787006</v>
      </c>
      <c r="G23" s="127">
        <v>36.404654173511503</v>
      </c>
      <c r="H23" s="127">
        <v>32.445859130985511</v>
      </c>
      <c r="I23" s="127">
        <v>23.517119494223003</v>
      </c>
      <c r="J23" s="127">
        <v>22.952810966786501</v>
      </c>
      <c r="K23" s="127">
        <v>28.31074206257642</v>
      </c>
      <c r="L23" s="127">
        <v>27.816560632571861</v>
      </c>
      <c r="M23" s="127">
        <v>21.992808740000005</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40.930179501499993</v>
      </c>
      <c r="E26" s="125">
        <f>SUMIF($B27:$B$211,LEFT($C26,LEN($C26)-6),E27:E$211)</f>
        <v>59.235954429750002</v>
      </c>
      <c r="F26" s="125">
        <f>SUMIF($B27:$B$211,LEFT($C26,LEN($C26)-6),F27:F$211)</f>
        <v>73.708684603500004</v>
      </c>
      <c r="G26" s="125">
        <f>SUMIF($B27:$B$211,LEFT($C26,LEN($C26)-6),G27:G$211)</f>
        <v>85.453095939870011</v>
      </c>
      <c r="H26" s="125">
        <f>SUMIF($B27:$B$211,LEFT($C26,LEN($C26)-6),H27:H$211)</f>
        <v>90.482298469750035</v>
      </c>
      <c r="I26" s="125">
        <f>SUMIF($B27:$B$211,LEFT($C26,LEN($C26)-6),I27:I$211)</f>
        <v>100.01505341139003</v>
      </c>
      <c r="J26" s="125">
        <f>SUMIF($B27:$B$211,LEFT($C26,LEN($C26)-6),J27:J$211)</f>
        <v>126.90775290728</v>
      </c>
      <c r="K26" s="125">
        <f>SUMIF($B27:$B$211,LEFT($C26,LEN($C26)-6),K27:K$211)</f>
        <v>123.31049764623808</v>
      </c>
      <c r="L26" s="125">
        <f>SUMIF($B27:$B$211,LEFT($C26,LEN($C26)-6),L27:L$211)</f>
        <v>139.52871268113407</v>
      </c>
      <c r="M26" s="125">
        <f>SUMIF($B27:$B$211,LEFT($C26,LEN($C26)-6),M27:M$211)</f>
        <v>144.41757572300003</v>
      </c>
      <c r="N26" s="125">
        <f>SUMIF($B27:$B$211,LEFT($C26,LEN($C26)-6),N27:N$211)</f>
        <v>149.81091886800004</v>
      </c>
      <c r="O26" s="125">
        <f>SUMIF($B27:$B$211,LEFT($C26,LEN($C26)-6),O27:O$211)</f>
        <v>135.83829023724999</v>
      </c>
      <c r="P26" s="125">
        <f>SUMIF($B27:$B$211,LEFT($C26,LEN($C26)-6),P27:P$211)</f>
        <v>78.70672337500001</v>
      </c>
      <c r="Q26" s="125">
        <f>SUMIF($B27:$B$211,LEFT($C26,LEN($C26)-6),Q27:Q$211)</f>
        <v>61.106647952750016</v>
      </c>
      <c r="R26" s="125">
        <f>SUMIF($B27:$B$211,LEFT($C26,LEN($C26)-6),R27:R$211)</f>
        <v>109.55606878206291</v>
      </c>
      <c r="S26" s="125">
        <f>SUMIF($B27:$B$211,LEFT($C26,LEN($C26)-6),S27:S$211)</f>
        <v>111.7486965500275</v>
      </c>
      <c r="T26" s="125">
        <f>SUMIF($B27:$B$211,LEFT($C26,LEN($C26)-6),T27:T$211)</f>
        <v>113.68685714567115</v>
      </c>
      <c r="U26" s="125">
        <f>SUMIF($B27:$B$211,LEFT($C26,LEN($C26)-6),U27:U$211)</f>
        <v>111.99639922092906</v>
      </c>
      <c r="V26" s="125">
        <f>SUMIF($B27:$B$211,LEFT($C26,LEN($C26)-6),V27:V$211)</f>
        <v>114.8344188311068</v>
      </c>
      <c r="W26" s="125">
        <f>SUMIF($B27:$B$211,LEFT($C26,LEN($C26)-6),W27:W$211)</f>
        <v>116.75182512716199</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0.33203835000000009</v>
      </c>
      <c r="E29" s="127">
        <v>1.3074611549999999</v>
      </c>
      <c r="F29" s="127">
        <v>0.82528372500000002</v>
      </c>
      <c r="G29" s="127">
        <v>0.62327832986999998</v>
      </c>
      <c r="H29" s="127">
        <v>2.3318716470000007</v>
      </c>
      <c r="I29" s="127">
        <v>2.4382201619999999</v>
      </c>
      <c r="J29" s="127">
        <v>0.9206961479100001</v>
      </c>
      <c r="K29" s="127">
        <v>0.76594513806106823</v>
      </c>
      <c r="L29" s="127">
        <v>3.3981215067941308</v>
      </c>
      <c r="M29" s="127">
        <v>5.6874800849999998</v>
      </c>
      <c r="N29" s="127">
        <v>10.984694804999998</v>
      </c>
      <c r="O29" s="127">
        <v>12.25462119</v>
      </c>
      <c r="P29" s="127">
        <v>12.082827435</v>
      </c>
      <c r="Q29" s="127">
        <v>13.080386130000001</v>
      </c>
      <c r="R29" s="127">
        <v>12.759689049680969</v>
      </c>
      <c r="S29" s="127">
        <v>13.022247990159016</v>
      </c>
      <c r="T29" s="127">
        <v>13.254335442440478</v>
      </c>
      <c r="U29" s="127">
        <v>13.411148187774957</v>
      </c>
      <c r="V29" s="127">
        <v>13.750990377494148</v>
      </c>
      <c r="W29" s="127">
        <v>13.86084633599263</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2.3098320000000002E-2</v>
      </c>
      <c r="E31" s="127">
        <v>0</v>
      </c>
      <c r="F31" s="127">
        <v>0</v>
      </c>
      <c r="G31" s="127">
        <v>0</v>
      </c>
      <c r="H31" s="127">
        <v>0</v>
      </c>
      <c r="I31" s="127">
        <v>0</v>
      </c>
      <c r="J31" s="127">
        <v>0</v>
      </c>
      <c r="K31" s="127">
        <v>0</v>
      </c>
      <c r="L31" s="127">
        <v>0</v>
      </c>
      <c r="M31" s="127">
        <v>7.6994399999999991E-2</v>
      </c>
      <c r="N31" s="127">
        <v>0.15976338000000001</v>
      </c>
      <c r="O31" s="127">
        <v>9.3836925000000002E-2</v>
      </c>
      <c r="P31" s="127">
        <v>2.3098320000000002E-2</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33.733577095499996</v>
      </c>
      <c r="E36" s="127">
        <v>53.165586464000008</v>
      </c>
      <c r="F36" s="127">
        <v>69.408430496999998</v>
      </c>
      <c r="G36" s="127">
        <v>78.756414552500004</v>
      </c>
      <c r="H36" s="127">
        <v>79.74629901400003</v>
      </c>
      <c r="I36" s="127">
        <v>83.428065813000032</v>
      </c>
      <c r="J36" s="127">
        <v>93.247844512</v>
      </c>
      <c r="K36" s="127">
        <v>84.650694322679016</v>
      </c>
      <c r="L36" s="127">
        <v>98.925794734298023</v>
      </c>
      <c r="M36" s="127">
        <v>102.89440643450004</v>
      </c>
      <c r="N36" s="127">
        <v>92.654850142000043</v>
      </c>
      <c r="O36" s="127">
        <v>87.602434075500014</v>
      </c>
      <c r="P36" s="127">
        <v>35.8704375095</v>
      </c>
      <c r="Q36" s="127">
        <v>14.382194154500004</v>
      </c>
      <c r="R36" s="127">
        <v>55.999285874184402</v>
      </c>
      <c r="S36" s="127">
        <v>57.151595551121311</v>
      </c>
      <c r="T36" s="127">
        <v>58.170173005283146</v>
      </c>
      <c r="U36" s="127">
        <v>58.858387406159999</v>
      </c>
      <c r="V36" s="127">
        <v>60.349875157945732</v>
      </c>
      <c r="W36" s="127">
        <v>60.83200722252711</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2.1847161000000004E-2</v>
      </c>
      <c r="F42" s="127">
        <v>0.11131648700000002</v>
      </c>
      <c r="G42" s="127">
        <v>0</v>
      </c>
      <c r="H42" s="127">
        <v>0</v>
      </c>
      <c r="I42" s="127">
        <v>8.8559443761400001</v>
      </c>
      <c r="J42" s="127">
        <v>24.699588760620006</v>
      </c>
      <c r="K42" s="127">
        <v>33.999289726607991</v>
      </c>
      <c r="L42" s="127">
        <v>36.592309012821921</v>
      </c>
      <c r="M42" s="127">
        <v>35.025680617500001</v>
      </c>
      <c r="N42" s="127">
        <v>44.298239950500005</v>
      </c>
      <c r="O42" s="127">
        <v>33.903152678500007</v>
      </c>
      <c r="P42" s="127">
        <v>26.859003767500006</v>
      </c>
      <c r="Q42" s="127">
        <v>31.503606162000011</v>
      </c>
      <c r="R42" s="127">
        <v>38.215612846594546</v>
      </c>
      <c r="S42" s="127">
        <v>38.940252292061139</v>
      </c>
      <c r="T42" s="127">
        <v>39.580793126110763</v>
      </c>
      <c r="U42" s="127">
        <v>37.013582429016907</v>
      </c>
      <c r="V42" s="127">
        <v>37.951516804650396</v>
      </c>
      <c r="W42" s="127">
        <v>39.254709530453603</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6.841465736</v>
      </c>
      <c r="E44" s="127">
        <v>4.7410596497499995</v>
      </c>
      <c r="F44" s="127">
        <v>3.3636538944999996</v>
      </c>
      <c r="G44" s="127">
        <v>6.0734030574999993</v>
      </c>
      <c r="H44" s="127">
        <v>8.4041278087500011</v>
      </c>
      <c r="I44" s="127">
        <v>5.2928230602499999</v>
      </c>
      <c r="J44" s="127">
        <v>8.0396234867500009</v>
      </c>
      <c r="K44" s="127">
        <v>3.8945684588900003</v>
      </c>
      <c r="L44" s="127">
        <v>0.61248742721999982</v>
      </c>
      <c r="M44" s="127">
        <v>0.73301418600000001</v>
      </c>
      <c r="N44" s="127">
        <v>1.7133705905000001</v>
      </c>
      <c r="O44" s="127">
        <v>1.9842453682499999</v>
      </c>
      <c r="P44" s="127">
        <v>3.8713563430000004</v>
      </c>
      <c r="Q44" s="127">
        <v>2.1404615062500003</v>
      </c>
      <c r="R44" s="127">
        <v>2.5814810116029827</v>
      </c>
      <c r="S44" s="127">
        <v>2.6346007166860486</v>
      </c>
      <c r="T44" s="127">
        <v>2.6815555718367614</v>
      </c>
      <c r="U44" s="127">
        <v>2.7132811979771896</v>
      </c>
      <c r="V44" s="127">
        <v>2.7820364910165289</v>
      </c>
      <c r="W44" s="127">
        <v>2.8042620381886501</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83.320340642710988</v>
      </c>
      <c r="E46" s="125">
        <f>SUMIF($B47:$B$211,LEFT($C46,LEN($C46)-6),E47:E$211)</f>
        <v>69.70793248928598</v>
      </c>
      <c r="F46" s="125">
        <f>SUMIF($B47:$B$211,LEFT($C46,LEN($C46)-6),F47:F$211)</f>
        <v>71.547509426725014</v>
      </c>
      <c r="G46" s="125">
        <f>SUMIF($B47:$B$211,LEFT($C46,LEN($C46)-6),G47:G$211)</f>
        <v>64.595797213646279</v>
      </c>
      <c r="H46" s="125">
        <f>SUMIF($B47:$B$211,LEFT($C46,LEN($C46)-6),H47:H$211)</f>
        <v>59.800388602422998</v>
      </c>
      <c r="I46" s="125">
        <f>SUMIF($B47:$B$211,LEFT($C46,LEN($C46)-6),I47:I$211)</f>
        <v>67.23414769961748</v>
      </c>
      <c r="J46" s="125">
        <f>SUMIF($B47:$B$211,LEFT($C46,LEN($C46)-6),J47:J$211)</f>
        <v>76.182611918874372</v>
      </c>
      <c r="K46" s="125">
        <f>SUMIF($B47:$B$211,LEFT($C46,LEN($C46)-6),K47:K$211)</f>
        <v>68.465784356096108</v>
      </c>
      <c r="L46" s="125">
        <f>SUMIF($B47:$B$211,LEFT($C46,LEN($C46)-6),L47:L$211)</f>
        <v>99.237676259753854</v>
      </c>
      <c r="M46" s="125">
        <f>SUMIF($B47:$B$211,LEFT($C46,LEN($C46)-6),M47:M$211)</f>
        <v>83.393513869060783</v>
      </c>
      <c r="N46" s="125">
        <f>SUMIF($B47:$B$211,LEFT($C46,LEN($C46)-6),N47:N$211)</f>
        <v>124.30603884452698</v>
      </c>
      <c r="O46" s="125">
        <f>SUMIF($B47:$B$211,LEFT($C46,LEN($C46)-6),O47:O$211)</f>
        <v>122.52351651277698</v>
      </c>
      <c r="P46" s="125">
        <f>SUMIF($B47:$B$211,LEFT($C46,LEN($C46)-6),P47:P$211)</f>
        <v>91.187452598749985</v>
      </c>
      <c r="Q46" s="125">
        <f>SUMIF($B47:$B$211,LEFT($C46,LEN($C46)-6),Q47:Q$211)</f>
        <v>90.252781829749992</v>
      </c>
      <c r="R46" s="125">
        <f>SUMIF($B47:$B$211,LEFT($C46,LEN($C46)-6),R47:R$211)</f>
        <v>110.16169902172993</v>
      </c>
      <c r="S46" s="125">
        <f>SUMIF($B47:$B$211,LEFT($C46,LEN($C46)-6),S47:S$211)</f>
        <v>112.42852063970112</v>
      </c>
      <c r="T46" s="125">
        <f>SUMIF($B47:$B$211,LEFT($C46,LEN($C46)-6),T47:T$211)</f>
        <v>114.43226445864551</v>
      </c>
      <c r="U46" s="125">
        <f>SUMIF($B47:$B$211,LEFT($C46,LEN($C46)-6),U47:U$211)</f>
        <v>115.78611864639626</v>
      </c>
      <c r="V46" s="125">
        <f>SUMIF($B47:$B$211,LEFT($C46,LEN($C46)-6),V47:V$211)</f>
        <v>118.72017079084621</v>
      </c>
      <c r="W46" s="125">
        <f>SUMIF($B47:$B$211,LEFT($C46,LEN($C46)-6),W47:W$211)</f>
        <v>119.66862016047691</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83.320340642710988</v>
      </c>
      <c r="E52" s="127">
        <v>69.70793248928598</v>
      </c>
      <c r="F52" s="127">
        <v>71.547509426725014</v>
      </c>
      <c r="G52" s="127">
        <v>64.595797213646279</v>
      </c>
      <c r="H52" s="127">
        <v>59.800388602422998</v>
      </c>
      <c r="I52" s="127">
        <v>67.23414769961748</v>
      </c>
      <c r="J52" s="127">
        <v>76.182611918874372</v>
      </c>
      <c r="K52" s="127">
        <v>68.465784356096108</v>
      </c>
      <c r="L52" s="127">
        <v>99.237676259753854</v>
      </c>
      <c r="M52" s="127">
        <v>83.393513869060783</v>
      </c>
      <c r="N52" s="127">
        <v>124.30603884452698</v>
      </c>
      <c r="O52" s="127">
        <v>122.52351651277698</v>
      </c>
      <c r="P52" s="127">
        <v>91.187452598749985</v>
      </c>
      <c r="Q52" s="127">
        <v>90.252781829749992</v>
      </c>
      <c r="R52" s="127">
        <v>110.16169902172993</v>
      </c>
      <c r="S52" s="127">
        <v>112.42852063970112</v>
      </c>
      <c r="T52" s="127">
        <v>114.43226445864551</v>
      </c>
      <c r="U52" s="127">
        <v>115.78611864639626</v>
      </c>
      <c r="V52" s="127">
        <v>118.72017079084621</v>
      </c>
      <c r="W52" s="127">
        <v>119.66862016047691</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54.685747474419507</v>
      </c>
      <c r="E56" s="123">
        <f>SUMIF($A58:$A$211,LEFT($C56,LEN($C56)-6),E58:E$211)</f>
        <v>28.601504442211002</v>
      </c>
      <c r="F56" s="123">
        <f>SUMIF($A58:$A$211,LEFT($C56,LEN($C56)-6),F58:F$211)</f>
        <v>52.431235911863993</v>
      </c>
      <c r="G56" s="123">
        <f>SUMIF($A58:$A$211,LEFT($C56,LEN($C56)-6),G58:G$211)</f>
        <v>48.123283080312007</v>
      </c>
      <c r="H56" s="123">
        <f>SUMIF($A58:$A$211,LEFT($C56,LEN($C56)-6),H58:H$211)</f>
        <v>60.487609530334012</v>
      </c>
      <c r="I56" s="123">
        <f>SUMIF($A58:$A$211,LEFT($C56,LEN($C56)-6),I58:I$211)</f>
        <v>61.750421298215002</v>
      </c>
      <c r="J56" s="123">
        <f>SUMIF($A58:$A$211,LEFT($C56,LEN($C56)-6),J58:J$211)</f>
        <v>59.427518350773511</v>
      </c>
      <c r="K56" s="123">
        <f>SUMIF($A58:$A$211,LEFT($C56,LEN($C56)-6),K58:K$211)</f>
        <v>68.035510252008365</v>
      </c>
      <c r="L56" s="123">
        <f>SUMIF($A58:$A$211,LEFT($C56,LEN($C56)-6),L58:L$211)</f>
        <v>70.822819138342098</v>
      </c>
      <c r="M56" s="123">
        <f>SUMIF($A58:$A$211,LEFT($C56,LEN($C56)-6),M58:M$211)</f>
        <v>104.93742763200001</v>
      </c>
      <c r="N56" s="123">
        <f>SUMIF($A58:$A$211,LEFT($C56,LEN($C56)-6),N58:N$211)</f>
        <v>107.30635283400001</v>
      </c>
      <c r="O56" s="123">
        <f>SUMIF($A58:$A$211,LEFT($C56,LEN($C56)-6),O58:O$211)</f>
        <v>102.49621018800002</v>
      </c>
      <c r="P56" s="123">
        <f>SUMIF($A58:$A$211,LEFT($C56,LEN($C56)-6),P58:P$211)</f>
        <v>76.7628187185</v>
      </c>
      <c r="Q56" s="123">
        <f>SUMIF($A58:$A$211,LEFT($C56,LEN($C56)-6),Q58:Q$211)</f>
        <v>59.391885276000004</v>
      </c>
      <c r="R56" s="123">
        <f>SUMIF($A58:$A$211,LEFT($C56,LEN($C56)-6),R58:R$211)</f>
        <v>87.02790671604005</v>
      </c>
      <c r="S56" s="123">
        <f>SUMIF($A58:$A$211,LEFT($C56,LEN($C56)-6),S58:S$211)</f>
        <v>91.839276399883715</v>
      </c>
      <c r="T56" s="123">
        <f>SUMIF($A58:$A$211,LEFT($C56,LEN($C56)-6),T58:T$211)</f>
        <v>94.440426123818938</v>
      </c>
      <c r="U56" s="123">
        <f>SUMIF($A58:$A$211,LEFT($C56,LEN($C56)-6),U58:U$211)</f>
        <v>103.52226265325496</v>
      </c>
      <c r="V56" s="123">
        <f>SUMIF($A58:$A$211,LEFT($C56,LEN($C56)-6),V58:V$211)</f>
        <v>105.86680227787249</v>
      </c>
      <c r="W56" s="123">
        <f>SUMIF($A58:$A$211,LEFT($C56,LEN($C56)-6),W58:W$211)</f>
        <v>110.62468830701108</v>
      </c>
    </row>
    <row r="57" spans="1:23" s="87" customFormat="1" ht="14.25" customHeight="1" x14ac:dyDescent="0.25">
      <c r="A57" s="125" t="s">
        <v>391</v>
      </c>
      <c r="B57" s="125" t="s">
        <v>391</v>
      </c>
      <c r="C57" s="124" t="s">
        <v>391</v>
      </c>
      <c r="D57" s="125">
        <f>SUMIF($B58:$B$211,LEFT($C57,LEN($C57)-6),D58:D$211)</f>
        <v>50.560067514444505</v>
      </c>
      <c r="E57" s="125">
        <f>SUMIF($B58:$B$211,LEFT($C57,LEN($C57)-6),E58:E$211)</f>
        <v>22.610392609876001</v>
      </c>
      <c r="F57" s="125">
        <f>SUMIF($B58:$B$211,LEFT($C57,LEN($C57)-6),F58:F$211)</f>
        <v>30.273448704504002</v>
      </c>
      <c r="G57" s="125">
        <f>SUMIF($B58:$B$211,LEFT($C57,LEN($C57)-6),G58:G$211)</f>
        <v>41.488358030412009</v>
      </c>
      <c r="H57" s="125">
        <f>SUMIF($B58:$B$211,LEFT($C57,LEN($C57)-6),H58:H$211)</f>
        <v>54.541219414024013</v>
      </c>
      <c r="I57" s="125">
        <f>SUMIF($B58:$B$211,LEFT($C57,LEN($C57)-6),I58:I$211)</f>
        <v>55.115063636030001</v>
      </c>
      <c r="J57" s="125">
        <f>SUMIF($B58:$B$211,LEFT($C57,LEN($C57)-6),J58:J$211)</f>
        <v>54.896683752483511</v>
      </c>
      <c r="K57" s="125">
        <f>SUMIF($B58:$B$211,LEFT($C57,LEN($C57)-6),K58:K$211)</f>
        <v>63.81413201939467</v>
      </c>
      <c r="L57" s="125">
        <f>SUMIF($B58:$B$211,LEFT($C57,LEN($C57)-6),L58:L$211)</f>
        <v>65.197102731384916</v>
      </c>
      <c r="M57" s="125">
        <f>SUMIF($B58:$B$211,LEFT($C57,LEN($C57)-6),M58:M$211)</f>
        <v>100.51024963200001</v>
      </c>
      <c r="N57" s="125">
        <f>SUMIF($B58:$B$211,LEFT($C57,LEN($C57)-6),N58:N$211)</f>
        <v>103.60195976400001</v>
      </c>
      <c r="O57" s="125">
        <f>SUMIF($B58:$B$211,LEFT($C57,LEN($C57)-6),O58:O$211)</f>
        <v>100.68395449800002</v>
      </c>
      <c r="P57" s="125">
        <f>SUMIF($B58:$B$211,LEFT($C57,LEN($C57)-6),P58:P$211)</f>
        <v>75.058355188500002</v>
      </c>
      <c r="Q57" s="125">
        <f>SUMIF($B58:$B$211,LEFT($C57,LEN($C57)-6),Q58:Q$211)</f>
        <v>57.606577626000004</v>
      </c>
      <c r="R57" s="125">
        <f>SUMIF($B58:$B$211,LEFT($C57,LEN($C57)-6),R58:R$211)</f>
        <v>84.736051178568374</v>
      </c>
      <c r="S57" s="125">
        <f>SUMIF($B58:$B$211,LEFT($C57,LEN($C57)-6),S58:S$211)</f>
        <v>89.500260844694964</v>
      </c>
      <c r="T57" s="125">
        <f>SUMIF($B58:$B$211,LEFT($C57,LEN($C57)-6),T58:T$211)</f>
        <v>92.059723744553366</v>
      </c>
      <c r="U57" s="125">
        <f>SUMIF($B58:$B$211,LEFT($C57,LEN($C57)-6),U58:U$211)</f>
        <v>101.11339405792083</v>
      </c>
      <c r="V57" s="125">
        <f>SUMIF($B58:$B$211,LEFT($C57,LEN($C57)-6),V58:V$211)</f>
        <v>103.39689228871272</v>
      </c>
      <c r="W57" s="125">
        <f>SUMIF($B58:$B$211,LEFT($C57,LEN($C57)-6),W58:W$211)</f>
        <v>108.13504633333125</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0.43958990250000007</v>
      </c>
      <c r="H61" s="127">
        <v>21.964757434410004</v>
      </c>
      <c r="I61" s="127">
        <v>41.242423301625003</v>
      </c>
      <c r="J61" s="127">
        <v>16.067018635815</v>
      </c>
      <c r="K61" s="127">
        <v>21.986167996409122</v>
      </c>
      <c r="L61" s="127">
        <v>34.528146278729508</v>
      </c>
      <c r="M61" s="127">
        <v>29.65054344</v>
      </c>
      <c r="N61" s="127">
        <v>32.152380225000009</v>
      </c>
      <c r="O61" s="127">
        <v>51.337459845000005</v>
      </c>
      <c r="P61" s="127">
        <v>37.592034585</v>
      </c>
      <c r="Q61" s="127">
        <v>35.799989925000006</v>
      </c>
      <c r="R61" s="127">
        <v>45.821377256466086</v>
      </c>
      <c r="S61" s="127">
        <v>46.661367754634256</v>
      </c>
      <c r="T61" s="127">
        <v>48.403872482546141</v>
      </c>
      <c r="U61" s="127">
        <v>53.905554946044809</v>
      </c>
      <c r="V61" s="127">
        <v>54.992793528440934</v>
      </c>
      <c r="W61" s="127">
        <v>59.344249704863152</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50.560067514444505</v>
      </c>
      <c r="E63" s="127">
        <v>22.610392609876001</v>
      </c>
      <c r="F63" s="127">
        <v>30.273448704504002</v>
      </c>
      <c r="G63" s="127">
        <v>41.048768127912005</v>
      </c>
      <c r="H63" s="127">
        <v>32.57646197961401</v>
      </c>
      <c r="I63" s="127">
        <v>13.872640334405002</v>
      </c>
      <c r="J63" s="127">
        <v>38.829665116668508</v>
      </c>
      <c r="K63" s="127">
        <v>41.827964022985547</v>
      </c>
      <c r="L63" s="127">
        <v>30.668956452655401</v>
      </c>
      <c r="M63" s="127">
        <v>70.859706192000004</v>
      </c>
      <c r="N63" s="127">
        <v>71.449579538999998</v>
      </c>
      <c r="O63" s="127">
        <v>49.346494653000008</v>
      </c>
      <c r="P63" s="127">
        <v>37.466320603500009</v>
      </c>
      <c r="Q63" s="127">
        <v>21.806587701000002</v>
      </c>
      <c r="R63" s="127">
        <v>38.914673922102295</v>
      </c>
      <c r="S63" s="127">
        <v>42.838893090060715</v>
      </c>
      <c r="T63" s="127">
        <v>43.655851262007232</v>
      </c>
      <c r="U63" s="127">
        <v>47.207839111876019</v>
      </c>
      <c r="V63" s="127">
        <v>48.404098760271786</v>
      </c>
      <c r="W63" s="127">
        <v>48.790796628468087</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4.1256799599749998</v>
      </c>
      <c r="E110" s="125">
        <f>SUMIF($B111:$B$211,LEFT($C110,LEN($C110)-6),E111:E$211)</f>
        <v>5.991111832335001</v>
      </c>
      <c r="F110" s="125">
        <f>SUMIF($B111:$B$211,LEFT($C110,LEN($C110)-6),F111:F$211)</f>
        <v>22.157787207359995</v>
      </c>
      <c r="G110" s="125">
        <f>SUMIF($B111:$B$211,LEFT($C110,LEN($C110)-6),G111:G$211)</f>
        <v>6.6349250498999996</v>
      </c>
      <c r="H110" s="125">
        <f>SUMIF($B111:$B$211,LEFT($C110,LEN($C110)-6),H111:H$211)</f>
        <v>5.9463901163099999</v>
      </c>
      <c r="I110" s="125">
        <f>SUMIF($B111:$B$211,LEFT($C110,LEN($C110)-6),I111:I$211)</f>
        <v>6.6353576621849992</v>
      </c>
      <c r="J110" s="125">
        <f>SUMIF($B111:$B$211,LEFT($C110,LEN($C110)-6),J111:J$211)</f>
        <v>4.5308345982900002</v>
      </c>
      <c r="K110" s="125">
        <f>SUMIF($B111:$B$211,LEFT($C110,LEN($C110)-6),K111:K$211)</f>
        <v>4.2213782326136995</v>
      </c>
      <c r="L110" s="125">
        <f>SUMIF($B111:$B$211,LEFT($C110,LEN($C110)-6),L111:L$211)</f>
        <v>5.6257164069571788</v>
      </c>
      <c r="M110" s="125">
        <f>SUMIF($B111:$B$211,LEFT($C110,LEN($C110)-6),M111:M$211)</f>
        <v>4.4271780000000005</v>
      </c>
      <c r="N110" s="125">
        <f>SUMIF($B111:$B$211,LEFT($C110,LEN($C110)-6),N111:N$211)</f>
        <v>3.7043930699999996</v>
      </c>
      <c r="O110" s="125">
        <f>SUMIF($B111:$B$211,LEFT($C110,LEN($C110)-6),O111:O$211)</f>
        <v>1.81225569</v>
      </c>
      <c r="P110" s="125">
        <f>SUMIF($B111:$B$211,LEFT($C110,LEN($C110)-6),P111:P$211)</f>
        <v>1.7044635300000004</v>
      </c>
      <c r="Q110" s="125">
        <f>SUMIF($B111:$B$211,LEFT($C110,LEN($C110)-6),Q111:Q$211)</f>
        <v>1.7853076500000002</v>
      </c>
      <c r="R110" s="125">
        <f>SUMIF($B111:$B$211,LEFT($C110,LEN($C110)-6),R111:R$211)</f>
        <v>2.2918555374716756</v>
      </c>
      <c r="S110" s="125">
        <f>SUMIF($B111:$B$211,LEFT($C110,LEN($C110)-6),S111:S$211)</f>
        <v>2.3390155551887495</v>
      </c>
      <c r="T110" s="125">
        <f>SUMIF($B111:$B$211,LEFT($C110,LEN($C110)-6),T111:T$211)</f>
        <v>2.3807023792655686</v>
      </c>
      <c r="U110" s="125">
        <f>SUMIF($B111:$B$211,LEFT($C110,LEN($C110)-6),U111:U$211)</f>
        <v>2.4088685953341291</v>
      </c>
      <c r="V110" s="125">
        <f>SUMIF($B111:$B$211,LEFT($C110,LEN($C110)-6),V111:V$211)</f>
        <v>2.4699099891597802</v>
      </c>
      <c r="W110" s="125">
        <f>SUMIF($B111:$B$211,LEFT($C110,LEN($C110)-6),W111:W$211)</f>
        <v>2.4896419736798339</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4.1256799599749998</v>
      </c>
      <c r="E114" s="127">
        <v>5.991111832335001</v>
      </c>
      <c r="F114" s="127">
        <v>22.157787207359995</v>
      </c>
      <c r="G114" s="127">
        <v>6.6349250498999996</v>
      </c>
      <c r="H114" s="127">
        <v>5.9463901163099999</v>
      </c>
      <c r="I114" s="127">
        <v>6.6353576621849992</v>
      </c>
      <c r="J114" s="127">
        <v>4.5308345982900002</v>
      </c>
      <c r="K114" s="127">
        <v>4.2213782326136995</v>
      </c>
      <c r="L114" s="127">
        <v>5.6257164069571788</v>
      </c>
      <c r="M114" s="127">
        <v>4.4271780000000005</v>
      </c>
      <c r="N114" s="127">
        <v>3.7043930699999996</v>
      </c>
      <c r="O114" s="127">
        <v>1.81225569</v>
      </c>
      <c r="P114" s="127">
        <v>1.7044635300000004</v>
      </c>
      <c r="Q114" s="127">
        <v>1.7853076500000002</v>
      </c>
      <c r="R114" s="127">
        <v>2.2918555374716756</v>
      </c>
      <c r="S114" s="127">
        <v>2.3390155551887495</v>
      </c>
      <c r="T114" s="127">
        <v>2.3807023792655686</v>
      </c>
      <c r="U114" s="127">
        <v>2.4088685953341291</v>
      </c>
      <c r="V114" s="127">
        <v>2.4699099891597802</v>
      </c>
      <c r="W114" s="127">
        <v>2.4896419736798339</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183.34425833229599</v>
      </c>
      <c r="E116" s="123">
        <f>SUMIF($A118:$A$211,LEFT($C116,LEN($C116)-6),E118:E$211)</f>
        <v>167.44108371093597</v>
      </c>
      <c r="F116" s="123">
        <f>SUMIF($A118:$A$211,LEFT($C116,LEN($C116)-6),F118:F$211)</f>
        <v>204.98057388012597</v>
      </c>
      <c r="G116" s="123">
        <f>SUMIF($A118:$A$211,LEFT($C116,LEN($C116)-6),G118:G$211)</f>
        <v>145.71520494976798</v>
      </c>
      <c r="H116" s="123">
        <f>SUMIF($A118:$A$211,LEFT($C116,LEN($C116)-6),H118:H$211)</f>
        <v>152.91543930077398</v>
      </c>
      <c r="I116" s="123">
        <f>SUMIF($A118:$A$211,LEFT($C116,LEN($C116)-6),I118:I$211)</f>
        <v>149.35547909080196</v>
      </c>
      <c r="J116" s="123">
        <f>SUMIF($A118:$A$211,LEFT($C116,LEN($C116)-6),J118:J$211)</f>
        <v>127.15073330136002</v>
      </c>
      <c r="K116" s="123">
        <f>SUMIF($A118:$A$211,LEFT($C116,LEN($C116)-6),K118:K$211)</f>
        <v>106.67224980543544</v>
      </c>
      <c r="L116" s="123">
        <f>SUMIF($A118:$A$211,LEFT($C116,LEN($C116)-6),L118:L$211)</f>
        <v>76.090705002380815</v>
      </c>
      <c r="M116" s="123">
        <f>SUMIF($A118:$A$211,LEFT($C116,LEN($C116)-6),M118:M$211)</f>
        <v>125.45570195199998</v>
      </c>
      <c r="N116" s="123">
        <f>SUMIF($A118:$A$211,LEFT($C116,LEN($C116)-6),N118:N$211)</f>
        <v>74.803716834000014</v>
      </c>
      <c r="O116" s="123">
        <f>SUMIF($A118:$A$211,LEFT($C116,LEN($C116)-6),O118:O$211)</f>
        <v>78.507275798000009</v>
      </c>
      <c r="P116" s="123">
        <f>SUMIF($A118:$A$211,LEFT($C116,LEN($C116)-6),P118:P$211)</f>
        <v>55.026999411999995</v>
      </c>
      <c r="Q116" s="123">
        <f>SUMIF($A118:$A$211,LEFT($C116,LEN($C116)-6),Q118:Q$211)</f>
        <v>39.014474043999996</v>
      </c>
      <c r="R116" s="123">
        <f>SUMIF($A118:$A$211,LEFT($C116,LEN($C116)-6),R118:R$211)</f>
        <v>62.695769032171846</v>
      </c>
      <c r="S116" s="123">
        <f>SUMIF($A118:$A$211,LEFT($C116,LEN($C116)-6),S118:S$211)</f>
        <v>63.985873722454642</v>
      </c>
      <c r="T116" s="123">
        <f>SUMIF($A118:$A$211,LEFT($C116,LEN($C116)-6),T118:T$211)</f>
        <v>65.126254279288631</v>
      </c>
      <c r="U116" s="123">
        <f>SUMIF($A118:$A$211,LEFT($C116,LEN($C116)-6),U118:U$211)</f>
        <v>65.896766446513979</v>
      </c>
      <c r="V116" s="123">
        <f>SUMIF($A118:$A$211,LEFT($C116,LEN($C116)-6),V118:V$211)</f>
        <v>67.566608662187306</v>
      </c>
      <c r="W116" s="123">
        <f>SUMIF($A118:$A$211,LEFT($C116,LEN($C116)-6),W118:W$211)</f>
        <v>68.106394841459519</v>
      </c>
    </row>
    <row r="117" spans="1:23" s="87" customFormat="1" ht="14.25" customHeight="1" x14ac:dyDescent="0.25">
      <c r="A117" s="125" t="s">
        <v>452</v>
      </c>
      <c r="B117" s="125" t="s">
        <v>452</v>
      </c>
      <c r="C117" s="124" t="s">
        <v>452</v>
      </c>
      <c r="D117" s="125">
        <f>SUMIF($B118:$B$211,LEFT($C117,LEN($C117)-6),D118:D$211)</f>
        <v>183.34425833229599</v>
      </c>
      <c r="E117" s="125">
        <f>SUMIF($B118:$B$211,LEFT($C117,LEN($C117)-6),E118:E$211)</f>
        <v>167.44108371093597</v>
      </c>
      <c r="F117" s="125">
        <f>SUMIF($B118:$B$211,LEFT($C117,LEN($C117)-6),F118:F$211)</f>
        <v>204.98057388012597</v>
      </c>
      <c r="G117" s="125">
        <f>SUMIF($B118:$B$211,LEFT($C117,LEN($C117)-6),G118:G$211)</f>
        <v>145.71520494976798</v>
      </c>
      <c r="H117" s="125">
        <f>SUMIF($B118:$B$211,LEFT($C117,LEN($C117)-6),H118:H$211)</f>
        <v>152.91543930077398</v>
      </c>
      <c r="I117" s="125">
        <f>SUMIF($B118:$B$211,LEFT($C117,LEN($C117)-6),I118:I$211)</f>
        <v>149.35547909080196</v>
      </c>
      <c r="J117" s="125">
        <f>SUMIF($B118:$B$211,LEFT($C117,LEN($C117)-6),J118:J$211)</f>
        <v>127.15073330136002</v>
      </c>
      <c r="K117" s="125">
        <f>SUMIF($B118:$B$211,LEFT($C117,LEN($C117)-6),K118:K$211)</f>
        <v>106.67224980543544</v>
      </c>
      <c r="L117" s="125">
        <f>SUMIF($B118:$B$211,LEFT($C117,LEN($C117)-6),L118:L$211)</f>
        <v>76.090705002380815</v>
      </c>
      <c r="M117" s="125">
        <f>SUMIF($B118:$B$211,LEFT($C117,LEN($C117)-6),M118:M$211)</f>
        <v>125.45570195199998</v>
      </c>
      <c r="N117" s="125">
        <f>SUMIF($B118:$B$211,LEFT($C117,LEN($C117)-6),N118:N$211)</f>
        <v>74.803716834000014</v>
      </c>
      <c r="O117" s="125">
        <f>SUMIF($B118:$B$211,LEFT($C117,LEN($C117)-6),O118:O$211)</f>
        <v>78.507275798000009</v>
      </c>
      <c r="P117" s="125">
        <f>SUMIF($B118:$B$211,LEFT($C117,LEN($C117)-6),P118:P$211)</f>
        <v>55.026999411999995</v>
      </c>
      <c r="Q117" s="125">
        <f>SUMIF($B118:$B$211,LEFT($C117,LEN($C117)-6),Q118:Q$211)</f>
        <v>39.014474043999996</v>
      </c>
      <c r="R117" s="125">
        <f>SUMIF($B118:$B$211,LEFT($C117,LEN($C117)-6),R118:R$211)</f>
        <v>62.695769032171846</v>
      </c>
      <c r="S117" s="125">
        <f>SUMIF($B118:$B$211,LEFT($C117,LEN($C117)-6),S118:S$211)</f>
        <v>63.985873722454642</v>
      </c>
      <c r="T117" s="125">
        <f>SUMIF($B118:$B$211,LEFT($C117,LEN($C117)-6),T118:T$211)</f>
        <v>65.126254279288631</v>
      </c>
      <c r="U117" s="125">
        <f>SUMIF($B118:$B$211,LEFT($C117,LEN($C117)-6),U118:U$211)</f>
        <v>65.896766446513979</v>
      </c>
      <c r="V117" s="125">
        <f>SUMIF($B118:$B$211,LEFT($C117,LEN($C117)-6),V118:V$211)</f>
        <v>67.566608662187306</v>
      </c>
      <c r="W117" s="125">
        <f>SUMIF($B118:$B$211,LEFT($C117,LEN($C117)-6),W118:W$211)</f>
        <v>68.106394841459519</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183.34425833229599</v>
      </c>
      <c r="E119" s="127">
        <v>167.44108371093597</v>
      </c>
      <c r="F119" s="127">
        <v>204.98057388012597</v>
      </c>
      <c r="G119" s="127">
        <v>145.71520494976798</v>
      </c>
      <c r="H119" s="127">
        <v>152.91543930077398</v>
      </c>
      <c r="I119" s="127">
        <v>149.35547909080196</v>
      </c>
      <c r="J119" s="127">
        <v>127.15073330136002</v>
      </c>
      <c r="K119" s="127">
        <v>106.67224980543544</v>
      </c>
      <c r="L119" s="127">
        <v>76.090705002380815</v>
      </c>
      <c r="M119" s="127">
        <v>125.45570195199998</v>
      </c>
      <c r="N119" s="127">
        <v>74.803716834000014</v>
      </c>
      <c r="O119" s="127">
        <v>78.507275798000009</v>
      </c>
      <c r="P119" s="127">
        <v>55.026999411999995</v>
      </c>
      <c r="Q119" s="127">
        <v>39.014474043999996</v>
      </c>
      <c r="R119" s="127">
        <v>62.695769032171846</v>
      </c>
      <c r="S119" s="127">
        <v>63.985873722454642</v>
      </c>
      <c r="T119" s="127">
        <v>65.126254279288631</v>
      </c>
      <c r="U119" s="127">
        <v>65.896766446513979</v>
      </c>
      <c r="V119" s="127">
        <v>67.566608662187306</v>
      </c>
      <c r="W119" s="127">
        <v>68.106394841459519</v>
      </c>
    </row>
    <row r="120" spans="1:23" s="87" customFormat="1" ht="14.25" customHeight="1" x14ac:dyDescent="0.25">
      <c r="A120" s="123" t="s">
        <v>453</v>
      </c>
      <c r="B120" s="123"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39.856132066057448</v>
      </c>
      <c r="E153" s="123">
        <f>SUMIF($A155:$A$211,LEFT($C153,LEN($C153)-6),E155:E$211)</f>
        <v>62.83708757548446</v>
      </c>
      <c r="F153" s="123">
        <f>SUMIF($A155:$A$211,LEFT($C153,LEN($C153)-6),F155:F$211)</f>
        <v>76.778681134918244</v>
      </c>
      <c r="G153" s="123">
        <f>SUMIF($A155:$A$211,LEFT($C153,LEN($C153)-6),G155:G$211)</f>
        <v>93.419479868170072</v>
      </c>
      <c r="H153" s="123">
        <f>SUMIF($A155:$A$211,LEFT($C153,LEN($C153)-6),H155:H$211)</f>
        <v>110.86118821449649</v>
      </c>
      <c r="I153" s="123">
        <f>SUMIF($A155:$A$211,LEFT($C153,LEN($C153)-6),I155:I$211)</f>
        <v>133.90073576410302</v>
      </c>
      <c r="J153" s="123">
        <f>SUMIF($A155:$A$211,LEFT($C153,LEN($C153)-6),J155:J$211)</f>
        <v>157.02640843811693</v>
      </c>
      <c r="K153" s="123">
        <f>SUMIF($A155:$A$211,LEFT($C153,LEN($C153)-6),K155:K$211)</f>
        <v>183.25371164548946</v>
      </c>
      <c r="L153" s="123">
        <f>SUMIF($A155:$A$211,LEFT($C153,LEN($C153)-6),L155:L$211)</f>
        <v>210.98683526398793</v>
      </c>
      <c r="M153" s="123">
        <f>SUMIF($A155:$A$211,LEFT($C153,LEN($C153)-6),M155:M$211)</f>
        <v>233.98271645655078</v>
      </c>
      <c r="N153" s="123">
        <f>SUMIF($A155:$A$211,LEFT($C153,LEN($C153)-6),N155:N$211)</f>
        <v>260.76539789225365</v>
      </c>
      <c r="O153" s="123">
        <f>SUMIF($A155:$A$211,LEFT($C153,LEN($C153)-6),O155:O$211)</f>
        <v>235.64648753852177</v>
      </c>
      <c r="P153" s="123">
        <f>SUMIF($A155:$A$211,LEFT($C153,LEN($C153)-6),P155:P$211)</f>
        <v>251.82265804437679</v>
      </c>
      <c r="Q153" s="123">
        <f>SUMIF($A155:$A$211,LEFT($C153,LEN($C153)-6),Q155:Q$211)</f>
        <v>256.82907852436961</v>
      </c>
      <c r="R153" s="123">
        <f>SUMIF($A155:$A$211,LEFT($C153,LEN($C153)-6),R155:R$211)</f>
        <v>258.61830303602756</v>
      </c>
      <c r="S153" s="123">
        <f>SUMIF($A155:$A$211,LEFT($C153,LEN($C153)-6),S155:S$211)</f>
        <v>265.04283509682188</v>
      </c>
      <c r="T153" s="123">
        <f>SUMIF($A155:$A$211,LEFT($C153,LEN($C153)-6),T155:T$211)</f>
        <v>268.83781874322381</v>
      </c>
      <c r="U153" s="123">
        <f>SUMIF($A155:$A$211,LEFT($C153,LEN($C153)-6),U155:U$211)</f>
        <v>267.07760849503825</v>
      </c>
      <c r="V153" s="123">
        <f>SUMIF($A155:$A$211,LEFT($C153,LEN($C153)-6),V155:V$211)</f>
        <v>274.09883142649056</v>
      </c>
      <c r="W153" s="123">
        <f>SUMIF($A155:$A$211,LEFT($C153,LEN($C153)-6),W155:W$211)</f>
        <v>271.36848245364394</v>
      </c>
    </row>
    <row r="154" spans="1:23" s="87" customFormat="1" ht="14.25" customHeight="1" x14ac:dyDescent="0.25">
      <c r="A154" s="125" t="s">
        <v>485</v>
      </c>
      <c r="B154" s="125" t="s">
        <v>485</v>
      </c>
      <c r="C154" s="124" t="s">
        <v>485</v>
      </c>
      <c r="D154" s="125">
        <f>SUMIF($B155:$B$211,LEFT($C154,LEN($C154)-6),D155:D$211)</f>
        <v>4.6328915920900009</v>
      </c>
      <c r="E154" s="125">
        <f>SUMIF($B155:$B$211,LEFT($C154,LEN($C154)-6),E155:E$211)</f>
        <v>5.9047116497750007</v>
      </c>
      <c r="F154" s="125">
        <f>SUMIF($B155:$B$211,LEFT($C154,LEN($C154)-6),F155:F$211)</f>
        <v>6.9209525699966683</v>
      </c>
      <c r="G154" s="125">
        <f>SUMIF($B155:$B$211,LEFT($C154,LEN($C154)-6),G155:G$211)</f>
        <v>11.832608345186669</v>
      </c>
      <c r="H154" s="125">
        <f>SUMIF($B155:$B$211,LEFT($C154,LEN($C154)-6),H155:H$211)</f>
        <v>19.163338727312503</v>
      </c>
      <c r="I154" s="125">
        <f>SUMIF($B155:$B$211,LEFT($C154,LEN($C154)-6),I155:I$211)</f>
        <v>20.713521785262667</v>
      </c>
      <c r="J154" s="125">
        <f>SUMIF($B155:$B$211,LEFT($C154,LEN($C154)-6),J155:J$211)</f>
        <v>16.624252062286171</v>
      </c>
      <c r="K154" s="125">
        <f>SUMIF($B155:$B$211,LEFT($C154,LEN($C154)-6),K155:K$211)</f>
        <v>18.723426278832317</v>
      </c>
      <c r="L154" s="125">
        <f>SUMIF($B155:$B$211,LEFT($C154,LEN($C154)-6),L155:L$211)</f>
        <v>23.753720161403951</v>
      </c>
      <c r="M154" s="125">
        <f>SUMIF($B155:$B$211,LEFT($C154,LEN($C154)-6),M155:M$211)</f>
        <v>32.144460037166674</v>
      </c>
      <c r="N154" s="125">
        <f>SUMIF($B155:$B$211,LEFT($C154,LEN($C154)-6),N155:N$211)</f>
        <v>44.045042949500015</v>
      </c>
      <c r="O154" s="125">
        <f>SUMIF($B155:$B$211,LEFT($C154,LEN($C154)-6),O155:O$211)</f>
        <v>40.690107448666673</v>
      </c>
      <c r="P154" s="125">
        <f>SUMIF($B155:$B$211,LEFT($C154,LEN($C154)-6),P155:P$211)</f>
        <v>46.248780027166674</v>
      </c>
      <c r="Q154" s="125">
        <f>SUMIF($B155:$B$211,LEFT($C154,LEN($C154)-6),Q155:Q$211)</f>
        <v>31.283200525999998</v>
      </c>
      <c r="R154" s="125">
        <f>SUMIF($B155:$B$211,LEFT($C154,LEN($C154)-6),R155:R$211)</f>
        <v>41.985074605746973</v>
      </c>
      <c r="S154" s="125">
        <f>SUMIF($B155:$B$211,LEFT($C154,LEN($C154)-6),S155:S$211)</f>
        <v>42.849010761358258</v>
      </c>
      <c r="T154" s="125">
        <f>SUMIF($B155:$B$211,LEFT($C154,LEN($C154)-6),T155:T$211)</f>
        <v>43.612682114253694</v>
      </c>
      <c r="U154" s="125">
        <f>SUMIF($B155:$B$211,LEFT($C154,LEN($C154)-6),U155:U$211)</f>
        <v>44.128666068593446</v>
      </c>
      <c r="V154" s="125">
        <f>SUMIF($B155:$B$211,LEFT($C154,LEN($C154)-6),V155:V$211)</f>
        <v>45.246898623790187</v>
      </c>
      <c r="W154" s="125">
        <f>SUMIF($B155:$B$211,LEFT($C154,LEN($C154)-6),W155:W$211)</f>
        <v>45.608373781647579</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4.6328915920900009</v>
      </c>
      <c r="E166" s="127">
        <v>5.9047116497750007</v>
      </c>
      <c r="F166" s="127">
        <v>6.9209525699966683</v>
      </c>
      <c r="G166" s="127">
        <v>11.832608345186669</v>
      </c>
      <c r="H166" s="127">
        <v>19.163338727312503</v>
      </c>
      <c r="I166" s="127">
        <v>20.713521785262667</v>
      </c>
      <c r="J166" s="127">
        <v>16.624252062286171</v>
      </c>
      <c r="K166" s="127">
        <v>18.723426278832317</v>
      </c>
      <c r="L166" s="127">
        <v>23.753720161403951</v>
      </c>
      <c r="M166" s="127">
        <v>32.144460037166674</v>
      </c>
      <c r="N166" s="127">
        <v>44.045042949500015</v>
      </c>
      <c r="O166" s="127">
        <v>40.690107448666673</v>
      </c>
      <c r="P166" s="127">
        <v>46.248780027166674</v>
      </c>
      <c r="Q166" s="127">
        <v>31.283200525999998</v>
      </c>
      <c r="R166" s="127">
        <v>41.985074605746973</v>
      </c>
      <c r="S166" s="127">
        <v>42.849010761358258</v>
      </c>
      <c r="T166" s="127">
        <v>43.612682114253694</v>
      </c>
      <c r="U166" s="127">
        <v>44.128666068593446</v>
      </c>
      <c r="V166" s="127">
        <v>45.246898623790187</v>
      </c>
      <c r="W166" s="127">
        <v>45.608373781647579</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1.4027417250000003</v>
      </c>
      <c r="E178" s="125">
        <f>SUMIF($B179:$B$211,LEFT($C178,LEN($C178)-6),E179:E$211)</f>
        <v>2.017734495</v>
      </c>
      <c r="F178" s="125">
        <f>SUMIF($B179:$B$211,LEFT($C178,LEN($C178)-6),F179:F$211)</f>
        <v>0.67273856999999992</v>
      </c>
      <c r="G178" s="125">
        <f>SUMIF($B179:$B$211,LEFT($C178,LEN($C178)-6),G179:G$211)</f>
        <v>3.3432412124999997</v>
      </c>
      <c r="H178" s="125">
        <f>SUMIF($B179:$B$211,LEFT($C178,LEN($C178)-6),H179:H$211)</f>
        <v>6.3609404774999998</v>
      </c>
      <c r="I178" s="125">
        <f>SUMIF($B179:$B$211,LEFT($C178,LEN($C178)-6),I179:I$211)</f>
        <v>1.3453808970000001</v>
      </c>
      <c r="J178" s="125">
        <f>SUMIF($B179:$B$211,LEFT($C178,LEN($C178)-6),J179:J$211)</f>
        <v>5.6148541547699997</v>
      </c>
      <c r="K178" s="125">
        <f>SUMIF($B179:$B$211,LEFT($C178,LEN($C178)-6),K179:K$211)</f>
        <v>15.62751551682412</v>
      </c>
      <c r="L178" s="125">
        <f>SUMIF($B179:$B$211,LEFT($C178,LEN($C178)-6),L179:L$211)</f>
        <v>19.436109716420638</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1.4027417250000003</v>
      </c>
      <c r="E184" s="127">
        <v>2.017734495</v>
      </c>
      <c r="F184" s="127">
        <v>0.67273856999999992</v>
      </c>
      <c r="G184" s="127">
        <v>3.3432412124999997</v>
      </c>
      <c r="H184" s="127">
        <v>6.3609404774999998</v>
      </c>
      <c r="I184" s="127">
        <v>1.3453808970000001</v>
      </c>
      <c r="J184" s="127">
        <v>5.6148541547699997</v>
      </c>
      <c r="K184" s="127">
        <v>15.62751551682412</v>
      </c>
      <c r="L184" s="127">
        <v>19.436109716420638</v>
      </c>
      <c r="M184" s="127">
        <v>0</v>
      </c>
      <c r="N184" s="127">
        <v>0</v>
      </c>
      <c r="O184" s="127">
        <v>0</v>
      </c>
      <c r="P184" s="127">
        <v>0</v>
      </c>
      <c r="Q184" s="127">
        <v>0</v>
      </c>
      <c r="R184" s="127">
        <v>0</v>
      </c>
      <c r="S184" s="127">
        <v>0</v>
      </c>
      <c r="T184" s="127">
        <v>0</v>
      </c>
      <c r="U184" s="127">
        <v>0</v>
      </c>
      <c r="V184" s="127">
        <v>0</v>
      </c>
      <c r="W184" s="127">
        <v>0</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7" customFormat="1" ht="14.25" customHeight="1" x14ac:dyDescent="0.25">
      <c r="A190" s="125" t="s">
        <v>517</v>
      </c>
      <c r="B190" s="125" t="s">
        <v>517</v>
      </c>
      <c r="C190" s="124" t="s">
        <v>517</v>
      </c>
      <c r="D190" s="125">
        <f>SUMIF($B191:$B$211,LEFT($C190,LEN($C190)-6),D191:D$211)</f>
        <v>33.820498748967445</v>
      </c>
      <c r="E190" s="125">
        <f>SUMIF($B191:$B$211,LEFT($C190,LEN($C190)-6),E191:E$211)</f>
        <v>54.914641430709459</v>
      </c>
      <c r="F190" s="125">
        <f>SUMIF($B191:$B$211,LEFT($C190,LEN($C190)-6),F191:F$211)</f>
        <v>69.18498999492158</v>
      </c>
      <c r="G190" s="125">
        <f>SUMIF($B191:$B$211,LEFT($C190,LEN($C190)-6),G191:G$211)</f>
        <v>78.243630310483397</v>
      </c>
      <c r="H190" s="125">
        <f>SUMIF($B191:$B$211,LEFT($C190,LEN($C190)-6),H191:H$211)</f>
        <v>85.336909009683993</v>
      </c>
      <c r="I190" s="125">
        <f>SUMIF($B191:$B$211,LEFT($C190,LEN($C190)-6),I191:I$211)</f>
        <v>111.84183308184035</v>
      </c>
      <c r="J190" s="125">
        <f>SUMIF($B191:$B$211,LEFT($C190,LEN($C190)-6),J191:J$211)</f>
        <v>134.78730222106077</v>
      </c>
      <c r="K190" s="125">
        <f>SUMIF($B191:$B$211,LEFT($C190,LEN($C190)-6),K191:K$211)</f>
        <v>148.90276984983302</v>
      </c>
      <c r="L190" s="125">
        <f>SUMIF($B191:$B$211,LEFT($C190,LEN($C190)-6),L191:L$211)</f>
        <v>167.79700538616333</v>
      </c>
      <c r="M190" s="125">
        <f>SUMIF($B191:$B$211,LEFT($C190,LEN($C190)-6),M191:M$211)</f>
        <v>201.83825641938409</v>
      </c>
      <c r="N190" s="125">
        <f>SUMIF($B191:$B$211,LEFT($C190,LEN($C190)-6),N191:N$211)</f>
        <v>216.72035494275366</v>
      </c>
      <c r="O190" s="125">
        <f>SUMIF($B191:$B$211,LEFT($C190,LEN($C190)-6),O191:O$211)</f>
        <v>194.95638008985509</v>
      </c>
      <c r="P190" s="125">
        <f>SUMIF($B191:$B$211,LEFT($C190,LEN($C190)-6),P191:P$211)</f>
        <v>205.57387801721012</v>
      </c>
      <c r="Q190" s="125">
        <f>SUMIF($B191:$B$211,LEFT($C190,LEN($C190)-6),Q191:Q$211)</f>
        <v>225.5458779983696</v>
      </c>
      <c r="R190" s="125">
        <f>SUMIF($B191:$B$211,LEFT($C190,LEN($C190)-6),R191:R$211)</f>
        <v>216.63322843028055</v>
      </c>
      <c r="S190" s="125">
        <f>SUMIF($B191:$B$211,LEFT($C190,LEN($C190)-6),S191:S$211)</f>
        <v>222.1938243354636</v>
      </c>
      <c r="T190" s="125">
        <f>SUMIF($B191:$B$211,LEFT($C190,LEN($C190)-6),T191:T$211)</f>
        <v>225.22513662897009</v>
      </c>
      <c r="U190" s="125">
        <f>SUMIF($B191:$B$211,LEFT($C190,LEN($C190)-6),U191:U$211)</f>
        <v>222.94894242644483</v>
      </c>
      <c r="V190" s="125">
        <f>SUMIF($B191:$B$211,LEFT($C190,LEN($C190)-6),V191:V$211)</f>
        <v>228.85193280270036</v>
      </c>
      <c r="W190" s="125">
        <f>SUMIF($B191:$B$211,LEFT($C190,LEN($C190)-6),W191:W$211)</f>
        <v>225.76010867199636</v>
      </c>
    </row>
    <row r="191" spans="1:23" s="85" customFormat="1" ht="14.25" customHeight="1" x14ac:dyDescent="0.25">
      <c r="A191" s="130" t="s">
        <v>240</v>
      </c>
      <c r="B191" s="130" t="s">
        <v>518</v>
      </c>
      <c r="C191" s="126" t="s">
        <v>291</v>
      </c>
      <c r="D191" s="127">
        <v>33.820498748967445</v>
      </c>
      <c r="E191" s="127">
        <v>54.914641430709459</v>
      </c>
      <c r="F191" s="127">
        <v>69.18498999492158</v>
      </c>
      <c r="G191" s="127">
        <v>78.243630310483397</v>
      </c>
      <c r="H191" s="127">
        <v>85.336909009683993</v>
      </c>
      <c r="I191" s="127">
        <v>111.84183308184035</v>
      </c>
      <c r="J191" s="127">
        <v>134.78730222106077</v>
      </c>
      <c r="K191" s="127">
        <v>148.90276984983302</v>
      </c>
      <c r="L191" s="127">
        <v>167.79700538616333</v>
      </c>
      <c r="M191" s="127">
        <v>201.83825641938409</v>
      </c>
      <c r="N191" s="127">
        <v>216.72035494275366</v>
      </c>
      <c r="O191" s="127">
        <v>194.95638008985509</v>
      </c>
      <c r="P191" s="127">
        <v>205.57387801721012</v>
      </c>
      <c r="Q191" s="127">
        <v>225.5458779983696</v>
      </c>
      <c r="R191" s="127">
        <v>216.63322843028055</v>
      </c>
      <c r="S191" s="127">
        <v>222.1938243354636</v>
      </c>
      <c r="T191" s="127">
        <v>225.22513662897009</v>
      </c>
      <c r="U191" s="127">
        <v>222.94894242644483</v>
      </c>
      <c r="V191" s="127">
        <v>228.85193280270036</v>
      </c>
      <c r="W191" s="127">
        <v>225.76010867199636</v>
      </c>
    </row>
    <row r="192" spans="1:23" s="85" customFormat="1" ht="14.25" customHeight="1" x14ac:dyDescent="0.25">
      <c r="A192" s="130" t="s">
        <v>240</v>
      </c>
      <c r="B192" s="130"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B4F4F-D97B-4BAA-B06B-2B146FD60187}">
  <dimension ref="A1:AC212"/>
  <sheetViews>
    <sheetView showGridLines="0" zoomScaleNormal="100" workbookViewId="0"/>
  </sheetViews>
  <sheetFormatPr defaultColWidth="8" defaultRowHeight="14" x14ac:dyDescent="0.3"/>
  <cols>
    <col min="1" max="3" width="18" style="88" customWidth="1"/>
    <col min="4" max="26" width="9.75" style="43" customWidth="1"/>
    <col min="27" max="27" width="9.75" style="137" customWidth="1"/>
    <col min="28" max="16384" width="8" style="88"/>
  </cols>
  <sheetData>
    <row r="1" spans="1:29" ht="20" x14ac:dyDescent="0.4">
      <c r="A1" s="95" t="s">
        <v>1313</v>
      </c>
      <c r="C1" s="133"/>
    </row>
    <row r="2" spans="1:29"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5"/>
      <c r="AC2" s="90"/>
    </row>
    <row r="3" spans="1:29" s="89" customFormat="1" ht="14.5" x14ac:dyDescent="0.35">
      <c r="A3" s="44">
        <v>2021</v>
      </c>
      <c r="D3" s="141" t="s">
        <v>145</v>
      </c>
      <c r="E3" s="141" t="s">
        <v>370</v>
      </c>
      <c r="F3" s="141" t="s">
        <v>291</v>
      </c>
      <c r="G3" s="141" t="s">
        <v>165</v>
      </c>
      <c r="H3" s="141" t="s">
        <v>355</v>
      </c>
      <c r="I3" s="141" t="s">
        <v>356</v>
      </c>
      <c r="J3" s="141" t="s">
        <v>151</v>
      </c>
      <c r="K3" s="141" t="s">
        <v>357</v>
      </c>
      <c r="L3" s="141" t="s">
        <v>360</v>
      </c>
      <c r="M3" s="141" t="s">
        <v>375</v>
      </c>
      <c r="N3" s="141" t="s">
        <v>261</v>
      </c>
      <c r="O3" s="141" t="s">
        <v>200</v>
      </c>
      <c r="P3" s="141" t="s">
        <v>155</v>
      </c>
      <c r="Q3" s="141" t="s">
        <v>187</v>
      </c>
      <c r="R3" s="141" t="s">
        <v>173</v>
      </c>
      <c r="S3" s="141" t="s">
        <v>177</v>
      </c>
      <c r="T3" s="141" t="s">
        <v>450</v>
      </c>
      <c r="U3" s="141" t="s">
        <v>159</v>
      </c>
      <c r="V3" s="141" t="s">
        <v>364</v>
      </c>
      <c r="W3" s="141" t="s">
        <v>206</v>
      </c>
      <c r="X3" s="141" t="s">
        <v>245</v>
      </c>
      <c r="Y3" s="141" t="s">
        <v>213</v>
      </c>
      <c r="Z3" s="141" t="s">
        <v>415</v>
      </c>
      <c r="AA3" s="140" t="s">
        <v>1286</v>
      </c>
      <c r="AC3" s="142"/>
    </row>
    <row r="4" spans="1:29" s="89" customFormat="1" ht="14.25" customHeight="1" x14ac:dyDescent="0.25">
      <c r="A4" s="47" t="s">
        <v>100</v>
      </c>
      <c r="B4" s="47" t="s">
        <v>100</v>
      </c>
      <c r="C4" s="47" t="s">
        <v>100</v>
      </c>
      <c r="D4" s="48">
        <v>0</v>
      </c>
      <c r="E4" s="48">
        <v>25.466000000000001</v>
      </c>
      <c r="F4" s="48">
        <v>416.464</v>
      </c>
      <c r="G4" s="48">
        <v>0.19500000000000001</v>
      </c>
      <c r="H4" s="48">
        <v>173.96899999999999</v>
      </c>
      <c r="I4" s="48">
        <v>36.422000000000004</v>
      </c>
      <c r="J4" s="48">
        <v>56.864999999999974</v>
      </c>
      <c r="K4" s="48">
        <v>2.2550000000000003</v>
      </c>
      <c r="L4" s="48">
        <v>5.8330000000000002</v>
      </c>
      <c r="M4" s="48">
        <v>168.411</v>
      </c>
      <c r="N4" s="48">
        <v>0</v>
      </c>
      <c r="O4" s="48">
        <v>106.68300000000001</v>
      </c>
      <c r="P4" s="48">
        <v>0</v>
      </c>
      <c r="Q4" s="48">
        <v>246.96857199999994</v>
      </c>
      <c r="R4" s="48">
        <v>65.177000000000007</v>
      </c>
      <c r="S4" s="48">
        <v>3.9629999999999996</v>
      </c>
      <c r="T4" s="48">
        <v>3.766</v>
      </c>
      <c r="U4" s="48">
        <v>74.416999999999987</v>
      </c>
      <c r="V4" s="48">
        <v>0</v>
      </c>
      <c r="W4" s="48">
        <v>94.866</v>
      </c>
      <c r="X4" s="48">
        <v>80.835999999999999</v>
      </c>
      <c r="Y4" s="48">
        <v>174.79700000000003</v>
      </c>
      <c r="Z4" s="48">
        <v>0</v>
      </c>
      <c r="AA4" s="48">
        <v>1750.1385720000003</v>
      </c>
    </row>
    <row r="5" spans="1:29" s="89" customFormat="1" ht="14.25" customHeight="1" x14ac:dyDescent="0.25">
      <c r="A5" s="49" t="s">
        <v>349</v>
      </c>
      <c r="B5" s="49" t="s">
        <v>349</v>
      </c>
      <c r="C5" s="49" t="s">
        <v>349</v>
      </c>
      <c r="D5" s="50">
        <v>0</v>
      </c>
      <c r="E5" s="50">
        <v>4.0790000000000006</v>
      </c>
      <c r="F5" s="50">
        <v>12.937000000000001</v>
      </c>
      <c r="G5" s="50">
        <v>0.19500000000000001</v>
      </c>
      <c r="H5" s="50">
        <v>159.00300000000001</v>
      </c>
      <c r="I5" s="50">
        <v>35.427999999999997</v>
      </c>
      <c r="J5" s="50">
        <v>50.825999999999972</v>
      </c>
      <c r="K5" s="50">
        <v>2.2550000000000003</v>
      </c>
      <c r="L5" s="50">
        <v>5.032</v>
      </c>
      <c r="M5" s="50">
        <v>148.911</v>
      </c>
      <c r="N5" s="50">
        <v>0</v>
      </c>
      <c r="O5" s="50">
        <v>23.984000000000002</v>
      </c>
      <c r="P5" s="50">
        <v>0</v>
      </c>
      <c r="Q5" s="50">
        <v>188.63189699999995</v>
      </c>
      <c r="R5" s="50">
        <v>63.586000000000006</v>
      </c>
      <c r="S5" s="50">
        <v>3.9629999999999996</v>
      </c>
      <c r="T5" s="50">
        <v>0.39200000000000002</v>
      </c>
      <c r="U5" s="50">
        <v>36.777999999999992</v>
      </c>
      <c r="V5" s="50">
        <v>0</v>
      </c>
      <c r="W5" s="50">
        <v>2.3719999999999999</v>
      </c>
      <c r="X5" s="50">
        <v>19.222999999999999</v>
      </c>
      <c r="Y5" s="50">
        <v>8.016</v>
      </c>
      <c r="Z5" s="50">
        <v>0</v>
      </c>
      <c r="AA5" s="50">
        <v>778.39689700000008</v>
      </c>
    </row>
    <row r="6" spans="1:29" s="89" customFormat="1" ht="14.25" customHeight="1" x14ac:dyDescent="0.25">
      <c r="A6" s="51" t="s">
        <v>350</v>
      </c>
      <c r="B6" s="51" t="s">
        <v>350</v>
      </c>
      <c r="C6" s="51" t="s">
        <v>350</v>
      </c>
      <c r="D6" s="52">
        <v>0</v>
      </c>
      <c r="E6" s="52">
        <v>2.0229999999999997</v>
      </c>
      <c r="F6" s="52">
        <v>10.652000000000001</v>
      </c>
      <c r="G6" s="52">
        <v>0</v>
      </c>
      <c r="H6" s="52">
        <v>158.21799999999999</v>
      </c>
      <c r="I6" s="52">
        <v>35.083999999999996</v>
      </c>
      <c r="J6" s="52">
        <v>38.286999999999985</v>
      </c>
      <c r="K6" s="52">
        <v>0.152</v>
      </c>
      <c r="L6" s="52">
        <v>3.6530000000000005</v>
      </c>
      <c r="M6" s="52">
        <v>105.08900000000001</v>
      </c>
      <c r="N6" s="52">
        <v>0</v>
      </c>
      <c r="O6" s="52">
        <v>23.225000000000001</v>
      </c>
      <c r="P6" s="52">
        <v>0</v>
      </c>
      <c r="Q6" s="52">
        <v>124.971525</v>
      </c>
      <c r="R6" s="52">
        <v>2.9239999999999999</v>
      </c>
      <c r="S6" s="52">
        <v>3.6119999999999997</v>
      </c>
      <c r="T6" s="52">
        <v>0.39200000000000002</v>
      </c>
      <c r="U6" s="52">
        <v>36.467999999999996</v>
      </c>
      <c r="V6" s="52">
        <v>0</v>
      </c>
      <c r="W6" s="52">
        <v>2.242</v>
      </c>
      <c r="X6" s="52">
        <v>7.6269999999999998</v>
      </c>
      <c r="Y6" s="52">
        <v>7.5310000000000006</v>
      </c>
      <c r="Z6" s="52">
        <v>0</v>
      </c>
      <c r="AA6" s="52">
        <v>573.05952500000012</v>
      </c>
    </row>
    <row r="7" spans="1:29" s="89" customFormat="1" ht="14.25" customHeight="1" x14ac:dyDescent="0.25">
      <c r="A7" s="3" t="s">
        <v>144</v>
      </c>
      <c r="B7" s="3" t="s">
        <v>351</v>
      </c>
      <c r="C7" s="3" t="s">
        <v>352</v>
      </c>
      <c r="D7" s="53">
        <v>0</v>
      </c>
      <c r="E7" s="53">
        <v>0</v>
      </c>
      <c r="F7" s="53">
        <v>0</v>
      </c>
      <c r="G7" s="53">
        <v>0</v>
      </c>
      <c r="H7" s="53">
        <v>0.55199999999999994</v>
      </c>
      <c r="I7" s="53">
        <v>6.3E-2</v>
      </c>
      <c r="J7" s="53">
        <v>9.775999999999998</v>
      </c>
      <c r="K7" s="53">
        <v>0</v>
      </c>
      <c r="L7" s="53">
        <v>1.4419999999999999</v>
      </c>
      <c r="M7" s="53">
        <v>8.343</v>
      </c>
      <c r="N7" s="53">
        <v>0</v>
      </c>
      <c r="O7" s="53">
        <v>0</v>
      </c>
      <c r="P7" s="53">
        <v>0</v>
      </c>
      <c r="Q7" s="53">
        <v>0</v>
      </c>
      <c r="R7" s="53">
        <v>0</v>
      </c>
      <c r="S7" s="53">
        <v>1.2E-2</v>
      </c>
      <c r="T7" s="53">
        <v>0</v>
      </c>
      <c r="U7" s="53">
        <v>0</v>
      </c>
      <c r="V7" s="53">
        <v>0</v>
      </c>
      <c r="W7" s="53">
        <v>0</v>
      </c>
      <c r="X7" s="53">
        <v>0</v>
      </c>
      <c r="Y7" s="53">
        <v>0</v>
      </c>
      <c r="Z7" s="53">
        <v>0</v>
      </c>
      <c r="AA7" s="138">
        <v>21.327999999999999</v>
      </c>
    </row>
    <row r="8" spans="1:29" s="89" customFormat="1" ht="14.25" customHeight="1" x14ac:dyDescent="0.25">
      <c r="A8" s="3" t="s">
        <v>144</v>
      </c>
      <c r="B8" s="3" t="s">
        <v>351</v>
      </c>
      <c r="C8" s="3" t="s">
        <v>145</v>
      </c>
      <c r="D8" s="53">
        <v>0</v>
      </c>
      <c r="E8" s="53">
        <v>0</v>
      </c>
      <c r="F8" s="53">
        <v>0.36399999999999999</v>
      </c>
      <c r="G8" s="53">
        <v>0</v>
      </c>
      <c r="H8" s="53">
        <v>0.29700000000000004</v>
      </c>
      <c r="I8" s="53">
        <v>7.6</v>
      </c>
      <c r="J8" s="53">
        <v>5.9810000000000008</v>
      </c>
      <c r="K8" s="53">
        <v>0</v>
      </c>
      <c r="L8" s="53">
        <v>9.5000000000000001E-2</v>
      </c>
      <c r="M8" s="53">
        <v>12.221</v>
      </c>
      <c r="N8" s="53">
        <v>0</v>
      </c>
      <c r="O8" s="53">
        <v>0</v>
      </c>
      <c r="P8" s="53">
        <v>0</v>
      </c>
      <c r="Q8" s="53">
        <v>0</v>
      </c>
      <c r="R8" s="53">
        <v>0</v>
      </c>
      <c r="S8" s="53">
        <v>0</v>
      </c>
      <c r="T8" s="53">
        <v>0</v>
      </c>
      <c r="U8" s="53">
        <v>1.6239999999999999</v>
      </c>
      <c r="V8" s="53">
        <v>0</v>
      </c>
      <c r="W8" s="53">
        <v>0</v>
      </c>
      <c r="X8" s="53">
        <v>1.9E-2</v>
      </c>
      <c r="Y8" s="53">
        <v>0.65200000000000025</v>
      </c>
      <c r="Z8" s="53">
        <v>0</v>
      </c>
      <c r="AA8" s="138">
        <v>28.852999999999998</v>
      </c>
    </row>
    <row r="9" spans="1:29" s="89" customFormat="1" ht="14.25" customHeight="1" x14ac:dyDescent="0.25">
      <c r="A9" s="3" t="s">
        <v>144</v>
      </c>
      <c r="B9" s="3" t="s">
        <v>351</v>
      </c>
      <c r="C9" s="3" t="s">
        <v>353</v>
      </c>
      <c r="D9" s="53">
        <v>0</v>
      </c>
      <c r="E9" s="53">
        <v>1.0919999999999999</v>
      </c>
      <c r="F9" s="53">
        <v>2.1999999999999999E-2</v>
      </c>
      <c r="G9" s="53">
        <v>0</v>
      </c>
      <c r="H9" s="53">
        <v>0</v>
      </c>
      <c r="I9" s="53">
        <v>0</v>
      </c>
      <c r="J9" s="53">
        <v>5.5E-2</v>
      </c>
      <c r="K9" s="53">
        <v>0.152</v>
      </c>
      <c r="L9" s="53">
        <v>0.224</v>
      </c>
      <c r="M9" s="53">
        <v>0</v>
      </c>
      <c r="N9" s="53">
        <v>0</v>
      </c>
      <c r="O9" s="53">
        <v>0</v>
      </c>
      <c r="P9" s="53">
        <v>0</v>
      </c>
      <c r="Q9" s="53">
        <v>0.40152500000000002</v>
      </c>
      <c r="R9" s="53">
        <v>6.9000000000000006E-2</v>
      </c>
      <c r="S9" s="53">
        <v>0</v>
      </c>
      <c r="T9" s="53">
        <v>0</v>
      </c>
      <c r="U9" s="53">
        <v>0</v>
      </c>
      <c r="V9" s="53">
        <v>0</v>
      </c>
      <c r="W9" s="53">
        <v>0</v>
      </c>
      <c r="X9" s="53">
        <v>0</v>
      </c>
      <c r="Y9" s="53">
        <v>0</v>
      </c>
      <c r="Z9" s="53">
        <v>0</v>
      </c>
      <c r="AA9" s="138">
        <v>2.0155249999999998</v>
      </c>
    </row>
    <row r="10" spans="1:29" s="89" customFormat="1" ht="14.25" customHeight="1" x14ac:dyDescent="0.25">
      <c r="A10" s="3" t="s">
        <v>144</v>
      </c>
      <c r="B10" s="3" t="s">
        <v>351</v>
      </c>
      <c r="C10" s="3" t="s">
        <v>354</v>
      </c>
      <c r="D10" s="53">
        <v>0</v>
      </c>
      <c r="E10" s="53">
        <v>0</v>
      </c>
      <c r="F10" s="53">
        <v>6.7</v>
      </c>
      <c r="G10" s="53">
        <v>0</v>
      </c>
      <c r="H10" s="53">
        <v>8.7349999999999994</v>
      </c>
      <c r="I10" s="53">
        <v>0.20900000000000002</v>
      </c>
      <c r="J10" s="53">
        <v>0.90400000000000003</v>
      </c>
      <c r="K10" s="53">
        <v>0</v>
      </c>
      <c r="L10" s="53">
        <v>0</v>
      </c>
      <c r="M10" s="53">
        <v>5.1370000000000005</v>
      </c>
      <c r="N10" s="53">
        <v>0</v>
      </c>
      <c r="O10" s="53">
        <v>0</v>
      </c>
      <c r="P10" s="53">
        <v>0</v>
      </c>
      <c r="Q10" s="53">
        <v>21.062000000000001</v>
      </c>
      <c r="R10" s="53">
        <v>0</v>
      </c>
      <c r="S10" s="53">
        <v>0</v>
      </c>
      <c r="T10" s="53">
        <v>0</v>
      </c>
      <c r="U10" s="53">
        <v>7.4809999999999999</v>
      </c>
      <c r="V10" s="53">
        <v>0</v>
      </c>
      <c r="W10" s="53">
        <v>0</v>
      </c>
      <c r="X10" s="53">
        <v>0</v>
      </c>
      <c r="Y10" s="53">
        <v>0</v>
      </c>
      <c r="Z10" s="53">
        <v>0</v>
      </c>
      <c r="AA10" s="138">
        <v>50.228000000000002</v>
      </c>
    </row>
    <row r="11" spans="1:29" s="89" customFormat="1" ht="14.25" customHeight="1" x14ac:dyDescent="0.25">
      <c r="A11" s="3" t="s">
        <v>144</v>
      </c>
      <c r="B11" s="3" t="s">
        <v>351</v>
      </c>
      <c r="C11" s="3" t="s">
        <v>355</v>
      </c>
      <c r="D11" s="53">
        <v>0</v>
      </c>
      <c r="E11" s="53">
        <v>0</v>
      </c>
      <c r="F11" s="53">
        <v>0</v>
      </c>
      <c r="G11" s="53">
        <v>0</v>
      </c>
      <c r="H11" s="53">
        <v>0</v>
      </c>
      <c r="I11" s="53">
        <v>0.03</v>
      </c>
      <c r="J11" s="53">
        <v>0</v>
      </c>
      <c r="K11" s="53">
        <v>0</v>
      </c>
      <c r="L11" s="53">
        <v>0</v>
      </c>
      <c r="M11" s="53">
        <v>0</v>
      </c>
      <c r="N11" s="53">
        <v>0</v>
      </c>
      <c r="O11" s="53">
        <v>0</v>
      </c>
      <c r="P11" s="53">
        <v>0</v>
      </c>
      <c r="Q11" s="53">
        <v>22.955000000000002</v>
      </c>
      <c r="R11" s="53">
        <v>0</v>
      </c>
      <c r="S11" s="53">
        <v>0</v>
      </c>
      <c r="T11" s="53">
        <v>0</v>
      </c>
      <c r="U11" s="53">
        <v>0</v>
      </c>
      <c r="V11" s="53">
        <v>0</v>
      </c>
      <c r="W11" s="53">
        <v>0</v>
      </c>
      <c r="X11" s="53">
        <v>0</v>
      </c>
      <c r="Y11" s="53">
        <v>0</v>
      </c>
      <c r="Z11" s="53">
        <v>0</v>
      </c>
      <c r="AA11" s="138">
        <v>22.985000000000003</v>
      </c>
    </row>
    <row r="12" spans="1:29" s="89" customFormat="1" ht="14.25" customHeight="1" x14ac:dyDescent="0.25">
      <c r="A12" s="3" t="s">
        <v>144</v>
      </c>
      <c r="B12" s="3" t="s">
        <v>351</v>
      </c>
      <c r="C12" s="3" t="s">
        <v>356</v>
      </c>
      <c r="D12" s="53">
        <v>0</v>
      </c>
      <c r="E12" s="53">
        <v>0</v>
      </c>
      <c r="F12" s="53">
        <v>0</v>
      </c>
      <c r="G12" s="53">
        <v>0</v>
      </c>
      <c r="H12" s="53">
        <v>23.004999999999999</v>
      </c>
      <c r="I12" s="53">
        <v>0</v>
      </c>
      <c r="J12" s="53">
        <v>2.2389999999999999</v>
      </c>
      <c r="K12" s="53">
        <v>0</v>
      </c>
      <c r="L12" s="53">
        <v>0.17399999999999999</v>
      </c>
      <c r="M12" s="53">
        <v>1.472</v>
      </c>
      <c r="N12" s="53">
        <v>0</v>
      </c>
      <c r="O12" s="53">
        <v>0</v>
      </c>
      <c r="P12" s="53">
        <v>0</v>
      </c>
      <c r="Q12" s="53">
        <v>36</v>
      </c>
      <c r="R12" s="53">
        <v>0</v>
      </c>
      <c r="S12" s="53">
        <v>0</v>
      </c>
      <c r="T12" s="53">
        <v>0.39200000000000002</v>
      </c>
      <c r="U12" s="53">
        <v>9.2959999999999994</v>
      </c>
      <c r="V12" s="53">
        <v>0</v>
      </c>
      <c r="W12" s="53">
        <v>0.24199999999999999</v>
      </c>
      <c r="X12" s="53">
        <v>0</v>
      </c>
      <c r="Y12" s="53">
        <v>1.9929999999999999</v>
      </c>
      <c r="Z12" s="53">
        <v>0</v>
      </c>
      <c r="AA12" s="138">
        <v>74.813000000000002</v>
      </c>
    </row>
    <row r="13" spans="1:29" s="89" customFormat="1" ht="14.25" customHeight="1" x14ac:dyDescent="0.25">
      <c r="A13" s="3" t="s">
        <v>144</v>
      </c>
      <c r="B13" s="3" t="s">
        <v>351</v>
      </c>
      <c r="C13" s="3" t="s">
        <v>151</v>
      </c>
      <c r="D13" s="53">
        <v>0</v>
      </c>
      <c r="E13" s="53">
        <v>0</v>
      </c>
      <c r="F13" s="53">
        <v>2.1739999999999995</v>
      </c>
      <c r="G13" s="53">
        <v>0</v>
      </c>
      <c r="H13" s="53">
        <v>37.881</v>
      </c>
      <c r="I13" s="53">
        <v>3.7929999999999997</v>
      </c>
      <c r="J13" s="53">
        <v>0</v>
      </c>
      <c r="K13" s="53">
        <v>0</v>
      </c>
      <c r="L13" s="53">
        <v>7.9000000000000001E-2</v>
      </c>
      <c r="M13" s="53">
        <v>45.917999999999999</v>
      </c>
      <c r="N13" s="53">
        <v>0</v>
      </c>
      <c r="O13" s="53">
        <v>0</v>
      </c>
      <c r="P13" s="53">
        <v>0</v>
      </c>
      <c r="Q13" s="53">
        <v>30</v>
      </c>
      <c r="R13" s="53">
        <v>0</v>
      </c>
      <c r="S13" s="53">
        <v>1.2999999999999999E-2</v>
      </c>
      <c r="T13" s="53">
        <v>0</v>
      </c>
      <c r="U13" s="53">
        <v>0.26899999999999996</v>
      </c>
      <c r="V13" s="53">
        <v>0</v>
      </c>
      <c r="W13" s="53">
        <v>0</v>
      </c>
      <c r="X13" s="53">
        <v>0.15</v>
      </c>
      <c r="Y13" s="53">
        <v>0.92</v>
      </c>
      <c r="Z13" s="53">
        <v>0</v>
      </c>
      <c r="AA13" s="138">
        <v>130.96600000000001</v>
      </c>
    </row>
    <row r="14" spans="1:29" s="89" customFormat="1" ht="14.25" customHeight="1" x14ac:dyDescent="0.25">
      <c r="A14" s="3" t="s">
        <v>144</v>
      </c>
      <c r="B14" s="3" t="s">
        <v>351</v>
      </c>
      <c r="C14" s="3" t="s">
        <v>357</v>
      </c>
      <c r="D14" s="53">
        <v>0</v>
      </c>
      <c r="E14" s="53">
        <v>0.93100000000000005</v>
      </c>
      <c r="F14" s="53">
        <v>0.34500000000000003</v>
      </c>
      <c r="G14" s="53">
        <v>0</v>
      </c>
      <c r="H14" s="53">
        <v>0.04</v>
      </c>
      <c r="I14" s="53">
        <v>0</v>
      </c>
      <c r="J14" s="53">
        <v>0.153</v>
      </c>
      <c r="K14" s="53">
        <v>0</v>
      </c>
      <c r="L14" s="53">
        <v>0.10800000000000001</v>
      </c>
      <c r="M14" s="53">
        <v>0</v>
      </c>
      <c r="N14" s="53">
        <v>0</v>
      </c>
      <c r="O14" s="53">
        <v>7.7059999999999995</v>
      </c>
      <c r="P14" s="53">
        <v>0</v>
      </c>
      <c r="Q14" s="53">
        <v>2.9670000000000001</v>
      </c>
      <c r="R14" s="53">
        <v>2.7839999999999998</v>
      </c>
      <c r="S14" s="53">
        <v>0</v>
      </c>
      <c r="T14" s="53">
        <v>0</v>
      </c>
      <c r="U14" s="53">
        <v>0.39900000000000002</v>
      </c>
      <c r="V14" s="53">
        <v>0</v>
      </c>
      <c r="W14" s="53">
        <v>0</v>
      </c>
      <c r="X14" s="53">
        <v>1.8989999999999998</v>
      </c>
      <c r="Y14" s="53">
        <v>0.10999999999999999</v>
      </c>
      <c r="Z14" s="53">
        <v>0</v>
      </c>
      <c r="AA14" s="138">
        <v>17.442</v>
      </c>
    </row>
    <row r="15" spans="1:29"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138">
        <v>0</v>
      </c>
    </row>
    <row r="16" spans="1:29" s="89" customFormat="1" ht="14.25" customHeight="1" x14ac:dyDescent="0.25">
      <c r="A16" s="3" t="s">
        <v>144</v>
      </c>
      <c r="B16" s="3" t="s">
        <v>351</v>
      </c>
      <c r="C16" s="3" t="s">
        <v>359</v>
      </c>
      <c r="D16" s="53">
        <v>0</v>
      </c>
      <c r="E16" s="53">
        <v>0</v>
      </c>
      <c r="F16" s="53">
        <v>0</v>
      </c>
      <c r="G16" s="53">
        <v>0</v>
      </c>
      <c r="H16" s="53">
        <v>6.0229999999999997</v>
      </c>
      <c r="I16" s="53">
        <v>1.7190000000000001</v>
      </c>
      <c r="J16" s="53">
        <v>2.8530000000000002</v>
      </c>
      <c r="K16" s="53">
        <v>0</v>
      </c>
      <c r="L16" s="53">
        <v>0</v>
      </c>
      <c r="M16" s="53">
        <v>0</v>
      </c>
      <c r="N16" s="53">
        <v>0</v>
      </c>
      <c r="O16" s="53">
        <v>4.7469999999999999</v>
      </c>
      <c r="P16" s="53">
        <v>0</v>
      </c>
      <c r="Q16" s="53">
        <v>0</v>
      </c>
      <c r="R16" s="53">
        <v>0</v>
      </c>
      <c r="S16" s="53">
        <v>0</v>
      </c>
      <c r="T16" s="53">
        <v>0</v>
      </c>
      <c r="U16" s="53">
        <v>0</v>
      </c>
      <c r="V16" s="53">
        <v>0</v>
      </c>
      <c r="W16" s="53">
        <v>0</v>
      </c>
      <c r="X16" s="53">
        <v>6.9000000000000006E-2</v>
      </c>
      <c r="Y16" s="53">
        <v>0.13600000000000001</v>
      </c>
      <c r="Z16" s="53">
        <v>0</v>
      </c>
      <c r="AA16" s="138">
        <v>15.547000000000001</v>
      </c>
    </row>
    <row r="17" spans="1:27" s="89" customFormat="1" ht="14.25" customHeight="1" x14ac:dyDescent="0.25">
      <c r="A17" s="3" t="s">
        <v>144</v>
      </c>
      <c r="B17" s="3" t="s">
        <v>351</v>
      </c>
      <c r="C17" s="3" t="s">
        <v>360</v>
      </c>
      <c r="D17" s="53">
        <v>0</v>
      </c>
      <c r="E17" s="53">
        <v>0</v>
      </c>
      <c r="F17" s="53">
        <v>0</v>
      </c>
      <c r="G17" s="53">
        <v>0</v>
      </c>
      <c r="H17" s="53">
        <v>0</v>
      </c>
      <c r="I17" s="53">
        <v>0.11299999999999999</v>
      </c>
      <c r="J17" s="53">
        <v>0.8540000000000002</v>
      </c>
      <c r="K17" s="53">
        <v>0</v>
      </c>
      <c r="L17" s="53">
        <v>0</v>
      </c>
      <c r="M17" s="53">
        <v>1.0450000000000002</v>
      </c>
      <c r="N17" s="53">
        <v>0</v>
      </c>
      <c r="O17" s="53">
        <v>0</v>
      </c>
      <c r="P17" s="53">
        <v>0</v>
      </c>
      <c r="Q17" s="53">
        <v>0</v>
      </c>
      <c r="R17" s="53">
        <v>0</v>
      </c>
      <c r="S17" s="53">
        <v>2.0379999999999998</v>
      </c>
      <c r="T17" s="53">
        <v>0</v>
      </c>
      <c r="U17" s="53">
        <v>0</v>
      </c>
      <c r="V17" s="53">
        <v>0</v>
      </c>
      <c r="W17" s="53">
        <v>0.30000000000000004</v>
      </c>
      <c r="X17" s="53">
        <v>0</v>
      </c>
      <c r="Y17" s="53">
        <v>0</v>
      </c>
      <c r="Z17" s="53">
        <v>0</v>
      </c>
      <c r="AA17" s="138">
        <v>4.3500000000000005</v>
      </c>
    </row>
    <row r="18" spans="1:27" s="89" customFormat="1" ht="14.25" customHeight="1" x14ac:dyDescent="0.25">
      <c r="A18" s="3" t="s">
        <v>144</v>
      </c>
      <c r="B18" s="3" t="s">
        <v>351</v>
      </c>
      <c r="C18" s="3" t="s">
        <v>361</v>
      </c>
      <c r="D18" s="53">
        <v>0</v>
      </c>
      <c r="E18" s="53">
        <v>0</v>
      </c>
      <c r="F18" s="53">
        <v>8.4000000000000005E-2</v>
      </c>
      <c r="G18" s="53">
        <v>0</v>
      </c>
      <c r="H18" s="53">
        <v>0</v>
      </c>
      <c r="I18" s="53">
        <v>0</v>
      </c>
      <c r="J18" s="53">
        <v>0</v>
      </c>
      <c r="K18" s="53">
        <v>0</v>
      </c>
      <c r="L18" s="53">
        <v>0.18</v>
      </c>
      <c r="M18" s="53">
        <v>0</v>
      </c>
      <c r="N18" s="53">
        <v>0</v>
      </c>
      <c r="O18" s="53">
        <v>0</v>
      </c>
      <c r="P18" s="53">
        <v>0</v>
      </c>
      <c r="Q18" s="53">
        <v>0</v>
      </c>
      <c r="R18" s="53">
        <v>0</v>
      </c>
      <c r="S18" s="53">
        <v>0</v>
      </c>
      <c r="T18" s="53">
        <v>0</v>
      </c>
      <c r="U18" s="53">
        <v>0</v>
      </c>
      <c r="V18" s="53">
        <v>0</v>
      </c>
      <c r="W18" s="53">
        <v>0</v>
      </c>
      <c r="X18" s="53">
        <v>0</v>
      </c>
      <c r="Y18" s="53">
        <v>0</v>
      </c>
      <c r="Z18" s="53">
        <v>0</v>
      </c>
      <c r="AA18" s="138">
        <v>0.26400000000000001</v>
      </c>
    </row>
    <row r="19" spans="1:27" s="89" customFormat="1" ht="14.25" customHeight="1" x14ac:dyDescent="0.25">
      <c r="A19" s="3" t="s">
        <v>144</v>
      </c>
      <c r="B19" s="3" t="s">
        <v>351</v>
      </c>
      <c r="C19" s="3" t="s">
        <v>155</v>
      </c>
      <c r="D19" s="53">
        <v>0</v>
      </c>
      <c r="E19" s="53">
        <v>0</v>
      </c>
      <c r="F19" s="53">
        <v>0</v>
      </c>
      <c r="G19" s="53">
        <v>0</v>
      </c>
      <c r="H19" s="53">
        <v>30.42</v>
      </c>
      <c r="I19" s="53">
        <v>11.236000000000001</v>
      </c>
      <c r="J19" s="53">
        <v>9.8559999999999981</v>
      </c>
      <c r="K19" s="53">
        <v>0</v>
      </c>
      <c r="L19" s="53">
        <v>0</v>
      </c>
      <c r="M19" s="53">
        <v>15.690999999999999</v>
      </c>
      <c r="N19" s="53">
        <v>0</v>
      </c>
      <c r="O19" s="53">
        <v>0</v>
      </c>
      <c r="P19" s="53">
        <v>0</v>
      </c>
      <c r="Q19" s="53">
        <v>10</v>
      </c>
      <c r="R19" s="53">
        <v>0</v>
      </c>
      <c r="S19" s="53">
        <v>0</v>
      </c>
      <c r="T19" s="53">
        <v>0</v>
      </c>
      <c r="U19" s="53">
        <v>2.919</v>
      </c>
      <c r="V19" s="53">
        <v>0</v>
      </c>
      <c r="W19" s="53">
        <v>0</v>
      </c>
      <c r="X19" s="53">
        <v>0.06</v>
      </c>
      <c r="Y19" s="53">
        <v>1.5490000000000002</v>
      </c>
      <c r="Z19" s="53">
        <v>0</v>
      </c>
      <c r="AA19" s="138">
        <v>81.731000000000009</v>
      </c>
    </row>
    <row r="20" spans="1:27" s="89" customFormat="1" ht="14.25" customHeight="1" x14ac:dyDescent="0.25">
      <c r="A20" s="3" t="s">
        <v>144</v>
      </c>
      <c r="B20" s="3" t="s">
        <v>351</v>
      </c>
      <c r="C20" s="3" t="s">
        <v>362</v>
      </c>
      <c r="D20" s="53">
        <v>0</v>
      </c>
      <c r="E20" s="53">
        <v>0</v>
      </c>
      <c r="F20" s="53">
        <v>0</v>
      </c>
      <c r="G20" s="53">
        <v>0</v>
      </c>
      <c r="H20" s="53">
        <v>5.8029999999999999</v>
      </c>
      <c r="I20" s="53">
        <v>0</v>
      </c>
      <c r="J20" s="53">
        <v>0.16</v>
      </c>
      <c r="K20" s="53">
        <v>0</v>
      </c>
      <c r="L20" s="53">
        <v>0</v>
      </c>
      <c r="M20" s="53">
        <v>0</v>
      </c>
      <c r="N20" s="53">
        <v>0</v>
      </c>
      <c r="O20" s="53">
        <v>0</v>
      </c>
      <c r="P20" s="53">
        <v>0</v>
      </c>
      <c r="Q20" s="53">
        <v>1.5860000000000001</v>
      </c>
      <c r="R20" s="53">
        <v>0</v>
      </c>
      <c r="S20" s="53">
        <v>0</v>
      </c>
      <c r="T20" s="53">
        <v>0</v>
      </c>
      <c r="U20" s="53">
        <v>0.504</v>
      </c>
      <c r="V20" s="53">
        <v>0</v>
      </c>
      <c r="W20" s="53">
        <v>0</v>
      </c>
      <c r="X20" s="53">
        <v>0</v>
      </c>
      <c r="Y20" s="53">
        <v>0</v>
      </c>
      <c r="Z20" s="53">
        <v>0</v>
      </c>
      <c r="AA20" s="138">
        <v>8.0530000000000008</v>
      </c>
    </row>
    <row r="21" spans="1:27" s="89" customFormat="1" ht="14.25" customHeight="1" x14ac:dyDescent="0.25">
      <c r="A21" s="3" t="s">
        <v>144</v>
      </c>
      <c r="B21" s="3" t="s">
        <v>351</v>
      </c>
      <c r="C21" s="3" t="s">
        <v>363</v>
      </c>
      <c r="D21" s="53">
        <v>0</v>
      </c>
      <c r="E21" s="53">
        <v>0</v>
      </c>
      <c r="F21" s="53">
        <v>0.14000000000000001</v>
      </c>
      <c r="G21" s="53">
        <v>0</v>
      </c>
      <c r="H21" s="53">
        <v>2.0629999999999997</v>
      </c>
      <c r="I21" s="53">
        <v>0</v>
      </c>
      <c r="J21" s="53">
        <v>1.2E-2</v>
      </c>
      <c r="K21" s="53">
        <v>0</v>
      </c>
      <c r="L21" s="53">
        <v>0</v>
      </c>
      <c r="M21" s="53">
        <v>0</v>
      </c>
      <c r="N21" s="53">
        <v>0</v>
      </c>
      <c r="O21" s="53">
        <v>0</v>
      </c>
      <c r="P21" s="53">
        <v>0</v>
      </c>
      <c r="Q21" s="53">
        <v>0</v>
      </c>
      <c r="R21" s="53">
        <v>0</v>
      </c>
      <c r="S21" s="53">
        <v>0</v>
      </c>
      <c r="T21" s="53">
        <v>0</v>
      </c>
      <c r="U21" s="53">
        <v>11.972000000000001</v>
      </c>
      <c r="V21" s="53">
        <v>0</v>
      </c>
      <c r="W21" s="53">
        <v>0</v>
      </c>
      <c r="X21" s="53">
        <v>2.1749999999999998</v>
      </c>
      <c r="Y21" s="53">
        <v>0</v>
      </c>
      <c r="Z21" s="53">
        <v>0</v>
      </c>
      <c r="AA21" s="138">
        <v>16.362000000000002</v>
      </c>
    </row>
    <row r="22" spans="1:27" s="89" customFormat="1" ht="14.25" customHeight="1" x14ac:dyDescent="0.25">
      <c r="A22" s="3" t="s">
        <v>144</v>
      </c>
      <c r="B22" s="3" t="s">
        <v>351</v>
      </c>
      <c r="C22" s="3" t="s">
        <v>159</v>
      </c>
      <c r="D22" s="53">
        <v>0</v>
      </c>
      <c r="E22" s="53">
        <v>0</v>
      </c>
      <c r="F22" s="53">
        <v>0.60000000000000009</v>
      </c>
      <c r="G22" s="53">
        <v>0</v>
      </c>
      <c r="H22" s="53">
        <v>6.8490000000000002</v>
      </c>
      <c r="I22" s="53">
        <v>1.6180000000000001</v>
      </c>
      <c r="J22" s="53">
        <v>2.0959999999999996</v>
      </c>
      <c r="K22" s="53">
        <v>0</v>
      </c>
      <c r="L22" s="53">
        <v>0.08</v>
      </c>
      <c r="M22" s="53">
        <v>8.1999999999999993</v>
      </c>
      <c r="N22" s="53">
        <v>0</v>
      </c>
      <c r="O22" s="53">
        <v>0</v>
      </c>
      <c r="P22" s="53">
        <v>0</v>
      </c>
      <c r="Q22" s="53">
        <v>0</v>
      </c>
      <c r="R22" s="53">
        <v>0</v>
      </c>
      <c r="S22" s="53">
        <v>1.4760000000000002</v>
      </c>
      <c r="T22" s="53">
        <v>0</v>
      </c>
      <c r="U22" s="53">
        <v>0</v>
      </c>
      <c r="V22" s="53">
        <v>0</v>
      </c>
      <c r="W22" s="53">
        <v>0</v>
      </c>
      <c r="X22" s="53">
        <v>3.08</v>
      </c>
      <c r="Y22" s="53">
        <v>0.64800000000000002</v>
      </c>
      <c r="Z22" s="53">
        <v>0</v>
      </c>
      <c r="AA22" s="138">
        <v>24.646999999999995</v>
      </c>
    </row>
    <row r="23" spans="1:27" s="89" customFormat="1" ht="14.25" customHeight="1" x14ac:dyDescent="0.25">
      <c r="A23" s="3" t="s">
        <v>144</v>
      </c>
      <c r="B23" s="3" t="s">
        <v>351</v>
      </c>
      <c r="C23" s="3" t="s">
        <v>364</v>
      </c>
      <c r="D23" s="53">
        <v>0</v>
      </c>
      <c r="E23" s="53">
        <v>0</v>
      </c>
      <c r="F23" s="53">
        <v>0.09</v>
      </c>
      <c r="G23" s="53">
        <v>0</v>
      </c>
      <c r="H23" s="53">
        <v>13.641</v>
      </c>
      <c r="I23" s="53">
        <v>0</v>
      </c>
      <c r="J23" s="53">
        <v>0.32300000000000006</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138">
        <v>14.054</v>
      </c>
    </row>
    <row r="24" spans="1:27" s="89" customFormat="1" ht="14.25" customHeight="1" x14ac:dyDescent="0.25">
      <c r="A24" s="3" t="s">
        <v>144</v>
      </c>
      <c r="B24" s="3" t="s">
        <v>351</v>
      </c>
      <c r="C24" s="3" t="s">
        <v>365</v>
      </c>
      <c r="D24" s="53">
        <v>0</v>
      </c>
      <c r="E24" s="53">
        <v>0</v>
      </c>
      <c r="F24" s="53">
        <v>0</v>
      </c>
      <c r="G24" s="53">
        <v>0</v>
      </c>
      <c r="H24" s="53">
        <v>2.4469999999999996</v>
      </c>
      <c r="I24" s="53">
        <v>2.0909999999999997</v>
      </c>
      <c r="J24" s="53">
        <v>1.9830000000000001</v>
      </c>
      <c r="K24" s="53">
        <v>0</v>
      </c>
      <c r="L24" s="53">
        <v>1.2710000000000001</v>
      </c>
      <c r="M24" s="53">
        <v>1.2409999999999999</v>
      </c>
      <c r="N24" s="53">
        <v>0</v>
      </c>
      <c r="O24" s="53">
        <v>0</v>
      </c>
      <c r="P24" s="53">
        <v>0</v>
      </c>
      <c r="Q24" s="53">
        <v>0</v>
      </c>
      <c r="R24" s="53">
        <v>7.1000000000000008E-2</v>
      </c>
      <c r="S24" s="53">
        <v>0</v>
      </c>
      <c r="T24" s="53">
        <v>0</v>
      </c>
      <c r="U24" s="53">
        <v>0</v>
      </c>
      <c r="V24" s="53">
        <v>0</v>
      </c>
      <c r="W24" s="53">
        <v>0</v>
      </c>
      <c r="X24" s="53">
        <v>0</v>
      </c>
      <c r="Y24" s="53">
        <v>0</v>
      </c>
      <c r="Z24" s="53">
        <v>0</v>
      </c>
      <c r="AA24" s="138">
        <v>9.1039999999999992</v>
      </c>
    </row>
    <row r="25" spans="1:27" s="89" customFormat="1" ht="14.25" customHeight="1" x14ac:dyDescent="0.25">
      <c r="A25" s="3" t="s">
        <v>144</v>
      </c>
      <c r="B25" s="3" t="s">
        <v>351</v>
      </c>
      <c r="C25" s="3" t="s">
        <v>162</v>
      </c>
      <c r="D25" s="53">
        <v>0</v>
      </c>
      <c r="E25" s="53">
        <v>0</v>
      </c>
      <c r="F25" s="53">
        <v>0.13300000000000001</v>
      </c>
      <c r="G25" s="53">
        <v>0</v>
      </c>
      <c r="H25" s="53">
        <v>20.462</v>
      </c>
      <c r="I25" s="53">
        <v>6.6119999999999992</v>
      </c>
      <c r="J25" s="53">
        <v>1.042</v>
      </c>
      <c r="K25" s="53">
        <v>0</v>
      </c>
      <c r="L25" s="53">
        <v>0</v>
      </c>
      <c r="M25" s="53">
        <v>5.8209999999999997</v>
      </c>
      <c r="N25" s="53">
        <v>0</v>
      </c>
      <c r="O25" s="53">
        <v>10.772</v>
      </c>
      <c r="P25" s="53">
        <v>0</v>
      </c>
      <c r="Q25" s="53">
        <v>0</v>
      </c>
      <c r="R25" s="53">
        <v>0</v>
      </c>
      <c r="S25" s="53">
        <v>7.2999999999999995E-2</v>
      </c>
      <c r="T25" s="53">
        <v>0</v>
      </c>
      <c r="U25" s="53">
        <v>2.004</v>
      </c>
      <c r="V25" s="53">
        <v>0</v>
      </c>
      <c r="W25" s="53">
        <v>1.7</v>
      </c>
      <c r="X25" s="53">
        <v>0.17499999999999999</v>
      </c>
      <c r="Y25" s="53">
        <v>1.5230000000000004</v>
      </c>
      <c r="Z25" s="53">
        <v>0</v>
      </c>
      <c r="AA25" s="138">
        <v>50.317</v>
      </c>
    </row>
    <row r="26" spans="1:27" s="89" customFormat="1" ht="14.25" customHeight="1" x14ac:dyDescent="0.25">
      <c r="A26" s="51" t="s">
        <v>366</v>
      </c>
      <c r="B26" s="51" t="s">
        <v>366</v>
      </c>
      <c r="C26" s="51" t="s">
        <v>366</v>
      </c>
      <c r="D26" s="52">
        <v>0</v>
      </c>
      <c r="E26" s="52">
        <v>2.0560000000000005</v>
      </c>
      <c r="F26" s="52">
        <v>1.3869999999999998</v>
      </c>
      <c r="G26" s="52">
        <v>0.19500000000000001</v>
      </c>
      <c r="H26" s="52">
        <v>0.153</v>
      </c>
      <c r="I26" s="52">
        <v>0.214</v>
      </c>
      <c r="J26" s="52">
        <v>12.200000000000001</v>
      </c>
      <c r="K26" s="52">
        <v>2.1030000000000002</v>
      </c>
      <c r="L26" s="52">
        <v>1.379</v>
      </c>
      <c r="M26" s="52">
        <v>42.939</v>
      </c>
      <c r="N26" s="52">
        <v>0</v>
      </c>
      <c r="O26" s="52">
        <v>0.75900000000000001</v>
      </c>
      <c r="P26" s="52">
        <v>0</v>
      </c>
      <c r="Q26" s="52">
        <v>31.297955000000002</v>
      </c>
      <c r="R26" s="52">
        <v>60.662000000000006</v>
      </c>
      <c r="S26" s="52">
        <v>0.35099999999999998</v>
      </c>
      <c r="T26" s="52">
        <v>0</v>
      </c>
      <c r="U26" s="52">
        <v>0.05</v>
      </c>
      <c r="V26" s="52">
        <v>0</v>
      </c>
      <c r="W26" s="52">
        <v>0.13</v>
      </c>
      <c r="X26" s="52">
        <v>10.499000000000001</v>
      </c>
      <c r="Y26" s="52">
        <v>0.41299999999999998</v>
      </c>
      <c r="Z26" s="52">
        <v>0</v>
      </c>
      <c r="AA26" s="52">
        <v>168.66395499999999</v>
      </c>
    </row>
    <row r="27" spans="1:27" s="89" customFormat="1" ht="14.25" customHeight="1" x14ac:dyDescent="0.25">
      <c r="A27" s="3" t="s">
        <v>144</v>
      </c>
      <c r="B27" s="3" t="s">
        <v>367</v>
      </c>
      <c r="C27" s="3" t="s">
        <v>368</v>
      </c>
      <c r="D27" s="53">
        <v>0</v>
      </c>
      <c r="E27" s="53">
        <v>0</v>
      </c>
      <c r="F27" s="53">
        <v>0</v>
      </c>
      <c r="G27" s="53">
        <v>0</v>
      </c>
      <c r="H27" s="53">
        <v>0</v>
      </c>
      <c r="I27" s="53">
        <v>0</v>
      </c>
      <c r="J27" s="53">
        <v>0</v>
      </c>
      <c r="K27" s="53">
        <v>0.24399999999999999</v>
      </c>
      <c r="L27" s="53">
        <v>0</v>
      </c>
      <c r="M27" s="53">
        <v>0</v>
      </c>
      <c r="N27" s="53">
        <v>0</v>
      </c>
      <c r="O27" s="53">
        <v>1.0999999999999999E-2</v>
      </c>
      <c r="P27" s="53">
        <v>0</v>
      </c>
      <c r="Q27" s="53">
        <v>0</v>
      </c>
      <c r="R27" s="53">
        <v>7.3000000000000009E-2</v>
      </c>
      <c r="S27" s="53">
        <v>0</v>
      </c>
      <c r="T27" s="53">
        <v>0</v>
      </c>
      <c r="U27" s="53">
        <v>0</v>
      </c>
      <c r="V27" s="53">
        <v>0</v>
      </c>
      <c r="W27" s="53">
        <v>0</v>
      </c>
      <c r="X27" s="53">
        <v>0</v>
      </c>
      <c r="Y27" s="53">
        <v>0</v>
      </c>
      <c r="Z27" s="53">
        <v>0</v>
      </c>
      <c r="AA27" s="138">
        <v>0.32800000000000001</v>
      </c>
    </row>
    <row r="28" spans="1:27"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138">
        <v>0</v>
      </c>
    </row>
    <row r="29" spans="1:27" s="89" customFormat="1" ht="14.25" customHeight="1" x14ac:dyDescent="0.25">
      <c r="A29" s="3" t="s">
        <v>144</v>
      </c>
      <c r="B29" s="3" t="s">
        <v>367</v>
      </c>
      <c r="C29" s="3" t="s">
        <v>370</v>
      </c>
      <c r="D29" s="53">
        <v>0</v>
      </c>
      <c r="E29" s="53">
        <v>0</v>
      </c>
      <c r="F29" s="53">
        <v>0</v>
      </c>
      <c r="G29" s="53">
        <v>0</v>
      </c>
      <c r="H29" s="53">
        <v>0</v>
      </c>
      <c r="I29" s="53">
        <v>0</v>
      </c>
      <c r="J29" s="53">
        <v>0</v>
      </c>
      <c r="K29" s="53">
        <v>0.29899999999999999</v>
      </c>
      <c r="L29" s="53">
        <v>0</v>
      </c>
      <c r="M29" s="53">
        <v>0</v>
      </c>
      <c r="N29" s="53">
        <v>0</v>
      </c>
      <c r="O29" s="53">
        <v>0</v>
      </c>
      <c r="P29" s="53">
        <v>0</v>
      </c>
      <c r="Q29" s="53">
        <v>0</v>
      </c>
      <c r="R29" s="53">
        <v>0.33600000000000002</v>
      </c>
      <c r="S29" s="53">
        <v>0</v>
      </c>
      <c r="T29" s="53">
        <v>0</v>
      </c>
      <c r="U29" s="53">
        <v>0</v>
      </c>
      <c r="V29" s="53">
        <v>0</v>
      </c>
      <c r="W29" s="53">
        <v>0</v>
      </c>
      <c r="X29" s="53">
        <v>0.66200000000000014</v>
      </c>
      <c r="Y29" s="53">
        <v>0</v>
      </c>
      <c r="Z29" s="53">
        <v>0</v>
      </c>
      <c r="AA29" s="138">
        <v>1.2970000000000002</v>
      </c>
    </row>
    <row r="30" spans="1:27" s="89" customFormat="1" ht="14.25" customHeight="1" x14ac:dyDescent="0.25">
      <c r="A30" s="3" t="s">
        <v>144</v>
      </c>
      <c r="B30" s="3" t="s">
        <v>367</v>
      </c>
      <c r="C30" s="3" t="s">
        <v>371</v>
      </c>
      <c r="D30" s="53">
        <v>0</v>
      </c>
      <c r="E30" s="53">
        <v>0</v>
      </c>
      <c r="F30" s="53">
        <v>0</v>
      </c>
      <c r="G30" s="53">
        <v>0</v>
      </c>
      <c r="H30" s="53">
        <v>0.109</v>
      </c>
      <c r="I30" s="53">
        <v>0</v>
      </c>
      <c r="J30" s="53">
        <v>0</v>
      </c>
      <c r="K30" s="53">
        <v>0</v>
      </c>
      <c r="L30" s="53">
        <v>0.23899999999999999</v>
      </c>
      <c r="M30" s="53">
        <v>0</v>
      </c>
      <c r="N30" s="53">
        <v>0</v>
      </c>
      <c r="O30" s="53">
        <v>0</v>
      </c>
      <c r="P30" s="53">
        <v>0</v>
      </c>
      <c r="Q30" s="53">
        <v>0</v>
      </c>
      <c r="R30" s="53">
        <v>3.67</v>
      </c>
      <c r="S30" s="53">
        <v>0.161</v>
      </c>
      <c r="T30" s="53">
        <v>0</v>
      </c>
      <c r="U30" s="53">
        <v>0.05</v>
      </c>
      <c r="V30" s="53">
        <v>0</v>
      </c>
      <c r="W30" s="53">
        <v>0</v>
      </c>
      <c r="X30" s="53">
        <v>0</v>
      </c>
      <c r="Y30" s="53">
        <v>0</v>
      </c>
      <c r="Z30" s="53">
        <v>0</v>
      </c>
      <c r="AA30" s="138">
        <v>4.2289999999999992</v>
      </c>
    </row>
    <row r="31" spans="1:27" s="89" customFormat="1" ht="14.25" customHeight="1" x14ac:dyDescent="0.25">
      <c r="A31" s="3" t="s">
        <v>144</v>
      </c>
      <c r="B31" s="3" t="s">
        <v>367</v>
      </c>
      <c r="C31" s="3" t="s">
        <v>165</v>
      </c>
      <c r="D31" s="53">
        <v>0</v>
      </c>
      <c r="E31" s="53">
        <v>0</v>
      </c>
      <c r="F31" s="53">
        <v>0</v>
      </c>
      <c r="G31" s="53">
        <v>0</v>
      </c>
      <c r="H31" s="53">
        <v>0</v>
      </c>
      <c r="I31" s="53">
        <v>2.4E-2</v>
      </c>
      <c r="J31" s="53">
        <v>5.5310000000000006</v>
      </c>
      <c r="K31" s="53">
        <v>0</v>
      </c>
      <c r="L31" s="53">
        <v>0.19600000000000001</v>
      </c>
      <c r="M31" s="53">
        <v>6.05</v>
      </c>
      <c r="N31" s="53">
        <v>0</v>
      </c>
      <c r="O31" s="53">
        <v>0</v>
      </c>
      <c r="P31" s="53">
        <v>0</v>
      </c>
      <c r="Q31" s="53">
        <v>0</v>
      </c>
      <c r="R31" s="53">
        <v>0</v>
      </c>
      <c r="S31" s="53">
        <v>2.4E-2</v>
      </c>
      <c r="T31" s="53">
        <v>0</v>
      </c>
      <c r="U31" s="53">
        <v>0</v>
      </c>
      <c r="V31" s="53">
        <v>0</v>
      </c>
      <c r="W31" s="53">
        <v>0</v>
      </c>
      <c r="X31" s="53">
        <v>0.14400000000000002</v>
      </c>
      <c r="Y31" s="53">
        <v>0</v>
      </c>
      <c r="Z31" s="53">
        <v>0</v>
      </c>
      <c r="AA31" s="138">
        <v>13.171999999999999</v>
      </c>
    </row>
    <row r="32" spans="1:27" s="89" customFormat="1" ht="14.25" customHeight="1" x14ac:dyDescent="0.25">
      <c r="A32" s="3" t="s">
        <v>144</v>
      </c>
      <c r="B32" s="3" t="s">
        <v>367</v>
      </c>
      <c r="C32" s="3" t="s">
        <v>372</v>
      </c>
      <c r="D32" s="53">
        <v>0</v>
      </c>
      <c r="E32" s="53">
        <v>0</v>
      </c>
      <c r="F32" s="53">
        <v>0</v>
      </c>
      <c r="G32" s="53">
        <v>0</v>
      </c>
      <c r="H32" s="53">
        <v>0</v>
      </c>
      <c r="I32" s="53">
        <v>0</v>
      </c>
      <c r="J32" s="53">
        <v>0.05</v>
      </c>
      <c r="K32" s="53">
        <v>0</v>
      </c>
      <c r="L32" s="53">
        <v>0</v>
      </c>
      <c r="M32" s="53">
        <v>0.252</v>
      </c>
      <c r="N32" s="53">
        <v>0</v>
      </c>
      <c r="O32" s="53">
        <v>0</v>
      </c>
      <c r="P32" s="53">
        <v>0</v>
      </c>
      <c r="Q32" s="53">
        <v>0</v>
      </c>
      <c r="R32" s="53">
        <v>0</v>
      </c>
      <c r="S32" s="53">
        <v>0</v>
      </c>
      <c r="T32" s="53">
        <v>0</v>
      </c>
      <c r="U32" s="53">
        <v>0</v>
      </c>
      <c r="V32" s="53">
        <v>0</v>
      </c>
      <c r="W32" s="53">
        <v>0</v>
      </c>
      <c r="X32" s="53">
        <v>0</v>
      </c>
      <c r="Y32" s="53">
        <v>0</v>
      </c>
      <c r="Z32" s="53">
        <v>0</v>
      </c>
      <c r="AA32" s="138">
        <v>0.30199999999999999</v>
      </c>
    </row>
    <row r="33" spans="1:27" s="89" customFormat="1" ht="14.25" customHeight="1" x14ac:dyDescent="0.25">
      <c r="A33" s="3" t="s">
        <v>144</v>
      </c>
      <c r="B33" s="3" t="s">
        <v>367</v>
      </c>
      <c r="C33" s="3" t="s">
        <v>373</v>
      </c>
      <c r="D33" s="53">
        <v>0</v>
      </c>
      <c r="E33" s="53">
        <v>0</v>
      </c>
      <c r="F33" s="53">
        <v>5.1000000000000004E-2</v>
      </c>
      <c r="G33" s="53">
        <v>0</v>
      </c>
      <c r="H33" s="53">
        <v>0</v>
      </c>
      <c r="I33" s="53">
        <v>0</v>
      </c>
      <c r="J33" s="53">
        <v>0</v>
      </c>
      <c r="K33" s="53">
        <v>0</v>
      </c>
      <c r="L33" s="53">
        <v>0</v>
      </c>
      <c r="M33" s="53">
        <v>0</v>
      </c>
      <c r="N33" s="53">
        <v>0</v>
      </c>
      <c r="O33" s="53">
        <v>0</v>
      </c>
      <c r="P33" s="53">
        <v>0</v>
      </c>
      <c r="Q33" s="53">
        <v>0.20700000000000002</v>
      </c>
      <c r="R33" s="53">
        <v>0.11499999999999999</v>
      </c>
      <c r="S33" s="53">
        <v>0</v>
      </c>
      <c r="T33" s="53">
        <v>0</v>
      </c>
      <c r="U33" s="53">
        <v>0</v>
      </c>
      <c r="V33" s="53">
        <v>0</v>
      </c>
      <c r="W33" s="53">
        <v>0</v>
      </c>
      <c r="X33" s="53">
        <v>0.23899999999999999</v>
      </c>
      <c r="Y33" s="53">
        <v>0</v>
      </c>
      <c r="Z33" s="53">
        <v>0</v>
      </c>
      <c r="AA33" s="138">
        <v>0.61199999999999999</v>
      </c>
    </row>
    <row r="34" spans="1:27" s="89" customFormat="1" ht="14.25" customHeight="1" x14ac:dyDescent="0.25">
      <c r="A34" s="3" t="s">
        <v>144</v>
      </c>
      <c r="B34" s="3" t="s">
        <v>367</v>
      </c>
      <c r="C34" s="3" t="s">
        <v>167</v>
      </c>
      <c r="D34" s="53">
        <v>0</v>
      </c>
      <c r="E34" s="53">
        <v>0</v>
      </c>
      <c r="F34" s="53">
        <v>0</v>
      </c>
      <c r="G34" s="53">
        <v>0</v>
      </c>
      <c r="H34" s="53">
        <v>0</v>
      </c>
      <c r="I34" s="53">
        <v>9.4E-2</v>
      </c>
      <c r="J34" s="53">
        <v>0.51900000000000002</v>
      </c>
      <c r="K34" s="53">
        <v>0</v>
      </c>
      <c r="L34" s="53">
        <v>0.38900000000000001</v>
      </c>
      <c r="M34" s="53">
        <v>0.34600000000000003</v>
      </c>
      <c r="N34" s="53">
        <v>0</v>
      </c>
      <c r="O34" s="53">
        <v>0</v>
      </c>
      <c r="P34" s="53">
        <v>0</v>
      </c>
      <c r="Q34" s="53">
        <v>2.8470000000000004</v>
      </c>
      <c r="R34" s="53">
        <v>44.473999999999997</v>
      </c>
      <c r="S34" s="53">
        <v>0.16600000000000001</v>
      </c>
      <c r="T34" s="53">
        <v>0</v>
      </c>
      <c r="U34" s="53">
        <v>0</v>
      </c>
      <c r="V34" s="53">
        <v>0</v>
      </c>
      <c r="W34" s="53">
        <v>0</v>
      </c>
      <c r="X34" s="53">
        <v>4.9000000000000002E-2</v>
      </c>
      <c r="Y34" s="53">
        <v>0</v>
      </c>
      <c r="Z34" s="53">
        <v>0</v>
      </c>
      <c r="AA34" s="138">
        <v>49.532999999999994</v>
      </c>
    </row>
    <row r="35" spans="1:27" s="89" customFormat="1" ht="14.25" customHeight="1" x14ac:dyDescent="0.25">
      <c r="A35" s="3" t="s">
        <v>144</v>
      </c>
      <c r="B35" s="3" t="s">
        <v>367</v>
      </c>
      <c r="C35" s="3" t="s">
        <v>374</v>
      </c>
      <c r="D35" s="53">
        <v>0</v>
      </c>
      <c r="E35" s="53">
        <v>0</v>
      </c>
      <c r="F35" s="53">
        <v>9.6000000000000002E-2</v>
      </c>
      <c r="G35" s="53">
        <v>0</v>
      </c>
      <c r="H35" s="53">
        <v>0</v>
      </c>
      <c r="I35" s="53">
        <v>0</v>
      </c>
      <c r="J35" s="53">
        <v>0.19199999999999998</v>
      </c>
      <c r="K35" s="53">
        <v>0</v>
      </c>
      <c r="L35" s="53">
        <v>0</v>
      </c>
      <c r="M35" s="53">
        <v>0.26200000000000001</v>
      </c>
      <c r="N35" s="53">
        <v>0</v>
      </c>
      <c r="O35" s="53">
        <v>0</v>
      </c>
      <c r="P35" s="53">
        <v>0</v>
      </c>
      <c r="Q35" s="53">
        <v>0.21</v>
      </c>
      <c r="R35" s="53">
        <v>0</v>
      </c>
      <c r="S35" s="53">
        <v>0</v>
      </c>
      <c r="T35" s="53">
        <v>0</v>
      </c>
      <c r="U35" s="53">
        <v>0</v>
      </c>
      <c r="V35" s="53">
        <v>0</v>
      </c>
      <c r="W35" s="53">
        <v>0</v>
      </c>
      <c r="X35" s="53">
        <v>0</v>
      </c>
      <c r="Y35" s="53">
        <v>0</v>
      </c>
      <c r="Z35" s="53">
        <v>0</v>
      </c>
      <c r="AA35" s="138">
        <v>0.78400000000000003</v>
      </c>
    </row>
    <row r="36" spans="1:27" s="89" customFormat="1" ht="14.25" customHeight="1" x14ac:dyDescent="0.25">
      <c r="A36" s="3" t="s">
        <v>144</v>
      </c>
      <c r="B36" s="3" t="s">
        <v>367</v>
      </c>
      <c r="C36" s="3" t="s">
        <v>375</v>
      </c>
      <c r="D36" s="53">
        <v>0</v>
      </c>
      <c r="E36" s="53">
        <v>0</v>
      </c>
      <c r="F36" s="53">
        <v>0.80399999999999994</v>
      </c>
      <c r="G36" s="53">
        <v>0</v>
      </c>
      <c r="H36" s="53">
        <v>0</v>
      </c>
      <c r="I36" s="53">
        <v>0</v>
      </c>
      <c r="J36" s="53">
        <v>3.9E-2</v>
      </c>
      <c r="K36" s="53">
        <v>0</v>
      </c>
      <c r="L36" s="53">
        <v>0</v>
      </c>
      <c r="M36" s="53">
        <v>0</v>
      </c>
      <c r="N36" s="53">
        <v>0</v>
      </c>
      <c r="O36" s="53">
        <v>0</v>
      </c>
      <c r="P36" s="53">
        <v>0</v>
      </c>
      <c r="Q36" s="53">
        <v>0.879</v>
      </c>
      <c r="R36" s="53">
        <v>0</v>
      </c>
      <c r="S36" s="53">
        <v>0</v>
      </c>
      <c r="T36" s="53">
        <v>0</v>
      </c>
      <c r="U36" s="53">
        <v>0</v>
      </c>
      <c r="V36" s="53">
        <v>0</v>
      </c>
      <c r="W36" s="53">
        <v>0</v>
      </c>
      <c r="X36" s="53">
        <v>0.28000000000000003</v>
      </c>
      <c r="Y36" s="53">
        <v>0</v>
      </c>
      <c r="Z36" s="53">
        <v>0</v>
      </c>
      <c r="AA36" s="138">
        <v>2.0019999999999998</v>
      </c>
    </row>
    <row r="37" spans="1:27" s="89" customFormat="1" ht="14.25" customHeight="1" x14ac:dyDescent="0.25">
      <c r="A37" s="3" t="s">
        <v>144</v>
      </c>
      <c r="B37" s="3" t="s">
        <v>367</v>
      </c>
      <c r="C37" s="3" t="s">
        <v>376</v>
      </c>
      <c r="D37" s="53">
        <v>0</v>
      </c>
      <c r="E37" s="53">
        <v>0</v>
      </c>
      <c r="F37" s="53">
        <v>0</v>
      </c>
      <c r="G37" s="53">
        <v>0</v>
      </c>
      <c r="H37" s="53">
        <v>0</v>
      </c>
      <c r="I37" s="53">
        <v>0</v>
      </c>
      <c r="J37" s="53">
        <v>3.5000000000000003E-2</v>
      </c>
      <c r="K37" s="53">
        <v>1.4E-2</v>
      </c>
      <c r="L37" s="53">
        <v>0</v>
      </c>
      <c r="M37" s="53">
        <v>0</v>
      </c>
      <c r="N37" s="53">
        <v>0</v>
      </c>
      <c r="O37" s="53">
        <v>0</v>
      </c>
      <c r="P37" s="53">
        <v>0</v>
      </c>
      <c r="Q37" s="53">
        <v>0</v>
      </c>
      <c r="R37" s="53">
        <v>0.30399999999999999</v>
      </c>
      <c r="S37" s="53">
        <v>0</v>
      </c>
      <c r="T37" s="53">
        <v>0</v>
      </c>
      <c r="U37" s="53">
        <v>0</v>
      </c>
      <c r="V37" s="53">
        <v>0</v>
      </c>
      <c r="W37" s="53">
        <v>0</v>
      </c>
      <c r="X37" s="53">
        <v>0</v>
      </c>
      <c r="Y37" s="53">
        <v>0</v>
      </c>
      <c r="Z37" s="53">
        <v>0</v>
      </c>
      <c r="AA37" s="138">
        <v>0.35299999999999998</v>
      </c>
    </row>
    <row r="38" spans="1:27"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0.378</v>
      </c>
      <c r="N38" s="53">
        <v>0</v>
      </c>
      <c r="O38" s="53">
        <v>0</v>
      </c>
      <c r="P38" s="53">
        <v>0</v>
      </c>
      <c r="Q38" s="53">
        <v>0.02</v>
      </c>
      <c r="R38" s="53">
        <v>0.46500000000000002</v>
      </c>
      <c r="S38" s="53">
        <v>0</v>
      </c>
      <c r="T38" s="53">
        <v>0</v>
      </c>
      <c r="U38" s="53">
        <v>0</v>
      </c>
      <c r="V38" s="53">
        <v>0</v>
      </c>
      <c r="W38" s="53">
        <v>0</v>
      </c>
      <c r="X38" s="53">
        <v>0.14100000000000001</v>
      </c>
      <c r="Y38" s="53">
        <v>0</v>
      </c>
      <c r="Z38" s="53">
        <v>0</v>
      </c>
      <c r="AA38" s="138">
        <v>1.004</v>
      </c>
    </row>
    <row r="39" spans="1:27"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2.4E-2</v>
      </c>
      <c r="S39" s="53">
        <v>0</v>
      </c>
      <c r="T39" s="53">
        <v>0</v>
      </c>
      <c r="U39" s="53">
        <v>0</v>
      </c>
      <c r="V39" s="53">
        <v>0</v>
      </c>
      <c r="W39" s="53">
        <v>0</v>
      </c>
      <c r="X39" s="53">
        <v>0</v>
      </c>
      <c r="Y39" s="53">
        <v>0</v>
      </c>
      <c r="Z39" s="53">
        <v>0</v>
      </c>
      <c r="AA39" s="138">
        <v>2.4E-2</v>
      </c>
    </row>
    <row r="40" spans="1:27" s="89" customFormat="1" ht="14.25" customHeight="1" x14ac:dyDescent="0.25">
      <c r="A40" s="3" t="s">
        <v>144</v>
      </c>
      <c r="B40" s="3" t="s">
        <v>367</v>
      </c>
      <c r="C40" s="3" t="s">
        <v>170</v>
      </c>
      <c r="D40" s="53">
        <v>0</v>
      </c>
      <c r="E40" s="53">
        <v>0</v>
      </c>
      <c r="F40" s="53">
        <v>0.42299999999999999</v>
      </c>
      <c r="G40" s="53">
        <v>0</v>
      </c>
      <c r="H40" s="53">
        <v>0</v>
      </c>
      <c r="I40" s="53">
        <v>9.6000000000000002E-2</v>
      </c>
      <c r="J40" s="53">
        <v>5.4450000000000012</v>
      </c>
      <c r="K40" s="53">
        <v>0</v>
      </c>
      <c r="L40" s="53">
        <v>3.9E-2</v>
      </c>
      <c r="M40" s="53">
        <v>14.041999999999998</v>
      </c>
      <c r="N40" s="53">
        <v>0</v>
      </c>
      <c r="O40" s="53">
        <v>0</v>
      </c>
      <c r="P40" s="53">
        <v>0</v>
      </c>
      <c r="Q40" s="53">
        <v>0</v>
      </c>
      <c r="R40" s="53">
        <v>0</v>
      </c>
      <c r="S40" s="53">
        <v>0</v>
      </c>
      <c r="T40" s="53">
        <v>0</v>
      </c>
      <c r="U40" s="53">
        <v>0</v>
      </c>
      <c r="V40" s="53">
        <v>0</v>
      </c>
      <c r="W40" s="53">
        <v>0</v>
      </c>
      <c r="X40" s="53">
        <v>0.54400000000000004</v>
      </c>
      <c r="Y40" s="53">
        <v>0.41299999999999998</v>
      </c>
      <c r="Z40" s="53">
        <v>0</v>
      </c>
      <c r="AA40" s="138">
        <v>21.001999999999999</v>
      </c>
    </row>
    <row r="41" spans="1:27" s="89" customFormat="1" ht="14.25" customHeight="1" x14ac:dyDescent="0.25">
      <c r="A41" s="3" t="s">
        <v>144</v>
      </c>
      <c r="B41" s="3" t="s">
        <v>367</v>
      </c>
      <c r="C41" s="3" t="s">
        <v>379</v>
      </c>
      <c r="D41" s="53">
        <v>0</v>
      </c>
      <c r="E41" s="53">
        <v>0.74900000000000022</v>
      </c>
      <c r="F41" s="53">
        <v>1.2999999999999999E-2</v>
      </c>
      <c r="G41" s="53">
        <v>0.185</v>
      </c>
      <c r="H41" s="53">
        <v>0</v>
      </c>
      <c r="I41" s="53">
        <v>0</v>
      </c>
      <c r="J41" s="53">
        <v>0</v>
      </c>
      <c r="K41" s="53">
        <v>1.5460000000000003</v>
      </c>
      <c r="L41" s="53">
        <v>0</v>
      </c>
      <c r="M41" s="53">
        <v>4.3999999999999997E-2</v>
      </c>
      <c r="N41" s="53">
        <v>0</v>
      </c>
      <c r="O41" s="53">
        <v>8.7999999999999995E-2</v>
      </c>
      <c r="P41" s="53">
        <v>0</v>
      </c>
      <c r="Q41" s="53">
        <v>8.2059999999999995</v>
      </c>
      <c r="R41" s="53">
        <v>5.9089999999999998</v>
      </c>
      <c r="S41" s="53">
        <v>0</v>
      </c>
      <c r="T41" s="53">
        <v>0</v>
      </c>
      <c r="U41" s="53">
        <v>0</v>
      </c>
      <c r="V41" s="53">
        <v>0</v>
      </c>
      <c r="W41" s="53">
        <v>0</v>
      </c>
      <c r="X41" s="53">
        <v>2.7610000000000001</v>
      </c>
      <c r="Y41" s="53">
        <v>0</v>
      </c>
      <c r="Z41" s="53">
        <v>0</v>
      </c>
      <c r="AA41" s="138">
        <v>19.500999999999998</v>
      </c>
    </row>
    <row r="42" spans="1:27" s="89" customFormat="1" ht="14.25" customHeight="1" x14ac:dyDescent="0.25">
      <c r="A42" s="3" t="s">
        <v>144</v>
      </c>
      <c r="B42" s="3" t="s">
        <v>367</v>
      </c>
      <c r="C42" s="3" t="s">
        <v>173</v>
      </c>
      <c r="D42" s="53">
        <v>0</v>
      </c>
      <c r="E42" s="53">
        <v>4.8000000000000001E-2</v>
      </c>
      <c r="F42" s="53">
        <v>0</v>
      </c>
      <c r="G42" s="53">
        <v>0</v>
      </c>
      <c r="H42" s="53">
        <v>4.3999999999999997E-2</v>
      </c>
      <c r="I42" s="53">
        <v>0</v>
      </c>
      <c r="J42" s="53">
        <v>1.0000000000000002E-2</v>
      </c>
      <c r="K42" s="53">
        <v>0</v>
      </c>
      <c r="L42" s="53">
        <v>0</v>
      </c>
      <c r="M42" s="53">
        <v>0.378</v>
      </c>
      <c r="N42" s="53">
        <v>0</v>
      </c>
      <c r="O42" s="53">
        <v>0</v>
      </c>
      <c r="P42" s="53">
        <v>0</v>
      </c>
      <c r="Q42" s="53">
        <v>7.3511999999999995</v>
      </c>
      <c r="R42" s="53">
        <v>0</v>
      </c>
      <c r="S42" s="53">
        <v>0</v>
      </c>
      <c r="T42" s="53">
        <v>0</v>
      </c>
      <c r="U42" s="53">
        <v>0</v>
      </c>
      <c r="V42" s="53">
        <v>0</v>
      </c>
      <c r="W42" s="53">
        <v>0</v>
      </c>
      <c r="X42" s="53">
        <v>0</v>
      </c>
      <c r="Y42" s="53">
        <v>0</v>
      </c>
      <c r="Z42" s="53">
        <v>0</v>
      </c>
      <c r="AA42" s="138">
        <v>7.8311999999999991</v>
      </c>
    </row>
    <row r="43" spans="1:27" s="89" customFormat="1" ht="14.25" customHeight="1" x14ac:dyDescent="0.25">
      <c r="A43" s="3" t="s">
        <v>144</v>
      </c>
      <c r="B43" s="3" t="s">
        <v>367</v>
      </c>
      <c r="C43" s="3" t="s">
        <v>380</v>
      </c>
      <c r="D43" s="53">
        <v>0</v>
      </c>
      <c r="E43" s="53">
        <v>0</v>
      </c>
      <c r="F43" s="53">
        <v>0</v>
      </c>
      <c r="G43" s="53">
        <v>0.01</v>
      </c>
      <c r="H43" s="53">
        <v>0</v>
      </c>
      <c r="I43" s="53">
        <v>0</v>
      </c>
      <c r="J43" s="53">
        <v>0.37899999999999995</v>
      </c>
      <c r="K43" s="53">
        <v>0</v>
      </c>
      <c r="L43" s="53">
        <v>0</v>
      </c>
      <c r="M43" s="53">
        <v>0.53300000000000014</v>
      </c>
      <c r="N43" s="53">
        <v>0</v>
      </c>
      <c r="O43" s="53">
        <v>0</v>
      </c>
      <c r="P43" s="53">
        <v>0</v>
      </c>
      <c r="Q43" s="53">
        <v>0</v>
      </c>
      <c r="R43" s="53">
        <v>0</v>
      </c>
      <c r="S43" s="53">
        <v>0</v>
      </c>
      <c r="T43" s="53">
        <v>0</v>
      </c>
      <c r="U43" s="53">
        <v>0</v>
      </c>
      <c r="V43" s="53">
        <v>0</v>
      </c>
      <c r="W43" s="53">
        <v>0</v>
      </c>
      <c r="X43" s="53">
        <v>0</v>
      </c>
      <c r="Y43" s="53">
        <v>0</v>
      </c>
      <c r="Z43" s="53">
        <v>0</v>
      </c>
      <c r="AA43" s="138">
        <v>0.92200000000000015</v>
      </c>
    </row>
    <row r="44" spans="1:27" s="89" customFormat="1" ht="14.25" customHeight="1" x14ac:dyDescent="0.25">
      <c r="A44" s="3" t="s">
        <v>144</v>
      </c>
      <c r="B44" s="3" t="s">
        <v>367</v>
      </c>
      <c r="C44" s="3" t="s">
        <v>177</v>
      </c>
      <c r="D44" s="53">
        <v>0</v>
      </c>
      <c r="E44" s="53">
        <v>0</v>
      </c>
      <c r="F44" s="53">
        <v>0</v>
      </c>
      <c r="G44" s="53">
        <v>0</v>
      </c>
      <c r="H44" s="53">
        <v>0</v>
      </c>
      <c r="I44" s="53">
        <v>0</v>
      </c>
      <c r="J44" s="53">
        <v>0</v>
      </c>
      <c r="K44" s="53">
        <v>0</v>
      </c>
      <c r="L44" s="53">
        <v>0.51600000000000001</v>
      </c>
      <c r="M44" s="53">
        <v>0</v>
      </c>
      <c r="N44" s="53">
        <v>0</v>
      </c>
      <c r="O44" s="53">
        <v>0</v>
      </c>
      <c r="P44" s="53">
        <v>0</v>
      </c>
      <c r="Q44" s="53">
        <v>0</v>
      </c>
      <c r="R44" s="53">
        <v>3.5460000000000003</v>
      </c>
      <c r="S44" s="53">
        <v>0</v>
      </c>
      <c r="T44" s="53">
        <v>0</v>
      </c>
      <c r="U44" s="53">
        <v>0</v>
      </c>
      <c r="V44" s="53">
        <v>0</v>
      </c>
      <c r="W44" s="53">
        <v>0</v>
      </c>
      <c r="X44" s="53">
        <v>0</v>
      </c>
      <c r="Y44" s="53">
        <v>0</v>
      </c>
      <c r="Z44" s="53">
        <v>0</v>
      </c>
      <c r="AA44" s="138">
        <v>4.0620000000000003</v>
      </c>
    </row>
    <row r="45" spans="1:27" s="89" customFormat="1" ht="14.25" customHeight="1" x14ac:dyDescent="0.25">
      <c r="A45" s="3" t="s">
        <v>144</v>
      </c>
      <c r="B45" s="3" t="s">
        <v>367</v>
      </c>
      <c r="C45" s="3" t="s">
        <v>180</v>
      </c>
      <c r="D45" s="53">
        <v>0</v>
      </c>
      <c r="E45" s="53">
        <v>1.2590000000000003</v>
      </c>
      <c r="F45" s="53">
        <v>0</v>
      </c>
      <c r="G45" s="53">
        <v>0</v>
      </c>
      <c r="H45" s="53">
        <v>0</v>
      </c>
      <c r="I45" s="53">
        <v>0</v>
      </c>
      <c r="J45" s="53">
        <v>0</v>
      </c>
      <c r="K45" s="53">
        <v>0</v>
      </c>
      <c r="L45" s="53">
        <v>0</v>
      </c>
      <c r="M45" s="53">
        <v>20.654</v>
      </c>
      <c r="N45" s="53">
        <v>0</v>
      </c>
      <c r="O45" s="53">
        <v>0.66</v>
      </c>
      <c r="P45" s="53">
        <v>0</v>
      </c>
      <c r="Q45" s="53">
        <v>11.577755000000002</v>
      </c>
      <c r="R45" s="53">
        <v>1.746</v>
      </c>
      <c r="S45" s="53">
        <v>0</v>
      </c>
      <c r="T45" s="53">
        <v>0</v>
      </c>
      <c r="U45" s="53">
        <v>0</v>
      </c>
      <c r="V45" s="53">
        <v>0</v>
      </c>
      <c r="W45" s="53">
        <v>0.13</v>
      </c>
      <c r="X45" s="53">
        <v>5.6790000000000003</v>
      </c>
      <c r="Y45" s="53">
        <v>0</v>
      </c>
      <c r="Z45" s="53">
        <v>0</v>
      </c>
      <c r="AA45" s="138">
        <v>41.705755000000011</v>
      </c>
    </row>
    <row r="46" spans="1:27" s="89" customFormat="1" ht="14.25" customHeight="1" x14ac:dyDescent="0.25">
      <c r="A46" s="51" t="s">
        <v>381</v>
      </c>
      <c r="B46" s="51" t="s">
        <v>381</v>
      </c>
      <c r="C46" s="51" t="s">
        <v>381</v>
      </c>
      <c r="D46" s="52">
        <v>0</v>
      </c>
      <c r="E46" s="52">
        <v>0</v>
      </c>
      <c r="F46" s="52">
        <v>0.89800000000000024</v>
      </c>
      <c r="G46" s="52">
        <v>0</v>
      </c>
      <c r="H46" s="52">
        <v>0.63200000000000001</v>
      </c>
      <c r="I46" s="52">
        <v>0.13</v>
      </c>
      <c r="J46" s="52">
        <v>0.33899999999999997</v>
      </c>
      <c r="K46" s="52">
        <v>0</v>
      </c>
      <c r="L46" s="52">
        <v>0</v>
      </c>
      <c r="M46" s="52">
        <v>0.8829999999999999</v>
      </c>
      <c r="N46" s="52">
        <v>0</v>
      </c>
      <c r="O46" s="52">
        <v>0</v>
      </c>
      <c r="P46" s="52">
        <v>0</v>
      </c>
      <c r="Q46" s="52">
        <v>32.362416999999994</v>
      </c>
      <c r="R46" s="52">
        <v>0</v>
      </c>
      <c r="S46" s="52">
        <v>0</v>
      </c>
      <c r="T46" s="52">
        <v>0</v>
      </c>
      <c r="U46" s="52">
        <v>0.26</v>
      </c>
      <c r="V46" s="52">
        <v>0</v>
      </c>
      <c r="W46" s="52">
        <v>0</v>
      </c>
      <c r="X46" s="52">
        <v>1.097</v>
      </c>
      <c r="Y46" s="52">
        <v>7.1999999999999995E-2</v>
      </c>
      <c r="Z46" s="52">
        <v>0</v>
      </c>
      <c r="AA46" s="52">
        <v>36.673417000000001</v>
      </c>
    </row>
    <row r="47" spans="1:27" s="89" customFormat="1" ht="14.25" customHeight="1" x14ac:dyDescent="0.25">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0.28820000000000001</v>
      </c>
      <c r="R47" s="53">
        <v>0</v>
      </c>
      <c r="S47" s="53">
        <v>0</v>
      </c>
      <c r="T47" s="53">
        <v>0</v>
      </c>
      <c r="U47" s="53">
        <v>0</v>
      </c>
      <c r="V47" s="53">
        <v>0</v>
      </c>
      <c r="W47" s="53">
        <v>0</v>
      </c>
      <c r="X47" s="53">
        <v>0</v>
      </c>
      <c r="Y47" s="53">
        <v>0</v>
      </c>
      <c r="Z47" s="53">
        <v>0</v>
      </c>
      <c r="AA47" s="138">
        <v>0.28820000000000001</v>
      </c>
    </row>
    <row r="48" spans="1:27" s="89" customFormat="1" ht="14.25" customHeight="1" x14ac:dyDescent="0.25">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1.5295000000000001</v>
      </c>
      <c r="R48" s="53">
        <v>0</v>
      </c>
      <c r="S48" s="53">
        <v>0</v>
      </c>
      <c r="T48" s="53">
        <v>0</v>
      </c>
      <c r="U48" s="53">
        <v>0</v>
      </c>
      <c r="V48" s="53">
        <v>0</v>
      </c>
      <c r="W48" s="53">
        <v>0</v>
      </c>
      <c r="X48" s="53">
        <v>1.097</v>
      </c>
      <c r="Y48" s="53">
        <v>0</v>
      </c>
      <c r="Z48" s="53">
        <v>0</v>
      </c>
      <c r="AA48" s="138">
        <v>2.6265000000000001</v>
      </c>
    </row>
    <row r="49" spans="1:27"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19.515854999999998</v>
      </c>
      <c r="R49" s="53">
        <v>0</v>
      </c>
      <c r="S49" s="53">
        <v>0</v>
      </c>
      <c r="T49" s="53">
        <v>0</v>
      </c>
      <c r="U49" s="53">
        <v>0</v>
      </c>
      <c r="V49" s="53">
        <v>0</v>
      </c>
      <c r="W49" s="53">
        <v>0</v>
      </c>
      <c r="X49" s="53">
        <v>0</v>
      </c>
      <c r="Y49" s="53">
        <v>0</v>
      </c>
      <c r="Z49" s="53">
        <v>0</v>
      </c>
      <c r="AA49" s="138">
        <v>19.515854999999998</v>
      </c>
    </row>
    <row r="50" spans="1:27"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7.4508599999999996</v>
      </c>
      <c r="R50" s="53">
        <v>0</v>
      </c>
      <c r="S50" s="53">
        <v>0</v>
      </c>
      <c r="T50" s="53">
        <v>0</v>
      </c>
      <c r="U50" s="53">
        <v>0</v>
      </c>
      <c r="V50" s="53">
        <v>0</v>
      </c>
      <c r="W50" s="53">
        <v>0</v>
      </c>
      <c r="X50" s="53">
        <v>0</v>
      </c>
      <c r="Y50" s="53">
        <v>0</v>
      </c>
      <c r="Z50" s="53">
        <v>0</v>
      </c>
      <c r="AA50" s="138">
        <v>7.4508599999999996</v>
      </c>
    </row>
    <row r="51" spans="1:27"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0.188</v>
      </c>
      <c r="R51" s="53">
        <v>0</v>
      </c>
      <c r="S51" s="53">
        <v>0</v>
      </c>
      <c r="T51" s="53">
        <v>0</v>
      </c>
      <c r="U51" s="53">
        <v>0</v>
      </c>
      <c r="V51" s="53">
        <v>0</v>
      </c>
      <c r="W51" s="53">
        <v>0</v>
      </c>
      <c r="X51" s="53">
        <v>0</v>
      </c>
      <c r="Y51" s="53">
        <v>0</v>
      </c>
      <c r="Z51" s="53">
        <v>0</v>
      </c>
      <c r="AA51" s="138">
        <v>0.188</v>
      </c>
    </row>
    <row r="52" spans="1:27" s="89" customFormat="1" ht="14.25" customHeight="1" x14ac:dyDescent="0.25">
      <c r="A52" s="3" t="s">
        <v>144</v>
      </c>
      <c r="B52" s="3" t="s">
        <v>382</v>
      </c>
      <c r="C52" s="3" t="s">
        <v>187</v>
      </c>
      <c r="D52" s="53">
        <v>0</v>
      </c>
      <c r="E52" s="53">
        <v>0</v>
      </c>
      <c r="F52" s="53">
        <v>0.7280000000000002</v>
      </c>
      <c r="G52" s="53">
        <v>0</v>
      </c>
      <c r="H52" s="53">
        <v>0.63200000000000001</v>
      </c>
      <c r="I52" s="53">
        <v>0.13</v>
      </c>
      <c r="J52" s="53">
        <v>0.33899999999999997</v>
      </c>
      <c r="K52" s="53">
        <v>0</v>
      </c>
      <c r="L52" s="53">
        <v>0</v>
      </c>
      <c r="M52" s="53">
        <v>0.86099999999999988</v>
      </c>
      <c r="N52" s="53">
        <v>0</v>
      </c>
      <c r="O52" s="53">
        <v>0</v>
      </c>
      <c r="P52" s="53">
        <v>0</v>
      </c>
      <c r="Q52" s="53">
        <v>0</v>
      </c>
      <c r="R52" s="53">
        <v>0</v>
      </c>
      <c r="S52" s="53">
        <v>0</v>
      </c>
      <c r="T52" s="53">
        <v>0</v>
      </c>
      <c r="U52" s="53">
        <v>0.26</v>
      </c>
      <c r="V52" s="53">
        <v>0</v>
      </c>
      <c r="W52" s="53">
        <v>0</v>
      </c>
      <c r="X52" s="53">
        <v>0</v>
      </c>
      <c r="Y52" s="53">
        <v>7.1999999999999995E-2</v>
      </c>
      <c r="Z52" s="53">
        <v>0</v>
      </c>
      <c r="AA52" s="138">
        <v>3.0220000000000002</v>
      </c>
    </row>
    <row r="53" spans="1:27" s="89" customFormat="1" ht="14.25" customHeight="1" x14ac:dyDescent="0.25">
      <c r="A53" s="3" t="s">
        <v>144</v>
      </c>
      <c r="B53" s="3" t="s">
        <v>382</v>
      </c>
      <c r="C53" s="3" t="s">
        <v>387</v>
      </c>
      <c r="D53" s="53">
        <v>0</v>
      </c>
      <c r="E53" s="53">
        <v>0</v>
      </c>
      <c r="F53" s="53">
        <v>0.11600000000000001</v>
      </c>
      <c r="G53" s="53">
        <v>0</v>
      </c>
      <c r="H53" s="53">
        <v>0</v>
      </c>
      <c r="I53" s="53">
        <v>0</v>
      </c>
      <c r="J53" s="53">
        <v>0</v>
      </c>
      <c r="K53" s="53">
        <v>0</v>
      </c>
      <c r="L53" s="53">
        <v>0</v>
      </c>
      <c r="M53" s="53">
        <v>2.1999999999999999E-2</v>
      </c>
      <c r="N53" s="53">
        <v>0</v>
      </c>
      <c r="O53" s="53">
        <v>0</v>
      </c>
      <c r="P53" s="53">
        <v>0</v>
      </c>
      <c r="Q53" s="53">
        <v>1.2002000000000001E-2</v>
      </c>
      <c r="R53" s="53">
        <v>0</v>
      </c>
      <c r="S53" s="53">
        <v>0</v>
      </c>
      <c r="T53" s="53">
        <v>0</v>
      </c>
      <c r="U53" s="53">
        <v>0</v>
      </c>
      <c r="V53" s="53">
        <v>0</v>
      </c>
      <c r="W53" s="53">
        <v>0</v>
      </c>
      <c r="X53" s="53">
        <v>0</v>
      </c>
      <c r="Y53" s="53">
        <v>0</v>
      </c>
      <c r="Z53" s="53">
        <v>0</v>
      </c>
      <c r="AA53" s="138">
        <v>0.15000200000000002</v>
      </c>
    </row>
    <row r="54" spans="1:27"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138">
        <v>0</v>
      </c>
    </row>
    <row r="55" spans="1:27" s="89" customFormat="1" ht="14.25" customHeight="1" x14ac:dyDescent="0.25">
      <c r="A55" s="3" t="s">
        <v>144</v>
      </c>
      <c r="B55" s="3" t="s">
        <v>382</v>
      </c>
      <c r="C55" s="3" t="s">
        <v>389</v>
      </c>
      <c r="D55" s="53">
        <v>0</v>
      </c>
      <c r="E55" s="53">
        <v>0</v>
      </c>
      <c r="F55" s="53">
        <v>5.3999999999999999E-2</v>
      </c>
      <c r="G55" s="53">
        <v>0</v>
      </c>
      <c r="H55" s="53">
        <v>0</v>
      </c>
      <c r="I55" s="53">
        <v>0</v>
      </c>
      <c r="J55" s="53">
        <v>0</v>
      </c>
      <c r="K55" s="53">
        <v>0</v>
      </c>
      <c r="L55" s="53">
        <v>0</v>
      </c>
      <c r="M55" s="53">
        <v>0</v>
      </c>
      <c r="N55" s="53">
        <v>0</v>
      </c>
      <c r="O55" s="53">
        <v>0</v>
      </c>
      <c r="P55" s="53">
        <v>0</v>
      </c>
      <c r="Q55" s="53">
        <v>3.3779999999999997</v>
      </c>
      <c r="R55" s="53">
        <v>0</v>
      </c>
      <c r="S55" s="53">
        <v>0</v>
      </c>
      <c r="T55" s="53">
        <v>0</v>
      </c>
      <c r="U55" s="53">
        <v>0</v>
      </c>
      <c r="V55" s="53">
        <v>0</v>
      </c>
      <c r="W55" s="53">
        <v>0</v>
      </c>
      <c r="X55" s="53">
        <v>0</v>
      </c>
      <c r="Y55" s="53">
        <v>0</v>
      </c>
      <c r="Z55" s="53">
        <v>0</v>
      </c>
      <c r="AA55" s="138">
        <v>3.4319999999999995</v>
      </c>
    </row>
    <row r="56" spans="1:27" s="89" customFormat="1" ht="14.25" customHeight="1" x14ac:dyDescent="0.25">
      <c r="A56" s="49" t="s">
        <v>390</v>
      </c>
      <c r="B56" s="49" t="s">
        <v>390</v>
      </c>
      <c r="C56" s="49" t="s">
        <v>390</v>
      </c>
      <c r="D56" s="50">
        <v>0</v>
      </c>
      <c r="E56" s="50">
        <v>18.103999999999999</v>
      </c>
      <c r="F56" s="50">
        <v>12.689</v>
      </c>
      <c r="G56" s="50">
        <v>0</v>
      </c>
      <c r="H56" s="50">
        <v>1.4249999999999998</v>
      </c>
      <c r="I56" s="50">
        <v>0.52600000000000002</v>
      </c>
      <c r="J56" s="50">
        <v>1.159</v>
      </c>
      <c r="K56" s="50">
        <v>0</v>
      </c>
      <c r="L56" s="50">
        <v>0.80100000000000005</v>
      </c>
      <c r="M56" s="50">
        <v>5.0400000000000009</v>
      </c>
      <c r="N56" s="50">
        <v>0</v>
      </c>
      <c r="O56" s="50">
        <v>2.0209999999999999</v>
      </c>
      <c r="P56" s="50">
        <v>0</v>
      </c>
      <c r="Q56" s="50">
        <v>4.7408250000000001</v>
      </c>
      <c r="R56" s="50">
        <v>0</v>
      </c>
      <c r="S56" s="50">
        <v>0</v>
      </c>
      <c r="T56" s="50">
        <v>3.2709999999999999</v>
      </c>
      <c r="U56" s="50">
        <v>21.969000000000001</v>
      </c>
      <c r="V56" s="50">
        <v>0</v>
      </c>
      <c r="W56" s="50">
        <v>34.831000000000003</v>
      </c>
      <c r="X56" s="50">
        <v>38.538999999999994</v>
      </c>
      <c r="Y56" s="50">
        <v>1.0679999999999998</v>
      </c>
      <c r="Z56" s="50">
        <v>0</v>
      </c>
      <c r="AA56" s="50">
        <v>146.18382500000001</v>
      </c>
    </row>
    <row r="57" spans="1:27" s="89" customFormat="1" ht="14.25" customHeight="1" x14ac:dyDescent="0.25">
      <c r="A57" s="51" t="s">
        <v>391</v>
      </c>
      <c r="B57" s="51" t="s">
        <v>391</v>
      </c>
      <c r="C57" s="51" t="s">
        <v>391</v>
      </c>
      <c r="D57" s="52">
        <v>0</v>
      </c>
      <c r="E57" s="52">
        <v>18.103999999999999</v>
      </c>
      <c r="F57" s="52">
        <v>5.8869999999999996</v>
      </c>
      <c r="G57" s="52">
        <v>0</v>
      </c>
      <c r="H57" s="52">
        <v>0</v>
      </c>
      <c r="I57" s="52">
        <v>0.125</v>
      </c>
      <c r="J57" s="52">
        <v>0</v>
      </c>
      <c r="K57" s="52">
        <v>0</v>
      </c>
      <c r="L57" s="52">
        <v>0.80100000000000005</v>
      </c>
      <c r="M57" s="52">
        <v>1.1400000000000001</v>
      </c>
      <c r="N57" s="52">
        <v>0</v>
      </c>
      <c r="O57" s="52">
        <v>2</v>
      </c>
      <c r="P57" s="52">
        <v>0</v>
      </c>
      <c r="Q57" s="52">
        <v>4.47295</v>
      </c>
      <c r="R57" s="52">
        <v>0</v>
      </c>
      <c r="S57" s="52">
        <v>0</v>
      </c>
      <c r="T57" s="52">
        <v>0</v>
      </c>
      <c r="U57" s="52">
        <v>6.9809999999999999</v>
      </c>
      <c r="V57" s="52">
        <v>0</v>
      </c>
      <c r="W57" s="52">
        <v>31.664000000000001</v>
      </c>
      <c r="X57" s="52">
        <v>34.927999999999997</v>
      </c>
      <c r="Y57" s="52">
        <v>1.0299999999999998</v>
      </c>
      <c r="Z57" s="52">
        <v>0</v>
      </c>
      <c r="AA57" s="52">
        <v>107.13295000000001</v>
      </c>
    </row>
    <row r="58" spans="1:27" s="89" customFormat="1" ht="14.25" customHeight="1" x14ac:dyDescent="0.25">
      <c r="A58" s="3" t="s">
        <v>196</v>
      </c>
      <c r="B58" s="3" t="s">
        <v>392</v>
      </c>
      <c r="C58" s="3" t="s">
        <v>393</v>
      </c>
      <c r="D58" s="53">
        <v>0</v>
      </c>
      <c r="E58" s="53">
        <v>8.0640000000000001</v>
      </c>
      <c r="F58" s="53">
        <v>0.121</v>
      </c>
      <c r="G58" s="53">
        <v>0</v>
      </c>
      <c r="H58" s="53">
        <v>0</v>
      </c>
      <c r="I58" s="53">
        <v>3.5999999999999997E-2</v>
      </c>
      <c r="J58" s="53">
        <v>0</v>
      </c>
      <c r="K58" s="53">
        <v>0</v>
      </c>
      <c r="L58" s="53">
        <v>4.1000000000000002E-2</v>
      </c>
      <c r="M58" s="53">
        <v>1.1400000000000001</v>
      </c>
      <c r="N58" s="53">
        <v>0</v>
      </c>
      <c r="O58" s="53">
        <v>0</v>
      </c>
      <c r="P58" s="53">
        <v>0</v>
      </c>
      <c r="Q58" s="53">
        <v>0</v>
      </c>
      <c r="R58" s="53">
        <v>0</v>
      </c>
      <c r="S58" s="53">
        <v>0</v>
      </c>
      <c r="T58" s="53">
        <v>0</v>
      </c>
      <c r="U58" s="53">
        <v>6.9809999999999999</v>
      </c>
      <c r="V58" s="53">
        <v>0</v>
      </c>
      <c r="W58" s="53">
        <v>0</v>
      </c>
      <c r="X58" s="53">
        <v>0</v>
      </c>
      <c r="Y58" s="53">
        <v>0.43399999999999994</v>
      </c>
      <c r="Z58" s="53">
        <v>0</v>
      </c>
      <c r="AA58" s="138">
        <v>16.817000000000004</v>
      </c>
    </row>
    <row r="59" spans="1:27" s="89" customFormat="1" ht="14.25" customHeight="1" x14ac:dyDescent="0.25">
      <c r="A59" s="3" t="s">
        <v>196</v>
      </c>
      <c r="B59" s="3" t="s">
        <v>392</v>
      </c>
      <c r="C59" s="3" t="s">
        <v>197</v>
      </c>
      <c r="D59" s="53">
        <v>0</v>
      </c>
      <c r="E59" s="53">
        <v>10.040000000000001</v>
      </c>
      <c r="F59" s="53">
        <v>5.7059999999999995</v>
      </c>
      <c r="G59" s="53">
        <v>0</v>
      </c>
      <c r="H59" s="53">
        <v>0</v>
      </c>
      <c r="I59" s="53">
        <v>0</v>
      </c>
      <c r="J59" s="53">
        <v>0</v>
      </c>
      <c r="K59" s="53">
        <v>0</v>
      </c>
      <c r="L59" s="53">
        <v>0.76</v>
      </c>
      <c r="M59" s="53">
        <v>0</v>
      </c>
      <c r="N59" s="53">
        <v>0</v>
      </c>
      <c r="O59" s="53">
        <v>2</v>
      </c>
      <c r="P59" s="53">
        <v>0</v>
      </c>
      <c r="Q59" s="53">
        <v>4.47295</v>
      </c>
      <c r="R59" s="53">
        <v>0</v>
      </c>
      <c r="S59" s="53">
        <v>0</v>
      </c>
      <c r="T59" s="53">
        <v>0</v>
      </c>
      <c r="U59" s="53">
        <v>0</v>
      </c>
      <c r="V59" s="53">
        <v>0</v>
      </c>
      <c r="W59" s="53">
        <v>31.664000000000001</v>
      </c>
      <c r="X59" s="53">
        <v>34.628</v>
      </c>
      <c r="Y59" s="53">
        <v>0.25199999999999995</v>
      </c>
      <c r="Z59" s="53">
        <v>0</v>
      </c>
      <c r="AA59" s="138">
        <v>89.522949999999994</v>
      </c>
    </row>
    <row r="60" spans="1:27"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138">
        <v>0</v>
      </c>
    </row>
    <row r="61" spans="1:27" s="89" customFormat="1" ht="14.25" customHeight="1" x14ac:dyDescent="0.25">
      <c r="A61" s="3" t="s">
        <v>196</v>
      </c>
      <c r="B61" s="3" t="s">
        <v>392</v>
      </c>
      <c r="C61" s="3" t="s">
        <v>200</v>
      </c>
      <c r="D61" s="53">
        <v>0</v>
      </c>
      <c r="E61" s="53">
        <v>0</v>
      </c>
      <c r="F61" s="53">
        <v>0</v>
      </c>
      <c r="G61" s="53">
        <v>0</v>
      </c>
      <c r="H61" s="53">
        <v>0</v>
      </c>
      <c r="I61" s="53">
        <v>8.900000000000001E-2</v>
      </c>
      <c r="J61" s="53">
        <v>0</v>
      </c>
      <c r="K61" s="53">
        <v>0</v>
      </c>
      <c r="L61" s="53">
        <v>0</v>
      </c>
      <c r="M61" s="53">
        <v>0</v>
      </c>
      <c r="N61" s="53">
        <v>0</v>
      </c>
      <c r="O61" s="53">
        <v>0</v>
      </c>
      <c r="P61" s="53">
        <v>0</v>
      </c>
      <c r="Q61" s="53">
        <v>0</v>
      </c>
      <c r="R61" s="53">
        <v>0</v>
      </c>
      <c r="S61" s="53">
        <v>0</v>
      </c>
      <c r="T61" s="53">
        <v>0</v>
      </c>
      <c r="U61" s="53">
        <v>0</v>
      </c>
      <c r="V61" s="53">
        <v>0</v>
      </c>
      <c r="W61" s="53">
        <v>0</v>
      </c>
      <c r="X61" s="53">
        <v>0.3</v>
      </c>
      <c r="Y61" s="53">
        <v>0.34399999999999992</v>
      </c>
      <c r="Z61" s="53">
        <v>0</v>
      </c>
      <c r="AA61" s="138">
        <v>0.73299999999999987</v>
      </c>
    </row>
    <row r="62" spans="1:27" s="89" customFormat="1" ht="14.25" customHeight="1" x14ac:dyDescent="0.25">
      <c r="A62" s="3" t="s">
        <v>196</v>
      </c>
      <c r="B62" s="3" t="s">
        <v>392</v>
      </c>
      <c r="C62" s="3" t="s">
        <v>395</v>
      </c>
      <c r="D62" s="53">
        <v>0</v>
      </c>
      <c r="E62" s="53">
        <v>0</v>
      </c>
      <c r="F62" s="53">
        <v>0.06</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138">
        <v>0.06</v>
      </c>
    </row>
    <row r="63" spans="1:27"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138">
        <v>0</v>
      </c>
    </row>
    <row r="64" spans="1:27" s="89" customFormat="1" ht="14.25" customHeight="1" x14ac:dyDescent="0.25">
      <c r="A64" s="51" t="s">
        <v>396</v>
      </c>
      <c r="B64" s="51" t="s">
        <v>396</v>
      </c>
      <c r="C64" s="51" t="s">
        <v>396</v>
      </c>
      <c r="D64" s="52">
        <v>0</v>
      </c>
      <c r="E64" s="52">
        <v>0</v>
      </c>
      <c r="F64" s="52">
        <v>2.7700000000000005</v>
      </c>
      <c r="G64" s="52">
        <v>0</v>
      </c>
      <c r="H64" s="52">
        <v>0</v>
      </c>
      <c r="I64" s="52">
        <v>0</v>
      </c>
      <c r="J64" s="52">
        <v>0</v>
      </c>
      <c r="K64" s="52">
        <v>0</v>
      </c>
      <c r="L64" s="52">
        <v>0</v>
      </c>
      <c r="M64" s="52">
        <v>0</v>
      </c>
      <c r="N64" s="52">
        <v>0</v>
      </c>
      <c r="O64" s="52">
        <v>0</v>
      </c>
      <c r="P64" s="52">
        <v>0</v>
      </c>
      <c r="Q64" s="52">
        <v>0.26787500000000003</v>
      </c>
      <c r="R64" s="52">
        <v>0</v>
      </c>
      <c r="S64" s="52">
        <v>0</v>
      </c>
      <c r="T64" s="52">
        <v>3.2709999999999999</v>
      </c>
      <c r="U64" s="52">
        <v>0.14399999999999999</v>
      </c>
      <c r="V64" s="52">
        <v>0</v>
      </c>
      <c r="W64" s="52">
        <v>0.23199999999999998</v>
      </c>
      <c r="X64" s="52">
        <v>2.4920000000000004</v>
      </c>
      <c r="Y64" s="52">
        <v>0</v>
      </c>
      <c r="Z64" s="52">
        <v>0</v>
      </c>
      <c r="AA64" s="52">
        <v>9.176874999999999</v>
      </c>
    </row>
    <row r="65" spans="1:27"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138">
        <v>0</v>
      </c>
    </row>
    <row r="66" spans="1:27"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138">
        <v>0</v>
      </c>
    </row>
    <row r="67" spans="1:27" s="89" customFormat="1" ht="14.25" customHeight="1" x14ac:dyDescent="0.25">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138">
        <v>0</v>
      </c>
    </row>
    <row r="68" spans="1:27"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138">
        <v>0</v>
      </c>
    </row>
    <row r="69" spans="1:27" s="89" customFormat="1" ht="14.25" customHeight="1" x14ac:dyDescent="0.25">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138">
        <v>0</v>
      </c>
    </row>
    <row r="70" spans="1:27" s="89" customFormat="1" ht="14.25" customHeight="1" x14ac:dyDescent="0.25">
      <c r="A70" s="3" t="s">
        <v>196</v>
      </c>
      <c r="B70" s="3" t="s">
        <v>397</v>
      </c>
      <c r="C70" s="3" t="s">
        <v>403</v>
      </c>
      <c r="D70" s="53">
        <v>0</v>
      </c>
      <c r="E70" s="53">
        <v>0</v>
      </c>
      <c r="F70" s="53">
        <v>0.84600000000000009</v>
      </c>
      <c r="G70" s="53">
        <v>0</v>
      </c>
      <c r="H70" s="53">
        <v>0</v>
      </c>
      <c r="I70" s="53">
        <v>0</v>
      </c>
      <c r="J70" s="53">
        <v>0</v>
      </c>
      <c r="K70" s="53">
        <v>0</v>
      </c>
      <c r="L70" s="53">
        <v>0</v>
      </c>
      <c r="M70" s="53">
        <v>0</v>
      </c>
      <c r="N70" s="53">
        <v>0</v>
      </c>
      <c r="O70" s="53">
        <v>0</v>
      </c>
      <c r="P70" s="53">
        <v>0</v>
      </c>
      <c r="Q70" s="53">
        <v>0</v>
      </c>
      <c r="R70" s="53">
        <v>0</v>
      </c>
      <c r="S70" s="53">
        <v>0</v>
      </c>
      <c r="T70" s="53">
        <v>0.126</v>
      </c>
      <c r="U70" s="53">
        <v>0</v>
      </c>
      <c r="V70" s="53">
        <v>0</v>
      </c>
      <c r="W70" s="53">
        <v>0</v>
      </c>
      <c r="X70" s="53">
        <v>1.6750000000000003</v>
      </c>
      <c r="Y70" s="53">
        <v>0</v>
      </c>
      <c r="Z70" s="53">
        <v>0</v>
      </c>
      <c r="AA70" s="138">
        <v>2.6470000000000002</v>
      </c>
    </row>
    <row r="71" spans="1:27" s="89" customFormat="1" ht="14.25" customHeight="1" x14ac:dyDescent="0.25">
      <c r="A71" s="3" t="s">
        <v>196</v>
      </c>
      <c r="B71" s="3" t="s">
        <v>397</v>
      </c>
      <c r="C71" s="3" t="s">
        <v>404</v>
      </c>
      <c r="D71" s="53">
        <v>0</v>
      </c>
      <c r="E71" s="53">
        <v>0</v>
      </c>
      <c r="F71" s="53">
        <v>0.57800000000000007</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7.8E-2</v>
      </c>
      <c r="X71" s="53">
        <v>0</v>
      </c>
      <c r="Y71" s="53">
        <v>0</v>
      </c>
      <c r="Z71" s="53">
        <v>0</v>
      </c>
      <c r="AA71" s="138">
        <v>0.65600000000000003</v>
      </c>
    </row>
    <row r="72" spans="1:27"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138">
        <v>0</v>
      </c>
    </row>
    <row r="73" spans="1:27" s="89" customFormat="1" ht="14.25" customHeight="1" x14ac:dyDescent="0.25">
      <c r="A73" s="3" t="s">
        <v>196</v>
      </c>
      <c r="B73" s="3" t="s">
        <v>397</v>
      </c>
      <c r="C73" s="3" t="s">
        <v>406</v>
      </c>
      <c r="D73" s="53">
        <v>0</v>
      </c>
      <c r="E73" s="53">
        <v>0</v>
      </c>
      <c r="F73" s="53">
        <v>0.28799999999999998</v>
      </c>
      <c r="G73" s="53">
        <v>0</v>
      </c>
      <c r="H73" s="53">
        <v>0</v>
      </c>
      <c r="I73" s="53">
        <v>0</v>
      </c>
      <c r="J73" s="53">
        <v>0</v>
      </c>
      <c r="K73" s="53">
        <v>0</v>
      </c>
      <c r="L73" s="53">
        <v>0</v>
      </c>
      <c r="M73" s="53">
        <v>0</v>
      </c>
      <c r="N73" s="53">
        <v>0</v>
      </c>
      <c r="O73" s="53">
        <v>0</v>
      </c>
      <c r="P73" s="53">
        <v>0</v>
      </c>
      <c r="Q73" s="53">
        <v>0</v>
      </c>
      <c r="R73" s="53">
        <v>0</v>
      </c>
      <c r="S73" s="53">
        <v>0</v>
      </c>
      <c r="T73" s="53">
        <v>0.251</v>
      </c>
      <c r="U73" s="53">
        <v>0.14399999999999999</v>
      </c>
      <c r="V73" s="53">
        <v>0</v>
      </c>
      <c r="W73" s="53">
        <v>0.154</v>
      </c>
      <c r="X73" s="53">
        <v>0</v>
      </c>
      <c r="Y73" s="53">
        <v>0</v>
      </c>
      <c r="Z73" s="53">
        <v>0</v>
      </c>
      <c r="AA73" s="138">
        <v>0.83699999999999997</v>
      </c>
    </row>
    <row r="74" spans="1:27" s="89" customFormat="1" ht="14.25" customHeight="1" x14ac:dyDescent="0.25">
      <c r="A74" s="3" t="s">
        <v>196</v>
      </c>
      <c r="B74" s="3" t="s">
        <v>397</v>
      </c>
      <c r="C74" s="3" t="s">
        <v>407</v>
      </c>
      <c r="D74" s="53">
        <v>0</v>
      </c>
      <c r="E74" s="53">
        <v>0</v>
      </c>
      <c r="F74" s="53">
        <v>0.71199999999999997</v>
      </c>
      <c r="G74" s="53">
        <v>0</v>
      </c>
      <c r="H74" s="53">
        <v>0</v>
      </c>
      <c r="I74" s="53">
        <v>0</v>
      </c>
      <c r="J74" s="53">
        <v>0</v>
      </c>
      <c r="K74" s="53">
        <v>0</v>
      </c>
      <c r="L74" s="53">
        <v>0</v>
      </c>
      <c r="M74" s="53">
        <v>0</v>
      </c>
      <c r="N74" s="53">
        <v>0</v>
      </c>
      <c r="O74" s="53">
        <v>0</v>
      </c>
      <c r="P74" s="53">
        <v>0</v>
      </c>
      <c r="Q74" s="53">
        <v>0</v>
      </c>
      <c r="R74" s="53">
        <v>0</v>
      </c>
      <c r="S74" s="53">
        <v>0</v>
      </c>
      <c r="T74" s="53">
        <v>0.50600000000000001</v>
      </c>
      <c r="U74" s="53">
        <v>0</v>
      </c>
      <c r="V74" s="53">
        <v>0</v>
      </c>
      <c r="W74" s="53">
        <v>0</v>
      </c>
      <c r="X74" s="53">
        <v>0</v>
      </c>
      <c r="Y74" s="53">
        <v>0</v>
      </c>
      <c r="Z74" s="53">
        <v>0</v>
      </c>
      <c r="AA74" s="138">
        <v>1.218</v>
      </c>
    </row>
    <row r="75" spans="1:27"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138">
        <v>0</v>
      </c>
    </row>
    <row r="76" spans="1:27"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0.02</v>
      </c>
      <c r="U76" s="53">
        <v>0</v>
      </c>
      <c r="V76" s="53">
        <v>0</v>
      </c>
      <c r="W76" s="53">
        <v>0</v>
      </c>
      <c r="X76" s="53">
        <v>0</v>
      </c>
      <c r="Y76" s="53">
        <v>0</v>
      </c>
      <c r="Z76" s="53">
        <v>0</v>
      </c>
      <c r="AA76" s="138">
        <v>0.02</v>
      </c>
    </row>
    <row r="77" spans="1:27"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2.1000000000000001E-2</v>
      </c>
      <c r="U77" s="53">
        <v>0</v>
      </c>
      <c r="V77" s="53">
        <v>0</v>
      </c>
      <c r="W77" s="53">
        <v>0</v>
      </c>
      <c r="X77" s="53">
        <v>0</v>
      </c>
      <c r="Y77" s="53">
        <v>0</v>
      </c>
      <c r="Z77" s="53">
        <v>0</v>
      </c>
      <c r="AA77" s="138">
        <v>2.1000000000000001E-2</v>
      </c>
    </row>
    <row r="78" spans="1:27"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138">
        <v>0</v>
      </c>
    </row>
    <row r="79" spans="1:27" s="89" customFormat="1" ht="14.25" customHeight="1" x14ac:dyDescent="0.25">
      <c r="A79" s="3" t="s">
        <v>196</v>
      </c>
      <c r="B79" s="3" t="s">
        <v>397</v>
      </c>
      <c r="C79" s="3" t="s">
        <v>412</v>
      </c>
      <c r="D79" s="53">
        <v>0</v>
      </c>
      <c r="E79" s="53">
        <v>0</v>
      </c>
      <c r="F79" s="53">
        <v>0.192</v>
      </c>
      <c r="G79" s="53">
        <v>0</v>
      </c>
      <c r="H79" s="53">
        <v>0</v>
      </c>
      <c r="I79" s="53">
        <v>0</v>
      </c>
      <c r="J79" s="53">
        <v>0</v>
      </c>
      <c r="K79" s="53">
        <v>0</v>
      </c>
      <c r="L79" s="53">
        <v>0</v>
      </c>
      <c r="M79" s="53">
        <v>0</v>
      </c>
      <c r="N79" s="53">
        <v>0</v>
      </c>
      <c r="O79" s="53">
        <v>0</v>
      </c>
      <c r="P79" s="53">
        <v>0</v>
      </c>
      <c r="Q79" s="53">
        <v>0.26787500000000003</v>
      </c>
      <c r="R79" s="53">
        <v>0</v>
      </c>
      <c r="S79" s="53">
        <v>0</v>
      </c>
      <c r="T79" s="53">
        <v>0</v>
      </c>
      <c r="U79" s="53">
        <v>0</v>
      </c>
      <c r="V79" s="53">
        <v>0</v>
      </c>
      <c r="W79" s="53">
        <v>0</v>
      </c>
      <c r="X79" s="53">
        <v>0.80500000000000005</v>
      </c>
      <c r="Y79" s="53">
        <v>0</v>
      </c>
      <c r="Z79" s="53">
        <v>0</v>
      </c>
      <c r="AA79" s="138">
        <v>1.264875</v>
      </c>
    </row>
    <row r="80" spans="1:27" s="89" customFormat="1" ht="14.25" customHeight="1" x14ac:dyDescent="0.25">
      <c r="A80" s="3" t="s">
        <v>196</v>
      </c>
      <c r="B80" s="3" t="s">
        <v>397</v>
      </c>
      <c r="C80" s="3" t="s">
        <v>413</v>
      </c>
      <c r="D80" s="53">
        <v>0</v>
      </c>
      <c r="E80" s="53">
        <v>0</v>
      </c>
      <c r="F80" s="53">
        <v>0.05</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1.2E-2</v>
      </c>
      <c r="Y80" s="53">
        <v>0</v>
      </c>
      <c r="Z80" s="53">
        <v>0</v>
      </c>
      <c r="AA80" s="138">
        <v>6.2E-2</v>
      </c>
    </row>
    <row r="81" spans="1:27" s="89" customFormat="1" ht="14.25" customHeight="1" x14ac:dyDescent="0.25">
      <c r="A81" s="3" t="s">
        <v>196</v>
      </c>
      <c r="B81" s="3" t="s">
        <v>397</v>
      </c>
      <c r="C81" s="3" t="s">
        <v>414</v>
      </c>
      <c r="D81" s="53">
        <v>0</v>
      </c>
      <c r="E81" s="53">
        <v>0</v>
      </c>
      <c r="F81" s="53">
        <v>0.104</v>
      </c>
      <c r="G81" s="53">
        <v>0</v>
      </c>
      <c r="H81" s="53">
        <v>0</v>
      </c>
      <c r="I81" s="53">
        <v>0</v>
      </c>
      <c r="J81" s="53">
        <v>0</v>
      </c>
      <c r="K81" s="53">
        <v>0</v>
      </c>
      <c r="L81" s="53">
        <v>0</v>
      </c>
      <c r="M81" s="53">
        <v>0</v>
      </c>
      <c r="N81" s="53">
        <v>0</v>
      </c>
      <c r="O81" s="53">
        <v>0</v>
      </c>
      <c r="P81" s="53">
        <v>0</v>
      </c>
      <c r="Q81" s="53">
        <v>0</v>
      </c>
      <c r="R81" s="53">
        <v>0</v>
      </c>
      <c r="S81" s="53">
        <v>0</v>
      </c>
      <c r="T81" s="53">
        <v>3.5999999999999997E-2</v>
      </c>
      <c r="U81" s="53">
        <v>0</v>
      </c>
      <c r="V81" s="53">
        <v>0</v>
      </c>
      <c r="W81" s="53">
        <v>0</v>
      </c>
      <c r="X81" s="53">
        <v>0</v>
      </c>
      <c r="Y81" s="53">
        <v>0</v>
      </c>
      <c r="Z81" s="53">
        <v>0</v>
      </c>
      <c r="AA81" s="138">
        <v>0.13999999999999999</v>
      </c>
    </row>
    <row r="82" spans="1:27"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2.3109999999999999</v>
      </c>
      <c r="U82" s="53">
        <v>0</v>
      </c>
      <c r="V82" s="53">
        <v>0</v>
      </c>
      <c r="W82" s="53">
        <v>0</v>
      </c>
      <c r="X82" s="53">
        <v>0</v>
      </c>
      <c r="Y82" s="53">
        <v>0</v>
      </c>
      <c r="Z82" s="53">
        <v>0</v>
      </c>
      <c r="AA82" s="138">
        <v>2.3109999999999999</v>
      </c>
    </row>
    <row r="83" spans="1:27" s="89" customFormat="1" ht="14.25" customHeight="1" x14ac:dyDescent="0.25">
      <c r="A83" s="51" t="s">
        <v>416</v>
      </c>
      <c r="B83" s="51" t="s">
        <v>416</v>
      </c>
      <c r="C83" s="51" t="s">
        <v>416</v>
      </c>
      <c r="D83" s="52">
        <v>0</v>
      </c>
      <c r="E83" s="52">
        <v>0</v>
      </c>
      <c r="F83" s="52">
        <v>0.40400000000000003</v>
      </c>
      <c r="G83" s="52">
        <v>0</v>
      </c>
      <c r="H83" s="52">
        <v>0</v>
      </c>
      <c r="I83" s="52">
        <v>0.36099999999999999</v>
      </c>
      <c r="J83" s="52">
        <v>0</v>
      </c>
      <c r="K83" s="52">
        <v>0</v>
      </c>
      <c r="L83" s="52">
        <v>0</v>
      </c>
      <c r="M83" s="52">
        <v>0</v>
      </c>
      <c r="N83" s="52">
        <v>0</v>
      </c>
      <c r="O83" s="52">
        <v>0</v>
      </c>
      <c r="P83" s="52">
        <v>0</v>
      </c>
      <c r="Q83" s="52">
        <v>0</v>
      </c>
      <c r="R83" s="52">
        <v>0</v>
      </c>
      <c r="S83" s="52">
        <v>0</v>
      </c>
      <c r="T83" s="52">
        <v>0</v>
      </c>
      <c r="U83" s="52">
        <v>0</v>
      </c>
      <c r="V83" s="52">
        <v>0</v>
      </c>
      <c r="W83" s="52">
        <v>0.309</v>
      </c>
      <c r="X83" s="52">
        <v>0.878</v>
      </c>
      <c r="Y83" s="52">
        <v>0</v>
      </c>
      <c r="Z83" s="52">
        <v>0</v>
      </c>
      <c r="AA83" s="52">
        <v>1.9520000000000002</v>
      </c>
    </row>
    <row r="84" spans="1:27" s="89" customFormat="1" ht="14.25" customHeight="1" x14ac:dyDescent="0.25">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138">
        <v>0</v>
      </c>
    </row>
    <row r="85" spans="1:27"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138">
        <v>0</v>
      </c>
    </row>
    <row r="86" spans="1:27"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138">
        <v>0</v>
      </c>
    </row>
    <row r="87" spans="1:27" s="89" customFormat="1" ht="14.25" customHeight="1" x14ac:dyDescent="0.25">
      <c r="A87" s="3" t="s">
        <v>196</v>
      </c>
      <c r="B87" s="3" t="s">
        <v>417</v>
      </c>
      <c r="C87" s="3" t="s">
        <v>421</v>
      </c>
      <c r="D87" s="53">
        <v>0</v>
      </c>
      <c r="E87" s="53">
        <v>0</v>
      </c>
      <c r="F87" s="53">
        <v>0</v>
      </c>
      <c r="G87" s="53">
        <v>0</v>
      </c>
      <c r="H87" s="53">
        <v>0</v>
      </c>
      <c r="I87" s="53">
        <v>0.02</v>
      </c>
      <c r="J87" s="53">
        <v>0</v>
      </c>
      <c r="K87" s="53">
        <v>0</v>
      </c>
      <c r="L87" s="53">
        <v>0</v>
      </c>
      <c r="M87" s="53">
        <v>0</v>
      </c>
      <c r="N87" s="53">
        <v>0</v>
      </c>
      <c r="O87" s="53">
        <v>0</v>
      </c>
      <c r="P87" s="53">
        <v>0</v>
      </c>
      <c r="Q87" s="53">
        <v>0</v>
      </c>
      <c r="R87" s="53">
        <v>0</v>
      </c>
      <c r="S87" s="53">
        <v>0</v>
      </c>
      <c r="T87" s="53">
        <v>0</v>
      </c>
      <c r="U87" s="53">
        <v>0</v>
      </c>
      <c r="V87" s="53">
        <v>0</v>
      </c>
      <c r="W87" s="53">
        <v>7.4999999999999997E-2</v>
      </c>
      <c r="X87" s="53">
        <v>7.4999999999999997E-2</v>
      </c>
      <c r="Y87" s="53">
        <v>0</v>
      </c>
      <c r="Z87" s="53">
        <v>0</v>
      </c>
      <c r="AA87" s="138">
        <v>0.16999999999999998</v>
      </c>
    </row>
    <row r="88" spans="1:27"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138">
        <v>0</v>
      </c>
    </row>
    <row r="89" spans="1:27" s="89" customFormat="1" ht="14.25" customHeight="1" x14ac:dyDescent="0.25">
      <c r="A89" s="3" t="s">
        <v>196</v>
      </c>
      <c r="B89" s="3" t="s">
        <v>417</v>
      </c>
      <c r="C89" s="3" t="s">
        <v>423</v>
      </c>
      <c r="D89" s="53">
        <v>0</v>
      </c>
      <c r="E89" s="53">
        <v>0</v>
      </c>
      <c r="F89" s="53">
        <v>0.20400000000000001</v>
      </c>
      <c r="G89" s="53">
        <v>0</v>
      </c>
      <c r="H89" s="53">
        <v>0</v>
      </c>
      <c r="I89" s="53">
        <v>0</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138">
        <v>0.20400000000000001</v>
      </c>
    </row>
    <row r="90" spans="1:27"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138">
        <v>0</v>
      </c>
    </row>
    <row r="91" spans="1:27"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138">
        <v>0</v>
      </c>
    </row>
    <row r="92" spans="1:27"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138">
        <v>0</v>
      </c>
    </row>
    <row r="93" spans="1:27"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138">
        <v>0</v>
      </c>
    </row>
    <row r="94" spans="1:27"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138">
        <v>0</v>
      </c>
    </row>
    <row r="95" spans="1:27"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138">
        <v>0</v>
      </c>
    </row>
    <row r="96" spans="1:27" s="89" customFormat="1" ht="14.25" customHeight="1" x14ac:dyDescent="0.25">
      <c r="A96" s="3" t="s">
        <v>196</v>
      </c>
      <c r="B96" s="3" t="s">
        <v>417</v>
      </c>
      <c r="C96" s="3" t="s">
        <v>430</v>
      </c>
      <c r="D96" s="53">
        <v>0</v>
      </c>
      <c r="E96" s="53">
        <v>0</v>
      </c>
      <c r="F96" s="53">
        <v>0.2</v>
      </c>
      <c r="G96" s="53">
        <v>0</v>
      </c>
      <c r="H96" s="53">
        <v>0</v>
      </c>
      <c r="I96" s="53">
        <v>0</v>
      </c>
      <c r="J96" s="53">
        <v>0</v>
      </c>
      <c r="K96" s="53">
        <v>0</v>
      </c>
      <c r="L96" s="53">
        <v>0</v>
      </c>
      <c r="M96" s="53">
        <v>0</v>
      </c>
      <c r="N96" s="53">
        <v>0</v>
      </c>
      <c r="O96" s="53">
        <v>0</v>
      </c>
      <c r="P96" s="53">
        <v>0</v>
      </c>
      <c r="Q96" s="53">
        <v>0</v>
      </c>
      <c r="R96" s="53">
        <v>0</v>
      </c>
      <c r="S96" s="53">
        <v>0</v>
      </c>
      <c r="T96" s="53">
        <v>0</v>
      </c>
      <c r="U96" s="53">
        <v>0</v>
      </c>
      <c r="V96" s="53">
        <v>0</v>
      </c>
      <c r="W96" s="53">
        <v>0</v>
      </c>
      <c r="X96" s="53">
        <v>0.67800000000000005</v>
      </c>
      <c r="Y96" s="53">
        <v>0</v>
      </c>
      <c r="Z96" s="53">
        <v>0</v>
      </c>
      <c r="AA96" s="138">
        <v>0.87800000000000011</v>
      </c>
    </row>
    <row r="97" spans="1:27" s="89" customFormat="1" ht="14.25" customHeight="1" x14ac:dyDescent="0.25">
      <c r="A97" s="3" t="s">
        <v>196</v>
      </c>
      <c r="B97" s="3" t="s">
        <v>417</v>
      </c>
      <c r="C97" s="3" t="s">
        <v>431</v>
      </c>
      <c r="D97" s="53">
        <v>0</v>
      </c>
      <c r="E97" s="53">
        <v>0</v>
      </c>
      <c r="F97" s="53">
        <v>0</v>
      </c>
      <c r="G97" s="53">
        <v>0</v>
      </c>
      <c r="H97" s="53">
        <v>0</v>
      </c>
      <c r="I97" s="53">
        <v>0.34099999999999997</v>
      </c>
      <c r="J97" s="53">
        <v>0</v>
      </c>
      <c r="K97" s="53">
        <v>0</v>
      </c>
      <c r="L97" s="53">
        <v>0</v>
      </c>
      <c r="M97" s="53">
        <v>0</v>
      </c>
      <c r="N97" s="53">
        <v>0</v>
      </c>
      <c r="O97" s="53">
        <v>0</v>
      </c>
      <c r="P97" s="53">
        <v>0</v>
      </c>
      <c r="Q97" s="53">
        <v>0</v>
      </c>
      <c r="R97" s="53">
        <v>0</v>
      </c>
      <c r="S97" s="53">
        <v>0</v>
      </c>
      <c r="T97" s="53">
        <v>0</v>
      </c>
      <c r="U97" s="53">
        <v>0</v>
      </c>
      <c r="V97" s="53">
        <v>0</v>
      </c>
      <c r="W97" s="53">
        <v>0.23399999999999999</v>
      </c>
      <c r="X97" s="53">
        <v>0.125</v>
      </c>
      <c r="Y97" s="53">
        <v>0</v>
      </c>
      <c r="Z97" s="53">
        <v>0</v>
      </c>
      <c r="AA97" s="138">
        <v>0.7</v>
      </c>
    </row>
    <row r="98" spans="1:27"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138">
        <v>0</v>
      </c>
    </row>
    <row r="99" spans="1:27"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138">
        <v>0</v>
      </c>
    </row>
    <row r="100" spans="1:27" s="89" customFormat="1" ht="14.25" customHeight="1" x14ac:dyDescent="0.25">
      <c r="A100" s="51" t="s">
        <v>434</v>
      </c>
      <c r="B100" s="51" t="s">
        <v>434</v>
      </c>
      <c r="C100" s="51" t="s">
        <v>434</v>
      </c>
      <c r="D100" s="52">
        <v>0</v>
      </c>
      <c r="E100" s="52">
        <v>0</v>
      </c>
      <c r="F100" s="52">
        <v>2.7E-2</v>
      </c>
      <c r="G100" s="52">
        <v>0</v>
      </c>
      <c r="H100" s="52">
        <v>0</v>
      </c>
      <c r="I100" s="52">
        <v>0.04</v>
      </c>
      <c r="J100" s="52">
        <v>0</v>
      </c>
      <c r="K100" s="52">
        <v>0</v>
      </c>
      <c r="L100" s="52">
        <v>0</v>
      </c>
      <c r="M100" s="52">
        <v>0</v>
      </c>
      <c r="N100" s="52">
        <v>0</v>
      </c>
      <c r="O100" s="52">
        <v>2.1000000000000001E-2</v>
      </c>
      <c r="P100" s="52">
        <v>0</v>
      </c>
      <c r="Q100" s="52">
        <v>0</v>
      </c>
      <c r="R100" s="52">
        <v>0</v>
      </c>
      <c r="S100" s="52">
        <v>0</v>
      </c>
      <c r="T100" s="52">
        <v>0</v>
      </c>
      <c r="U100" s="52">
        <v>0</v>
      </c>
      <c r="V100" s="52">
        <v>0</v>
      </c>
      <c r="W100" s="52">
        <v>2.5999999999999999E-2</v>
      </c>
      <c r="X100" s="52">
        <v>0.1</v>
      </c>
      <c r="Y100" s="52">
        <v>0</v>
      </c>
      <c r="Z100" s="52">
        <v>0</v>
      </c>
      <c r="AA100" s="52">
        <v>0.21400000000000002</v>
      </c>
    </row>
    <row r="101" spans="1:27" s="89" customFormat="1" ht="14.25" customHeight="1" x14ac:dyDescent="0.25">
      <c r="A101" s="3" t="s">
        <v>196</v>
      </c>
      <c r="B101" s="3" t="s">
        <v>435</v>
      </c>
      <c r="C101" s="3" t="s">
        <v>436</v>
      </c>
      <c r="D101" s="53">
        <v>0</v>
      </c>
      <c r="E101" s="53">
        <v>0</v>
      </c>
      <c r="F101" s="53">
        <v>2.7E-2</v>
      </c>
      <c r="G101" s="53">
        <v>0</v>
      </c>
      <c r="H101" s="53">
        <v>0</v>
      </c>
      <c r="I101" s="53">
        <v>0</v>
      </c>
      <c r="J101" s="53">
        <v>0</v>
      </c>
      <c r="K101" s="53">
        <v>0</v>
      </c>
      <c r="L101" s="53">
        <v>0</v>
      </c>
      <c r="M101" s="53">
        <v>0</v>
      </c>
      <c r="N101" s="53">
        <v>0</v>
      </c>
      <c r="O101" s="53">
        <v>2.1000000000000001E-2</v>
      </c>
      <c r="P101" s="53">
        <v>0</v>
      </c>
      <c r="Q101" s="53">
        <v>0</v>
      </c>
      <c r="R101" s="53">
        <v>0</v>
      </c>
      <c r="S101" s="53">
        <v>0</v>
      </c>
      <c r="T101" s="53">
        <v>0</v>
      </c>
      <c r="U101" s="53">
        <v>0</v>
      </c>
      <c r="V101" s="53">
        <v>0</v>
      </c>
      <c r="W101" s="53">
        <v>2.5999999999999999E-2</v>
      </c>
      <c r="X101" s="53">
        <v>0</v>
      </c>
      <c r="Y101" s="53">
        <v>0</v>
      </c>
      <c r="Z101" s="53">
        <v>0</v>
      </c>
      <c r="AA101" s="138">
        <v>7.3999999999999996E-2</v>
      </c>
    </row>
    <row r="102" spans="1:27" s="89" customFormat="1" ht="14.25" customHeight="1" x14ac:dyDescent="0.25">
      <c r="A102" s="3" t="s">
        <v>196</v>
      </c>
      <c r="B102" s="3" t="s">
        <v>435</v>
      </c>
      <c r="C102" s="3" t="s">
        <v>437</v>
      </c>
      <c r="D102" s="53">
        <v>0</v>
      </c>
      <c r="E102" s="53">
        <v>0</v>
      </c>
      <c r="F102" s="53">
        <v>0</v>
      </c>
      <c r="G102" s="53">
        <v>0</v>
      </c>
      <c r="H102" s="53">
        <v>0</v>
      </c>
      <c r="I102" s="53">
        <v>0.04</v>
      </c>
      <c r="J102" s="53">
        <v>0</v>
      </c>
      <c r="K102" s="53">
        <v>0</v>
      </c>
      <c r="L102" s="53">
        <v>0</v>
      </c>
      <c r="M102" s="53">
        <v>0</v>
      </c>
      <c r="N102" s="53">
        <v>0</v>
      </c>
      <c r="O102" s="53">
        <v>0</v>
      </c>
      <c r="P102" s="53">
        <v>0</v>
      </c>
      <c r="Q102" s="53">
        <v>0</v>
      </c>
      <c r="R102" s="53">
        <v>0</v>
      </c>
      <c r="S102" s="53">
        <v>0</v>
      </c>
      <c r="T102" s="53">
        <v>0</v>
      </c>
      <c r="U102" s="53">
        <v>0</v>
      </c>
      <c r="V102" s="53">
        <v>0</v>
      </c>
      <c r="W102" s="53">
        <v>0</v>
      </c>
      <c r="X102" s="53">
        <v>0.1</v>
      </c>
      <c r="Y102" s="53">
        <v>0</v>
      </c>
      <c r="Z102" s="53">
        <v>0</v>
      </c>
      <c r="AA102" s="138">
        <v>0.14000000000000001</v>
      </c>
    </row>
    <row r="103" spans="1:27"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138">
        <v>0</v>
      </c>
    </row>
    <row r="104" spans="1:27"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138">
        <v>0</v>
      </c>
    </row>
    <row r="105" spans="1:27"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138">
        <v>0</v>
      </c>
    </row>
    <row r="106" spans="1:27" s="89" customFormat="1" ht="14.25" customHeight="1" x14ac:dyDescent="0.25">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138">
        <v>0</v>
      </c>
    </row>
    <row r="107" spans="1:27"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138">
        <v>0</v>
      </c>
    </row>
    <row r="108" spans="1:27"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138">
        <v>0</v>
      </c>
    </row>
    <row r="109" spans="1:27"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138">
        <v>0</v>
      </c>
    </row>
    <row r="110" spans="1:27" s="89" customFormat="1" ht="14.25" customHeight="1" x14ac:dyDescent="0.25">
      <c r="A110" s="51" t="s">
        <v>445</v>
      </c>
      <c r="B110" s="51" t="s">
        <v>445</v>
      </c>
      <c r="C110" s="51" t="s">
        <v>445</v>
      </c>
      <c r="D110" s="52">
        <v>0</v>
      </c>
      <c r="E110" s="52">
        <v>0</v>
      </c>
      <c r="F110" s="52">
        <v>3.601</v>
      </c>
      <c r="G110" s="52">
        <v>0</v>
      </c>
      <c r="H110" s="52">
        <v>1.4249999999999998</v>
      </c>
      <c r="I110" s="52">
        <v>0</v>
      </c>
      <c r="J110" s="52">
        <v>1.159</v>
      </c>
      <c r="K110" s="52">
        <v>0</v>
      </c>
      <c r="L110" s="52">
        <v>0</v>
      </c>
      <c r="M110" s="52">
        <v>3.9000000000000004</v>
      </c>
      <c r="N110" s="52">
        <v>0</v>
      </c>
      <c r="O110" s="52">
        <v>0</v>
      </c>
      <c r="P110" s="52">
        <v>0</v>
      </c>
      <c r="Q110" s="52">
        <v>0</v>
      </c>
      <c r="R110" s="52">
        <v>0</v>
      </c>
      <c r="S110" s="52">
        <v>0</v>
      </c>
      <c r="T110" s="52">
        <v>0</v>
      </c>
      <c r="U110" s="52">
        <v>14.843999999999999</v>
      </c>
      <c r="V110" s="52">
        <v>0</v>
      </c>
      <c r="W110" s="52">
        <v>2.5999999999999996</v>
      </c>
      <c r="X110" s="52">
        <v>0.14099999999999999</v>
      </c>
      <c r="Y110" s="52">
        <v>3.7999999999999999E-2</v>
      </c>
      <c r="Z110" s="52">
        <v>0</v>
      </c>
      <c r="AA110" s="52">
        <v>27.707999999999998</v>
      </c>
    </row>
    <row r="111" spans="1:27"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138">
        <v>0</v>
      </c>
    </row>
    <row r="112" spans="1:27"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138">
        <v>0</v>
      </c>
    </row>
    <row r="113" spans="1:27" s="89" customFormat="1" ht="14.25" customHeight="1" x14ac:dyDescent="0.25">
      <c r="A113" s="3" t="s">
        <v>196</v>
      </c>
      <c r="B113" s="3" t="s">
        <v>446</v>
      </c>
      <c r="C113" s="3" t="s">
        <v>449</v>
      </c>
      <c r="D113" s="53">
        <v>0</v>
      </c>
      <c r="E113" s="53">
        <v>0</v>
      </c>
      <c r="F113" s="53">
        <v>1.768</v>
      </c>
      <c r="G113" s="53">
        <v>0</v>
      </c>
      <c r="H113" s="53">
        <v>0</v>
      </c>
      <c r="I113" s="53">
        <v>0</v>
      </c>
      <c r="J113" s="53">
        <v>0</v>
      </c>
      <c r="K113" s="53">
        <v>0</v>
      </c>
      <c r="L113" s="53">
        <v>0</v>
      </c>
      <c r="M113" s="53">
        <v>0</v>
      </c>
      <c r="N113" s="53">
        <v>0</v>
      </c>
      <c r="O113" s="53">
        <v>0</v>
      </c>
      <c r="P113" s="53">
        <v>0</v>
      </c>
      <c r="Q113" s="53">
        <v>0</v>
      </c>
      <c r="R113" s="53">
        <v>0</v>
      </c>
      <c r="S113" s="53">
        <v>0</v>
      </c>
      <c r="T113" s="53">
        <v>0</v>
      </c>
      <c r="U113" s="53">
        <v>0.59400000000000008</v>
      </c>
      <c r="V113" s="53">
        <v>0</v>
      </c>
      <c r="W113" s="53">
        <v>0</v>
      </c>
      <c r="X113" s="53">
        <v>0</v>
      </c>
      <c r="Y113" s="53">
        <v>0</v>
      </c>
      <c r="Z113" s="53">
        <v>0</v>
      </c>
      <c r="AA113" s="138">
        <v>2.3620000000000001</v>
      </c>
    </row>
    <row r="114" spans="1:27" s="89" customFormat="1" ht="14.25" customHeight="1" x14ac:dyDescent="0.25">
      <c r="A114" s="3" t="s">
        <v>196</v>
      </c>
      <c r="B114" s="3" t="s">
        <v>446</v>
      </c>
      <c r="C114" s="3" t="s">
        <v>450</v>
      </c>
      <c r="D114" s="53">
        <v>0</v>
      </c>
      <c r="E114" s="53">
        <v>0</v>
      </c>
      <c r="F114" s="53">
        <v>1.833</v>
      </c>
      <c r="G114" s="53">
        <v>0</v>
      </c>
      <c r="H114" s="53">
        <v>1.4249999999999998</v>
      </c>
      <c r="I114" s="53">
        <v>0</v>
      </c>
      <c r="J114" s="53">
        <v>1.159</v>
      </c>
      <c r="K114" s="53">
        <v>0</v>
      </c>
      <c r="L114" s="53">
        <v>0</v>
      </c>
      <c r="M114" s="53">
        <v>3.9000000000000004</v>
      </c>
      <c r="N114" s="53">
        <v>0</v>
      </c>
      <c r="O114" s="53">
        <v>0</v>
      </c>
      <c r="P114" s="53">
        <v>0</v>
      </c>
      <c r="Q114" s="53">
        <v>0</v>
      </c>
      <c r="R114" s="53">
        <v>0</v>
      </c>
      <c r="S114" s="53">
        <v>0</v>
      </c>
      <c r="T114" s="53">
        <v>0</v>
      </c>
      <c r="U114" s="53">
        <v>14.25</v>
      </c>
      <c r="V114" s="53">
        <v>0</v>
      </c>
      <c r="W114" s="53">
        <v>2.5999999999999996</v>
      </c>
      <c r="X114" s="53">
        <v>0.14099999999999999</v>
      </c>
      <c r="Y114" s="53">
        <v>3.7999999999999999E-2</v>
      </c>
      <c r="Z114" s="53">
        <v>0</v>
      </c>
      <c r="AA114" s="138">
        <v>25.346</v>
      </c>
    </row>
    <row r="115" spans="1:27"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138">
        <v>0</v>
      </c>
    </row>
    <row r="116" spans="1:27" s="89" customFormat="1" ht="14.25" customHeight="1" x14ac:dyDescent="0.25">
      <c r="A116" s="49" t="s">
        <v>452</v>
      </c>
      <c r="B116" s="49" t="s">
        <v>452</v>
      </c>
      <c r="C116" s="49" t="s">
        <v>452</v>
      </c>
      <c r="D116" s="50">
        <v>0</v>
      </c>
      <c r="E116" s="50">
        <v>0</v>
      </c>
      <c r="F116" s="50">
        <v>4.6289999999999996</v>
      </c>
      <c r="G116" s="50">
        <v>0</v>
      </c>
      <c r="H116" s="50">
        <v>0.39100000000000001</v>
      </c>
      <c r="I116" s="50">
        <v>0</v>
      </c>
      <c r="J116" s="50">
        <v>1.8890000000000002</v>
      </c>
      <c r="K116" s="50">
        <v>0</v>
      </c>
      <c r="L116" s="50">
        <v>0</v>
      </c>
      <c r="M116" s="50">
        <v>0</v>
      </c>
      <c r="N116" s="50">
        <v>0</v>
      </c>
      <c r="O116" s="50">
        <v>0.29899999999999999</v>
      </c>
      <c r="P116" s="50">
        <v>0</v>
      </c>
      <c r="Q116" s="50">
        <v>36.153999999999996</v>
      </c>
      <c r="R116" s="50">
        <v>0</v>
      </c>
      <c r="S116" s="50">
        <v>0</v>
      </c>
      <c r="T116" s="50">
        <v>0</v>
      </c>
      <c r="U116" s="50">
        <v>3.7999999999999999E-2</v>
      </c>
      <c r="V116" s="50">
        <v>0</v>
      </c>
      <c r="W116" s="50">
        <v>0</v>
      </c>
      <c r="X116" s="50">
        <v>3.29</v>
      </c>
      <c r="Y116" s="50">
        <v>7.7150000000000007</v>
      </c>
      <c r="Z116" s="50">
        <v>0</v>
      </c>
      <c r="AA116" s="50">
        <v>54.404999999999994</v>
      </c>
    </row>
    <row r="117" spans="1:27" s="89" customFormat="1" ht="14.25" customHeight="1" x14ac:dyDescent="0.25">
      <c r="A117" s="51" t="s">
        <v>452</v>
      </c>
      <c r="B117" s="51" t="s">
        <v>452</v>
      </c>
      <c r="C117" s="51" t="s">
        <v>452</v>
      </c>
      <c r="D117" s="52">
        <v>0</v>
      </c>
      <c r="E117" s="52">
        <v>0</v>
      </c>
      <c r="F117" s="52">
        <v>4.6289999999999996</v>
      </c>
      <c r="G117" s="52">
        <v>0</v>
      </c>
      <c r="H117" s="52">
        <v>0.39100000000000001</v>
      </c>
      <c r="I117" s="52">
        <v>0</v>
      </c>
      <c r="J117" s="52">
        <v>1.8890000000000002</v>
      </c>
      <c r="K117" s="52">
        <v>0</v>
      </c>
      <c r="L117" s="52">
        <v>0</v>
      </c>
      <c r="M117" s="52">
        <v>0</v>
      </c>
      <c r="N117" s="52">
        <v>0</v>
      </c>
      <c r="O117" s="52">
        <v>0.29899999999999999</v>
      </c>
      <c r="P117" s="52">
        <v>0</v>
      </c>
      <c r="Q117" s="52">
        <v>36.153999999999996</v>
      </c>
      <c r="R117" s="52">
        <v>0</v>
      </c>
      <c r="S117" s="52">
        <v>0</v>
      </c>
      <c r="T117" s="52">
        <v>0</v>
      </c>
      <c r="U117" s="52">
        <v>3.7999999999999999E-2</v>
      </c>
      <c r="V117" s="52">
        <v>0</v>
      </c>
      <c r="W117" s="52">
        <v>0</v>
      </c>
      <c r="X117" s="52">
        <v>3.29</v>
      </c>
      <c r="Y117" s="52">
        <v>7.7150000000000007</v>
      </c>
      <c r="Z117" s="52">
        <v>0</v>
      </c>
      <c r="AA117" s="52">
        <v>54.404999999999994</v>
      </c>
    </row>
    <row r="118" spans="1:27" s="89" customFormat="1" ht="14.25" customHeight="1" x14ac:dyDescent="0.25">
      <c r="A118" s="3" t="s">
        <v>209</v>
      </c>
      <c r="B118" s="3" t="s">
        <v>209</v>
      </c>
      <c r="C118" s="3" t="s">
        <v>210</v>
      </c>
      <c r="D118" s="53">
        <v>0</v>
      </c>
      <c r="E118" s="53">
        <v>0</v>
      </c>
      <c r="F118" s="53">
        <v>0.14599999999999999</v>
      </c>
      <c r="G118" s="53">
        <v>0</v>
      </c>
      <c r="H118" s="53">
        <v>0.39100000000000001</v>
      </c>
      <c r="I118" s="53">
        <v>0</v>
      </c>
      <c r="J118" s="53">
        <v>0.72899999999999998</v>
      </c>
      <c r="K118" s="53">
        <v>0</v>
      </c>
      <c r="L118" s="53">
        <v>0</v>
      </c>
      <c r="M118" s="53">
        <v>0</v>
      </c>
      <c r="N118" s="53">
        <v>0</v>
      </c>
      <c r="O118" s="53">
        <v>0.10999999999999999</v>
      </c>
      <c r="P118" s="53">
        <v>0</v>
      </c>
      <c r="Q118" s="53">
        <v>0</v>
      </c>
      <c r="R118" s="53">
        <v>0</v>
      </c>
      <c r="S118" s="53">
        <v>0</v>
      </c>
      <c r="T118" s="53">
        <v>0</v>
      </c>
      <c r="U118" s="53">
        <v>0</v>
      </c>
      <c r="V118" s="53">
        <v>0</v>
      </c>
      <c r="W118" s="53">
        <v>0</v>
      </c>
      <c r="X118" s="53">
        <v>3.29</v>
      </c>
      <c r="Y118" s="53">
        <v>7.7150000000000007</v>
      </c>
      <c r="Z118" s="53">
        <v>0</v>
      </c>
      <c r="AA118" s="138">
        <v>12.381</v>
      </c>
    </row>
    <row r="119" spans="1:27" s="89" customFormat="1" ht="14.25" customHeight="1" x14ac:dyDescent="0.25">
      <c r="A119" s="3" t="s">
        <v>209</v>
      </c>
      <c r="B119" s="3" t="s">
        <v>209</v>
      </c>
      <c r="C119" s="3" t="s">
        <v>213</v>
      </c>
      <c r="D119" s="53">
        <v>0</v>
      </c>
      <c r="E119" s="53">
        <v>0</v>
      </c>
      <c r="F119" s="53">
        <v>4.4829999999999997</v>
      </c>
      <c r="G119" s="53">
        <v>0</v>
      </c>
      <c r="H119" s="53">
        <v>0</v>
      </c>
      <c r="I119" s="53">
        <v>0</v>
      </c>
      <c r="J119" s="53">
        <v>1.1600000000000001</v>
      </c>
      <c r="K119" s="53">
        <v>0</v>
      </c>
      <c r="L119" s="53">
        <v>0</v>
      </c>
      <c r="M119" s="53">
        <v>0</v>
      </c>
      <c r="N119" s="53">
        <v>0</v>
      </c>
      <c r="O119" s="53">
        <v>0.189</v>
      </c>
      <c r="P119" s="53">
        <v>0</v>
      </c>
      <c r="Q119" s="53">
        <v>36.153999999999996</v>
      </c>
      <c r="R119" s="53">
        <v>0</v>
      </c>
      <c r="S119" s="53">
        <v>0</v>
      </c>
      <c r="T119" s="53">
        <v>0</v>
      </c>
      <c r="U119" s="53">
        <v>3.7999999999999999E-2</v>
      </c>
      <c r="V119" s="53">
        <v>0</v>
      </c>
      <c r="W119" s="53">
        <v>0</v>
      </c>
      <c r="X119" s="53">
        <v>0</v>
      </c>
      <c r="Y119" s="53">
        <v>0</v>
      </c>
      <c r="Z119" s="53">
        <v>0</v>
      </c>
      <c r="AA119" s="138">
        <v>42.023999999999994</v>
      </c>
    </row>
    <row r="120" spans="1:27" s="89" customFormat="1" ht="14.25" customHeight="1" x14ac:dyDescent="0.25">
      <c r="A120" s="49" t="s">
        <v>453</v>
      </c>
      <c r="B120" s="49" t="s">
        <v>453</v>
      </c>
      <c r="C120" s="49" t="s">
        <v>453</v>
      </c>
      <c r="D120" s="50">
        <v>0</v>
      </c>
      <c r="E120" s="50">
        <v>0</v>
      </c>
      <c r="F120" s="50">
        <v>26.556999999999999</v>
      </c>
      <c r="G120" s="50">
        <v>0</v>
      </c>
      <c r="H120" s="50">
        <v>13.099000000000002</v>
      </c>
      <c r="I120" s="50">
        <v>0.06</v>
      </c>
      <c r="J120" s="50">
        <v>0.30800000000000005</v>
      </c>
      <c r="K120" s="50">
        <v>0</v>
      </c>
      <c r="L120" s="50">
        <v>0</v>
      </c>
      <c r="M120" s="50">
        <v>14.459999999999999</v>
      </c>
      <c r="N120" s="50">
        <v>0</v>
      </c>
      <c r="O120" s="50">
        <v>73.64</v>
      </c>
      <c r="P120" s="50">
        <v>0</v>
      </c>
      <c r="Q120" s="50">
        <v>10.1615</v>
      </c>
      <c r="R120" s="50">
        <v>9.1999999999999998E-2</v>
      </c>
      <c r="S120" s="50">
        <v>0</v>
      </c>
      <c r="T120" s="50">
        <v>0.02</v>
      </c>
      <c r="U120" s="50">
        <v>8.3859999999999992</v>
      </c>
      <c r="V120" s="50">
        <v>0</v>
      </c>
      <c r="W120" s="50">
        <v>41.716999999999999</v>
      </c>
      <c r="X120" s="50">
        <v>5.4829999999999997</v>
      </c>
      <c r="Y120" s="50">
        <v>98.856000000000023</v>
      </c>
      <c r="Z120" s="50">
        <v>0</v>
      </c>
      <c r="AA120" s="50">
        <v>292.83949999999999</v>
      </c>
    </row>
    <row r="121" spans="1:27" s="89" customFormat="1" ht="14.25" customHeight="1" x14ac:dyDescent="0.25">
      <c r="A121" s="51" t="s">
        <v>454</v>
      </c>
      <c r="B121" s="51" t="s">
        <v>454</v>
      </c>
      <c r="C121" s="51" t="s">
        <v>454</v>
      </c>
      <c r="D121" s="52">
        <v>0</v>
      </c>
      <c r="E121" s="52">
        <v>0</v>
      </c>
      <c r="F121" s="52">
        <v>0.186</v>
      </c>
      <c r="G121" s="52">
        <v>0</v>
      </c>
      <c r="H121" s="52">
        <v>0</v>
      </c>
      <c r="I121" s="52">
        <v>0</v>
      </c>
      <c r="J121" s="52">
        <v>0</v>
      </c>
      <c r="K121" s="52">
        <v>0</v>
      </c>
      <c r="L121" s="52">
        <v>0</v>
      </c>
      <c r="M121" s="52">
        <v>0</v>
      </c>
      <c r="N121" s="52">
        <v>0</v>
      </c>
      <c r="O121" s="52">
        <v>0</v>
      </c>
      <c r="P121" s="52">
        <v>0</v>
      </c>
      <c r="Q121" s="52">
        <v>0</v>
      </c>
      <c r="R121" s="52">
        <v>0</v>
      </c>
      <c r="S121" s="52">
        <v>0</v>
      </c>
      <c r="T121" s="52">
        <v>0</v>
      </c>
      <c r="U121" s="52">
        <v>0.126</v>
      </c>
      <c r="V121" s="52">
        <v>0</v>
      </c>
      <c r="W121" s="52">
        <v>4.1559999999999997</v>
      </c>
      <c r="X121" s="52">
        <v>0.22500000000000001</v>
      </c>
      <c r="Y121" s="52">
        <v>35.975000000000001</v>
      </c>
      <c r="Z121" s="52">
        <v>0</v>
      </c>
      <c r="AA121" s="52">
        <v>40.667999999999999</v>
      </c>
    </row>
    <row r="122" spans="1:27"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0.106</v>
      </c>
      <c r="Z122" s="53">
        <v>0</v>
      </c>
      <c r="AA122" s="138">
        <v>0.106</v>
      </c>
    </row>
    <row r="123" spans="1:27"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15.104999999999999</v>
      </c>
      <c r="Z123" s="53">
        <v>0</v>
      </c>
      <c r="AA123" s="138">
        <v>15.104999999999999</v>
      </c>
    </row>
    <row r="124" spans="1:27" s="89" customFormat="1" ht="14.25" customHeight="1" x14ac:dyDescent="0.25">
      <c r="A124" s="3" t="s">
        <v>224</v>
      </c>
      <c r="B124" s="3" t="s">
        <v>455</v>
      </c>
      <c r="C124" s="3" t="s">
        <v>458</v>
      </c>
      <c r="D124" s="53">
        <v>0</v>
      </c>
      <c r="E124" s="53">
        <v>0</v>
      </c>
      <c r="F124" s="53">
        <v>0.16300000000000001</v>
      </c>
      <c r="G124" s="53">
        <v>0</v>
      </c>
      <c r="H124" s="53">
        <v>0</v>
      </c>
      <c r="I124" s="53">
        <v>0</v>
      </c>
      <c r="J124" s="53">
        <v>0</v>
      </c>
      <c r="K124" s="53">
        <v>0</v>
      </c>
      <c r="L124" s="53">
        <v>0</v>
      </c>
      <c r="M124" s="53">
        <v>0</v>
      </c>
      <c r="N124" s="53">
        <v>0</v>
      </c>
      <c r="O124" s="53">
        <v>0</v>
      </c>
      <c r="P124" s="53">
        <v>0</v>
      </c>
      <c r="Q124" s="53">
        <v>0</v>
      </c>
      <c r="R124" s="53">
        <v>0</v>
      </c>
      <c r="S124" s="53">
        <v>0</v>
      </c>
      <c r="T124" s="53">
        <v>0</v>
      </c>
      <c r="U124" s="53">
        <v>0.126</v>
      </c>
      <c r="V124" s="53">
        <v>0</v>
      </c>
      <c r="W124" s="53">
        <v>4.1559999999999997</v>
      </c>
      <c r="X124" s="53">
        <v>0.22500000000000001</v>
      </c>
      <c r="Y124" s="53">
        <v>18.073</v>
      </c>
      <c r="Z124" s="53">
        <v>0</v>
      </c>
      <c r="AA124" s="138">
        <v>22.742999999999999</v>
      </c>
    </row>
    <row r="125" spans="1:27"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138">
        <v>0</v>
      </c>
    </row>
    <row r="126" spans="1:27"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2.6909999999999998</v>
      </c>
      <c r="Z126" s="53">
        <v>0</v>
      </c>
      <c r="AA126" s="138">
        <v>2.6909999999999998</v>
      </c>
    </row>
    <row r="127" spans="1:27"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138">
        <v>0</v>
      </c>
    </row>
    <row r="128" spans="1:27"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138">
        <v>0</v>
      </c>
    </row>
    <row r="129" spans="1:27" s="89" customFormat="1" ht="14.25" customHeight="1" x14ac:dyDescent="0.25">
      <c r="A129" s="3" t="s">
        <v>224</v>
      </c>
      <c r="B129" s="3" t="s">
        <v>455</v>
      </c>
      <c r="C129" s="3" t="s">
        <v>463</v>
      </c>
      <c r="D129" s="53">
        <v>0</v>
      </c>
      <c r="E129" s="53">
        <v>0</v>
      </c>
      <c r="F129" s="53">
        <v>2.3E-2</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138">
        <v>2.3E-2</v>
      </c>
    </row>
    <row r="130" spans="1:27" s="89" customFormat="1" ht="14.25" customHeight="1" x14ac:dyDescent="0.25">
      <c r="A130" s="51" t="s">
        <v>464</v>
      </c>
      <c r="B130" s="51" t="s">
        <v>464</v>
      </c>
      <c r="C130" s="51" t="s">
        <v>464</v>
      </c>
      <c r="D130" s="52">
        <v>0</v>
      </c>
      <c r="E130" s="52">
        <v>0</v>
      </c>
      <c r="F130" s="52">
        <v>3.5250000000000012</v>
      </c>
      <c r="G130" s="52">
        <v>0</v>
      </c>
      <c r="H130" s="52">
        <v>2.2090000000000001</v>
      </c>
      <c r="I130" s="52">
        <v>0.06</v>
      </c>
      <c r="J130" s="52">
        <v>0.11</v>
      </c>
      <c r="K130" s="52">
        <v>0</v>
      </c>
      <c r="L130" s="52">
        <v>0</v>
      </c>
      <c r="M130" s="52">
        <v>13.86</v>
      </c>
      <c r="N130" s="52">
        <v>0</v>
      </c>
      <c r="O130" s="52">
        <v>0</v>
      </c>
      <c r="P130" s="52">
        <v>0</v>
      </c>
      <c r="Q130" s="52">
        <v>1.919775</v>
      </c>
      <c r="R130" s="52">
        <v>0</v>
      </c>
      <c r="S130" s="52">
        <v>0</v>
      </c>
      <c r="T130" s="52">
        <v>0</v>
      </c>
      <c r="U130" s="52">
        <v>0.87800000000000011</v>
      </c>
      <c r="V130" s="52">
        <v>0</v>
      </c>
      <c r="W130" s="52">
        <v>4.2420000000000009</v>
      </c>
      <c r="X130" s="52">
        <v>0.12</v>
      </c>
      <c r="Y130" s="52">
        <v>29.964000000000006</v>
      </c>
      <c r="Z130" s="52">
        <v>0</v>
      </c>
      <c r="AA130" s="52">
        <v>56.887775000000012</v>
      </c>
    </row>
    <row r="131" spans="1:27"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138">
        <v>0</v>
      </c>
    </row>
    <row r="132" spans="1:27" s="89" customFormat="1" ht="14.25" customHeight="1" x14ac:dyDescent="0.25">
      <c r="A132" s="3" t="s">
        <v>224</v>
      </c>
      <c r="B132" s="3" t="s">
        <v>465</v>
      </c>
      <c r="C132" s="3" t="s">
        <v>467</v>
      </c>
      <c r="D132" s="53">
        <v>0</v>
      </c>
      <c r="E132" s="53">
        <v>0</v>
      </c>
      <c r="F132" s="53">
        <v>0.72700000000000009</v>
      </c>
      <c r="G132" s="53">
        <v>0</v>
      </c>
      <c r="H132" s="53">
        <v>0.115</v>
      </c>
      <c r="I132" s="53">
        <v>0.06</v>
      </c>
      <c r="J132" s="53">
        <v>0</v>
      </c>
      <c r="K132" s="53">
        <v>0</v>
      </c>
      <c r="L132" s="53">
        <v>0</v>
      </c>
      <c r="M132" s="53">
        <v>0.24</v>
      </c>
      <c r="N132" s="53">
        <v>0</v>
      </c>
      <c r="O132" s="53">
        <v>0</v>
      </c>
      <c r="P132" s="53">
        <v>0</v>
      </c>
      <c r="Q132" s="53">
        <v>6.7000000000000004E-2</v>
      </c>
      <c r="R132" s="53">
        <v>0</v>
      </c>
      <c r="S132" s="53">
        <v>0</v>
      </c>
      <c r="T132" s="53">
        <v>0</v>
      </c>
      <c r="U132" s="53">
        <v>0.32700000000000001</v>
      </c>
      <c r="V132" s="53">
        <v>0</v>
      </c>
      <c r="W132" s="53">
        <v>1.3779999999999999</v>
      </c>
      <c r="X132" s="53">
        <v>0</v>
      </c>
      <c r="Y132" s="53">
        <v>4.04</v>
      </c>
      <c r="Z132" s="53">
        <v>0</v>
      </c>
      <c r="AA132" s="138">
        <v>6.9539999999999997</v>
      </c>
    </row>
    <row r="133" spans="1:27" s="89" customFormat="1" ht="14.25" customHeight="1" x14ac:dyDescent="0.25">
      <c r="A133" s="3" t="s">
        <v>224</v>
      </c>
      <c r="B133" s="3" t="s">
        <v>465</v>
      </c>
      <c r="C133" s="3" t="s">
        <v>468</v>
      </c>
      <c r="D133" s="53">
        <v>0</v>
      </c>
      <c r="E133" s="53">
        <v>0</v>
      </c>
      <c r="F133" s="53">
        <v>5.7000000000000002E-2</v>
      </c>
      <c r="G133" s="53">
        <v>0</v>
      </c>
      <c r="H133" s="53">
        <v>1.2E-2</v>
      </c>
      <c r="I133" s="53">
        <v>0</v>
      </c>
      <c r="J133" s="53">
        <v>0</v>
      </c>
      <c r="K133" s="53">
        <v>0</v>
      </c>
      <c r="L133" s="53">
        <v>0</v>
      </c>
      <c r="M133" s="53">
        <v>0.12</v>
      </c>
      <c r="N133" s="53">
        <v>0</v>
      </c>
      <c r="O133" s="53">
        <v>0</v>
      </c>
      <c r="P133" s="53">
        <v>0</v>
      </c>
      <c r="Q133" s="53">
        <v>0</v>
      </c>
      <c r="R133" s="53">
        <v>0</v>
      </c>
      <c r="S133" s="53">
        <v>0</v>
      </c>
      <c r="T133" s="53">
        <v>0</v>
      </c>
      <c r="U133" s="53">
        <v>8.3000000000000004E-2</v>
      </c>
      <c r="V133" s="53">
        <v>0</v>
      </c>
      <c r="W133" s="53">
        <v>0.41600000000000004</v>
      </c>
      <c r="X133" s="53">
        <v>0</v>
      </c>
      <c r="Y133" s="53">
        <v>4.7250000000000005</v>
      </c>
      <c r="Z133" s="53">
        <v>0</v>
      </c>
      <c r="AA133" s="138">
        <v>5.4130000000000003</v>
      </c>
    </row>
    <row r="134" spans="1:27" s="89" customFormat="1" ht="14.25" customHeight="1" x14ac:dyDescent="0.25">
      <c r="A134" s="3" t="s">
        <v>224</v>
      </c>
      <c r="B134" s="3" t="s">
        <v>465</v>
      </c>
      <c r="C134" s="3" t="s">
        <v>469</v>
      </c>
      <c r="D134" s="53">
        <v>0</v>
      </c>
      <c r="E134" s="53">
        <v>0</v>
      </c>
      <c r="F134" s="53">
        <v>0.88400000000000023</v>
      </c>
      <c r="G134" s="53">
        <v>0</v>
      </c>
      <c r="H134" s="53">
        <v>1.32</v>
      </c>
      <c r="I134" s="53">
        <v>0</v>
      </c>
      <c r="J134" s="53">
        <v>0</v>
      </c>
      <c r="K134" s="53">
        <v>0</v>
      </c>
      <c r="L134" s="53">
        <v>0</v>
      </c>
      <c r="M134" s="53">
        <v>0</v>
      </c>
      <c r="N134" s="53">
        <v>0</v>
      </c>
      <c r="O134" s="53">
        <v>0</v>
      </c>
      <c r="P134" s="53">
        <v>0</v>
      </c>
      <c r="Q134" s="53">
        <v>0.20077500000000001</v>
      </c>
      <c r="R134" s="53">
        <v>0</v>
      </c>
      <c r="S134" s="53">
        <v>0</v>
      </c>
      <c r="T134" s="53">
        <v>0</v>
      </c>
      <c r="U134" s="53">
        <v>0</v>
      </c>
      <c r="V134" s="53">
        <v>0</v>
      </c>
      <c r="W134" s="53">
        <v>0.88700000000000001</v>
      </c>
      <c r="X134" s="53">
        <v>7.1999999999999995E-2</v>
      </c>
      <c r="Y134" s="53">
        <v>8.4860000000000007</v>
      </c>
      <c r="Z134" s="53">
        <v>0</v>
      </c>
      <c r="AA134" s="138">
        <v>11.849775000000001</v>
      </c>
    </row>
    <row r="135" spans="1:27" s="89" customFormat="1" ht="14.25" customHeight="1" x14ac:dyDescent="0.25">
      <c r="A135" s="3" t="s">
        <v>224</v>
      </c>
      <c r="B135" s="3" t="s">
        <v>465</v>
      </c>
      <c r="C135" s="3" t="s">
        <v>470</v>
      </c>
      <c r="D135" s="53">
        <v>0</v>
      </c>
      <c r="E135" s="53">
        <v>0</v>
      </c>
      <c r="F135" s="53">
        <v>1.7000000000000001E-2</v>
      </c>
      <c r="G135" s="53">
        <v>0</v>
      </c>
      <c r="H135" s="53">
        <v>0.71600000000000008</v>
      </c>
      <c r="I135" s="53">
        <v>0</v>
      </c>
      <c r="J135" s="53">
        <v>0</v>
      </c>
      <c r="K135" s="53">
        <v>0</v>
      </c>
      <c r="L135" s="53">
        <v>0</v>
      </c>
      <c r="M135" s="53">
        <v>0</v>
      </c>
      <c r="N135" s="53">
        <v>0</v>
      </c>
      <c r="O135" s="53">
        <v>0</v>
      </c>
      <c r="P135" s="53">
        <v>0</v>
      </c>
      <c r="Q135" s="53">
        <v>0</v>
      </c>
      <c r="R135" s="53">
        <v>0</v>
      </c>
      <c r="S135" s="53">
        <v>0</v>
      </c>
      <c r="T135" s="53">
        <v>0</v>
      </c>
      <c r="U135" s="53">
        <v>0.126</v>
      </c>
      <c r="V135" s="53">
        <v>0</v>
      </c>
      <c r="W135" s="53">
        <v>0.35699999999999998</v>
      </c>
      <c r="X135" s="53">
        <v>0</v>
      </c>
      <c r="Y135" s="53">
        <v>3.4649999999999999</v>
      </c>
      <c r="Z135" s="53">
        <v>0</v>
      </c>
      <c r="AA135" s="138">
        <v>4.681</v>
      </c>
    </row>
    <row r="136" spans="1:27" s="89" customFormat="1" ht="14.25" customHeight="1" x14ac:dyDescent="0.25">
      <c r="A136" s="3" t="s">
        <v>224</v>
      </c>
      <c r="B136" s="3" t="s">
        <v>465</v>
      </c>
      <c r="C136" s="3" t="s">
        <v>225</v>
      </c>
      <c r="D136" s="53">
        <v>0</v>
      </c>
      <c r="E136" s="53">
        <v>0</v>
      </c>
      <c r="F136" s="53">
        <v>1.6450000000000005</v>
      </c>
      <c r="G136" s="53">
        <v>0</v>
      </c>
      <c r="H136" s="53">
        <v>4.5999999999999999E-2</v>
      </c>
      <c r="I136" s="53">
        <v>0</v>
      </c>
      <c r="J136" s="53">
        <v>9.0999999999999998E-2</v>
      </c>
      <c r="K136" s="53">
        <v>0</v>
      </c>
      <c r="L136" s="53">
        <v>0</v>
      </c>
      <c r="M136" s="53">
        <v>13.5</v>
      </c>
      <c r="N136" s="53">
        <v>0</v>
      </c>
      <c r="O136" s="53">
        <v>0</v>
      </c>
      <c r="P136" s="53">
        <v>0</v>
      </c>
      <c r="Q136" s="53">
        <v>1.6519999999999999</v>
      </c>
      <c r="R136" s="53">
        <v>0</v>
      </c>
      <c r="S136" s="53">
        <v>0</v>
      </c>
      <c r="T136" s="53">
        <v>0</v>
      </c>
      <c r="U136" s="53">
        <v>0</v>
      </c>
      <c r="V136" s="53">
        <v>0</v>
      </c>
      <c r="W136" s="53">
        <v>0</v>
      </c>
      <c r="X136" s="53">
        <v>0</v>
      </c>
      <c r="Y136" s="53">
        <v>8.1730000000000018</v>
      </c>
      <c r="Z136" s="53">
        <v>0</v>
      </c>
      <c r="AA136" s="138">
        <v>25.107000000000003</v>
      </c>
    </row>
    <row r="137" spans="1:27" s="89" customFormat="1" ht="14.25" customHeight="1" x14ac:dyDescent="0.25">
      <c r="A137" s="3" t="s">
        <v>224</v>
      </c>
      <c r="B137" s="3" t="s">
        <v>465</v>
      </c>
      <c r="C137" s="3" t="s">
        <v>471</v>
      </c>
      <c r="D137" s="53">
        <v>0</v>
      </c>
      <c r="E137" s="53">
        <v>0</v>
      </c>
      <c r="F137" s="53">
        <v>7.5000000000000011E-2</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1.0649999999999999</v>
      </c>
      <c r="Z137" s="53">
        <v>0</v>
      </c>
      <c r="AA137" s="138">
        <v>1.1399999999999999</v>
      </c>
    </row>
    <row r="138" spans="1:27" s="89" customFormat="1" ht="14.25" customHeight="1" x14ac:dyDescent="0.25">
      <c r="A138" s="3" t="s">
        <v>224</v>
      </c>
      <c r="B138" s="3" t="s">
        <v>465</v>
      </c>
      <c r="C138" s="3" t="s">
        <v>472</v>
      </c>
      <c r="D138" s="53">
        <v>0</v>
      </c>
      <c r="E138" s="53">
        <v>0</v>
      </c>
      <c r="F138" s="53">
        <v>0.12</v>
      </c>
      <c r="G138" s="53">
        <v>0</v>
      </c>
      <c r="H138" s="53">
        <v>0</v>
      </c>
      <c r="I138" s="53">
        <v>0</v>
      </c>
      <c r="J138" s="53">
        <v>1.9E-2</v>
      </c>
      <c r="K138" s="53">
        <v>0</v>
      </c>
      <c r="L138" s="53">
        <v>0</v>
      </c>
      <c r="M138" s="53">
        <v>0</v>
      </c>
      <c r="N138" s="53">
        <v>0</v>
      </c>
      <c r="O138" s="53">
        <v>0</v>
      </c>
      <c r="P138" s="53">
        <v>0</v>
      </c>
      <c r="Q138" s="53">
        <v>0</v>
      </c>
      <c r="R138" s="53">
        <v>0</v>
      </c>
      <c r="S138" s="53">
        <v>0</v>
      </c>
      <c r="T138" s="53">
        <v>0</v>
      </c>
      <c r="U138" s="53">
        <v>0.34200000000000003</v>
      </c>
      <c r="V138" s="53">
        <v>0</v>
      </c>
      <c r="W138" s="53">
        <v>1.2040000000000002</v>
      </c>
      <c r="X138" s="53">
        <v>4.8000000000000001E-2</v>
      </c>
      <c r="Y138" s="53">
        <v>0.01</v>
      </c>
      <c r="Z138" s="53">
        <v>0</v>
      </c>
      <c r="AA138" s="138">
        <v>1.7430000000000001</v>
      </c>
    </row>
    <row r="139" spans="1:27" s="89" customFormat="1" ht="14.25" customHeight="1" x14ac:dyDescent="0.25">
      <c r="A139" s="51" t="s">
        <v>473</v>
      </c>
      <c r="B139" s="51" t="s">
        <v>473</v>
      </c>
      <c r="C139" s="51" t="s">
        <v>473</v>
      </c>
      <c r="D139" s="52">
        <v>0</v>
      </c>
      <c r="E139" s="52">
        <v>0</v>
      </c>
      <c r="F139" s="52">
        <v>22.846</v>
      </c>
      <c r="G139" s="52">
        <v>0</v>
      </c>
      <c r="H139" s="52">
        <v>10.89</v>
      </c>
      <c r="I139" s="52">
        <v>0</v>
      </c>
      <c r="J139" s="52">
        <v>0.19800000000000001</v>
      </c>
      <c r="K139" s="52">
        <v>0</v>
      </c>
      <c r="L139" s="52">
        <v>0</v>
      </c>
      <c r="M139" s="52">
        <v>0.60000000000000009</v>
      </c>
      <c r="N139" s="52">
        <v>0</v>
      </c>
      <c r="O139" s="52">
        <v>73.64</v>
      </c>
      <c r="P139" s="52">
        <v>0</v>
      </c>
      <c r="Q139" s="52">
        <v>8.2417250000000006</v>
      </c>
      <c r="R139" s="52">
        <v>9.1999999999999998E-2</v>
      </c>
      <c r="S139" s="52">
        <v>0</v>
      </c>
      <c r="T139" s="52">
        <v>0.02</v>
      </c>
      <c r="U139" s="52">
        <v>7.3819999999999997</v>
      </c>
      <c r="V139" s="52">
        <v>0</v>
      </c>
      <c r="W139" s="52">
        <v>33.318999999999996</v>
      </c>
      <c r="X139" s="52">
        <v>5.1379999999999999</v>
      </c>
      <c r="Y139" s="52">
        <v>32.917000000000009</v>
      </c>
      <c r="Z139" s="52">
        <v>0</v>
      </c>
      <c r="AA139" s="52">
        <v>195.283725</v>
      </c>
    </row>
    <row r="140" spans="1:27" s="89" customFormat="1" ht="14.25" customHeight="1" x14ac:dyDescent="0.25">
      <c r="A140" s="3" t="s">
        <v>224</v>
      </c>
      <c r="B140" s="3" t="s">
        <v>474</v>
      </c>
      <c r="C140" s="3" t="s">
        <v>229</v>
      </c>
      <c r="D140" s="53">
        <v>0</v>
      </c>
      <c r="E140" s="53">
        <v>0</v>
      </c>
      <c r="F140" s="53">
        <v>2.7739999999999996</v>
      </c>
      <c r="G140" s="53">
        <v>0</v>
      </c>
      <c r="H140" s="53">
        <v>6.7489999999999997</v>
      </c>
      <c r="I140" s="53">
        <v>0</v>
      </c>
      <c r="J140" s="53">
        <v>1.0999999999999999E-2</v>
      </c>
      <c r="K140" s="53">
        <v>0</v>
      </c>
      <c r="L140" s="53">
        <v>0</v>
      </c>
      <c r="M140" s="53">
        <v>0</v>
      </c>
      <c r="N140" s="53">
        <v>0</v>
      </c>
      <c r="O140" s="53">
        <v>0.38500000000000001</v>
      </c>
      <c r="P140" s="53">
        <v>0</v>
      </c>
      <c r="Q140" s="53">
        <v>1.9647249999999998</v>
      </c>
      <c r="R140" s="53">
        <v>9.1999999999999998E-2</v>
      </c>
      <c r="S140" s="53">
        <v>0</v>
      </c>
      <c r="T140" s="53">
        <v>0</v>
      </c>
      <c r="U140" s="53">
        <v>4.5199999999999996</v>
      </c>
      <c r="V140" s="53">
        <v>0</v>
      </c>
      <c r="W140" s="53">
        <v>4.9540000000000006</v>
      </c>
      <c r="X140" s="53">
        <v>1.7609999999999999</v>
      </c>
      <c r="Y140" s="53">
        <v>3.5000000000000003E-2</v>
      </c>
      <c r="Z140" s="53">
        <v>0</v>
      </c>
      <c r="AA140" s="138">
        <v>23.245725</v>
      </c>
    </row>
    <row r="141" spans="1:27" s="89" customFormat="1" ht="14.25" customHeight="1" x14ac:dyDescent="0.25">
      <c r="A141" s="3" t="s">
        <v>224</v>
      </c>
      <c r="B141" s="3" t="s">
        <v>474</v>
      </c>
      <c r="C141" s="3" t="s">
        <v>475</v>
      </c>
      <c r="D141" s="53">
        <v>0</v>
      </c>
      <c r="E141" s="53">
        <v>0</v>
      </c>
      <c r="F141" s="53">
        <v>7.9000000000000001E-2</v>
      </c>
      <c r="G141" s="53">
        <v>0</v>
      </c>
      <c r="H141" s="53">
        <v>1.1150000000000002</v>
      </c>
      <c r="I141" s="53">
        <v>0</v>
      </c>
      <c r="J141" s="53">
        <v>0</v>
      </c>
      <c r="K141" s="53">
        <v>0</v>
      </c>
      <c r="L141" s="53">
        <v>0</v>
      </c>
      <c r="M141" s="53">
        <v>0</v>
      </c>
      <c r="N141" s="53">
        <v>0</v>
      </c>
      <c r="O141" s="53">
        <v>0</v>
      </c>
      <c r="P141" s="53">
        <v>0</v>
      </c>
      <c r="Q141" s="53">
        <v>0</v>
      </c>
      <c r="R141" s="53">
        <v>0</v>
      </c>
      <c r="S141" s="53">
        <v>0</v>
      </c>
      <c r="T141" s="53">
        <v>0</v>
      </c>
      <c r="U141" s="53">
        <v>8.7999999999999995E-2</v>
      </c>
      <c r="V141" s="53">
        <v>0</v>
      </c>
      <c r="W141" s="53">
        <v>0</v>
      </c>
      <c r="X141" s="53">
        <v>0</v>
      </c>
      <c r="Y141" s="53">
        <v>0</v>
      </c>
      <c r="Z141" s="53">
        <v>0</v>
      </c>
      <c r="AA141" s="138">
        <v>1.2820000000000003</v>
      </c>
    </row>
    <row r="142" spans="1:27" s="89" customFormat="1" ht="14.25" customHeight="1" x14ac:dyDescent="0.25">
      <c r="A142" s="3" t="s">
        <v>224</v>
      </c>
      <c r="B142" s="3" t="s">
        <v>474</v>
      </c>
      <c r="C142" s="3" t="s">
        <v>232</v>
      </c>
      <c r="D142" s="53">
        <v>0</v>
      </c>
      <c r="E142" s="53">
        <v>0</v>
      </c>
      <c r="F142" s="53">
        <v>4.4879999999999995</v>
      </c>
      <c r="G142" s="53">
        <v>0</v>
      </c>
      <c r="H142" s="53">
        <v>0.29699999999999999</v>
      </c>
      <c r="I142" s="53">
        <v>0</v>
      </c>
      <c r="J142" s="53">
        <v>4.4999999999999998E-2</v>
      </c>
      <c r="K142" s="53">
        <v>0</v>
      </c>
      <c r="L142" s="53">
        <v>0</v>
      </c>
      <c r="M142" s="53">
        <v>0.60000000000000009</v>
      </c>
      <c r="N142" s="53">
        <v>0</v>
      </c>
      <c r="O142" s="53">
        <v>73.254999999999995</v>
      </c>
      <c r="P142" s="53">
        <v>0</v>
      </c>
      <c r="Q142" s="53">
        <v>0</v>
      </c>
      <c r="R142" s="53">
        <v>0</v>
      </c>
      <c r="S142" s="53">
        <v>0</v>
      </c>
      <c r="T142" s="53">
        <v>0</v>
      </c>
      <c r="U142" s="53">
        <v>0.43799999999999994</v>
      </c>
      <c r="V142" s="53">
        <v>0</v>
      </c>
      <c r="W142" s="53">
        <v>14.231</v>
      </c>
      <c r="X142" s="53">
        <v>0</v>
      </c>
      <c r="Y142" s="53">
        <v>7.1950000000000029</v>
      </c>
      <c r="Z142" s="53">
        <v>0</v>
      </c>
      <c r="AA142" s="138">
        <v>100.54900000000001</v>
      </c>
    </row>
    <row r="143" spans="1:27" s="89" customFormat="1" ht="14.25" customHeight="1" x14ac:dyDescent="0.25">
      <c r="A143" s="3" t="s">
        <v>224</v>
      </c>
      <c r="B143" s="3" t="s">
        <v>474</v>
      </c>
      <c r="C143" s="3" t="s">
        <v>476</v>
      </c>
      <c r="D143" s="53">
        <v>0</v>
      </c>
      <c r="E143" s="53">
        <v>0</v>
      </c>
      <c r="F143" s="53">
        <v>4.7320000000000011</v>
      </c>
      <c r="G143" s="53">
        <v>0</v>
      </c>
      <c r="H143" s="53">
        <v>0.71000000000000019</v>
      </c>
      <c r="I143" s="53">
        <v>0</v>
      </c>
      <c r="J143" s="53">
        <v>6.0000000000000005E-2</v>
      </c>
      <c r="K143" s="53">
        <v>0</v>
      </c>
      <c r="L143" s="53">
        <v>0</v>
      </c>
      <c r="M143" s="53">
        <v>0</v>
      </c>
      <c r="N143" s="53">
        <v>0</v>
      </c>
      <c r="O143" s="53">
        <v>0</v>
      </c>
      <c r="P143" s="53">
        <v>0</v>
      </c>
      <c r="Q143" s="53">
        <v>0</v>
      </c>
      <c r="R143" s="53">
        <v>0</v>
      </c>
      <c r="S143" s="53">
        <v>0</v>
      </c>
      <c r="T143" s="53">
        <v>0</v>
      </c>
      <c r="U143" s="53">
        <v>1.6309999999999998</v>
      </c>
      <c r="V143" s="53">
        <v>0</v>
      </c>
      <c r="W143" s="53">
        <v>0.308</v>
      </c>
      <c r="X143" s="53">
        <v>0.3</v>
      </c>
      <c r="Y143" s="53">
        <v>0.92300000000000015</v>
      </c>
      <c r="Z143" s="53">
        <v>0</v>
      </c>
      <c r="AA143" s="138">
        <v>8.6640000000000015</v>
      </c>
    </row>
    <row r="144" spans="1:27" s="89" customFormat="1" ht="14.25" customHeight="1" x14ac:dyDescent="0.25">
      <c r="A144" s="3" t="s">
        <v>224</v>
      </c>
      <c r="B144" s="3" t="s">
        <v>474</v>
      </c>
      <c r="C144" s="3" t="s">
        <v>234</v>
      </c>
      <c r="D144" s="53">
        <v>0</v>
      </c>
      <c r="E144" s="53">
        <v>0</v>
      </c>
      <c r="F144" s="53">
        <v>0.71300000000000019</v>
      </c>
      <c r="G144" s="53">
        <v>0</v>
      </c>
      <c r="H144" s="53">
        <v>0</v>
      </c>
      <c r="I144" s="53">
        <v>0</v>
      </c>
      <c r="J144" s="53">
        <v>6.0000000000000001E-3</v>
      </c>
      <c r="K144" s="53">
        <v>0</v>
      </c>
      <c r="L144" s="53">
        <v>0</v>
      </c>
      <c r="M144" s="53">
        <v>0</v>
      </c>
      <c r="N144" s="53">
        <v>0</v>
      </c>
      <c r="O144" s="53">
        <v>0</v>
      </c>
      <c r="P144" s="53">
        <v>0</v>
      </c>
      <c r="Q144" s="53">
        <v>0</v>
      </c>
      <c r="R144" s="53">
        <v>0</v>
      </c>
      <c r="S144" s="53">
        <v>0</v>
      </c>
      <c r="T144" s="53">
        <v>0</v>
      </c>
      <c r="U144" s="53">
        <v>3.3000000000000002E-2</v>
      </c>
      <c r="V144" s="53">
        <v>0</v>
      </c>
      <c r="W144" s="53">
        <v>1.8009999999999999</v>
      </c>
      <c r="X144" s="53">
        <v>1.8399999999999999</v>
      </c>
      <c r="Y144" s="53">
        <v>21.016999999999999</v>
      </c>
      <c r="Z144" s="53">
        <v>0</v>
      </c>
      <c r="AA144" s="138">
        <v>25.41</v>
      </c>
    </row>
    <row r="145" spans="1:27" s="89" customFormat="1" ht="14.25" customHeight="1" x14ac:dyDescent="0.25">
      <c r="A145" s="3" t="s">
        <v>224</v>
      </c>
      <c r="B145" s="3" t="s">
        <v>474</v>
      </c>
      <c r="C145" s="3" t="s">
        <v>477</v>
      </c>
      <c r="D145" s="53">
        <v>0</v>
      </c>
      <c r="E145" s="53">
        <v>0</v>
      </c>
      <c r="F145" s="53">
        <v>2.2260000000000004</v>
      </c>
      <c r="G145" s="53">
        <v>0</v>
      </c>
      <c r="H145" s="53">
        <v>0</v>
      </c>
      <c r="I145" s="53">
        <v>0</v>
      </c>
      <c r="J145" s="53">
        <v>3.4000000000000002E-2</v>
      </c>
      <c r="K145" s="53">
        <v>0</v>
      </c>
      <c r="L145" s="53">
        <v>0</v>
      </c>
      <c r="M145" s="53">
        <v>0</v>
      </c>
      <c r="N145" s="53">
        <v>0</v>
      </c>
      <c r="O145" s="53">
        <v>0</v>
      </c>
      <c r="P145" s="53">
        <v>0</v>
      </c>
      <c r="Q145" s="53">
        <v>6.277000000000001</v>
      </c>
      <c r="R145" s="53">
        <v>0</v>
      </c>
      <c r="S145" s="53">
        <v>0</v>
      </c>
      <c r="T145" s="53">
        <v>0</v>
      </c>
      <c r="U145" s="53">
        <v>0.26</v>
      </c>
      <c r="V145" s="53">
        <v>0</v>
      </c>
      <c r="W145" s="53">
        <v>10.045</v>
      </c>
      <c r="X145" s="53">
        <v>1.0639999999999998</v>
      </c>
      <c r="Y145" s="53">
        <v>0.15500000000000003</v>
      </c>
      <c r="Z145" s="53">
        <v>0</v>
      </c>
      <c r="AA145" s="138">
        <v>20.061</v>
      </c>
    </row>
    <row r="146" spans="1:27"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138">
        <v>0</v>
      </c>
    </row>
    <row r="147" spans="1:27"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0.34</v>
      </c>
      <c r="Z147" s="53">
        <v>0</v>
      </c>
      <c r="AA147" s="138">
        <v>0.34</v>
      </c>
    </row>
    <row r="148" spans="1:27" s="89" customFormat="1" ht="14.25" customHeight="1" x14ac:dyDescent="0.25">
      <c r="A148" s="3" t="s">
        <v>224</v>
      </c>
      <c r="B148" s="3" t="s">
        <v>474</v>
      </c>
      <c r="C148" s="3" t="s">
        <v>480</v>
      </c>
      <c r="D148" s="53">
        <v>0</v>
      </c>
      <c r="E148" s="53">
        <v>0</v>
      </c>
      <c r="F148" s="53">
        <v>1.7000000000000001E-2</v>
      </c>
      <c r="G148" s="53">
        <v>0</v>
      </c>
      <c r="H148" s="53">
        <v>1.1599999999999999</v>
      </c>
      <c r="I148" s="53">
        <v>0</v>
      </c>
      <c r="J148" s="53">
        <v>0</v>
      </c>
      <c r="K148" s="53">
        <v>0</v>
      </c>
      <c r="L148" s="53">
        <v>0</v>
      </c>
      <c r="M148" s="53">
        <v>0</v>
      </c>
      <c r="N148" s="53">
        <v>0</v>
      </c>
      <c r="O148" s="53">
        <v>0</v>
      </c>
      <c r="P148" s="53">
        <v>0</v>
      </c>
      <c r="Q148" s="53">
        <v>0</v>
      </c>
      <c r="R148" s="53">
        <v>0</v>
      </c>
      <c r="S148" s="53">
        <v>0</v>
      </c>
      <c r="T148" s="53">
        <v>0</v>
      </c>
      <c r="U148" s="53">
        <v>0.105</v>
      </c>
      <c r="V148" s="53">
        <v>0</v>
      </c>
      <c r="W148" s="53">
        <v>0.09</v>
      </c>
      <c r="X148" s="53">
        <v>0</v>
      </c>
      <c r="Y148" s="53">
        <v>0.01</v>
      </c>
      <c r="Z148" s="53">
        <v>0</v>
      </c>
      <c r="AA148" s="138">
        <v>1.3819999999999999</v>
      </c>
    </row>
    <row r="149" spans="1:27" s="89" customFormat="1" ht="14.25" customHeight="1" x14ac:dyDescent="0.25">
      <c r="A149" s="3" t="s">
        <v>224</v>
      </c>
      <c r="B149" s="3" t="s">
        <v>474</v>
      </c>
      <c r="C149" s="3" t="s">
        <v>481</v>
      </c>
      <c r="D149" s="53">
        <v>0</v>
      </c>
      <c r="E149" s="53">
        <v>0</v>
      </c>
      <c r="F149" s="53">
        <v>7.6629999999999994</v>
      </c>
      <c r="G149" s="53">
        <v>0</v>
      </c>
      <c r="H149" s="53">
        <v>0.32200000000000001</v>
      </c>
      <c r="I149" s="53">
        <v>0</v>
      </c>
      <c r="J149" s="53">
        <v>3.7000000000000005E-2</v>
      </c>
      <c r="K149" s="53">
        <v>0</v>
      </c>
      <c r="L149" s="53">
        <v>0</v>
      </c>
      <c r="M149" s="53">
        <v>0</v>
      </c>
      <c r="N149" s="53">
        <v>0</v>
      </c>
      <c r="O149" s="53">
        <v>0</v>
      </c>
      <c r="P149" s="53">
        <v>0</v>
      </c>
      <c r="Q149" s="53">
        <v>0</v>
      </c>
      <c r="R149" s="53">
        <v>0</v>
      </c>
      <c r="S149" s="53">
        <v>0</v>
      </c>
      <c r="T149" s="53">
        <v>0</v>
      </c>
      <c r="U149" s="53">
        <v>0.06</v>
      </c>
      <c r="V149" s="53">
        <v>0</v>
      </c>
      <c r="W149" s="53">
        <v>1.8460000000000003</v>
      </c>
      <c r="X149" s="53">
        <v>0</v>
      </c>
      <c r="Y149" s="53">
        <v>3.0720000000000001</v>
      </c>
      <c r="Z149" s="53">
        <v>0</v>
      </c>
      <c r="AA149" s="138">
        <v>13</v>
      </c>
    </row>
    <row r="150" spans="1:27"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138">
        <v>0</v>
      </c>
    </row>
    <row r="151" spans="1:27" s="89" customFormat="1" ht="14.25" customHeight="1" x14ac:dyDescent="0.25">
      <c r="A151" s="3" t="s">
        <v>224</v>
      </c>
      <c r="B151" s="3" t="s">
        <v>474</v>
      </c>
      <c r="C151" s="3" t="s">
        <v>483</v>
      </c>
      <c r="D151" s="53">
        <v>0</v>
      </c>
      <c r="E151" s="53">
        <v>0</v>
      </c>
      <c r="F151" s="53">
        <v>8.8999999999999982E-2</v>
      </c>
      <c r="G151" s="53">
        <v>0</v>
      </c>
      <c r="H151" s="53">
        <v>0.53700000000000003</v>
      </c>
      <c r="I151" s="53">
        <v>0</v>
      </c>
      <c r="J151" s="53">
        <v>5.0000000000000001E-3</v>
      </c>
      <c r="K151" s="53">
        <v>0</v>
      </c>
      <c r="L151" s="53">
        <v>0</v>
      </c>
      <c r="M151" s="53">
        <v>0</v>
      </c>
      <c r="N151" s="53">
        <v>0</v>
      </c>
      <c r="O151" s="53">
        <v>0</v>
      </c>
      <c r="P151" s="53">
        <v>0</v>
      </c>
      <c r="Q151" s="53">
        <v>0</v>
      </c>
      <c r="R151" s="53">
        <v>0</v>
      </c>
      <c r="S151" s="53">
        <v>0</v>
      </c>
      <c r="T151" s="53">
        <v>0.02</v>
      </c>
      <c r="U151" s="53">
        <v>0</v>
      </c>
      <c r="V151" s="53">
        <v>0</v>
      </c>
      <c r="W151" s="53">
        <v>4.3999999999999997E-2</v>
      </c>
      <c r="X151" s="53">
        <v>0.17300000000000001</v>
      </c>
      <c r="Y151" s="53">
        <v>0</v>
      </c>
      <c r="Z151" s="53">
        <v>0</v>
      </c>
      <c r="AA151" s="138">
        <v>0.8680000000000001</v>
      </c>
    </row>
    <row r="152" spans="1:27" s="89" customFormat="1" ht="14.25" customHeight="1" x14ac:dyDescent="0.25">
      <c r="A152" s="3" t="s">
        <v>224</v>
      </c>
      <c r="B152" s="3" t="s">
        <v>474</v>
      </c>
      <c r="C152" s="3" t="s">
        <v>237</v>
      </c>
      <c r="D152" s="53">
        <v>0</v>
      </c>
      <c r="E152" s="53">
        <v>0</v>
      </c>
      <c r="F152" s="53">
        <v>6.5000000000000002E-2</v>
      </c>
      <c r="G152" s="53">
        <v>0</v>
      </c>
      <c r="H152" s="53">
        <v>0</v>
      </c>
      <c r="I152" s="53">
        <v>0</v>
      </c>
      <c r="J152" s="53">
        <v>0</v>
      </c>
      <c r="K152" s="53">
        <v>0</v>
      </c>
      <c r="L152" s="53">
        <v>0</v>
      </c>
      <c r="M152" s="53">
        <v>0</v>
      </c>
      <c r="N152" s="53">
        <v>0</v>
      </c>
      <c r="O152" s="53">
        <v>0</v>
      </c>
      <c r="P152" s="53">
        <v>0</v>
      </c>
      <c r="Q152" s="53">
        <v>0</v>
      </c>
      <c r="R152" s="53">
        <v>0</v>
      </c>
      <c r="S152" s="53">
        <v>0</v>
      </c>
      <c r="T152" s="53">
        <v>0</v>
      </c>
      <c r="U152" s="53">
        <v>0.247</v>
      </c>
      <c r="V152" s="53">
        <v>0</v>
      </c>
      <c r="W152" s="53">
        <v>0</v>
      </c>
      <c r="X152" s="53">
        <v>0</v>
      </c>
      <c r="Y152" s="53">
        <v>0.16999999999999998</v>
      </c>
      <c r="Z152" s="53">
        <v>0</v>
      </c>
      <c r="AA152" s="138">
        <v>0.48199999999999998</v>
      </c>
    </row>
    <row r="153" spans="1:27" s="89" customFormat="1" ht="14.25" customHeight="1" x14ac:dyDescent="0.25">
      <c r="A153" s="49" t="s">
        <v>484</v>
      </c>
      <c r="B153" s="49" t="s">
        <v>484</v>
      </c>
      <c r="C153" s="49" t="s">
        <v>484</v>
      </c>
      <c r="D153" s="50">
        <v>0</v>
      </c>
      <c r="E153" s="50">
        <v>3.2829999999999995</v>
      </c>
      <c r="F153" s="50">
        <v>350.12700000000001</v>
      </c>
      <c r="G153" s="50">
        <v>0</v>
      </c>
      <c r="H153" s="50">
        <v>5.1000000000000004E-2</v>
      </c>
      <c r="I153" s="50">
        <v>0.34799999999999998</v>
      </c>
      <c r="J153" s="50">
        <v>2.6140000000000003</v>
      </c>
      <c r="K153" s="50">
        <v>0</v>
      </c>
      <c r="L153" s="50">
        <v>0</v>
      </c>
      <c r="M153" s="50">
        <v>0</v>
      </c>
      <c r="N153" s="50">
        <v>0</v>
      </c>
      <c r="O153" s="50">
        <v>6.1440000000000001</v>
      </c>
      <c r="P153" s="50">
        <v>0</v>
      </c>
      <c r="Q153" s="50">
        <v>7.2803500000000003</v>
      </c>
      <c r="R153" s="50">
        <v>1.242</v>
      </c>
      <c r="S153" s="50">
        <v>0</v>
      </c>
      <c r="T153" s="50">
        <v>0</v>
      </c>
      <c r="U153" s="50">
        <v>2.7309999999999999</v>
      </c>
      <c r="V153" s="50">
        <v>0</v>
      </c>
      <c r="W153" s="50">
        <v>11.718</v>
      </c>
      <c r="X153" s="50">
        <v>13.952</v>
      </c>
      <c r="Y153" s="50">
        <v>58.896999999999998</v>
      </c>
      <c r="Z153" s="50">
        <v>0</v>
      </c>
      <c r="AA153" s="50">
        <v>458.38735000000008</v>
      </c>
    </row>
    <row r="154" spans="1:27" s="89" customFormat="1" ht="14.25" customHeight="1" x14ac:dyDescent="0.25">
      <c r="A154" s="51" t="s">
        <v>485</v>
      </c>
      <c r="B154" s="51" t="s">
        <v>485</v>
      </c>
      <c r="C154" s="51" t="s">
        <v>485</v>
      </c>
      <c r="D154" s="52">
        <v>0</v>
      </c>
      <c r="E154" s="52">
        <v>2.9469999999999996</v>
      </c>
      <c r="F154" s="52">
        <v>11.205</v>
      </c>
      <c r="G154" s="52">
        <v>0</v>
      </c>
      <c r="H154" s="52">
        <v>0</v>
      </c>
      <c r="I154" s="52">
        <v>0.01</v>
      </c>
      <c r="J154" s="52">
        <v>0.65900000000000014</v>
      </c>
      <c r="K154" s="52">
        <v>0</v>
      </c>
      <c r="L154" s="52">
        <v>0</v>
      </c>
      <c r="M154" s="52">
        <v>0</v>
      </c>
      <c r="N154" s="52">
        <v>0</v>
      </c>
      <c r="O154" s="52">
        <v>3.0190000000000001</v>
      </c>
      <c r="P154" s="52">
        <v>0</v>
      </c>
      <c r="Q154" s="52">
        <v>2.1379999999999999</v>
      </c>
      <c r="R154" s="52">
        <v>0</v>
      </c>
      <c r="S154" s="52">
        <v>0</v>
      </c>
      <c r="T154" s="52">
        <v>0</v>
      </c>
      <c r="U154" s="52">
        <v>2.548</v>
      </c>
      <c r="V154" s="52">
        <v>0</v>
      </c>
      <c r="W154" s="52">
        <v>4.8139999999999992</v>
      </c>
      <c r="X154" s="52">
        <v>11.946999999999999</v>
      </c>
      <c r="Y154" s="52">
        <v>0.17799999999999999</v>
      </c>
      <c r="Z154" s="52">
        <v>0</v>
      </c>
      <c r="AA154" s="52">
        <v>39.465000000000003</v>
      </c>
    </row>
    <row r="155" spans="1:27" s="89" customFormat="1" ht="14.25" customHeight="1" x14ac:dyDescent="0.25">
      <c r="A155" s="3" t="s">
        <v>240</v>
      </c>
      <c r="B155" s="3" t="s">
        <v>486</v>
      </c>
      <c r="C155" s="3" t="s">
        <v>487</v>
      </c>
      <c r="D155" s="53">
        <v>0</v>
      </c>
      <c r="E155" s="53">
        <v>0</v>
      </c>
      <c r="F155" s="53">
        <v>0.40599999999999997</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0.15</v>
      </c>
      <c r="Y155" s="53">
        <v>0</v>
      </c>
      <c r="Z155" s="53">
        <v>0</v>
      </c>
      <c r="AA155" s="138">
        <v>0.55599999999999994</v>
      </c>
    </row>
    <row r="156" spans="1:27" s="89" customFormat="1" ht="14.25" customHeight="1" x14ac:dyDescent="0.25">
      <c r="A156" s="3" t="s">
        <v>240</v>
      </c>
      <c r="B156" s="3" t="s">
        <v>486</v>
      </c>
      <c r="C156" s="3" t="s">
        <v>488</v>
      </c>
      <c r="D156" s="53">
        <v>0</v>
      </c>
      <c r="E156" s="53">
        <v>0.42499999999999999</v>
      </c>
      <c r="F156" s="53">
        <v>0.186</v>
      </c>
      <c r="G156" s="53">
        <v>0</v>
      </c>
      <c r="H156" s="53">
        <v>0</v>
      </c>
      <c r="I156" s="53">
        <v>0</v>
      </c>
      <c r="J156" s="53">
        <v>0.20699999999999999</v>
      </c>
      <c r="K156" s="53">
        <v>0</v>
      </c>
      <c r="L156" s="53">
        <v>0</v>
      </c>
      <c r="M156" s="53">
        <v>0</v>
      </c>
      <c r="N156" s="53">
        <v>0</v>
      </c>
      <c r="O156" s="53">
        <v>0</v>
      </c>
      <c r="P156" s="53">
        <v>0</v>
      </c>
      <c r="Q156" s="53">
        <v>0</v>
      </c>
      <c r="R156" s="53">
        <v>0</v>
      </c>
      <c r="S156" s="53">
        <v>0</v>
      </c>
      <c r="T156" s="53">
        <v>0</v>
      </c>
      <c r="U156" s="53">
        <v>0</v>
      </c>
      <c r="V156" s="53">
        <v>0</v>
      </c>
      <c r="W156" s="53">
        <v>0</v>
      </c>
      <c r="X156" s="53">
        <v>0</v>
      </c>
      <c r="Y156" s="53">
        <v>0</v>
      </c>
      <c r="Z156" s="53">
        <v>0</v>
      </c>
      <c r="AA156" s="138">
        <v>0.81799999999999995</v>
      </c>
    </row>
    <row r="157" spans="1:27" s="89" customFormat="1" ht="14.25" customHeight="1" x14ac:dyDescent="0.25">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0.106</v>
      </c>
      <c r="V157" s="53">
        <v>0</v>
      </c>
      <c r="W157" s="53">
        <v>0</v>
      </c>
      <c r="X157" s="53">
        <v>2.4009999999999994</v>
      </c>
      <c r="Y157" s="53">
        <v>0</v>
      </c>
      <c r="Z157" s="53">
        <v>0</v>
      </c>
      <c r="AA157" s="138">
        <v>2.5069999999999992</v>
      </c>
    </row>
    <row r="158" spans="1:27" s="89" customFormat="1" ht="14.25" customHeight="1" x14ac:dyDescent="0.25">
      <c r="A158" s="3" t="s">
        <v>240</v>
      </c>
      <c r="B158" s="3" t="s">
        <v>486</v>
      </c>
      <c r="C158" s="3" t="s">
        <v>241</v>
      </c>
      <c r="D158" s="53">
        <v>0</v>
      </c>
      <c r="E158" s="53">
        <v>0</v>
      </c>
      <c r="F158" s="53">
        <v>0.08</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0.432</v>
      </c>
      <c r="Y158" s="53">
        <v>0</v>
      </c>
      <c r="Z158" s="53">
        <v>0</v>
      </c>
      <c r="AA158" s="138">
        <v>0.51200000000000001</v>
      </c>
    </row>
    <row r="159" spans="1:27" s="89" customFormat="1" ht="14.25" customHeight="1" x14ac:dyDescent="0.25">
      <c r="A159" s="3" t="s">
        <v>240</v>
      </c>
      <c r="B159" s="3" t="s">
        <v>486</v>
      </c>
      <c r="C159" s="3" t="s">
        <v>490</v>
      </c>
      <c r="D159" s="53">
        <v>0</v>
      </c>
      <c r="E159" s="53">
        <v>0</v>
      </c>
      <c r="F159" s="53">
        <v>3.5270000000000001</v>
      </c>
      <c r="G159" s="53">
        <v>0</v>
      </c>
      <c r="H159" s="53">
        <v>0</v>
      </c>
      <c r="I159" s="53">
        <v>0</v>
      </c>
      <c r="J159" s="53">
        <v>0</v>
      </c>
      <c r="K159" s="53">
        <v>0</v>
      </c>
      <c r="L159" s="53">
        <v>0</v>
      </c>
      <c r="M159" s="53">
        <v>0</v>
      </c>
      <c r="N159" s="53">
        <v>0</v>
      </c>
      <c r="O159" s="53">
        <v>0</v>
      </c>
      <c r="P159" s="53">
        <v>0</v>
      </c>
      <c r="Q159" s="53">
        <v>0</v>
      </c>
      <c r="R159" s="53">
        <v>0</v>
      </c>
      <c r="S159" s="53">
        <v>0</v>
      </c>
      <c r="T159" s="53">
        <v>0</v>
      </c>
      <c r="U159" s="53">
        <v>0.378</v>
      </c>
      <c r="V159" s="53">
        <v>0</v>
      </c>
      <c r="W159" s="53">
        <v>0.67999999999999994</v>
      </c>
      <c r="X159" s="53">
        <v>3.7159999999999997</v>
      </c>
      <c r="Y159" s="53">
        <v>0</v>
      </c>
      <c r="Z159" s="53">
        <v>0</v>
      </c>
      <c r="AA159" s="138">
        <v>8.3010000000000002</v>
      </c>
    </row>
    <row r="160" spans="1:27" s="89" customFormat="1" ht="14.25" customHeight="1" x14ac:dyDescent="0.25">
      <c r="A160" s="3" t="s">
        <v>240</v>
      </c>
      <c r="B160" s="3" t="s">
        <v>486</v>
      </c>
      <c r="C160" s="3" t="s">
        <v>491</v>
      </c>
      <c r="D160" s="53">
        <v>0</v>
      </c>
      <c r="E160" s="53">
        <v>0</v>
      </c>
      <c r="F160" s="53">
        <v>1.4999999999999999E-2</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0.3</v>
      </c>
      <c r="X160" s="53">
        <v>1.9319999999999999</v>
      </c>
      <c r="Y160" s="53">
        <v>0</v>
      </c>
      <c r="Z160" s="53">
        <v>0</v>
      </c>
      <c r="AA160" s="138">
        <v>2.2469999999999999</v>
      </c>
    </row>
    <row r="161" spans="1:27" s="89" customFormat="1" ht="14.25" customHeight="1" x14ac:dyDescent="0.25">
      <c r="A161" s="3" t="s">
        <v>240</v>
      </c>
      <c r="B161" s="3" t="s">
        <v>486</v>
      </c>
      <c r="C161" s="3" t="s">
        <v>492</v>
      </c>
      <c r="D161" s="53">
        <v>0</v>
      </c>
      <c r="E161" s="53">
        <v>0</v>
      </c>
      <c r="F161" s="53">
        <v>0.108</v>
      </c>
      <c r="G161" s="53">
        <v>0</v>
      </c>
      <c r="H161" s="53">
        <v>0</v>
      </c>
      <c r="I161" s="53">
        <v>0</v>
      </c>
      <c r="J161" s="53">
        <v>0</v>
      </c>
      <c r="K161" s="53">
        <v>0</v>
      </c>
      <c r="L161" s="53">
        <v>0</v>
      </c>
      <c r="M161" s="53">
        <v>0</v>
      </c>
      <c r="N161" s="53">
        <v>0</v>
      </c>
      <c r="O161" s="53">
        <v>0</v>
      </c>
      <c r="P161" s="53">
        <v>0</v>
      </c>
      <c r="Q161" s="53">
        <v>1.379</v>
      </c>
      <c r="R161" s="53">
        <v>0</v>
      </c>
      <c r="S161" s="53">
        <v>0</v>
      </c>
      <c r="T161" s="53">
        <v>0</v>
      </c>
      <c r="U161" s="53">
        <v>0</v>
      </c>
      <c r="V161" s="53">
        <v>0</v>
      </c>
      <c r="W161" s="53">
        <v>0</v>
      </c>
      <c r="X161" s="53">
        <v>0.3</v>
      </c>
      <c r="Y161" s="53">
        <v>0</v>
      </c>
      <c r="Z161" s="53">
        <v>0</v>
      </c>
      <c r="AA161" s="138">
        <v>1.7870000000000001</v>
      </c>
    </row>
    <row r="162" spans="1:27" s="89" customFormat="1" ht="14.25" customHeight="1" x14ac:dyDescent="0.25">
      <c r="A162" s="3" t="s">
        <v>240</v>
      </c>
      <c r="B162" s="3" t="s">
        <v>486</v>
      </c>
      <c r="C162" s="3" t="s">
        <v>493</v>
      </c>
      <c r="D162" s="53">
        <v>0</v>
      </c>
      <c r="E162" s="53">
        <v>0</v>
      </c>
      <c r="F162" s="53">
        <v>0.29499999999999998</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0.245</v>
      </c>
      <c r="Y162" s="53">
        <v>0</v>
      </c>
      <c r="Z162" s="53">
        <v>0</v>
      </c>
      <c r="AA162" s="138">
        <v>0.54</v>
      </c>
    </row>
    <row r="163" spans="1:27" s="89" customFormat="1" ht="14.25" customHeight="1" x14ac:dyDescent="0.25">
      <c r="A163" s="3" t="s">
        <v>240</v>
      </c>
      <c r="B163" s="3" t="s">
        <v>486</v>
      </c>
      <c r="C163" s="3" t="s">
        <v>494</v>
      </c>
      <c r="D163" s="53">
        <v>0</v>
      </c>
      <c r="E163" s="53">
        <v>0</v>
      </c>
      <c r="F163" s="53">
        <v>0</v>
      </c>
      <c r="G163" s="53">
        <v>0</v>
      </c>
      <c r="H163" s="53">
        <v>0</v>
      </c>
      <c r="I163" s="53">
        <v>0</v>
      </c>
      <c r="J163" s="53">
        <v>0</v>
      </c>
      <c r="K163" s="53">
        <v>0</v>
      </c>
      <c r="L163" s="53">
        <v>0</v>
      </c>
      <c r="M163" s="53">
        <v>0</v>
      </c>
      <c r="N163" s="53">
        <v>0</v>
      </c>
      <c r="O163" s="53">
        <v>3.5000000000000003E-2</v>
      </c>
      <c r="P163" s="53">
        <v>0</v>
      </c>
      <c r="Q163" s="53">
        <v>0</v>
      </c>
      <c r="R163" s="53">
        <v>0</v>
      </c>
      <c r="S163" s="53">
        <v>0</v>
      </c>
      <c r="T163" s="53">
        <v>0</v>
      </c>
      <c r="U163" s="53">
        <v>0</v>
      </c>
      <c r="V163" s="53">
        <v>0</v>
      </c>
      <c r="W163" s="53">
        <v>0.315</v>
      </c>
      <c r="X163" s="53">
        <v>3.5000000000000003E-2</v>
      </c>
      <c r="Y163" s="53">
        <v>0</v>
      </c>
      <c r="Z163" s="53">
        <v>0</v>
      </c>
      <c r="AA163" s="138">
        <v>0.38500000000000001</v>
      </c>
    </row>
    <row r="164" spans="1:27" s="89" customFormat="1" ht="14.25" customHeight="1" x14ac:dyDescent="0.25">
      <c r="A164" s="3" t="s">
        <v>240</v>
      </c>
      <c r="B164" s="3" t="s">
        <v>486</v>
      </c>
      <c r="C164" s="3" t="s">
        <v>495</v>
      </c>
      <c r="D164" s="53">
        <v>0</v>
      </c>
      <c r="E164" s="53">
        <v>2.5</v>
      </c>
      <c r="F164" s="53">
        <v>3.7290000000000001</v>
      </c>
      <c r="G164" s="53">
        <v>0</v>
      </c>
      <c r="H164" s="53">
        <v>0</v>
      </c>
      <c r="I164" s="53">
        <v>0.01</v>
      </c>
      <c r="J164" s="53">
        <v>1.2E-2</v>
      </c>
      <c r="K164" s="53">
        <v>0</v>
      </c>
      <c r="L164" s="53">
        <v>0</v>
      </c>
      <c r="M164" s="53">
        <v>0</v>
      </c>
      <c r="N164" s="53">
        <v>0</v>
      </c>
      <c r="O164" s="53">
        <v>1.3580000000000001</v>
      </c>
      <c r="P164" s="53">
        <v>0</v>
      </c>
      <c r="Q164" s="53">
        <v>0.75900000000000001</v>
      </c>
      <c r="R164" s="53">
        <v>0</v>
      </c>
      <c r="S164" s="53">
        <v>0</v>
      </c>
      <c r="T164" s="53">
        <v>0</v>
      </c>
      <c r="U164" s="53">
        <v>2.0640000000000001</v>
      </c>
      <c r="V164" s="53">
        <v>0</v>
      </c>
      <c r="W164" s="53">
        <v>3.5189999999999992</v>
      </c>
      <c r="X164" s="53">
        <v>0</v>
      </c>
      <c r="Y164" s="53">
        <v>1.7999999999999999E-2</v>
      </c>
      <c r="Z164" s="53">
        <v>0</v>
      </c>
      <c r="AA164" s="138">
        <v>13.969000000000001</v>
      </c>
    </row>
    <row r="165" spans="1:27" s="89" customFormat="1" ht="14.25" customHeight="1" x14ac:dyDescent="0.25">
      <c r="A165" s="3" t="s">
        <v>240</v>
      </c>
      <c r="B165" s="3" t="s">
        <v>486</v>
      </c>
      <c r="C165" s="3" t="s">
        <v>496</v>
      </c>
      <c r="D165" s="53">
        <v>0</v>
      </c>
      <c r="E165" s="53">
        <v>0</v>
      </c>
      <c r="F165" s="53">
        <v>0.02</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0.13</v>
      </c>
      <c r="Y165" s="53">
        <v>0</v>
      </c>
      <c r="Z165" s="53">
        <v>0</v>
      </c>
      <c r="AA165" s="138">
        <v>0.15</v>
      </c>
    </row>
    <row r="166" spans="1:27" s="89" customFormat="1" ht="14.25" customHeight="1" x14ac:dyDescent="0.25">
      <c r="A166" s="3" t="s">
        <v>240</v>
      </c>
      <c r="B166" s="3" t="s">
        <v>486</v>
      </c>
      <c r="C166" s="3" t="s">
        <v>245</v>
      </c>
      <c r="D166" s="53">
        <v>0</v>
      </c>
      <c r="E166" s="53">
        <v>2.1999999999999999E-2</v>
      </c>
      <c r="F166" s="53">
        <v>0.64100000000000001</v>
      </c>
      <c r="G166" s="53">
        <v>0</v>
      </c>
      <c r="H166" s="53">
        <v>0</v>
      </c>
      <c r="I166" s="53">
        <v>0</v>
      </c>
      <c r="J166" s="53">
        <v>0.44000000000000017</v>
      </c>
      <c r="K166" s="53">
        <v>0</v>
      </c>
      <c r="L166" s="53">
        <v>0</v>
      </c>
      <c r="M166" s="53">
        <v>0</v>
      </c>
      <c r="N166" s="53">
        <v>0</v>
      </c>
      <c r="O166" s="53">
        <v>1.6259999999999999</v>
      </c>
      <c r="P166" s="53">
        <v>0</v>
      </c>
      <c r="Q166" s="53">
        <v>0</v>
      </c>
      <c r="R166" s="53">
        <v>0</v>
      </c>
      <c r="S166" s="53">
        <v>0</v>
      </c>
      <c r="T166" s="53">
        <v>0</v>
      </c>
      <c r="U166" s="53">
        <v>0</v>
      </c>
      <c r="V166" s="53">
        <v>0</v>
      </c>
      <c r="W166" s="53">
        <v>0</v>
      </c>
      <c r="X166" s="53">
        <v>0</v>
      </c>
      <c r="Y166" s="53">
        <v>0.16</v>
      </c>
      <c r="Z166" s="53">
        <v>0</v>
      </c>
      <c r="AA166" s="138">
        <v>2.8890000000000002</v>
      </c>
    </row>
    <row r="167" spans="1:27" s="89" customFormat="1" ht="14.25" customHeight="1" x14ac:dyDescent="0.25">
      <c r="A167" s="3" t="s">
        <v>240</v>
      </c>
      <c r="B167" s="3" t="s">
        <v>486</v>
      </c>
      <c r="C167" s="3" t="s">
        <v>497</v>
      </c>
      <c r="D167" s="53">
        <v>0</v>
      </c>
      <c r="E167" s="53">
        <v>0</v>
      </c>
      <c r="F167" s="53">
        <v>1.82</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2.3559999999999999</v>
      </c>
      <c r="Y167" s="53">
        <v>0</v>
      </c>
      <c r="Z167" s="53">
        <v>0</v>
      </c>
      <c r="AA167" s="138">
        <v>4.1760000000000002</v>
      </c>
    </row>
    <row r="168" spans="1:27" s="89" customFormat="1" ht="14.25" customHeight="1" x14ac:dyDescent="0.25">
      <c r="A168" s="3" t="s">
        <v>240</v>
      </c>
      <c r="B168" s="3" t="s">
        <v>486</v>
      </c>
      <c r="C168" s="3" t="s">
        <v>498</v>
      </c>
      <c r="D168" s="53">
        <v>0</v>
      </c>
      <c r="E168" s="53">
        <v>0</v>
      </c>
      <c r="F168" s="53">
        <v>0.378</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0.25</v>
      </c>
      <c r="Y168" s="53">
        <v>0</v>
      </c>
      <c r="Z168" s="53">
        <v>0</v>
      </c>
      <c r="AA168" s="138">
        <v>0.628</v>
      </c>
    </row>
    <row r="169" spans="1:27" s="89" customFormat="1" ht="14.25" customHeight="1" x14ac:dyDescent="0.25">
      <c r="A169" s="51" t="s">
        <v>499</v>
      </c>
      <c r="B169" s="51" t="s">
        <v>499</v>
      </c>
      <c r="C169" s="51" t="s">
        <v>499</v>
      </c>
      <c r="D169" s="52">
        <v>0</v>
      </c>
      <c r="E169" s="52">
        <v>0</v>
      </c>
      <c r="F169" s="52">
        <v>46.377000000000002</v>
      </c>
      <c r="G169" s="52">
        <v>0</v>
      </c>
      <c r="H169" s="52">
        <v>0</v>
      </c>
      <c r="I169" s="52">
        <v>0</v>
      </c>
      <c r="J169" s="52">
        <v>0.113</v>
      </c>
      <c r="K169" s="52">
        <v>0</v>
      </c>
      <c r="L169" s="52">
        <v>0</v>
      </c>
      <c r="M169" s="52">
        <v>0</v>
      </c>
      <c r="N169" s="52">
        <v>0</v>
      </c>
      <c r="O169" s="52">
        <v>2.9249999999999998</v>
      </c>
      <c r="P169" s="52">
        <v>0</v>
      </c>
      <c r="Q169" s="52">
        <v>1.0704</v>
      </c>
      <c r="R169" s="52">
        <v>1.1039999999999999</v>
      </c>
      <c r="S169" s="52">
        <v>0</v>
      </c>
      <c r="T169" s="52">
        <v>0</v>
      </c>
      <c r="U169" s="52">
        <v>0</v>
      </c>
      <c r="V169" s="52">
        <v>0</v>
      </c>
      <c r="W169" s="52">
        <v>0.53400000000000003</v>
      </c>
      <c r="X169" s="52">
        <v>1.621</v>
      </c>
      <c r="Y169" s="52">
        <v>0.107</v>
      </c>
      <c r="Z169" s="52">
        <v>0</v>
      </c>
      <c r="AA169" s="52">
        <v>53.851400000000005</v>
      </c>
    </row>
    <row r="170" spans="1:27" s="89" customFormat="1" ht="14.25" customHeight="1" x14ac:dyDescent="0.25">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138">
        <v>0</v>
      </c>
    </row>
    <row r="171" spans="1:27" s="89" customFormat="1" ht="14.25" customHeight="1" x14ac:dyDescent="0.25">
      <c r="A171" s="3" t="s">
        <v>240</v>
      </c>
      <c r="B171" s="3" t="s">
        <v>500</v>
      </c>
      <c r="C171" s="3" t="s">
        <v>502</v>
      </c>
      <c r="D171" s="53">
        <v>0</v>
      </c>
      <c r="E171" s="53">
        <v>0</v>
      </c>
      <c r="F171" s="53">
        <v>16.409000000000002</v>
      </c>
      <c r="G171" s="53">
        <v>0</v>
      </c>
      <c r="H171" s="53">
        <v>0</v>
      </c>
      <c r="I171" s="53">
        <v>0</v>
      </c>
      <c r="J171" s="53">
        <v>0</v>
      </c>
      <c r="K171" s="53">
        <v>0</v>
      </c>
      <c r="L171" s="53">
        <v>0</v>
      </c>
      <c r="M171" s="53">
        <v>0</v>
      </c>
      <c r="N171" s="53">
        <v>0</v>
      </c>
      <c r="O171" s="53">
        <v>0</v>
      </c>
      <c r="P171" s="53">
        <v>0</v>
      </c>
      <c r="Q171" s="53">
        <v>1.0704</v>
      </c>
      <c r="R171" s="53">
        <v>0</v>
      </c>
      <c r="S171" s="53">
        <v>0</v>
      </c>
      <c r="T171" s="53">
        <v>0</v>
      </c>
      <c r="U171" s="53">
        <v>0</v>
      </c>
      <c r="V171" s="53">
        <v>0</v>
      </c>
      <c r="W171" s="53">
        <v>0</v>
      </c>
      <c r="X171" s="53">
        <v>1.5960000000000001</v>
      </c>
      <c r="Y171" s="53">
        <v>0</v>
      </c>
      <c r="Z171" s="53">
        <v>0</v>
      </c>
      <c r="AA171" s="138">
        <v>19.075400000000002</v>
      </c>
    </row>
    <row r="172" spans="1:27"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138">
        <v>0</v>
      </c>
    </row>
    <row r="173" spans="1:27" s="89" customFormat="1" ht="14.25" customHeight="1" x14ac:dyDescent="0.25">
      <c r="A173" s="3" t="s">
        <v>240</v>
      </c>
      <c r="B173" s="3" t="s">
        <v>500</v>
      </c>
      <c r="C173" s="3" t="s">
        <v>248</v>
      </c>
      <c r="D173" s="53">
        <v>0</v>
      </c>
      <c r="E173" s="53">
        <v>0</v>
      </c>
      <c r="F173" s="53">
        <v>12.038</v>
      </c>
      <c r="G173" s="53">
        <v>0</v>
      </c>
      <c r="H173" s="53">
        <v>0</v>
      </c>
      <c r="I173" s="53">
        <v>0</v>
      </c>
      <c r="J173" s="53">
        <v>7.9000000000000001E-2</v>
      </c>
      <c r="K173" s="53">
        <v>0</v>
      </c>
      <c r="L173" s="53">
        <v>0</v>
      </c>
      <c r="M173" s="53">
        <v>0</v>
      </c>
      <c r="N173" s="53">
        <v>0</v>
      </c>
      <c r="O173" s="53">
        <v>2.9249999999999998</v>
      </c>
      <c r="P173" s="53">
        <v>0</v>
      </c>
      <c r="Q173" s="53">
        <v>0</v>
      </c>
      <c r="R173" s="53">
        <v>1.1039999999999999</v>
      </c>
      <c r="S173" s="53">
        <v>0</v>
      </c>
      <c r="T173" s="53">
        <v>0</v>
      </c>
      <c r="U173" s="53">
        <v>0</v>
      </c>
      <c r="V173" s="53">
        <v>0</v>
      </c>
      <c r="W173" s="53">
        <v>0.53400000000000003</v>
      </c>
      <c r="X173" s="53">
        <v>2.5000000000000001E-2</v>
      </c>
      <c r="Y173" s="53">
        <v>0.107</v>
      </c>
      <c r="Z173" s="53">
        <v>0</v>
      </c>
      <c r="AA173" s="138">
        <v>16.811999999999998</v>
      </c>
    </row>
    <row r="174" spans="1:27"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138">
        <v>0</v>
      </c>
    </row>
    <row r="175" spans="1:27" s="89" customFormat="1" ht="14.25" customHeight="1" x14ac:dyDescent="0.25">
      <c r="A175" s="3" t="s">
        <v>240</v>
      </c>
      <c r="B175" s="3" t="s">
        <v>500</v>
      </c>
      <c r="C175" s="3" t="s">
        <v>505</v>
      </c>
      <c r="D175" s="53">
        <v>0</v>
      </c>
      <c r="E175" s="53">
        <v>0</v>
      </c>
      <c r="F175" s="53">
        <v>0.70600000000000007</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138">
        <v>0.70600000000000007</v>
      </c>
    </row>
    <row r="176" spans="1:27" s="89" customFormat="1" ht="14.25" customHeight="1" x14ac:dyDescent="0.25">
      <c r="A176" s="3" t="s">
        <v>240</v>
      </c>
      <c r="B176" s="3" t="s">
        <v>500</v>
      </c>
      <c r="C176" s="3" t="s">
        <v>506</v>
      </c>
      <c r="D176" s="53">
        <v>0</v>
      </c>
      <c r="E176" s="53">
        <v>0</v>
      </c>
      <c r="F176" s="53">
        <v>16.582000000000001</v>
      </c>
      <c r="G176" s="53">
        <v>0</v>
      </c>
      <c r="H176" s="53">
        <v>0</v>
      </c>
      <c r="I176" s="53">
        <v>0</v>
      </c>
      <c r="J176" s="53">
        <v>3.4000000000000002E-2</v>
      </c>
      <c r="K176" s="53">
        <v>0</v>
      </c>
      <c r="L176" s="53">
        <v>0</v>
      </c>
      <c r="M176" s="53">
        <v>0</v>
      </c>
      <c r="N176" s="53">
        <v>0</v>
      </c>
      <c r="O176" s="53">
        <v>0</v>
      </c>
      <c r="P176" s="53">
        <v>0</v>
      </c>
      <c r="Q176" s="53">
        <v>0</v>
      </c>
      <c r="R176" s="53">
        <v>0</v>
      </c>
      <c r="S176" s="53">
        <v>0</v>
      </c>
      <c r="T176" s="53">
        <v>0</v>
      </c>
      <c r="U176" s="53">
        <v>0</v>
      </c>
      <c r="V176" s="53">
        <v>0</v>
      </c>
      <c r="W176" s="53">
        <v>0</v>
      </c>
      <c r="X176" s="53">
        <v>0</v>
      </c>
      <c r="Y176" s="53">
        <v>0</v>
      </c>
      <c r="Z176" s="53">
        <v>0</v>
      </c>
      <c r="AA176" s="138">
        <v>16.616</v>
      </c>
    </row>
    <row r="177" spans="1:27" s="89" customFormat="1" ht="14.25" customHeight="1" x14ac:dyDescent="0.25">
      <c r="A177" s="3" t="s">
        <v>240</v>
      </c>
      <c r="B177" s="3" t="s">
        <v>500</v>
      </c>
      <c r="C177" s="3" t="s">
        <v>507</v>
      </c>
      <c r="D177" s="53">
        <v>0</v>
      </c>
      <c r="E177" s="53">
        <v>0</v>
      </c>
      <c r="F177" s="53">
        <v>0.6419999999999999</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138">
        <v>0.6419999999999999</v>
      </c>
    </row>
    <row r="178" spans="1:27" s="89" customFormat="1" ht="14.25" customHeight="1" x14ac:dyDescent="0.25">
      <c r="A178" s="51" t="s">
        <v>508</v>
      </c>
      <c r="B178" s="51" t="s">
        <v>508</v>
      </c>
      <c r="C178" s="51" t="s">
        <v>508</v>
      </c>
      <c r="D178" s="52">
        <v>0</v>
      </c>
      <c r="E178" s="52">
        <v>0</v>
      </c>
      <c r="F178" s="52">
        <v>219.97000000000003</v>
      </c>
      <c r="G178" s="52">
        <v>0</v>
      </c>
      <c r="H178" s="52">
        <v>0</v>
      </c>
      <c r="I178" s="52">
        <v>0.12</v>
      </c>
      <c r="J178" s="52">
        <v>0.875</v>
      </c>
      <c r="K178" s="52">
        <v>0</v>
      </c>
      <c r="L178" s="52">
        <v>0</v>
      </c>
      <c r="M178" s="52">
        <v>0</v>
      </c>
      <c r="N178" s="52">
        <v>0</v>
      </c>
      <c r="O178" s="52">
        <v>0</v>
      </c>
      <c r="P178" s="52">
        <v>0</v>
      </c>
      <c r="Q178" s="52">
        <v>4.0719500000000002</v>
      </c>
      <c r="R178" s="52">
        <v>0.13800000000000001</v>
      </c>
      <c r="S178" s="52">
        <v>0</v>
      </c>
      <c r="T178" s="52">
        <v>0</v>
      </c>
      <c r="U178" s="52">
        <v>0.18300000000000002</v>
      </c>
      <c r="V178" s="52">
        <v>0</v>
      </c>
      <c r="W178" s="52">
        <v>5.5469999999999997</v>
      </c>
      <c r="X178" s="52">
        <v>0.308</v>
      </c>
      <c r="Y178" s="52">
        <v>43.785000000000004</v>
      </c>
      <c r="Z178" s="52">
        <v>0</v>
      </c>
      <c r="AA178" s="52">
        <v>274.99795000000006</v>
      </c>
    </row>
    <row r="179" spans="1:27" s="89" customFormat="1" ht="14.25" customHeight="1" x14ac:dyDescent="0.25">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138">
        <v>0</v>
      </c>
    </row>
    <row r="180" spans="1:27" s="89" customFormat="1" ht="14.25" customHeight="1" x14ac:dyDescent="0.25">
      <c r="A180" s="3" t="s">
        <v>240</v>
      </c>
      <c r="B180" s="3" t="s">
        <v>509</v>
      </c>
      <c r="C180" s="3" t="s">
        <v>511</v>
      </c>
      <c r="D180" s="53">
        <v>0</v>
      </c>
      <c r="E180" s="53">
        <v>0</v>
      </c>
      <c r="F180" s="53">
        <v>1.613</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0.104</v>
      </c>
      <c r="X180" s="53">
        <v>0</v>
      </c>
      <c r="Y180" s="53">
        <v>0</v>
      </c>
      <c r="Z180" s="53">
        <v>0</v>
      </c>
      <c r="AA180" s="138">
        <v>1.7170000000000001</v>
      </c>
    </row>
    <row r="181" spans="1:27"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138">
        <v>0</v>
      </c>
    </row>
    <row r="182" spans="1:27" s="89" customFormat="1" ht="14.25" customHeight="1" x14ac:dyDescent="0.25">
      <c r="A182" s="3" t="s">
        <v>240</v>
      </c>
      <c r="B182" s="3" t="s">
        <v>509</v>
      </c>
      <c r="C182" s="3" t="s">
        <v>258</v>
      </c>
      <c r="D182" s="53">
        <v>0</v>
      </c>
      <c r="E182" s="53">
        <v>0</v>
      </c>
      <c r="F182" s="53">
        <v>45.208000000000013</v>
      </c>
      <c r="G182" s="53">
        <v>0</v>
      </c>
      <c r="H182" s="53">
        <v>0</v>
      </c>
      <c r="I182" s="53">
        <v>0</v>
      </c>
      <c r="J182" s="53">
        <v>0.34400000000000003</v>
      </c>
      <c r="K182" s="53">
        <v>0</v>
      </c>
      <c r="L182" s="53">
        <v>0</v>
      </c>
      <c r="M182" s="53">
        <v>0</v>
      </c>
      <c r="N182" s="53">
        <v>0</v>
      </c>
      <c r="O182" s="53">
        <v>0</v>
      </c>
      <c r="P182" s="53">
        <v>0</v>
      </c>
      <c r="Q182" s="53">
        <v>0.504</v>
      </c>
      <c r="R182" s="53">
        <v>0</v>
      </c>
      <c r="S182" s="53">
        <v>0</v>
      </c>
      <c r="T182" s="53">
        <v>0</v>
      </c>
      <c r="U182" s="53">
        <v>0</v>
      </c>
      <c r="V182" s="53">
        <v>0</v>
      </c>
      <c r="W182" s="53">
        <v>7.8E-2</v>
      </c>
      <c r="X182" s="53">
        <v>0</v>
      </c>
      <c r="Y182" s="53">
        <v>0.10799999999999998</v>
      </c>
      <c r="Z182" s="53">
        <v>0</v>
      </c>
      <c r="AA182" s="138">
        <v>46.242000000000012</v>
      </c>
    </row>
    <row r="183" spans="1:27" s="89" customFormat="1" ht="14.25" customHeight="1" x14ac:dyDescent="0.25">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138">
        <v>0</v>
      </c>
    </row>
    <row r="184" spans="1:27" s="89" customFormat="1" ht="14.25" customHeight="1" x14ac:dyDescent="0.25">
      <c r="A184" s="3" t="s">
        <v>240</v>
      </c>
      <c r="B184" s="3" t="s">
        <v>509</v>
      </c>
      <c r="C184" s="3" t="s">
        <v>261</v>
      </c>
      <c r="D184" s="53">
        <v>0</v>
      </c>
      <c r="E184" s="53">
        <v>0</v>
      </c>
      <c r="F184" s="53">
        <v>7.5980000000000008</v>
      </c>
      <c r="G184" s="53">
        <v>0</v>
      </c>
      <c r="H184" s="53">
        <v>0</v>
      </c>
      <c r="I184" s="53">
        <v>0</v>
      </c>
      <c r="J184" s="53">
        <v>9.0999999999999998E-2</v>
      </c>
      <c r="K184" s="53">
        <v>0</v>
      </c>
      <c r="L184" s="53">
        <v>0</v>
      </c>
      <c r="M184" s="53">
        <v>0</v>
      </c>
      <c r="N184" s="53">
        <v>0</v>
      </c>
      <c r="O184" s="53">
        <v>0</v>
      </c>
      <c r="P184" s="53">
        <v>0</v>
      </c>
      <c r="Q184" s="53">
        <v>0</v>
      </c>
      <c r="R184" s="53">
        <v>0</v>
      </c>
      <c r="S184" s="53">
        <v>0</v>
      </c>
      <c r="T184" s="53">
        <v>0</v>
      </c>
      <c r="U184" s="53">
        <v>0</v>
      </c>
      <c r="V184" s="53">
        <v>0</v>
      </c>
      <c r="W184" s="53">
        <v>0.75800000000000012</v>
      </c>
      <c r="X184" s="53">
        <v>0</v>
      </c>
      <c r="Y184" s="53">
        <v>21.718</v>
      </c>
      <c r="Z184" s="53">
        <v>0</v>
      </c>
      <c r="AA184" s="138">
        <v>30.164999999999999</v>
      </c>
    </row>
    <row r="185" spans="1:27" s="89" customFormat="1" ht="14.25" customHeight="1" x14ac:dyDescent="0.25">
      <c r="A185" s="3" t="s">
        <v>240</v>
      </c>
      <c r="B185" s="3" t="s">
        <v>509</v>
      </c>
      <c r="C185" s="3" t="s">
        <v>514</v>
      </c>
      <c r="D185" s="53">
        <v>0</v>
      </c>
      <c r="E185" s="53">
        <v>0</v>
      </c>
      <c r="F185" s="53">
        <v>0.8550000000000002</v>
      </c>
      <c r="G185" s="53">
        <v>0</v>
      </c>
      <c r="H185" s="53">
        <v>0</v>
      </c>
      <c r="I185" s="53">
        <v>0</v>
      </c>
      <c r="J185" s="53">
        <v>0</v>
      </c>
      <c r="K185" s="53">
        <v>0</v>
      </c>
      <c r="L185" s="53">
        <v>0</v>
      </c>
      <c r="M185" s="53">
        <v>0</v>
      </c>
      <c r="N185" s="53">
        <v>0</v>
      </c>
      <c r="O185" s="53">
        <v>0</v>
      </c>
      <c r="P185" s="53">
        <v>0</v>
      </c>
      <c r="Q185" s="53">
        <v>0</v>
      </c>
      <c r="R185" s="53">
        <v>0</v>
      </c>
      <c r="S185" s="53">
        <v>0</v>
      </c>
      <c r="T185" s="53">
        <v>0</v>
      </c>
      <c r="U185" s="53">
        <v>4.2000000000000003E-2</v>
      </c>
      <c r="V185" s="53">
        <v>0</v>
      </c>
      <c r="W185" s="53">
        <v>0</v>
      </c>
      <c r="X185" s="53">
        <v>0</v>
      </c>
      <c r="Y185" s="53">
        <v>0</v>
      </c>
      <c r="Z185" s="53">
        <v>0</v>
      </c>
      <c r="AA185" s="138">
        <v>0.89700000000000024</v>
      </c>
    </row>
    <row r="186" spans="1:27" s="89" customFormat="1" ht="14.25" customHeight="1" x14ac:dyDescent="0.25">
      <c r="A186" s="3" t="s">
        <v>240</v>
      </c>
      <c r="B186" s="3" t="s">
        <v>509</v>
      </c>
      <c r="C186" s="3" t="s">
        <v>267</v>
      </c>
      <c r="D186" s="53">
        <v>0</v>
      </c>
      <c r="E186" s="53">
        <v>0</v>
      </c>
      <c r="F186" s="53">
        <v>31.900000000000006</v>
      </c>
      <c r="G186" s="53">
        <v>0</v>
      </c>
      <c r="H186" s="53">
        <v>0</v>
      </c>
      <c r="I186" s="53">
        <v>0</v>
      </c>
      <c r="J186" s="53">
        <v>0.128</v>
      </c>
      <c r="K186" s="53">
        <v>0</v>
      </c>
      <c r="L186" s="53">
        <v>0</v>
      </c>
      <c r="M186" s="53">
        <v>0</v>
      </c>
      <c r="N186" s="53">
        <v>0</v>
      </c>
      <c r="O186" s="53">
        <v>0</v>
      </c>
      <c r="P186" s="53">
        <v>0</v>
      </c>
      <c r="Q186" s="53">
        <v>0.13394999999999999</v>
      </c>
      <c r="R186" s="53">
        <v>0</v>
      </c>
      <c r="S186" s="53">
        <v>0</v>
      </c>
      <c r="T186" s="53">
        <v>0</v>
      </c>
      <c r="U186" s="53">
        <v>0</v>
      </c>
      <c r="V186" s="53">
        <v>0</v>
      </c>
      <c r="W186" s="53">
        <v>1.9530000000000001</v>
      </c>
      <c r="X186" s="53">
        <v>0.04</v>
      </c>
      <c r="Y186" s="53">
        <v>0.27899999999999991</v>
      </c>
      <c r="Z186" s="53">
        <v>0</v>
      </c>
      <c r="AA186" s="138">
        <v>34.43395000000001</v>
      </c>
    </row>
    <row r="187" spans="1:27" s="89" customFormat="1" ht="14.25" customHeight="1" x14ac:dyDescent="0.25">
      <c r="A187" s="3" t="s">
        <v>240</v>
      </c>
      <c r="B187" s="3" t="s">
        <v>509</v>
      </c>
      <c r="C187" s="3" t="s">
        <v>515</v>
      </c>
      <c r="D187" s="53">
        <v>0</v>
      </c>
      <c r="E187" s="53">
        <v>0</v>
      </c>
      <c r="F187" s="53">
        <v>0.31</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53">
        <v>0</v>
      </c>
      <c r="W187" s="53">
        <v>0</v>
      </c>
      <c r="X187" s="53">
        <v>0</v>
      </c>
      <c r="Y187" s="53">
        <v>5.8000000000000003E-2</v>
      </c>
      <c r="Z187" s="53">
        <v>0</v>
      </c>
      <c r="AA187" s="138">
        <v>0.36799999999999999</v>
      </c>
    </row>
    <row r="188" spans="1:27" s="89" customFormat="1" ht="14.25" customHeight="1" x14ac:dyDescent="0.25">
      <c r="A188" s="3" t="s">
        <v>240</v>
      </c>
      <c r="B188" s="3" t="s">
        <v>509</v>
      </c>
      <c r="C188" s="3" t="s">
        <v>516</v>
      </c>
      <c r="D188" s="53">
        <v>0</v>
      </c>
      <c r="E188" s="53">
        <v>0</v>
      </c>
      <c r="F188" s="53">
        <v>57.945999999999998</v>
      </c>
      <c r="G188" s="53">
        <v>0</v>
      </c>
      <c r="H188" s="53">
        <v>0</v>
      </c>
      <c r="I188" s="53">
        <v>0</v>
      </c>
      <c r="J188" s="53">
        <v>0.23300000000000001</v>
      </c>
      <c r="K188" s="53">
        <v>0</v>
      </c>
      <c r="L188" s="53">
        <v>0</v>
      </c>
      <c r="M188" s="53">
        <v>0</v>
      </c>
      <c r="N188" s="53">
        <v>0</v>
      </c>
      <c r="O188" s="53">
        <v>0</v>
      </c>
      <c r="P188" s="53">
        <v>0</v>
      </c>
      <c r="Q188" s="53">
        <v>3.4340000000000002</v>
      </c>
      <c r="R188" s="53">
        <v>0</v>
      </c>
      <c r="S188" s="53">
        <v>0</v>
      </c>
      <c r="T188" s="53">
        <v>0</v>
      </c>
      <c r="U188" s="53">
        <v>0.14100000000000001</v>
      </c>
      <c r="V188" s="53">
        <v>0</v>
      </c>
      <c r="W188" s="53">
        <v>1.3859999999999999</v>
      </c>
      <c r="X188" s="53">
        <v>0.05</v>
      </c>
      <c r="Y188" s="53">
        <v>19.936</v>
      </c>
      <c r="Z188" s="53">
        <v>0</v>
      </c>
      <c r="AA188" s="138">
        <v>83.125999999999991</v>
      </c>
    </row>
    <row r="189" spans="1:27" s="89" customFormat="1" ht="14.25" customHeight="1" x14ac:dyDescent="0.25">
      <c r="A189" s="3" t="s">
        <v>240</v>
      </c>
      <c r="B189" s="3" t="s">
        <v>509</v>
      </c>
      <c r="C189" s="3" t="s">
        <v>270</v>
      </c>
      <c r="D189" s="53">
        <v>0</v>
      </c>
      <c r="E189" s="53">
        <v>0</v>
      </c>
      <c r="F189" s="53">
        <v>74.540000000000006</v>
      </c>
      <c r="G189" s="53">
        <v>0</v>
      </c>
      <c r="H189" s="53">
        <v>0</v>
      </c>
      <c r="I189" s="53">
        <v>0.12</v>
      </c>
      <c r="J189" s="53">
        <v>7.9000000000000001E-2</v>
      </c>
      <c r="K189" s="53">
        <v>0</v>
      </c>
      <c r="L189" s="53">
        <v>0</v>
      </c>
      <c r="M189" s="53">
        <v>0</v>
      </c>
      <c r="N189" s="53">
        <v>0</v>
      </c>
      <c r="O189" s="53">
        <v>0</v>
      </c>
      <c r="P189" s="53">
        <v>0</v>
      </c>
      <c r="Q189" s="53">
        <v>0</v>
      </c>
      <c r="R189" s="53">
        <v>0.13800000000000001</v>
      </c>
      <c r="S189" s="53">
        <v>0</v>
      </c>
      <c r="T189" s="53">
        <v>0</v>
      </c>
      <c r="U189" s="53">
        <v>0</v>
      </c>
      <c r="V189" s="53">
        <v>0</v>
      </c>
      <c r="W189" s="53">
        <v>1.268</v>
      </c>
      <c r="X189" s="53">
        <v>0.218</v>
      </c>
      <c r="Y189" s="53">
        <v>1.6860000000000002</v>
      </c>
      <c r="Z189" s="53">
        <v>0</v>
      </c>
      <c r="AA189" s="138">
        <v>78.049000000000021</v>
      </c>
    </row>
    <row r="190" spans="1:27" s="89" customFormat="1" ht="14.25" customHeight="1" x14ac:dyDescent="0.25">
      <c r="A190" s="51" t="s">
        <v>517</v>
      </c>
      <c r="B190" s="51" t="s">
        <v>517</v>
      </c>
      <c r="C190" s="51" t="s">
        <v>517</v>
      </c>
      <c r="D190" s="52">
        <v>0</v>
      </c>
      <c r="E190" s="52">
        <v>0.33600000000000002</v>
      </c>
      <c r="F190" s="52">
        <v>72.575000000000017</v>
      </c>
      <c r="G190" s="52">
        <v>0</v>
      </c>
      <c r="H190" s="52">
        <v>5.1000000000000004E-2</v>
      </c>
      <c r="I190" s="52">
        <v>0.21799999999999997</v>
      </c>
      <c r="J190" s="52">
        <v>0.96700000000000008</v>
      </c>
      <c r="K190" s="52">
        <v>0</v>
      </c>
      <c r="L190" s="52">
        <v>0</v>
      </c>
      <c r="M190" s="52">
        <v>0</v>
      </c>
      <c r="N190" s="52">
        <v>0</v>
      </c>
      <c r="O190" s="52">
        <v>0.2</v>
      </c>
      <c r="P190" s="52">
        <v>0</v>
      </c>
      <c r="Q190" s="52">
        <v>0</v>
      </c>
      <c r="R190" s="52">
        <v>0</v>
      </c>
      <c r="S190" s="52">
        <v>0</v>
      </c>
      <c r="T190" s="52">
        <v>0</v>
      </c>
      <c r="U190" s="52">
        <v>0</v>
      </c>
      <c r="V190" s="52">
        <v>0</v>
      </c>
      <c r="W190" s="52">
        <v>0.82300000000000018</v>
      </c>
      <c r="X190" s="52">
        <v>7.5999999999999998E-2</v>
      </c>
      <c r="Y190" s="52">
        <v>14.827000000000002</v>
      </c>
      <c r="Z190" s="52">
        <v>0</v>
      </c>
      <c r="AA190" s="52">
        <v>90.073000000000022</v>
      </c>
    </row>
    <row r="191" spans="1:27" s="89" customFormat="1" ht="14.25" customHeight="1" x14ac:dyDescent="0.25">
      <c r="A191" s="3" t="s">
        <v>240</v>
      </c>
      <c r="B191" s="3" t="s">
        <v>518</v>
      </c>
      <c r="C191" s="3" t="s">
        <v>291</v>
      </c>
      <c r="D191" s="53">
        <v>0</v>
      </c>
      <c r="E191" s="53">
        <v>0</v>
      </c>
      <c r="F191" s="53">
        <v>0</v>
      </c>
      <c r="G191" s="53">
        <v>0</v>
      </c>
      <c r="H191" s="53">
        <v>0</v>
      </c>
      <c r="I191" s="53">
        <v>0</v>
      </c>
      <c r="J191" s="53">
        <v>0.10299999999999999</v>
      </c>
      <c r="K191" s="53">
        <v>0</v>
      </c>
      <c r="L191" s="53">
        <v>0</v>
      </c>
      <c r="M191" s="53">
        <v>0</v>
      </c>
      <c r="N191" s="53">
        <v>0</v>
      </c>
      <c r="O191" s="53">
        <v>0</v>
      </c>
      <c r="P191" s="53">
        <v>0</v>
      </c>
      <c r="Q191" s="53">
        <v>0</v>
      </c>
      <c r="R191" s="53">
        <v>0</v>
      </c>
      <c r="S191" s="53">
        <v>0</v>
      </c>
      <c r="T191" s="53">
        <v>0</v>
      </c>
      <c r="U191" s="53">
        <v>0</v>
      </c>
      <c r="V191" s="53">
        <v>0</v>
      </c>
      <c r="W191" s="53">
        <v>0</v>
      </c>
      <c r="X191" s="53">
        <v>0</v>
      </c>
      <c r="Y191" s="53">
        <v>8.6000000000000007E-2</v>
      </c>
      <c r="Z191" s="53">
        <v>0</v>
      </c>
      <c r="AA191" s="138">
        <v>0.189</v>
      </c>
    </row>
    <row r="192" spans="1:27" s="89" customFormat="1" ht="14.25" customHeight="1" x14ac:dyDescent="0.25">
      <c r="A192" s="3" t="s">
        <v>240</v>
      </c>
      <c r="B192" s="3" t="s">
        <v>518</v>
      </c>
      <c r="C192" s="3" t="s">
        <v>276</v>
      </c>
      <c r="D192" s="53">
        <v>0</v>
      </c>
      <c r="E192" s="53">
        <v>0</v>
      </c>
      <c r="F192" s="53">
        <v>35.534000000000006</v>
      </c>
      <c r="G192" s="53">
        <v>0</v>
      </c>
      <c r="H192" s="53">
        <v>0</v>
      </c>
      <c r="I192" s="53">
        <v>0</v>
      </c>
      <c r="J192" s="53">
        <v>8.5999999999999993E-2</v>
      </c>
      <c r="K192" s="53">
        <v>0</v>
      </c>
      <c r="L192" s="53">
        <v>0</v>
      </c>
      <c r="M192" s="53">
        <v>0</v>
      </c>
      <c r="N192" s="53">
        <v>0</v>
      </c>
      <c r="O192" s="53">
        <v>0</v>
      </c>
      <c r="P192" s="53">
        <v>0</v>
      </c>
      <c r="Q192" s="53">
        <v>0</v>
      </c>
      <c r="R192" s="53">
        <v>0</v>
      </c>
      <c r="S192" s="53">
        <v>0</v>
      </c>
      <c r="T192" s="53">
        <v>0</v>
      </c>
      <c r="U192" s="53">
        <v>0</v>
      </c>
      <c r="V192" s="53">
        <v>0</v>
      </c>
      <c r="W192" s="53">
        <v>0.21500000000000002</v>
      </c>
      <c r="X192" s="53">
        <v>0</v>
      </c>
      <c r="Y192" s="53">
        <v>4.62</v>
      </c>
      <c r="Z192" s="53">
        <v>0</v>
      </c>
      <c r="AA192" s="138">
        <v>40.455000000000005</v>
      </c>
    </row>
    <row r="193" spans="1:27"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138">
        <v>0</v>
      </c>
    </row>
    <row r="194" spans="1:27"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138">
        <v>0</v>
      </c>
    </row>
    <row r="195" spans="1:27" s="89" customFormat="1" ht="14.25" customHeight="1" x14ac:dyDescent="0.25">
      <c r="A195" s="3" t="s">
        <v>240</v>
      </c>
      <c r="B195" s="3" t="s">
        <v>518</v>
      </c>
      <c r="C195" s="3" t="s">
        <v>285</v>
      </c>
      <c r="D195" s="53">
        <v>0</v>
      </c>
      <c r="E195" s="53">
        <v>0</v>
      </c>
      <c r="F195" s="53">
        <v>33.94700000000001</v>
      </c>
      <c r="G195" s="53">
        <v>0</v>
      </c>
      <c r="H195" s="53">
        <v>5.1000000000000004E-2</v>
      </c>
      <c r="I195" s="53">
        <v>0.21799999999999997</v>
      </c>
      <c r="J195" s="53">
        <v>0.64100000000000001</v>
      </c>
      <c r="K195" s="53">
        <v>0</v>
      </c>
      <c r="L195" s="53">
        <v>0</v>
      </c>
      <c r="M195" s="53">
        <v>0</v>
      </c>
      <c r="N195" s="53">
        <v>0</v>
      </c>
      <c r="O195" s="53">
        <v>0</v>
      </c>
      <c r="P195" s="53">
        <v>0</v>
      </c>
      <c r="Q195" s="53">
        <v>0</v>
      </c>
      <c r="R195" s="53">
        <v>0</v>
      </c>
      <c r="S195" s="53">
        <v>0</v>
      </c>
      <c r="T195" s="53">
        <v>0</v>
      </c>
      <c r="U195" s="53">
        <v>0</v>
      </c>
      <c r="V195" s="53">
        <v>0</v>
      </c>
      <c r="W195" s="53">
        <v>0</v>
      </c>
      <c r="X195" s="53">
        <v>0</v>
      </c>
      <c r="Y195" s="53">
        <v>0.313</v>
      </c>
      <c r="Z195" s="53">
        <v>0</v>
      </c>
      <c r="AA195" s="138">
        <v>35.170000000000009</v>
      </c>
    </row>
    <row r="196" spans="1:27" s="89" customFormat="1" ht="14.25" customHeight="1" x14ac:dyDescent="0.25">
      <c r="A196" s="3" t="s">
        <v>240</v>
      </c>
      <c r="B196" s="3" t="s">
        <v>518</v>
      </c>
      <c r="C196" s="3" t="s">
        <v>288</v>
      </c>
      <c r="D196" s="53">
        <v>0</v>
      </c>
      <c r="E196" s="53">
        <v>0.33600000000000002</v>
      </c>
      <c r="F196" s="53">
        <v>3.0940000000000003</v>
      </c>
      <c r="G196" s="53">
        <v>0</v>
      </c>
      <c r="H196" s="53">
        <v>0</v>
      </c>
      <c r="I196" s="53">
        <v>0</v>
      </c>
      <c r="J196" s="53">
        <v>0.13699999999999998</v>
      </c>
      <c r="K196" s="53">
        <v>0</v>
      </c>
      <c r="L196" s="53">
        <v>0</v>
      </c>
      <c r="M196" s="53">
        <v>0</v>
      </c>
      <c r="N196" s="53">
        <v>0</v>
      </c>
      <c r="O196" s="53">
        <v>0.2</v>
      </c>
      <c r="P196" s="53">
        <v>0</v>
      </c>
      <c r="Q196" s="53">
        <v>0</v>
      </c>
      <c r="R196" s="53">
        <v>0</v>
      </c>
      <c r="S196" s="53">
        <v>0</v>
      </c>
      <c r="T196" s="53">
        <v>0</v>
      </c>
      <c r="U196" s="53">
        <v>0</v>
      </c>
      <c r="V196" s="53">
        <v>0</v>
      </c>
      <c r="W196" s="53">
        <v>0.6080000000000001</v>
      </c>
      <c r="X196" s="53">
        <v>7.5999999999999998E-2</v>
      </c>
      <c r="Y196" s="53">
        <v>9.8080000000000016</v>
      </c>
      <c r="Z196" s="53">
        <v>0</v>
      </c>
      <c r="AA196" s="138">
        <v>14.259</v>
      </c>
    </row>
    <row r="197" spans="1:27" s="89" customFormat="1" ht="14.25" customHeight="1" x14ac:dyDescent="0.25">
      <c r="A197" s="49" t="s">
        <v>521</v>
      </c>
      <c r="B197" s="49" t="s">
        <v>521</v>
      </c>
      <c r="C197" s="49" t="s">
        <v>521</v>
      </c>
      <c r="D197" s="50">
        <v>0</v>
      </c>
      <c r="E197" s="50">
        <v>0</v>
      </c>
      <c r="F197" s="50">
        <v>9.5250000000000021</v>
      </c>
      <c r="G197" s="50">
        <v>0</v>
      </c>
      <c r="H197" s="50">
        <v>0</v>
      </c>
      <c r="I197" s="50">
        <v>0.06</v>
      </c>
      <c r="J197" s="50">
        <v>6.9000000000000006E-2</v>
      </c>
      <c r="K197" s="50">
        <v>0</v>
      </c>
      <c r="L197" s="50">
        <v>0</v>
      </c>
      <c r="M197" s="50">
        <v>0</v>
      </c>
      <c r="N197" s="50">
        <v>0</v>
      </c>
      <c r="O197" s="50">
        <v>0.59499999999999997</v>
      </c>
      <c r="P197" s="50">
        <v>0</v>
      </c>
      <c r="Q197" s="50">
        <v>0</v>
      </c>
      <c r="R197" s="50">
        <v>0.25700000000000001</v>
      </c>
      <c r="S197" s="50">
        <v>0</v>
      </c>
      <c r="T197" s="50">
        <v>8.3000000000000004E-2</v>
      </c>
      <c r="U197" s="50">
        <v>4.5149999999999997</v>
      </c>
      <c r="V197" s="50">
        <v>0</v>
      </c>
      <c r="W197" s="50">
        <v>4.2280000000000006</v>
      </c>
      <c r="X197" s="50">
        <v>6.9000000000000006E-2</v>
      </c>
      <c r="Y197" s="50">
        <v>0.24500000000000002</v>
      </c>
      <c r="Z197" s="50">
        <v>0</v>
      </c>
      <c r="AA197" s="50">
        <v>19.646000000000004</v>
      </c>
    </row>
    <row r="198" spans="1:27" s="89" customFormat="1" ht="14.25" customHeight="1" x14ac:dyDescent="0.25">
      <c r="A198" s="51" t="s">
        <v>521</v>
      </c>
      <c r="B198" s="51" t="s">
        <v>521</v>
      </c>
      <c r="C198" s="51" t="s">
        <v>521</v>
      </c>
      <c r="D198" s="52">
        <v>0</v>
      </c>
      <c r="E198" s="52">
        <v>0</v>
      </c>
      <c r="F198" s="52">
        <v>9.5250000000000021</v>
      </c>
      <c r="G198" s="52">
        <v>0</v>
      </c>
      <c r="H198" s="52">
        <v>0</v>
      </c>
      <c r="I198" s="52">
        <v>0.06</v>
      </c>
      <c r="J198" s="52">
        <v>6.9000000000000006E-2</v>
      </c>
      <c r="K198" s="52">
        <v>0</v>
      </c>
      <c r="L198" s="52">
        <v>0</v>
      </c>
      <c r="M198" s="52">
        <v>0</v>
      </c>
      <c r="N198" s="52">
        <v>0</v>
      </c>
      <c r="O198" s="52">
        <v>0.59499999999999997</v>
      </c>
      <c r="P198" s="52">
        <v>0</v>
      </c>
      <c r="Q198" s="52">
        <v>0</v>
      </c>
      <c r="R198" s="52">
        <v>0.25700000000000001</v>
      </c>
      <c r="S198" s="52">
        <v>0</v>
      </c>
      <c r="T198" s="52">
        <v>8.3000000000000004E-2</v>
      </c>
      <c r="U198" s="52">
        <v>4.5149999999999997</v>
      </c>
      <c r="V198" s="52">
        <v>0</v>
      </c>
      <c r="W198" s="52">
        <v>4.2280000000000006</v>
      </c>
      <c r="X198" s="52">
        <v>6.9000000000000006E-2</v>
      </c>
      <c r="Y198" s="52">
        <v>0.24500000000000002</v>
      </c>
      <c r="Z198" s="52">
        <v>0</v>
      </c>
      <c r="AA198" s="52">
        <v>19.646000000000004</v>
      </c>
    </row>
    <row r="199" spans="1:27" s="89" customFormat="1" ht="14.25" customHeight="1" x14ac:dyDescent="0.25">
      <c r="A199" s="3" t="s">
        <v>522</v>
      </c>
      <c r="B199" s="3" t="s">
        <v>522</v>
      </c>
      <c r="C199" s="3" t="s">
        <v>523</v>
      </c>
      <c r="D199" s="53">
        <v>0</v>
      </c>
      <c r="E199" s="53">
        <v>0</v>
      </c>
      <c r="F199" s="53">
        <v>6.0610000000000017</v>
      </c>
      <c r="G199" s="53">
        <v>0</v>
      </c>
      <c r="H199" s="53">
        <v>0</v>
      </c>
      <c r="I199" s="53">
        <v>0.06</v>
      </c>
      <c r="J199" s="53">
        <v>7.0000000000000001E-3</v>
      </c>
      <c r="K199" s="53">
        <v>0</v>
      </c>
      <c r="L199" s="53">
        <v>0</v>
      </c>
      <c r="M199" s="53">
        <v>0</v>
      </c>
      <c r="N199" s="53">
        <v>0</v>
      </c>
      <c r="O199" s="53">
        <v>0.59499999999999997</v>
      </c>
      <c r="P199" s="53">
        <v>0</v>
      </c>
      <c r="Q199" s="53">
        <v>0</v>
      </c>
      <c r="R199" s="53">
        <v>0.25700000000000001</v>
      </c>
      <c r="S199" s="53">
        <v>0</v>
      </c>
      <c r="T199" s="53">
        <v>0</v>
      </c>
      <c r="U199" s="53">
        <v>4.5149999999999997</v>
      </c>
      <c r="V199" s="53">
        <v>0</v>
      </c>
      <c r="W199" s="53">
        <v>3.9360000000000004</v>
      </c>
      <c r="X199" s="53">
        <v>6.9000000000000006E-2</v>
      </c>
      <c r="Y199" s="53">
        <v>9.6000000000000002E-2</v>
      </c>
      <c r="Z199" s="53">
        <v>0</v>
      </c>
      <c r="AA199" s="138">
        <v>15.596000000000002</v>
      </c>
    </row>
    <row r="200" spans="1:27"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138">
        <v>0</v>
      </c>
    </row>
    <row r="201" spans="1:27"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138">
        <v>0</v>
      </c>
    </row>
    <row r="202" spans="1:27"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138">
        <v>0</v>
      </c>
    </row>
    <row r="203" spans="1:27"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138">
        <v>0</v>
      </c>
    </row>
    <row r="204" spans="1:27" s="89" customFormat="1" ht="14.25" customHeight="1" x14ac:dyDescent="0.25">
      <c r="A204" s="3" t="s">
        <v>522</v>
      </c>
      <c r="B204" s="3" t="s">
        <v>522</v>
      </c>
      <c r="C204" s="3" t="s">
        <v>528</v>
      </c>
      <c r="D204" s="53">
        <v>0</v>
      </c>
      <c r="E204" s="53">
        <v>0</v>
      </c>
      <c r="F204" s="53">
        <v>3.4140000000000001</v>
      </c>
      <c r="G204" s="53">
        <v>0</v>
      </c>
      <c r="H204" s="53">
        <v>0</v>
      </c>
      <c r="I204" s="53">
        <v>0</v>
      </c>
      <c r="J204" s="53">
        <v>6.2E-2</v>
      </c>
      <c r="K204" s="53">
        <v>0</v>
      </c>
      <c r="L204" s="53">
        <v>0</v>
      </c>
      <c r="M204" s="53">
        <v>0</v>
      </c>
      <c r="N204" s="53">
        <v>0</v>
      </c>
      <c r="O204" s="53">
        <v>0</v>
      </c>
      <c r="P204" s="53">
        <v>0</v>
      </c>
      <c r="Q204" s="53">
        <v>0</v>
      </c>
      <c r="R204" s="53">
        <v>0</v>
      </c>
      <c r="S204" s="53">
        <v>0</v>
      </c>
      <c r="T204" s="53">
        <v>8.3000000000000004E-2</v>
      </c>
      <c r="U204" s="53">
        <v>0</v>
      </c>
      <c r="V204" s="53">
        <v>0</v>
      </c>
      <c r="W204" s="53">
        <v>0.29199999999999998</v>
      </c>
      <c r="X204" s="53">
        <v>0</v>
      </c>
      <c r="Y204" s="53">
        <v>0.14900000000000002</v>
      </c>
      <c r="Z204" s="53">
        <v>0</v>
      </c>
      <c r="AA204" s="138">
        <v>4</v>
      </c>
    </row>
    <row r="205" spans="1:27" s="89" customFormat="1" ht="14.25" customHeight="1" x14ac:dyDescent="0.25">
      <c r="A205" s="3" t="s">
        <v>522</v>
      </c>
      <c r="B205" s="3" t="s">
        <v>522</v>
      </c>
      <c r="C205" s="3" t="s">
        <v>529</v>
      </c>
      <c r="D205" s="53">
        <v>0</v>
      </c>
      <c r="E205" s="53">
        <v>0</v>
      </c>
      <c r="F205" s="53">
        <v>0.05</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138">
        <v>0.05</v>
      </c>
    </row>
    <row r="206" spans="1:27"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138">
        <v>0</v>
      </c>
    </row>
    <row r="207" spans="1:27"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138">
        <v>0</v>
      </c>
    </row>
    <row r="208" spans="1:27"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138">
        <v>0</v>
      </c>
    </row>
    <row r="209" spans="1:27"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0.28000000000000003</v>
      </c>
      <c r="Y209" s="50">
        <v>0</v>
      </c>
      <c r="Z209" s="50">
        <v>0</v>
      </c>
      <c r="AA209" s="50">
        <v>0.28000000000000003</v>
      </c>
    </row>
    <row r="210" spans="1:27"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0.28000000000000003</v>
      </c>
      <c r="Y210" s="52">
        <v>0</v>
      </c>
      <c r="Z210" s="52">
        <v>0</v>
      </c>
      <c r="AA210" s="52">
        <v>0.28000000000000003</v>
      </c>
    </row>
    <row r="211" spans="1:27"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0.28000000000000003</v>
      </c>
      <c r="Y211" s="53">
        <v>0</v>
      </c>
      <c r="Z211" s="53">
        <v>0</v>
      </c>
      <c r="AA211" s="138">
        <v>0.28000000000000003</v>
      </c>
    </row>
    <row r="212" spans="1:27"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137"/>
    </row>
  </sheetData>
  <conditionalFormatting sqref="A4:AA6">
    <cfRule type="cellIs" dxfId="5" priority="1" stopIfTrue="1" operator="lessThan">
      <formula>0</formula>
    </cfRule>
  </conditionalFormatting>
  <conditionalFormatting sqref="A26:AA26">
    <cfRule type="cellIs" dxfId="4" priority="3" stopIfTrue="1" operator="lessThan">
      <formula>0</formula>
    </cfRule>
  </conditionalFormatting>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2203F-0114-4C92-AD84-02A3CAEF76F8}">
  <dimension ref="A1:AC212"/>
  <sheetViews>
    <sheetView showGridLines="0" zoomScaleNormal="100" workbookViewId="0"/>
  </sheetViews>
  <sheetFormatPr defaultColWidth="8" defaultRowHeight="14" x14ac:dyDescent="0.3"/>
  <cols>
    <col min="1" max="3" width="18" style="88" customWidth="1"/>
    <col min="4" max="26" width="9.75" style="43" customWidth="1"/>
    <col min="27" max="27" width="9.75" style="137" customWidth="1"/>
    <col min="28" max="16384" width="8" style="88"/>
  </cols>
  <sheetData>
    <row r="1" spans="1:29" ht="20" x14ac:dyDescent="0.4">
      <c r="A1" s="95" t="s">
        <v>1313</v>
      </c>
      <c r="C1" s="133"/>
    </row>
    <row r="2" spans="1:29"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5"/>
      <c r="AC2" s="90"/>
    </row>
    <row r="3" spans="1:29" s="89" customFormat="1" ht="14.5" x14ac:dyDescent="0.35">
      <c r="A3" s="44">
        <v>2022</v>
      </c>
      <c r="D3" s="141" t="s">
        <v>145</v>
      </c>
      <c r="E3" s="141" t="s">
        <v>370</v>
      </c>
      <c r="F3" s="141" t="s">
        <v>291</v>
      </c>
      <c r="G3" s="141" t="s">
        <v>165</v>
      </c>
      <c r="H3" s="141" t="s">
        <v>355</v>
      </c>
      <c r="I3" s="141" t="s">
        <v>356</v>
      </c>
      <c r="J3" s="141" t="s">
        <v>151</v>
      </c>
      <c r="K3" s="141" t="s">
        <v>357</v>
      </c>
      <c r="L3" s="141" t="s">
        <v>360</v>
      </c>
      <c r="M3" s="141" t="s">
        <v>375</v>
      </c>
      <c r="N3" s="141" t="s">
        <v>261</v>
      </c>
      <c r="O3" s="141" t="s">
        <v>200</v>
      </c>
      <c r="P3" s="141" t="s">
        <v>155</v>
      </c>
      <c r="Q3" s="141" t="s">
        <v>187</v>
      </c>
      <c r="R3" s="141" t="s">
        <v>173</v>
      </c>
      <c r="S3" s="141" t="s">
        <v>177</v>
      </c>
      <c r="T3" s="141" t="s">
        <v>450</v>
      </c>
      <c r="U3" s="141" t="s">
        <v>159</v>
      </c>
      <c r="V3" s="141" t="s">
        <v>364</v>
      </c>
      <c r="W3" s="141" t="s">
        <v>206</v>
      </c>
      <c r="X3" s="141" t="s">
        <v>245</v>
      </c>
      <c r="Y3" s="141" t="s">
        <v>213</v>
      </c>
      <c r="Z3" s="141" t="s">
        <v>415</v>
      </c>
      <c r="AA3" s="140" t="s">
        <v>1286</v>
      </c>
      <c r="AC3" s="142"/>
    </row>
    <row r="4" spans="1:29" s="89" customFormat="1" ht="14.25" customHeight="1" x14ac:dyDescent="0.25">
      <c r="A4" s="47" t="s">
        <v>100</v>
      </c>
      <c r="B4" s="47" t="s">
        <v>100</v>
      </c>
      <c r="C4" s="47" t="s">
        <v>100</v>
      </c>
      <c r="D4" s="48">
        <v>0</v>
      </c>
      <c r="E4" s="48">
        <v>25.109000000000002</v>
      </c>
      <c r="F4" s="48">
        <v>439.14499999999992</v>
      </c>
      <c r="G4" s="48">
        <v>4.8000000000000001E-2</v>
      </c>
      <c r="H4" s="48">
        <v>177.8</v>
      </c>
      <c r="I4" s="48">
        <v>42.367999999999995</v>
      </c>
      <c r="J4" s="48">
        <v>41.638999999999989</v>
      </c>
      <c r="K4" s="48">
        <v>1.1220000000000001</v>
      </c>
      <c r="L4" s="48">
        <v>14.772</v>
      </c>
      <c r="M4" s="48">
        <v>68.958999999999989</v>
      </c>
      <c r="N4" s="48">
        <v>0</v>
      </c>
      <c r="O4" s="48">
        <v>78.119</v>
      </c>
      <c r="P4" s="48">
        <v>0</v>
      </c>
      <c r="Q4" s="48">
        <v>183.80499999999995</v>
      </c>
      <c r="R4" s="48">
        <v>51.635000000000005</v>
      </c>
      <c r="S4" s="48">
        <v>7.7320000000000002</v>
      </c>
      <c r="T4" s="48">
        <v>3.5420000000000007</v>
      </c>
      <c r="U4" s="48">
        <v>69.790999999999997</v>
      </c>
      <c r="V4" s="48">
        <v>0</v>
      </c>
      <c r="W4" s="48">
        <v>72.027000000000001</v>
      </c>
      <c r="X4" s="48">
        <v>91.878999999999991</v>
      </c>
      <c r="Y4" s="48">
        <v>122.518</v>
      </c>
      <c r="Z4" s="48">
        <v>0</v>
      </c>
      <c r="AA4" s="48">
        <v>1502.9569999999999</v>
      </c>
    </row>
    <row r="5" spans="1:29" s="89" customFormat="1" ht="14.25" customHeight="1" x14ac:dyDescent="0.25">
      <c r="A5" s="49" t="s">
        <v>349</v>
      </c>
      <c r="B5" s="49" t="s">
        <v>349</v>
      </c>
      <c r="C5" s="49" t="s">
        <v>349</v>
      </c>
      <c r="D5" s="50">
        <v>0</v>
      </c>
      <c r="E5" s="50">
        <v>9.097999999999999</v>
      </c>
      <c r="F5" s="50">
        <v>35.654999999999994</v>
      </c>
      <c r="G5" s="50">
        <v>4.8000000000000001E-2</v>
      </c>
      <c r="H5" s="50">
        <v>132.44400000000002</v>
      </c>
      <c r="I5" s="50">
        <v>39.690999999999995</v>
      </c>
      <c r="J5" s="50">
        <v>35.928999999999988</v>
      </c>
      <c r="K5" s="50">
        <v>1.1220000000000001</v>
      </c>
      <c r="L5" s="50">
        <v>13.75</v>
      </c>
      <c r="M5" s="50">
        <v>53.017999999999994</v>
      </c>
      <c r="N5" s="50">
        <v>0</v>
      </c>
      <c r="O5" s="50">
        <v>29.506</v>
      </c>
      <c r="P5" s="50">
        <v>0</v>
      </c>
      <c r="Q5" s="50">
        <v>134.48199999999997</v>
      </c>
      <c r="R5" s="50">
        <v>51.405000000000008</v>
      </c>
      <c r="S5" s="50">
        <v>7.7320000000000002</v>
      </c>
      <c r="T5" s="50">
        <v>0.02</v>
      </c>
      <c r="U5" s="50">
        <v>45.699999999999989</v>
      </c>
      <c r="V5" s="50">
        <v>0</v>
      </c>
      <c r="W5" s="50">
        <v>8.4779999999999998</v>
      </c>
      <c r="X5" s="50">
        <v>43.374000000000002</v>
      </c>
      <c r="Y5" s="50">
        <v>8.5980000000000008</v>
      </c>
      <c r="Z5" s="50">
        <v>0</v>
      </c>
      <c r="AA5" s="50">
        <v>660.99299999999982</v>
      </c>
    </row>
    <row r="6" spans="1:29" s="89" customFormat="1" ht="14.25" customHeight="1" x14ac:dyDescent="0.25">
      <c r="A6" s="51" t="s">
        <v>350</v>
      </c>
      <c r="B6" s="51" t="s">
        <v>350</v>
      </c>
      <c r="C6" s="51" t="s">
        <v>350</v>
      </c>
      <c r="D6" s="52">
        <v>0</v>
      </c>
      <c r="E6" s="52">
        <v>2.2130000000000001</v>
      </c>
      <c r="F6" s="52">
        <v>24.634999999999998</v>
      </c>
      <c r="G6" s="52">
        <v>0</v>
      </c>
      <c r="H6" s="52">
        <v>130.47200000000001</v>
      </c>
      <c r="I6" s="52">
        <v>37.471999999999994</v>
      </c>
      <c r="J6" s="52">
        <v>29.851999999999997</v>
      </c>
      <c r="K6" s="52">
        <v>4.1999999999999996E-2</v>
      </c>
      <c r="L6" s="52">
        <v>7.6900000000000013</v>
      </c>
      <c r="M6" s="52">
        <v>28.601000000000003</v>
      </c>
      <c r="N6" s="52">
        <v>0</v>
      </c>
      <c r="O6" s="52">
        <v>24.576000000000001</v>
      </c>
      <c r="P6" s="52">
        <v>0</v>
      </c>
      <c r="Q6" s="52">
        <v>58.641999999999989</v>
      </c>
      <c r="R6" s="52">
        <v>1.7990000000000002</v>
      </c>
      <c r="S6" s="52">
        <v>3.3330000000000002</v>
      </c>
      <c r="T6" s="52">
        <v>0.02</v>
      </c>
      <c r="U6" s="52">
        <v>43.737000000000002</v>
      </c>
      <c r="V6" s="52">
        <v>0</v>
      </c>
      <c r="W6" s="52">
        <v>4.7759999999999998</v>
      </c>
      <c r="X6" s="52">
        <v>28.628999999999998</v>
      </c>
      <c r="Y6" s="52">
        <v>7.8159999999999998</v>
      </c>
      <c r="Z6" s="52">
        <v>0</v>
      </c>
      <c r="AA6" s="52">
        <v>442.11799999999999</v>
      </c>
    </row>
    <row r="7" spans="1:29" s="89" customFormat="1" ht="14.25" customHeight="1" x14ac:dyDescent="0.25">
      <c r="A7" s="3" t="s">
        <v>144</v>
      </c>
      <c r="B7" s="3" t="s">
        <v>351</v>
      </c>
      <c r="C7" s="3" t="s">
        <v>352</v>
      </c>
      <c r="D7" s="53">
        <v>0</v>
      </c>
      <c r="E7" s="53">
        <v>4.3999999999999997E-2</v>
      </c>
      <c r="F7" s="53">
        <v>0</v>
      </c>
      <c r="G7" s="53">
        <v>0</v>
      </c>
      <c r="H7" s="53">
        <v>0.434</v>
      </c>
      <c r="I7" s="53">
        <v>0.08</v>
      </c>
      <c r="J7" s="53">
        <v>9.94</v>
      </c>
      <c r="K7" s="53">
        <v>0</v>
      </c>
      <c r="L7" s="53">
        <v>3.0399999999999996</v>
      </c>
      <c r="M7" s="53">
        <v>2.9670000000000005</v>
      </c>
      <c r="N7" s="53">
        <v>0</v>
      </c>
      <c r="O7" s="53">
        <v>0</v>
      </c>
      <c r="P7" s="53">
        <v>0</v>
      </c>
      <c r="Q7" s="53">
        <v>0</v>
      </c>
      <c r="R7" s="53">
        <v>0</v>
      </c>
      <c r="S7" s="53">
        <v>0</v>
      </c>
      <c r="T7" s="53">
        <v>0</v>
      </c>
      <c r="U7" s="53">
        <v>0</v>
      </c>
      <c r="V7" s="53">
        <v>0</v>
      </c>
      <c r="W7" s="53">
        <v>0</v>
      </c>
      <c r="X7" s="53">
        <v>6.6000000000000003E-2</v>
      </c>
      <c r="Y7" s="53">
        <v>0</v>
      </c>
      <c r="Z7" s="53">
        <v>0</v>
      </c>
      <c r="AA7" s="138">
        <v>17.203999999999997</v>
      </c>
    </row>
    <row r="8" spans="1:29" s="89" customFormat="1" ht="14.25" customHeight="1" x14ac:dyDescent="0.25">
      <c r="A8" s="3" t="s">
        <v>144</v>
      </c>
      <c r="B8" s="3" t="s">
        <v>351</v>
      </c>
      <c r="C8" s="3" t="s">
        <v>145</v>
      </c>
      <c r="D8" s="53">
        <v>0</v>
      </c>
      <c r="E8" s="53">
        <v>0</v>
      </c>
      <c r="F8" s="53">
        <v>1.3360000000000001</v>
      </c>
      <c r="G8" s="53">
        <v>0</v>
      </c>
      <c r="H8" s="53">
        <v>0.52600000000000002</v>
      </c>
      <c r="I8" s="53">
        <v>6.2469999999999999</v>
      </c>
      <c r="J8" s="53">
        <v>2.3340000000000001</v>
      </c>
      <c r="K8" s="53">
        <v>0</v>
      </c>
      <c r="L8" s="53">
        <v>0.56200000000000006</v>
      </c>
      <c r="M8" s="53">
        <v>2.524</v>
      </c>
      <c r="N8" s="53">
        <v>0</v>
      </c>
      <c r="O8" s="53">
        <v>0</v>
      </c>
      <c r="P8" s="53">
        <v>0</v>
      </c>
      <c r="Q8" s="53">
        <v>1.024</v>
      </c>
      <c r="R8" s="53">
        <v>0</v>
      </c>
      <c r="S8" s="53">
        <v>0</v>
      </c>
      <c r="T8" s="53">
        <v>0</v>
      </c>
      <c r="U8" s="53">
        <v>2.0779999999999998</v>
      </c>
      <c r="V8" s="53">
        <v>0</v>
      </c>
      <c r="W8" s="53">
        <v>0</v>
      </c>
      <c r="X8" s="53">
        <v>0.60099999999999998</v>
      </c>
      <c r="Y8" s="53">
        <v>0.54600000000000015</v>
      </c>
      <c r="Z8" s="53">
        <v>0</v>
      </c>
      <c r="AA8" s="138">
        <v>17.798999999999999</v>
      </c>
    </row>
    <row r="9" spans="1:29" s="89" customFormat="1" ht="14.25" customHeight="1" x14ac:dyDescent="0.25">
      <c r="A9" s="3" t="s">
        <v>144</v>
      </c>
      <c r="B9" s="3" t="s">
        <v>351</v>
      </c>
      <c r="C9" s="3" t="s">
        <v>353</v>
      </c>
      <c r="D9" s="53">
        <v>0</v>
      </c>
      <c r="E9" s="53">
        <v>0.90400000000000003</v>
      </c>
      <c r="F9" s="53">
        <v>0</v>
      </c>
      <c r="G9" s="53">
        <v>0</v>
      </c>
      <c r="H9" s="53">
        <v>0</v>
      </c>
      <c r="I9" s="53">
        <v>0</v>
      </c>
      <c r="J9" s="53">
        <v>0</v>
      </c>
      <c r="K9" s="53">
        <v>4.1999999999999996E-2</v>
      </c>
      <c r="L9" s="53">
        <v>0.31000000000000005</v>
      </c>
      <c r="M9" s="53">
        <v>0</v>
      </c>
      <c r="N9" s="53">
        <v>0</v>
      </c>
      <c r="O9" s="53">
        <v>0</v>
      </c>
      <c r="P9" s="53">
        <v>0</v>
      </c>
      <c r="Q9" s="53">
        <v>0</v>
      </c>
      <c r="R9" s="53">
        <v>2.3E-2</v>
      </c>
      <c r="S9" s="53">
        <v>0</v>
      </c>
      <c r="T9" s="53">
        <v>0</v>
      </c>
      <c r="U9" s="53">
        <v>0</v>
      </c>
      <c r="V9" s="53">
        <v>0</v>
      </c>
      <c r="W9" s="53">
        <v>0</v>
      </c>
      <c r="X9" s="53">
        <v>0</v>
      </c>
      <c r="Y9" s="53">
        <v>0</v>
      </c>
      <c r="Z9" s="53">
        <v>0</v>
      </c>
      <c r="AA9" s="138">
        <v>1.2790000000000001</v>
      </c>
    </row>
    <row r="10" spans="1:29" s="89" customFormat="1" ht="14.25" customHeight="1" x14ac:dyDescent="0.25">
      <c r="A10" s="3" t="s">
        <v>144</v>
      </c>
      <c r="B10" s="3" t="s">
        <v>351</v>
      </c>
      <c r="C10" s="3" t="s">
        <v>354</v>
      </c>
      <c r="D10" s="53">
        <v>0</v>
      </c>
      <c r="E10" s="53">
        <v>0</v>
      </c>
      <c r="F10" s="53">
        <v>4.9720000000000004</v>
      </c>
      <c r="G10" s="53">
        <v>0</v>
      </c>
      <c r="H10" s="53">
        <v>10.329999999999998</v>
      </c>
      <c r="I10" s="53">
        <v>2.2169999999999992</v>
      </c>
      <c r="J10" s="53">
        <v>0.94899999999999995</v>
      </c>
      <c r="K10" s="53">
        <v>0</v>
      </c>
      <c r="L10" s="53">
        <v>0</v>
      </c>
      <c r="M10" s="53">
        <v>3.25</v>
      </c>
      <c r="N10" s="53">
        <v>0</v>
      </c>
      <c r="O10" s="53">
        <v>0</v>
      </c>
      <c r="P10" s="53">
        <v>0</v>
      </c>
      <c r="Q10" s="53">
        <v>12.619999999999997</v>
      </c>
      <c r="R10" s="53">
        <v>0</v>
      </c>
      <c r="S10" s="53">
        <v>0</v>
      </c>
      <c r="T10" s="53">
        <v>0</v>
      </c>
      <c r="U10" s="53">
        <v>6.7399999999999993</v>
      </c>
      <c r="V10" s="53">
        <v>0</v>
      </c>
      <c r="W10" s="53">
        <v>0</v>
      </c>
      <c r="X10" s="53">
        <v>4.76</v>
      </c>
      <c r="Y10" s="53">
        <v>0</v>
      </c>
      <c r="Z10" s="53">
        <v>0</v>
      </c>
      <c r="AA10" s="138">
        <v>45.837999999999994</v>
      </c>
    </row>
    <row r="11" spans="1:29" s="89" customFormat="1" ht="14.25" customHeight="1" x14ac:dyDescent="0.25">
      <c r="A11" s="3" t="s">
        <v>144</v>
      </c>
      <c r="B11" s="3" t="s">
        <v>351</v>
      </c>
      <c r="C11" s="3" t="s">
        <v>355</v>
      </c>
      <c r="D11" s="53">
        <v>0</v>
      </c>
      <c r="E11" s="53">
        <v>0</v>
      </c>
      <c r="F11" s="53">
        <v>0</v>
      </c>
      <c r="G11" s="53">
        <v>0</v>
      </c>
      <c r="H11" s="53">
        <v>0</v>
      </c>
      <c r="I11" s="53">
        <v>2.1999999999999999E-2</v>
      </c>
      <c r="J11" s="53">
        <v>0</v>
      </c>
      <c r="K11" s="53">
        <v>0</v>
      </c>
      <c r="L11" s="53">
        <v>0</v>
      </c>
      <c r="M11" s="53">
        <v>0</v>
      </c>
      <c r="N11" s="53">
        <v>0</v>
      </c>
      <c r="O11" s="53">
        <v>0</v>
      </c>
      <c r="P11" s="53">
        <v>0</v>
      </c>
      <c r="Q11" s="53">
        <v>3.02</v>
      </c>
      <c r="R11" s="53">
        <v>0</v>
      </c>
      <c r="S11" s="53">
        <v>0</v>
      </c>
      <c r="T11" s="53">
        <v>0</v>
      </c>
      <c r="U11" s="53">
        <v>0</v>
      </c>
      <c r="V11" s="53">
        <v>0</v>
      </c>
      <c r="W11" s="53">
        <v>0</v>
      </c>
      <c r="X11" s="53">
        <v>0.69</v>
      </c>
      <c r="Y11" s="53">
        <v>0</v>
      </c>
      <c r="Z11" s="53">
        <v>0</v>
      </c>
      <c r="AA11" s="138">
        <v>3.7319999999999998</v>
      </c>
    </row>
    <row r="12" spans="1:29" s="89" customFormat="1" ht="14.25" customHeight="1" x14ac:dyDescent="0.25">
      <c r="A12" s="3" t="s">
        <v>144</v>
      </c>
      <c r="B12" s="3" t="s">
        <v>351</v>
      </c>
      <c r="C12" s="3" t="s">
        <v>356</v>
      </c>
      <c r="D12" s="53">
        <v>0</v>
      </c>
      <c r="E12" s="53">
        <v>0.5</v>
      </c>
      <c r="F12" s="53">
        <v>1.3840000000000001</v>
      </c>
      <c r="G12" s="53">
        <v>0</v>
      </c>
      <c r="H12" s="53">
        <v>22.542999999999999</v>
      </c>
      <c r="I12" s="53">
        <v>0</v>
      </c>
      <c r="J12" s="53">
        <v>1.1519999999999999</v>
      </c>
      <c r="K12" s="53">
        <v>0</v>
      </c>
      <c r="L12" s="53">
        <v>0.25800000000000001</v>
      </c>
      <c r="M12" s="53">
        <v>2.4990000000000001</v>
      </c>
      <c r="N12" s="53">
        <v>0</v>
      </c>
      <c r="O12" s="53">
        <v>0</v>
      </c>
      <c r="P12" s="53">
        <v>0</v>
      </c>
      <c r="Q12" s="53">
        <v>5.9990000000000006</v>
      </c>
      <c r="R12" s="53">
        <v>0</v>
      </c>
      <c r="S12" s="53">
        <v>1.0999999999999999E-2</v>
      </c>
      <c r="T12" s="53">
        <v>0.02</v>
      </c>
      <c r="U12" s="53">
        <v>10.801999999999998</v>
      </c>
      <c r="V12" s="53">
        <v>0</v>
      </c>
      <c r="W12" s="53">
        <v>0.52799999999999991</v>
      </c>
      <c r="X12" s="53">
        <v>1</v>
      </c>
      <c r="Y12" s="53">
        <v>2.4729999999999994</v>
      </c>
      <c r="Z12" s="53">
        <v>0</v>
      </c>
      <c r="AA12" s="138">
        <v>49.194000000000003</v>
      </c>
    </row>
    <row r="13" spans="1:29" s="89" customFormat="1" ht="14.25" customHeight="1" x14ac:dyDescent="0.25">
      <c r="A13" s="3" t="s">
        <v>144</v>
      </c>
      <c r="B13" s="3" t="s">
        <v>351</v>
      </c>
      <c r="C13" s="3" t="s">
        <v>151</v>
      </c>
      <c r="D13" s="53">
        <v>0</v>
      </c>
      <c r="E13" s="53">
        <v>6.6000000000000003E-2</v>
      </c>
      <c r="F13" s="53">
        <v>8.3019999999999996</v>
      </c>
      <c r="G13" s="53">
        <v>0</v>
      </c>
      <c r="H13" s="53">
        <v>29.314999999999998</v>
      </c>
      <c r="I13" s="53">
        <v>6.3970000000000002</v>
      </c>
      <c r="J13" s="53">
        <v>0</v>
      </c>
      <c r="K13" s="53">
        <v>0</v>
      </c>
      <c r="L13" s="53">
        <v>0.52200000000000002</v>
      </c>
      <c r="M13" s="53">
        <v>8.8719999999999999</v>
      </c>
      <c r="N13" s="53">
        <v>0</v>
      </c>
      <c r="O13" s="53">
        <v>0</v>
      </c>
      <c r="P13" s="53">
        <v>0</v>
      </c>
      <c r="Q13" s="53">
        <v>16.510999999999996</v>
      </c>
      <c r="R13" s="53">
        <v>0</v>
      </c>
      <c r="S13" s="53">
        <v>0.75000000000000011</v>
      </c>
      <c r="T13" s="53">
        <v>0</v>
      </c>
      <c r="U13" s="53">
        <v>5.1259999999999994</v>
      </c>
      <c r="V13" s="53">
        <v>0</v>
      </c>
      <c r="W13" s="53">
        <v>0</v>
      </c>
      <c r="X13" s="53">
        <v>3.6680000000000001</v>
      </c>
      <c r="Y13" s="53">
        <v>0.7370000000000001</v>
      </c>
      <c r="Z13" s="53">
        <v>0</v>
      </c>
      <c r="AA13" s="138">
        <v>87.399999999999991</v>
      </c>
    </row>
    <row r="14" spans="1:29" s="89" customFormat="1" ht="14.25" customHeight="1" x14ac:dyDescent="0.25">
      <c r="A14" s="3" t="s">
        <v>144</v>
      </c>
      <c r="B14" s="3" t="s">
        <v>351</v>
      </c>
      <c r="C14" s="3" t="s">
        <v>357</v>
      </c>
      <c r="D14" s="53">
        <v>0</v>
      </c>
      <c r="E14" s="53">
        <v>0.69900000000000007</v>
      </c>
      <c r="F14" s="53">
        <v>1.1579999999999999</v>
      </c>
      <c r="G14" s="53">
        <v>0</v>
      </c>
      <c r="H14" s="53">
        <v>6.7000000000000004E-2</v>
      </c>
      <c r="I14" s="53">
        <v>0</v>
      </c>
      <c r="J14" s="53">
        <v>0.14400000000000002</v>
      </c>
      <c r="K14" s="53">
        <v>0</v>
      </c>
      <c r="L14" s="53">
        <v>0.14599999999999999</v>
      </c>
      <c r="M14" s="53">
        <v>0</v>
      </c>
      <c r="N14" s="53">
        <v>0</v>
      </c>
      <c r="O14" s="53">
        <v>4.1360000000000001</v>
      </c>
      <c r="P14" s="53">
        <v>0</v>
      </c>
      <c r="Q14" s="53">
        <v>3.9640000000000004</v>
      </c>
      <c r="R14" s="53">
        <v>1.7040000000000002</v>
      </c>
      <c r="S14" s="53">
        <v>0</v>
      </c>
      <c r="T14" s="53">
        <v>0</v>
      </c>
      <c r="U14" s="53">
        <v>0.14200000000000002</v>
      </c>
      <c r="V14" s="53">
        <v>0</v>
      </c>
      <c r="W14" s="53">
        <v>0</v>
      </c>
      <c r="X14" s="53">
        <v>2.3170000000000002</v>
      </c>
      <c r="Y14" s="53">
        <v>0.14599999999999999</v>
      </c>
      <c r="Z14" s="53">
        <v>0</v>
      </c>
      <c r="AA14" s="138">
        <v>14.623000000000001</v>
      </c>
    </row>
    <row r="15" spans="1:29"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138">
        <v>0</v>
      </c>
    </row>
    <row r="16" spans="1:29" s="89" customFormat="1" ht="14.25" customHeight="1" x14ac:dyDescent="0.25">
      <c r="A16" s="3" t="s">
        <v>144</v>
      </c>
      <c r="B16" s="3" t="s">
        <v>351</v>
      </c>
      <c r="C16" s="3" t="s">
        <v>359</v>
      </c>
      <c r="D16" s="53">
        <v>0</v>
      </c>
      <c r="E16" s="53">
        <v>0</v>
      </c>
      <c r="F16" s="53">
        <v>0.68800000000000006</v>
      </c>
      <c r="G16" s="53">
        <v>0</v>
      </c>
      <c r="H16" s="53">
        <v>2.95</v>
      </c>
      <c r="I16" s="53">
        <v>3.4890000000000003</v>
      </c>
      <c r="J16" s="53">
        <v>0.75100000000000011</v>
      </c>
      <c r="K16" s="53">
        <v>0</v>
      </c>
      <c r="L16" s="53">
        <v>0</v>
      </c>
      <c r="M16" s="53">
        <v>0</v>
      </c>
      <c r="N16" s="53">
        <v>0</v>
      </c>
      <c r="O16" s="53">
        <v>2.8319999999999999</v>
      </c>
      <c r="P16" s="53">
        <v>0</v>
      </c>
      <c r="Q16" s="53">
        <v>0</v>
      </c>
      <c r="R16" s="53">
        <v>0</v>
      </c>
      <c r="S16" s="53">
        <v>0</v>
      </c>
      <c r="T16" s="53">
        <v>0</v>
      </c>
      <c r="U16" s="53">
        <v>0</v>
      </c>
      <c r="V16" s="53">
        <v>0</v>
      </c>
      <c r="W16" s="53">
        <v>0</v>
      </c>
      <c r="X16" s="53">
        <v>0</v>
      </c>
      <c r="Y16" s="53">
        <v>3.4000000000000002E-2</v>
      </c>
      <c r="Z16" s="53">
        <v>0</v>
      </c>
      <c r="AA16" s="138">
        <v>10.744000000000002</v>
      </c>
    </row>
    <row r="17" spans="1:27" s="89" customFormat="1" ht="14.25" customHeight="1" x14ac:dyDescent="0.25">
      <c r="A17" s="3" t="s">
        <v>144</v>
      </c>
      <c r="B17" s="3" t="s">
        <v>351</v>
      </c>
      <c r="C17" s="3" t="s">
        <v>360</v>
      </c>
      <c r="D17" s="53">
        <v>0</v>
      </c>
      <c r="E17" s="53">
        <v>0</v>
      </c>
      <c r="F17" s="53">
        <v>4.8000000000000001E-2</v>
      </c>
      <c r="G17" s="53">
        <v>0</v>
      </c>
      <c r="H17" s="53">
        <v>0</v>
      </c>
      <c r="I17" s="53">
        <v>7.8E-2</v>
      </c>
      <c r="J17" s="53">
        <v>0.54099999999999993</v>
      </c>
      <c r="K17" s="53">
        <v>0</v>
      </c>
      <c r="L17" s="53">
        <v>0</v>
      </c>
      <c r="M17" s="53">
        <v>0.254</v>
      </c>
      <c r="N17" s="53">
        <v>0</v>
      </c>
      <c r="O17" s="53">
        <v>0</v>
      </c>
      <c r="P17" s="53">
        <v>0</v>
      </c>
      <c r="Q17" s="53">
        <v>0</v>
      </c>
      <c r="R17" s="53">
        <v>0</v>
      </c>
      <c r="S17" s="53">
        <v>1.2919999999999998</v>
      </c>
      <c r="T17" s="53">
        <v>0</v>
      </c>
      <c r="U17" s="53">
        <v>8.4999999999999992E-2</v>
      </c>
      <c r="V17" s="53">
        <v>0</v>
      </c>
      <c r="W17" s="53">
        <v>0</v>
      </c>
      <c r="X17" s="53">
        <v>0</v>
      </c>
      <c r="Y17" s="53">
        <v>0</v>
      </c>
      <c r="Z17" s="53">
        <v>0</v>
      </c>
      <c r="AA17" s="138">
        <v>2.2979999999999996</v>
      </c>
    </row>
    <row r="18" spans="1:27" s="89" customFormat="1" ht="14.25" customHeight="1" x14ac:dyDescent="0.25">
      <c r="A18" s="3" t="s">
        <v>144</v>
      </c>
      <c r="B18" s="3" t="s">
        <v>351</v>
      </c>
      <c r="C18" s="3" t="s">
        <v>361</v>
      </c>
      <c r="D18" s="53">
        <v>0</v>
      </c>
      <c r="E18" s="53">
        <v>0</v>
      </c>
      <c r="F18" s="53">
        <v>9.0999999999999998E-2</v>
      </c>
      <c r="G18" s="53">
        <v>0</v>
      </c>
      <c r="H18" s="53">
        <v>0</v>
      </c>
      <c r="I18" s="53">
        <v>0</v>
      </c>
      <c r="J18" s="53">
        <v>0</v>
      </c>
      <c r="K18" s="53">
        <v>0</v>
      </c>
      <c r="L18" s="53">
        <v>0.17599999999999999</v>
      </c>
      <c r="M18" s="53">
        <v>0</v>
      </c>
      <c r="N18" s="53">
        <v>0</v>
      </c>
      <c r="O18" s="53">
        <v>0</v>
      </c>
      <c r="P18" s="53">
        <v>0</v>
      </c>
      <c r="Q18" s="53">
        <v>0</v>
      </c>
      <c r="R18" s="53">
        <v>0</v>
      </c>
      <c r="S18" s="53">
        <v>0</v>
      </c>
      <c r="T18" s="53">
        <v>0</v>
      </c>
      <c r="U18" s="53">
        <v>0</v>
      </c>
      <c r="V18" s="53">
        <v>0</v>
      </c>
      <c r="W18" s="53">
        <v>0</v>
      </c>
      <c r="X18" s="53">
        <v>0</v>
      </c>
      <c r="Y18" s="53">
        <v>0</v>
      </c>
      <c r="Z18" s="53">
        <v>0</v>
      </c>
      <c r="AA18" s="138">
        <v>0.26700000000000002</v>
      </c>
    </row>
    <row r="19" spans="1:27" s="89" customFormat="1" ht="14.25" customHeight="1" x14ac:dyDescent="0.25">
      <c r="A19" s="3" t="s">
        <v>144</v>
      </c>
      <c r="B19" s="3" t="s">
        <v>351</v>
      </c>
      <c r="C19" s="3" t="s">
        <v>155</v>
      </c>
      <c r="D19" s="53">
        <v>0</v>
      </c>
      <c r="E19" s="53">
        <v>0</v>
      </c>
      <c r="F19" s="53">
        <v>0</v>
      </c>
      <c r="G19" s="53">
        <v>0</v>
      </c>
      <c r="H19" s="53">
        <v>20.079000000000001</v>
      </c>
      <c r="I19" s="53">
        <v>6.423</v>
      </c>
      <c r="J19" s="53">
        <v>8.8960000000000008</v>
      </c>
      <c r="K19" s="53">
        <v>0</v>
      </c>
      <c r="L19" s="53">
        <v>0</v>
      </c>
      <c r="M19" s="53">
        <v>5.8639999999999999</v>
      </c>
      <c r="N19" s="53">
        <v>0</v>
      </c>
      <c r="O19" s="53">
        <v>0.52800000000000002</v>
      </c>
      <c r="P19" s="53">
        <v>0</v>
      </c>
      <c r="Q19" s="53">
        <v>15.504</v>
      </c>
      <c r="R19" s="53">
        <v>0</v>
      </c>
      <c r="S19" s="53">
        <v>0</v>
      </c>
      <c r="T19" s="53">
        <v>0</v>
      </c>
      <c r="U19" s="53">
        <v>4.4690000000000003</v>
      </c>
      <c r="V19" s="53">
        <v>0</v>
      </c>
      <c r="W19" s="53">
        <v>0</v>
      </c>
      <c r="X19" s="53">
        <v>10.831999999999999</v>
      </c>
      <c r="Y19" s="53">
        <v>1.8830000000000002</v>
      </c>
      <c r="Z19" s="53">
        <v>0</v>
      </c>
      <c r="AA19" s="138">
        <v>74.477999999999994</v>
      </c>
    </row>
    <row r="20" spans="1:27" s="89" customFormat="1" ht="14.25" customHeight="1" x14ac:dyDescent="0.25">
      <c r="A20" s="3" t="s">
        <v>144</v>
      </c>
      <c r="B20" s="3" t="s">
        <v>351</v>
      </c>
      <c r="C20" s="3" t="s">
        <v>362</v>
      </c>
      <c r="D20" s="53">
        <v>0</v>
      </c>
      <c r="E20" s="53">
        <v>0</v>
      </c>
      <c r="F20" s="53">
        <v>0.24</v>
      </c>
      <c r="G20" s="53">
        <v>0</v>
      </c>
      <c r="H20" s="53">
        <v>4.43</v>
      </c>
      <c r="I20" s="53">
        <v>0</v>
      </c>
      <c r="J20" s="53">
        <v>0.18299999999999997</v>
      </c>
      <c r="K20" s="53">
        <v>0</v>
      </c>
      <c r="L20" s="53">
        <v>0</v>
      </c>
      <c r="M20" s="53">
        <v>0</v>
      </c>
      <c r="N20" s="53">
        <v>0</v>
      </c>
      <c r="O20" s="53">
        <v>0</v>
      </c>
      <c r="P20" s="53">
        <v>0</v>
      </c>
      <c r="Q20" s="53">
        <v>0</v>
      </c>
      <c r="R20" s="53">
        <v>0</v>
      </c>
      <c r="S20" s="53">
        <v>0</v>
      </c>
      <c r="T20" s="53">
        <v>0</v>
      </c>
      <c r="U20" s="53">
        <v>0.5</v>
      </c>
      <c r="V20" s="53">
        <v>0</v>
      </c>
      <c r="W20" s="53">
        <v>0</v>
      </c>
      <c r="X20" s="53">
        <v>0.32200000000000001</v>
      </c>
      <c r="Y20" s="53">
        <v>0</v>
      </c>
      <c r="Z20" s="53">
        <v>0</v>
      </c>
      <c r="AA20" s="138">
        <v>5.6749999999999998</v>
      </c>
    </row>
    <row r="21" spans="1:27" s="89" customFormat="1" ht="14.25" customHeight="1" x14ac:dyDescent="0.25">
      <c r="A21" s="3" t="s">
        <v>144</v>
      </c>
      <c r="B21" s="3" t="s">
        <v>351</v>
      </c>
      <c r="C21" s="3" t="s">
        <v>363</v>
      </c>
      <c r="D21" s="53">
        <v>0</v>
      </c>
      <c r="E21" s="53">
        <v>0</v>
      </c>
      <c r="F21" s="53">
        <v>0.13200000000000001</v>
      </c>
      <c r="G21" s="53">
        <v>0</v>
      </c>
      <c r="H21" s="53">
        <v>0</v>
      </c>
      <c r="I21" s="53">
        <v>0</v>
      </c>
      <c r="J21" s="53">
        <v>0.33100000000000002</v>
      </c>
      <c r="K21" s="53">
        <v>0</v>
      </c>
      <c r="L21" s="53">
        <v>0</v>
      </c>
      <c r="M21" s="53">
        <v>0</v>
      </c>
      <c r="N21" s="53">
        <v>0</v>
      </c>
      <c r="O21" s="53">
        <v>1.056</v>
      </c>
      <c r="P21" s="53">
        <v>0</v>
      </c>
      <c r="Q21" s="53">
        <v>0</v>
      </c>
      <c r="R21" s="53">
        <v>0</v>
      </c>
      <c r="S21" s="53">
        <v>2.4E-2</v>
      </c>
      <c r="T21" s="53">
        <v>0</v>
      </c>
      <c r="U21" s="53">
        <v>13.290999999999999</v>
      </c>
      <c r="V21" s="53">
        <v>0</v>
      </c>
      <c r="W21" s="53">
        <v>0</v>
      </c>
      <c r="X21" s="53">
        <v>0.82499999999999996</v>
      </c>
      <c r="Y21" s="53">
        <v>1.7999999999999999E-2</v>
      </c>
      <c r="Z21" s="53">
        <v>0</v>
      </c>
      <c r="AA21" s="138">
        <v>15.677</v>
      </c>
    </row>
    <row r="22" spans="1:27" s="89" customFormat="1" ht="14.25" customHeight="1" x14ac:dyDescent="0.25">
      <c r="A22" s="3" t="s">
        <v>144</v>
      </c>
      <c r="B22" s="3" t="s">
        <v>351</v>
      </c>
      <c r="C22" s="3" t="s">
        <v>159</v>
      </c>
      <c r="D22" s="53">
        <v>0</v>
      </c>
      <c r="E22" s="53">
        <v>0</v>
      </c>
      <c r="F22" s="53">
        <v>0.94699999999999995</v>
      </c>
      <c r="G22" s="53">
        <v>0</v>
      </c>
      <c r="H22" s="53">
        <v>0</v>
      </c>
      <c r="I22" s="53">
        <v>1.31</v>
      </c>
      <c r="J22" s="53">
        <v>2.4199999999999995</v>
      </c>
      <c r="K22" s="53">
        <v>0</v>
      </c>
      <c r="L22" s="53">
        <v>0.14500000000000002</v>
      </c>
      <c r="M22" s="53">
        <v>2.2120000000000002</v>
      </c>
      <c r="N22" s="53">
        <v>0</v>
      </c>
      <c r="O22" s="53">
        <v>2.3440000000000003</v>
      </c>
      <c r="P22" s="53">
        <v>0</v>
      </c>
      <c r="Q22" s="53">
        <v>0</v>
      </c>
      <c r="R22" s="53">
        <v>0</v>
      </c>
      <c r="S22" s="53">
        <v>1.0880000000000001</v>
      </c>
      <c r="T22" s="53">
        <v>0</v>
      </c>
      <c r="U22" s="53">
        <v>0</v>
      </c>
      <c r="V22" s="53">
        <v>0</v>
      </c>
      <c r="W22" s="53">
        <v>2.4E-2</v>
      </c>
      <c r="X22" s="53">
        <v>2.923</v>
      </c>
      <c r="Y22" s="53">
        <v>0.49499999999999994</v>
      </c>
      <c r="Z22" s="53">
        <v>0</v>
      </c>
      <c r="AA22" s="138">
        <v>13.907999999999999</v>
      </c>
    </row>
    <row r="23" spans="1:27" s="89" customFormat="1" ht="14.25" customHeight="1" x14ac:dyDescent="0.25">
      <c r="A23" s="3" t="s">
        <v>144</v>
      </c>
      <c r="B23" s="3" t="s">
        <v>351</v>
      </c>
      <c r="C23" s="3" t="s">
        <v>364</v>
      </c>
      <c r="D23" s="53">
        <v>0</v>
      </c>
      <c r="E23" s="53">
        <v>0</v>
      </c>
      <c r="F23" s="53">
        <v>0.22600000000000001</v>
      </c>
      <c r="G23" s="53">
        <v>0</v>
      </c>
      <c r="H23" s="53">
        <v>19.271000000000001</v>
      </c>
      <c r="I23" s="53">
        <v>3.6000000000000004E-2</v>
      </c>
      <c r="J23" s="53">
        <v>0.43699999999999994</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138">
        <v>19.970000000000002</v>
      </c>
    </row>
    <row r="24" spans="1:27" s="89" customFormat="1" ht="14.25" customHeight="1" x14ac:dyDescent="0.25">
      <c r="A24" s="3" t="s">
        <v>144</v>
      </c>
      <c r="B24" s="3" t="s">
        <v>351</v>
      </c>
      <c r="C24" s="3" t="s">
        <v>365</v>
      </c>
      <c r="D24" s="53">
        <v>0</v>
      </c>
      <c r="E24" s="53">
        <v>0</v>
      </c>
      <c r="F24" s="53">
        <v>0</v>
      </c>
      <c r="G24" s="53">
        <v>0</v>
      </c>
      <c r="H24" s="53">
        <v>2.0350000000000006</v>
      </c>
      <c r="I24" s="53">
        <v>2.0460000000000003</v>
      </c>
      <c r="J24" s="53">
        <v>0.76899999999999991</v>
      </c>
      <c r="K24" s="53">
        <v>0</v>
      </c>
      <c r="L24" s="53">
        <v>2.5310000000000001</v>
      </c>
      <c r="M24" s="53">
        <v>0.159</v>
      </c>
      <c r="N24" s="53">
        <v>0</v>
      </c>
      <c r="O24" s="53">
        <v>0</v>
      </c>
      <c r="P24" s="53">
        <v>0</v>
      </c>
      <c r="Q24" s="53">
        <v>0</v>
      </c>
      <c r="R24" s="53">
        <v>7.2000000000000008E-2</v>
      </c>
      <c r="S24" s="53">
        <v>9.1999999999999998E-2</v>
      </c>
      <c r="T24" s="53">
        <v>0</v>
      </c>
      <c r="U24" s="53">
        <v>7.2000000000000008E-2</v>
      </c>
      <c r="V24" s="53">
        <v>0</v>
      </c>
      <c r="W24" s="53">
        <v>4.7E-2</v>
      </c>
      <c r="X24" s="53">
        <v>0</v>
      </c>
      <c r="Y24" s="53">
        <v>0</v>
      </c>
      <c r="Z24" s="53">
        <v>0</v>
      </c>
      <c r="AA24" s="138">
        <v>7.8230000000000013</v>
      </c>
    </row>
    <row r="25" spans="1:27" s="89" customFormat="1" ht="14.25" customHeight="1" x14ac:dyDescent="0.25">
      <c r="A25" s="3" t="s">
        <v>144</v>
      </c>
      <c r="B25" s="3" t="s">
        <v>351</v>
      </c>
      <c r="C25" s="3" t="s">
        <v>162</v>
      </c>
      <c r="D25" s="53">
        <v>0</v>
      </c>
      <c r="E25" s="53">
        <v>0</v>
      </c>
      <c r="F25" s="53">
        <v>5.1110000000000007</v>
      </c>
      <c r="G25" s="53">
        <v>0</v>
      </c>
      <c r="H25" s="53">
        <v>18.491999999999997</v>
      </c>
      <c r="I25" s="53">
        <v>9.1270000000000007</v>
      </c>
      <c r="J25" s="53">
        <v>1.0049999999999999</v>
      </c>
      <c r="K25" s="53">
        <v>0</v>
      </c>
      <c r="L25" s="53">
        <v>0</v>
      </c>
      <c r="M25" s="53">
        <v>0</v>
      </c>
      <c r="N25" s="53">
        <v>0</v>
      </c>
      <c r="O25" s="53">
        <v>13.68</v>
      </c>
      <c r="P25" s="53">
        <v>0</v>
      </c>
      <c r="Q25" s="53">
        <v>0</v>
      </c>
      <c r="R25" s="53">
        <v>0</v>
      </c>
      <c r="S25" s="53">
        <v>7.5999999999999998E-2</v>
      </c>
      <c r="T25" s="53">
        <v>0</v>
      </c>
      <c r="U25" s="53">
        <v>0.43200000000000011</v>
      </c>
      <c r="V25" s="53">
        <v>0</v>
      </c>
      <c r="W25" s="53">
        <v>4.1769999999999996</v>
      </c>
      <c r="X25" s="53">
        <v>0.62499999999999989</v>
      </c>
      <c r="Y25" s="53">
        <v>1.484</v>
      </c>
      <c r="Z25" s="53">
        <v>0</v>
      </c>
      <c r="AA25" s="138">
        <v>54.209000000000003</v>
      </c>
    </row>
    <row r="26" spans="1:27" s="89" customFormat="1" ht="14.25" customHeight="1" x14ac:dyDescent="0.25">
      <c r="A26" s="51" t="s">
        <v>366</v>
      </c>
      <c r="B26" s="51" t="s">
        <v>366</v>
      </c>
      <c r="C26" s="51" t="s">
        <v>366</v>
      </c>
      <c r="D26" s="52">
        <v>0</v>
      </c>
      <c r="E26" s="52">
        <v>6.8849999999999998</v>
      </c>
      <c r="F26" s="52">
        <v>10.138</v>
      </c>
      <c r="G26" s="52">
        <v>4.8000000000000001E-2</v>
      </c>
      <c r="H26" s="52">
        <v>1.8519999999999999</v>
      </c>
      <c r="I26" s="52">
        <v>2.2009999999999996</v>
      </c>
      <c r="J26" s="52">
        <v>5.9759999999999991</v>
      </c>
      <c r="K26" s="52">
        <v>1.08</v>
      </c>
      <c r="L26" s="52">
        <v>6.0600000000000005</v>
      </c>
      <c r="M26" s="52">
        <v>24.331000000000003</v>
      </c>
      <c r="N26" s="52">
        <v>0</v>
      </c>
      <c r="O26" s="52">
        <v>4.9300000000000006</v>
      </c>
      <c r="P26" s="52">
        <v>0</v>
      </c>
      <c r="Q26" s="52">
        <v>48.37</v>
      </c>
      <c r="R26" s="52">
        <v>49.606000000000002</v>
      </c>
      <c r="S26" s="52">
        <v>4.399</v>
      </c>
      <c r="T26" s="52">
        <v>0</v>
      </c>
      <c r="U26" s="52">
        <v>1.9630000000000001</v>
      </c>
      <c r="V26" s="52">
        <v>0</v>
      </c>
      <c r="W26" s="52">
        <v>3.702</v>
      </c>
      <c r="X26" s="52">
        <v>13.756000000000002</v>
      </c>
      <c r="Y26" s="52">
        <v>0.76400000000000001</v>
      </c>
      <c r="Z26" s="52">
        <v>0</v>
      </c>
      <c r="AA26" s="52">
        <v>189.191</v>
      </c>
    </row>
    <row r="27" spans="1:27" s="89" customFormat="1" ht="14.25" customHeight="1" x14ac:dyDescent="0.25">
      <c r="A27" s="3" t="s">
        <v>144</v>
      </c>
      <c r="B27" s="3" t="s">
        <v>367</v>
      </c>
      <c r="C27" s="3" t="s">
        <v>368</v>
      </c>
      <c r="D27" s="53">
        <v>0</v>
      </c>
      <c r="E27" s="53">
        <v>0</v>
      </c>
      <c r="F27" s="53">
        <v>0</v>
      </c>
      <c r="G27" s="53">
        <v>0</v>
      </c>
      <c r="H27" s="53">
        <v>0</v>
      </c>
      <c r="I27" s="53">
        <v>0</v>
      </c>
      <c r="J27" s="53">
        <v>0</v>
      </c>
      <c r="K27" s="53">
        <v>6.6000000000000003E-2</v>
      </c>
      <c r="L27" s="53">
        <v>4.3999999999999997E-2</v>
      </c>
      <c r="M27" s="53">
        <v>0</v>
      </c>
      <c r="N27" s="53">
        <v>0</v>
      </c>
      <c r="O27" s="53">
        <v>0</v>
      </c>
      <c r="P27" s="53">
        <v>0</v>
      </c>
      <c r="Q27" s="53">
        <v>4.7E-2</v>
      </c>
      <c r="R27" s="53">
        <v>0</v>
      </c>
      <c r="S27" s="53">
        <v>0</v>
      </c>
      <c r="T27" s="53">
        <v>0</v>
      </c>
      <c r="U27" s="53">
        <v>0</v>
      </c>
      <c r="V27" s="53">
        <v>0</v>
      </c>
      <c r="W27" s="53">
        <v>0</v>
      </c>
      <c r="X27" s="53">
        <v>0</v>
      </c>
      <c r="Y27" s="53">
        <v>0</v>
      </c>
      <c r="Z27" s="53">
        <v>0</v>
      </c>
      <c r="AA27" s="138">
        <v>0.157</v>
      </c>
    </row>
    <row r="28" spans="1:27"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138">
        <v>0</v>
      </c>
    </row>
    <row r="29" spans="1:27" s="89" customFormat="1" ht="14.25" customHeight="1" x14ac:dyDescent="0.25">
      <c r="A29" s="3" t="s">
        <v>144</v>
      </c>
      <c r="B29" s="3" t="s">
        <v>367</v>
      </c>
      <c r="C29" s="3" t="s">
        <v>370</v>
      </c>
      <c r="D29" s="53">
        <v>0</v>
      </c>
      <c r="E29" s="53">
        <v>0</v>
      </c>
      <c r="F29" s="53">
        <v>0</v>
      </c>
      <c r="G29" s="53">
        <v>0</v>
      </c>
      <c r="H29" s="53">
        <v>0</v>
      </c>
      <c r="I29" s="53">
        <v>0</v>
      </c>
      <c r="J29" s="53">
        <v>0</v>
      </c>
      <c r="K29" s="53">
        <v>0.253</v>
      </c>
      <c r="L29" s="53">
        <v>0</v>
      </c>
      <c r="M29" s="53">
        <v>0</v>
      </c>
      <c r="N29" s="53">
        <v>0</v>
      </c>
      <c r="O29" s="53">
        <v>0</v>
      </c>
      <c r="P29" s="53">
        <v>0</v>
      </c>
      <c r="Q29" s="53">
        <v>0</v>
      </c>
      <c r="R29" s="53">
        <v>0.24</v>
      </c>
      <c r="S29" s="53">
        <v>0</v>
      </c>
      <c r="T29" s="53">
        <v>0</v>
      </c>
      <c r="U29" s="53">
        <v>0</v>
      </c>
      <c r="V29" s="53">
        <v>0</v>
      </c>
      <c r="W29" s="53">
        <v>0</v>
      </c>
      <c r="X29" s="53">
        <v>1.8190000000000002</v>
      </c>
      <c r="Y29" s="53">
        <v>1.4999999999999999E-2</v>
      </c>
      <c r="Z29" s="53">
        <v>0</v>
      </c>
      <c r="AA29" s="138">
        <v>2.3270000000000004</v>
      </c>
    </row>
    <row r="30" spans="1:27" s="89" customFormat="1" ht="14.25" customHeight="1" x14ac:dyDescent="0.25">
      <c r="A30" s="3" t="s">
        <v>144</v>
      </c>
      <c r="B30" s="3" t="s">
        <v>367</v>
      </c>
      <c r="C30" s="3" t="s">
        <v>371</v>
      </c>
      <c r="D30" s="53">
        <v>0</v>
      </c>
      <c r="E30" s="53">
        <v>0.41699999999999998</v>
      </c>
      <c r="F30" s="53">
        <v>0.622</v>
      </c>
      <c r="G30" s="53">
        <v>0</v>
      </c>
      <c r="H30" s="53">
        <v>0.17799999999999999</v>
      </c>
      <c r="I30" s="53">
        <v>0</v>
      </c>
      <c r="J30" s="53">
        <v>0</v>
      </c>
      <c r="K30" s="53">
        <v>0</v>
      </c>
      <c r="L30" s="53">
        <v>0.77300000000000002</v>
      </c>
      <c r="M30" s="53">
        <v>0.96099999999999985</v>
      </c>
      <c r="N30" s="53">
        <v>0</v>
      </c>
      <c r="O30" s="53">
        <v>0</v>
      </c>
      <c r="P30" s="53">
        <v>0</v>
      </c>
      <c r="Q30" s="53">
        <v>4.3999999999999997E-2</v>
      </c>
      <c r="R30" s="53">
        <v>3.6820000000000004</v>
      </c>
      <c r="S30" s="53">
        <v>0.60399999999999998</v>
      </c>
      <c r="T30" s="53">
        <v>0</v>
      </c>
      <c r="U30" s="53">
        <v>7.1000000000000008E-2</v>
      </c>
      <c r="V30" s="53">
        <v>0</v>
      </c>
      <c r="W30" s="53">
        <v>0</v>
      </c>
      <c r="X30" s="53">
        <v>0.57099999999999995</v>
      </c>
      <c r="Y30" s="53">
        <v>0</v>
      </c>
      <c r="Z30" s="53">
        <v>0</v>
      </c>
      <c r="AA30" s="138">
        <v>7.9229999999999992</v>
      </c>
    </row>
    <row r="31" spans="1:27" s="89" customFormat="1" ht="14.25" customHeight="1" x14ac:dyDescent="0.25">
      <c r="A31" s="3" t="s">
        <v>144</v>
      </c>
      <c r="B31" s="3" t="s">
        <v>367</v>
      </c>
      <c r="C31" s="3" t="s">
        <v>165</v>
      </c>
      <c r="D31" s="53">
        <v>0</v>
      </c>
      <c r="E31" s="53">
        <v>0</v>
      </c>
      <c r="F31" s="53">
        <v>0.01</v>
      </c>
      <c r="G31" s="53">
        <v>0</v>
      </c>
      <c r="H31" s="53">
        <v>0</v>
      </c>
      <c r="I31" s="53">
        <v>0</v>
      </c>
      <c r="J31" s="53">
        <v>0.74</v>
      </c>
      <c r="K31" s="53">
        <v>0</v>
      </c>
      <c r="L31" s="53">
        <v>0.62600000000000011</v>
      </c>
      <c r="M31" s="53">
        <v>2.3739999999999997</v>
      </c>
      <c r="N31" s="53">
        <v>0</v>
      </c>
      <c r="O31" s="53">
        <v>0</v>
      </c>
      <c r="P31" s="53">
        <v>0</v>
      </c>
      <c r="Q31" s="53">
        <v>0</v>
      </c>
      <c r="R31" s="53">
        <v>0</v>
      </c>
      <c r="S31" s="53">
        <v>7.6999999999999999E-2</v>
      </c>
      <c r="T31" s="53">
        <v>0</v>
      </c>
      <c r="U31" s="53">
        <v>0</v>
      </c>
      <c r="V31" s="53">
        <v>0</v>
      </c>
      <c r="W31" s="53">
        <v>0</v>
      </c>
      <c r="X31" s="53">
        <v>0.72899999999999998</v>
      </c>
      <c r="Y31" s="53">
        <v>0</v>
      </c>
      <c r="Z31" s="53">
        <v>0</v>
      </c>
      <c r="AA31" s="138">
        <v>5.1080000000000005</v>
      </c>
    </row>
    <row r="32" spans="1:27" s="89" customFormat="1" ht="14.25" customHeight="1" x14ac:dyDescent="0.25">
      <c r="A32" s="3" t="s">
        <v>144</v>
      </c>
      <c r="B32" s="3" t="s">
        <v>367</v>
      </c>
      <c r="C32" s="3" t="s">
        <v>372</v>
      </c>
      <c r="D32" s="53">
        <v>0</v>
      </c>
      <c r="E32" s="53">
        <v>0</v>
      </c>
      <c r="F32" s="53">
        <v>0.39399999999999996</v>
      </c>
      <c r="G32" s="53">
        <v>0</v>
      </c>
      <c r="H32" s="53">
        <v>0</v>
      </c>
      <c r="I32" s="53">
        <v>1.9E-2</v>
      </c>
      <c r="J32" s="53">
        <v>0.14699999999999999</v>
      </c>
      <c r="K32" s="53">
        <v>0</v>
      </c>
      <c r="L32" s="53">
        <v>0</v>
      </c>
      <c r="M32" s="53">
        <v>0.8879999999999999</v>
      </c>
      <c r="N32" s="53">
        <v>0</v>
      </c>
      <c r="O32" s="53">
        <v>0</v>
      </c>
      <c r="P32" s="53">
        <v>0</v>
      </c>
      <c r="Q32" s="53">
        <v>9</v>
      </c>
      <c r="R32" s="53">
        <v>0</v>
      </c>
      <c r="S32" s="53">
        <v>0</v>
      </c>
      <c r="T32" s="53">
        <v>0</v>
      </c>
      <c r="U32" s="53">
        <v>4.3999999999999997E-2</v>
      </c>
      <c r="V32" s="53">
        <v>0</v>
      </c>
      <c r="W32" s="53">
        <v>0</v>
      </c>
      <c r="X32" s="53">
        <v>0</v>
      </c>
      <c r="Y32" s="53">
        <v>0</v>
      </c>
      <c r="Z32" s="53">
        <v>0</v>
      </c>
      <c r="AA32" s="138">
        <v>10.567</v>
      </c>
    </row>
    <row r="33" spans="1:27" s="89" customFormat="1" ht="14.25" customHeight="1" x14ac:dyDescent="0.25">
      <c r="A33" s="3" t="s">
        <v>144</v>
      </c>
      <c r="B33" s="3" t="s">
        <v>367</v>
      </c>
      <c r="C33" s="3" t="s">
        <v>373</v>
      </c>
      <c r="D33" s="53">
        <v>0</v>
      </c>
      <c r="E33" s="53">
        <v>0</v>
      </c>
      <c r="F33" s="53">
        <v>8.3000000000000004E-2</v>
      </c>
      <c r="G33" s="53">
        <v>0</v>
      </c>
      <c r="H33" s="53">
        <v>0</v>
      </c>
      <c r="I33" s="53">
        <v>0</v>
      </c>
      <c r="J33" s="53">
        <v>0</v>
      </c>
      <c r="K33" s="53">
        <v>0</v>
      </c>
      <c r="L33" s="53">
        <v>0</v>
      </c>
      <c r="M33" s="53">
        <v>0</v>
      </c>
      <c r="N33" s="53">
        <v>0</v>
      </c>
      <c r="O33" s="53">
        <v>0</v>
      </c>
      <c r="P33" s="53">
        <v>0</v>
      </c>
      <c r="Q33" s="53">
        <v>0.21000000000000002</v>
      </c>
      <c r="R33" s="53">
        <v>0</v>
      </c>
      <c r="S33" s="53">
        <v>0</v>
      </c>
      <c r="T33" s="53">
        <v>0</v>
      </c>
      <c r="U33" s="53">
        <v>0</v>
      </c>
      <c r="V33" s="53">
        <v>0</v>
      </c>
      <c r="W33" s="53">
        <v>0</v>
      </c>
      <c r="X33" s="53">
        <v>0.14700000000000002</v>
      </c>
      <c r="Y33" s="53">
        <v>0</v>
      </c>
      <c r="Z33" s="53">
        <v>0</v>
      </c>
      <c r="AA33" s="138">
        <v>0.44000000000000006</v>
      </c>
    </row>
    <row r="34" spans="1:27" s="89" customFormat="1" ht="14.25" customHeight="1" x14ac:dyDescent="0.25">
      <c r="A34" s="3" t="s">
        <v>144</v>
      </c>
      <c r="B34" s="3" t="s">
        <v>367</v>
      </c>
      <c r="C34" s="3" t="s">
        <v>167</v>
      </c>
      <c r="D34" s="53">
        <v>0</v>
      </c>
      <c r="E34" s="53">
        <v>2.1999999999999999E-2</v>
      </c>
      <c r="F34" s="53">
        <v>0</v>
      </c>
      <c r="G34" s="53">
        <v>0</v>
      </c>
      <c r="H34" s="53">
        <v>0.26400000000000001</v>
      </c>
      <c r="I34" s="53">
        <v>0.14300000000000002</v>
      </c>
      <c r="J34" s="53">
        <v>0.54799999999999993</v>
      </c>
      <c r="K34" s="53">
        <v>0</v>
      </c>
      <c r="L34" s="53">
        <v>0.45700000000000002</v>
      </c>
      <c r="M34" s="53">
        <v>1.4259999999999999</v>
      </c>
      <c r="N34" s="53">
        <v>0</v>
      </c>
      <c r="O34" s="53">
        <v>2.1999999999999999E-2</v>
      </c>
      <c r="P34" s="53">
        <v>0</v>
      </c>
      <c r="Q34" s="53">
        <v>1.885</v>
      </c>
      <c r="R34" s="53">
        <v>34.266000000000005</v>
      </c>
      <c r="S34" s="53">
        <v>3.056</v>
      </c>
      <c r="T34" s="53">
        <v>0</v>
      </c>
      <c r="U34" s="53">
        <v>4.3999999999999997E-2</v>
      </c>
      <c r="V34" s="53">
        <v>0</v>
      </c>
      <c r="W34" s="53">
        <v>0</v>
      </c>
      <c r="X34" s="53">
        <v>0.16099999999999998</v>
      </c>
      <c r="Y34" s="53">
        <v>1.7000000000000001E-2</v>
      </c>
      <c r="Z34" s="53">
        <v>0</v>
      </c>
      <c r="AA34" s="138">
        <v>44.682000000000002</v>
      </c>
    </row>
    <row r="35" spans="1:27" s="89" customFormat="1" ht="14.25" customHeight="1" x14ac:dyDescent="0.25">
      <c r="A35" s="3" t="s">
        <v>144</v>
      </c>
      <c r="B35" s="3" t="s">
        <v>367</v>
      </c>
      <c r="C35" s="3" t="s">
        <v>374</v>
      </c>
      <c r="D35" s="53">
        <v>0</v>
      </c>
      <c r="E35" s="53">
        <v>0</v>
      </c>
      <c r="F35" s="53">
        <v>0</v>
      </c>
      <c r="G35" s="53">
        <v>0</v>
      </c>
      <c r="H35" s="53">
        <v>0</v>
      </c>
      <c r="I35" s="53">
        <v>0</v>
      </c>
      <c r="J35" s="53">
        <v>4.9000000000000002E-2</v>
      </c>
      <c r="K35" s="53">
        <v>0</v>
      </c>
      <c r="L35" s="53">
        <v>0</v>
      </c>
      <c r="M35" s="53">
        <v>1.7689999999999999</v>
      </c>
      <c r="N35" s="53">
        <v>0</v>
      </c>
      <c r="O35" s="53">
        <v>0</v>
      </c>
      <c r="P35" s="53">
        <v>0</v>
      </c>
      <c r="Q35" s="53">
        <v>0.34499999999999997</v>
      </c>
      <c r="R35" s="53">
        <v>0</v>
      </c>
      <c r="S35" s="53">
        <v>0</v>
      </c>
      <c r="T35" s="53">
        <v>0</v>
      </c>
      <c r="U35" s="53">
        <v>0</v>
      </c>
      <c r="V35" s="53">
        <v>0</v>
      </c>
      <c r="W35" s="53">
        <v>0</v>
      </c>
      <c r="X35" s="53">
        <v>0.31</v>
      </c>
      <c r="Y35" s="53">
        <v>0</v>
      </c>
      <c r="Z35" s="53">
        <v>0</v>
      </c>
      <c r="AA35" s="138">
        <v>2.4729999999999999</v>
      </c>
    </row>
    <row r="36" spans="1:27" s="89" customFormat="1" ht="14.25" customHeight="1" x14ac:dyDescent="0.25">
      <c r="A36" s="3" t="s">
        <v>144</v>
      </c>
      <c r="B36" s="3" t="s">
        <v>367</v>
      </c>
      <c r="C36" s="3" t="s">
        <v>375</v>
      </c>
      <c r="D36" s="53">
        <v>0</v>
      </c>
      <c r="E36" s="53">
        <v>0</v>
      </c>
      <c r="F36" s="53">
        <v>1.4360000000000002</v>
      </c>
      <c r="G36" s="53">
        <v>0</v>
      </c>
      <c r="H36" s="53">
        <v>0</v>
      </c>
      <c r="I36" s="53">
        <v>2.3E-2</v>
      </c>
      <c r="J36" s="53">
        <v>0.126</v>
      </c>
      <c r="K36" s="53">
        <v>0</v>
      </c>
      <c r="L36" s="53">
        <v>0</v>
      </c>
      <c r="M36" s="53">
        <v>0</v>
      </c>
      <c r="N36" s="53">
        <v>0</v>
      </c>
      <c r="O36" s="53">
        <v>0.308</v>
      </c>
      <c r="P36" s="53">
        <v>0</v>
      </c>
      <c r="Q36" s="53">
        <v>1.1539999999999999</v>
      </c>
      <c r="R36" s="53">
        <v>0</v>
      </c>
      <c r="S36" s="53">
        <v>0</v>
      </c>
      <c r="T36" s="53">
        <v>0</v>
      </c>
      <c r="U36" s="53">
        <v>0</v>
      </c>
      <c r="V36" s="53">
        <v>0</v>
      </c>
      <c r="W36" s="53">
        <v>0</v>
      </c>
      <c r="X36" s="53">
        <v>0.25800000000000001</v>
      </c>
      <c r="Y36" s="53">
        <v>0</v>
      </c>
      <c r="Z36" s="53">
        <v>0</v>
      </c>
      <c r="AA36" s="138">
        <v>3.3049999999999997</v>
      </c>
    </row>
    <row r="37" spans="1:27"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0.26</v>
      </c>
      <c r="S37" s="53">
        <v>0</v>
      </c>
      <c r="T37" s="53">
        <v>0</v>
      </c>
      <c r="U37" s="53">
        <v>0</v>
      </c>
      <c r="V37" s="53">
        <v>0</v>
      </c>
      <c r="W37" s="53">
        <v>0</v>
      </c>
      <c r="X37" s="53">
        <v>4.8000000000000001E-2</v>
      </c>
      <c r="Y37" s="53">
        <v>0</v>
      </c>
      <c r="Z37" s="53">
        <v>0</v>
      </c>
      <c r="AA37" s="138">
        <v>0.308</v>
      </c>
    </row>
    <row r="38" spans="1:27"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9.8000000000000004E-2</v>
      </c>
      <c r="N38" s="53">
        <v>0</v>
      </c>
      <c r="O38" s="53">
        <v>0</v>
      </c>
      <c r="P38" s="53">
        <v>0</v>
      </c>
      <c r="Q38" s="53">
        <v>0.10400000000000001</v>
      </c>
      <c r="R38" s="53">
        <v>0.499</v>
      </c>
      <c r="S38" s="53">
        <v>0</v>
      </c>
      <c r="T38" s="53">
        <v>0</v>
      </c>
      <c r="U38" s="53">
        <v>0</v>
      </c>
      <c r="V38" s="53">
        <v>0</v>
      </c>
      <c r="W38" s="53">
        <v>0</v>
      </c>
      <c r="X38" s="53">
        <v>0.122</v>
      </c>
      <c r="Y38" s="53">
        <v>0</v>
      </c>
      <c r="Z38" s="53">
        <v>0</v>
      </c>
      <c r="AA38" s="138">
        <v>0.82300000000000006</v>
      </c>
    </row>
    <row r="39" spans="1:27"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0.10899999999999999</v>
      </c>
      <c r="S39" s="53">
        <v>0</v>
      </c>
      <c r="T39" s="53">
        <v>0</v>
      </c>
      <c r="U39" s="53">
        <v>0</v>
      </c>
      <c r="V39" s="53">
        <v>0</v>
      </c>
      <c r="W39" s="53">
        <v>0</v>
      </c>
      <c r="X39" s="53">
        <v>0</v>
      </c>
      <c r="Y39" s="53">
        <v>0</v>
      </c>
      <c r="Z39" s="53">
        <v>0</v>
      </c>
      <c r="AA39" s="138">
        <v>0.10899999999999999</v>
      </c>
    </row>
    <row r="40" spans="1:27" s="89" customFormat="1" ht="14.25" customHeight="1" x14ac:dyDescent="0.25">
      <c r="A40" s="3" t="s">
        <v>144</v>
      </c>
      <c r="B40" s="3" t="s">
        <v>367</v>
      </c>
      <c r="C40" s="3" t="s">
        <v>170</v>
      </c>
      <c r="D40" s="53">
        <v>0</v>
      </c>
      <c r="E40" s="53">
        <v>4.3999999999999997E-2</v>
      </c>
      <c r="F40" s="53">
        <v>7.323999999999999</v>
      </c>
      <c r="G40" s="53">
        <v>0</v>
      </c>
      <c r="H40" s="53">
        <v>1.41</v>
      </c>
      <c r="I40" s="53">
        <v>2.0159999999999996</v>
      </c>
      <c r="J40" s="53">
        <v>4.1729999999999992</v>
      </c>
      <c r="K40" s="53">
        <v>0</v>
      </c>
      <c r="L40" s="53">
        <v>2.782</v>
      </c>
      <c r="M40" s="53">
        <v>10.75</v>
      </c>
      <c r="N40" s="53">
        <v>0</v>
      </c>
      <c r="O40" s="53">
        <v>1.3440000000000001</v>
      </c>
      <c r="P40" s="53">
        <v>0</v>
      </c>
      <c r="Q40" s="53">
        <v>23.323</v>
      </c>
      <c r="R40" s="53">
        <v>0</v>
      </c>
      <c r="S40" s="53">
        <v>0.125</v>
      </c>
      <c r="T40" s="53">
        <v>0</v>
      </c>
      <c r="U40" s="53">
        <v>1.3800000000000001</v>
      </c>
      <c r="V40" s="53">
        <v>0</v>
      </c>
      <c r="W40" s="53">
        <v>0.04</v>
      </c>
      <c r="X40" s="53">
        <v>4.418000000000001</v>
      </c>
      <c r="Y40" s="53">
        <v>0.73199999999999998</v>
      </c>
      <c r="Z40" s="53">
        <v>0</v>
      </c>
      <c r="AA40" s="138">
        <v>59.860999999999997</v>
      </c>
    </row>
    <row r="41" spans="1:27" s="89" customFormat="1" ht="14.25" customHeight="1" x14ac:dyDescent="0.25">
      <c r="A41" s="3" t="s">
        <v>144</v>
      </c>
      <c r="B41" s="3" t="s">
        <v>367</v>
      </c>
      <c r="C41" s="3" t="s">
        <v>379</v>
      </c>
      <c r="D41" s="53">
        <v>0</v>
      </c>
      <c r="E41" s="53">
        <v>0.88100000000000012</v>
      </c>
      <c r="F41" s="53">
        <v>6.9999999999999993E-2</v>
      </c>
      <c r="G41" s="53">
        <v>4.8000000000000001E-2</v>
      </c>
      <c r="H41" s="53">
        <v>0</v>
      </c>
      <c r="I41" s="53">
        <v>0</v>
      </c>
      <c r="J41" s="53">
        <v>0</v>
      </c>
      <c r="K41" s="53">
        <v>0.71500000000000008</v>
      </c>
      <c r="L41" s="53">
        <v>0</v>
      </c>
      <c r="M41" s="53">
        <v>0.69000000000000006</v>
      </c>
      <c r="N41" s="53">
        <v>0</v>
      </c>
      <c r="O41" s="53">
        <v>1.1440000000000001</v>
      </c>
      <c r="P41" s="53">
        <v>0</v>
      </c>
      <c r="Q41" s="53">
        <v>1.1320000000000001</v>
      </c>
      <c r="R41" s="53">
        <v>4.2769999999999992</v>
      </c>
      <c r="S41" s="53">
        <v>0</v>
      </c>
      <c r="T41" s="53">
        <v>0</v>
      </c>
      <c r="U41" s="53">
        <v>0</v>
      </c>
      <c r="V41" s="53">
        <v>0</v>
      </c>
      <c r="W41" s="53">
        <v>0</v>
      </c>
      <c r="X41" s="53">
        <v>1.714</v>
      </c>
      <c r="Y41" s="53">
        <v>0</v>
      </c>
      <c r="Z41" s="53">
        <v>0</v>
      </c>
      <c r="AA41" s="138">
        <v>10.737000000000002</v>
      </c>
    </row>
    <row r="42" spans="1:27" s="89" customFormat="1" ht="14.25" customHeight="1" x14ac:dyDescent="0.25">
      <c r="A42" s="3" t="s">
        <v>144</v>
      </c>
      <c r="B42" s="3" t="s">
        <v>367</v>
      </c>
      <c r="C42" s="3" t="s">
        <v>173</v>
      </c>
      <c r="D42" s="53">
        <v>0</v>
      </c>
      <c r="E42" s="53">
        <v>0</v>
      </c>
      <c r="F42" s="53">
        <v>0</v>
      </c>
      <c r="G42" s="53">
        <v>0</v>
      </c>
      <c r="H42" s="53">
        <v>0</v>
      </c>
      <c r="I42" s="53">
        <v>0</v>
      </c>
      <c r="J42" s="53">
        <v>0.193</v>
      </c>
      <c r="K42" s="53">
        <v>0</v>
      </c>
      <c r="L42" s="53">
        <v>0.21600000000000003</v>
      </c>
      <c r="M42" s="53">
        <v>0.37200000000000005</v>
      </c>
      <c r="N42" s="53">
        <v>0</v>
      </c>
      <c r="O42" s="53">
        <v>0</v>
      </c>
      <c r="P42" s="53">
        <v>0</v>
      </c>
      <c r="Q42" s="53">
        <v>6.6890000000000009</v>
      </c>
      <c r="R42" s="53">
        <v>0</v>
      </c>
      <c r="S42" s="53">
        <v>2.4E-2</v>
      </c>
      <c r="T42" s="53">
        <v>0</v>
      </c>
      <c r="U42" s="53">
        <v>0</v>
      </c>
      <c r="V42" s="53">
        <v>0</v>
      </c>
      <c r="W42" s="53">
        <v>0</v>
      </c>
      <c r="X42" s="53">
        <v>1.4489999999999998</v>
      </c>
      <c r="Y42" s="53">
        <v>0</v>
      </c>
      <c r="Z42" s="53">
        <v>0</v>
      </c>
      <c r="AA42" s="138">
        <v>8.9430000000000014</v>
      </c>
    </row>
    <row r="43" spans="1:27" s="89" customFormat="1" ht="14.25" customHeight="1" x14ac:dyDescent="0.25">
      <c r="A43" s="3" t="s">
        <v>144</v>
      </c>
      <c r="B43" s="3" t="s">
        <v>367</v>
      </c>
      <c r="C43" s="3" t="s">
        <v>380</v>
      </c>
      <c r="D43" s="53">
        <v>0</v>
      </c>
      <c r="E43" s="53">
        <v>0</v>
      </c>
      <c r="F43" s="53">
        <v>0</v>
      </c>
      <c r="G43" s="53">
        <v>0</v>
      </c>
      <c r="H43" s="53">
        <v>0</v>
      </c>
      <c r="I43" s="53">
        <v>0</v>
      </c>
      <c r="J43" s="53">
        <v>0</v>
      </c>
      <c r="K43" s="53">
        <v>0</v>
      </c>
      <c r="L43" s="53">
        <v>6.0999999999999999E-2</v>
      </c>
      <c r="M43" s="53">
        <v>0.16699999999999998</v>
      </c>
      <c r="N43" s="53">
        <v>0</v>
      </c>
      <c r="O43" s="53">
        <v>0</v>
      </c>
      <c r="P43" s="53">
        <v>0</v>
      </c>
      <c r="Q43" s="53">
        <v>0</v>
      </c>
      <c r="R43" s="53">
        <v>0</v>
      </c>
      <c r="S43" s="53">
        <v>9.5000000000000001E-2</v>
      </c>
      <c r="T43" s="53">
        <v>0</v>
      </c>
      <c r="U43" s="53">
        <v>0.16299999999999998</v>
      </c>
      <c r="V43" s="53">
        <v>0</v>
      </c>
      <c r="W43" s="53">
        <v>0</v>
      </c>
      <c r="X43" s="53">
        <v>1.9E-2</v>
      </c>
      <c r="Y43" s="53">
        <v>0</v>
      </c>
      <c r="Z43" s="53">
        <v>0</v>
      </c>
      <c r="AA43" s="138">
        <v>0.50499999999999989</v>
      </c>
    </row>
    <row r="44" spans="1:27" s="89" customFormat="1" ht="14.25" customHeight="1" x14ac:dyDescent="0.25">
      <c r="A44" s="3" t="s">
        <v>144</v>
      </c>
      <c r="B44" s="3" t="s">
        <v>367</v>
      </c>
      <c r="C44" s="3" t="s">
        <v>177</v>
      </c>
      <c r="D44" s="53">
        <v>0</v>
      </c>
      <c r="E44" s="53">
        <v>0</v>
      </c>
      <c r="F44" s="53">
        <v>0</v>
      </c>
      <c r="G44" s="53">
        <v>0</v>
      </c>
      <c r="H44" s="53">
        <v>0</v>
      </c>
      <c r="I44" s="53">
        <v>0</v>
      </c>
      <c r="J44" s="53">
        <v>0</v>
      </c>
      <c r="K44" s="53">
        <v>4.5999999999999999E-2</v>
      </c>
      <c r="L44" s="53">
        <v>0.96899999999999997</v>
      </c>
      <c r="M44" s="53">
        <v>0.79199999999999993</v>
      </c>
      <c r="N44" s="53">
        <v>0</v>
      </c>
      <c r="O44" s="53">
        <v>4.3999999999999997E-2</v>
      </c>
      <c r="P44" s="53">
        <v>0</v>
      </c>
      <c r="Q44" s="53">
        <v>2.9369999999999998</v>
      </c>
      <c r="R44" s="53">
        <v>2.355</v>
      </c>
      <c r="S44" s="53">
        <v>0</v>
      </c>
      <c r="T44" s="53">
        <v>0</v>
      </c>
      <c r="U44" s="53">
        <v>2.1999999999999999E-2</v>
      </c>
      <c r="V44" s="53">
        <v>0</v>
      </c>
      <c r="W44" s="53">
        <v>3.1440000000000001</v>
      </c>
      <c r="X44" s="53">
        <v>2.3E-2</v>
      </c>
      <c r="Y44" s="53">
        <v>0</v>
      </c>
      <c r="Z44" s="53">
        <v>0</v>
      </c>
      <c r="AA44" s="138">
        <v>10.332000000000001</v>
      </c>
    </row>
    <row r="45" spans="1:27" s="89" customFormat="1" ht="14.25" customHeight="1" x14ac:dyDescent="0.25">
      <c r="A45" s="3" t="s">
        <v>144</v>
      </c>
      <c r="B45" s="3" t="s">
        <v>367</v>
      </c>
      <c r="C45" s="3" t="s">
        <v>180</v>
      </c>
      <c r="D45" s="53">
        <v>0</v>
      </c>
      <c r="E45" s="53">
        <v>5.5209999999999999</v>
      </c>
      <c r="F45" s="53">
        <v>0.19900000000000001</v>
      </c>
      <c r="G45" s="53">
        <v>0</v>
      </c>
      <c r="H45" s="53">
        <v>0</v>
      </c>
      <c r="I45" s="53">
        <v>0</v>
      </c>
      <c r="J45" s="53">
        <v>0</v>
      </c>
      <c r="K45" s="53">
        <v>0</v>
      </c>
      <c r="L45" s="53">
        <v>0.13200000000000001</v>
      </c>
      <c r="M45" s="53">
        <v>4.0439999999999996</v>
      </c>
      <c r="N45" s="53">
        <v>0</v>
      </c>
      <c r="O45" s="53">
        <v>2.0680000000000001</v>
      </c>
      <c r="P45" s="53">
        <v>0</v>
      </c>
      <c r="Q45" s="53">
        <v>1.5</v>
      </c>
      <c r="R45" s="53">
        <v>3.9180000000000001</v>
      </c>
      <c r="S45" s="53">
        <v>0.41799999999999998</v>
      </c>
      <c r="T45" s="53">
        <v>0</v>
      </c>
      <c r="U45" s="53">
        <v>0.23899999999999999</v>
      </c>
      <c r="V45" s="53">
        <v>0</v>
      </c>
      <c r="W45" s="53">
        <v>0.51800000000000002</v>
      </c>
      <c r="X45" s="53">
        <v>1.9680000000000004</v>
      </c>
      <c r="Y45" s="53">
        <v>0</v>
      </c>
      <c r="Z45" s="53">
        <v>0</v>
      </c>
      <c r="AA45" s="138">
        <v>20.590999999999998</v>
      </c>
    </row>
    <row r="46" spans="1:27" s="89" customFormat="1" ht="14.25" customHeight="1" x14ac:dyDescent="0.25">
      <c r="A46" s="51" t="s">
        <v>381</v>
      </c>
      <c r="B46" s="51" t="s">
        <v>381</v>
      </c>
      <c r="C46" s="51" t="s">
        <v>381</v>
      </c>
      <c r="D46" s="52">
        <v>0</v>
      </c>
      <c r="E46" s="52">
        <v>0</v>
      </c>
      <c r="F46" s="52">
        <v>0.88200000000000001</v>
      </c>
      <c r="G46" s="52">
        <v>0</v>
      </c>
      <c r="H46" s="52">
        <v>0.12</v>
      </c>
      <c r="I46" s="52">
        <v>1.7999999999999999E-2</v>
      </c>
      <c r="J46" s="52">
        <v>0.10099999999999999</v>
      </c>
      <c r="K46" s="52">
        <v>0</v>
      </c>
      <c r="L46" s="52">
        <v>0</v>
      </c>
      <c r="M46" s="52">
        <v>8.5999999999999993E-2</v>
      </c>
      <c r="N46" s="52">
        <v>0</v>
      </c>
      <c r="O46" s="52">
        <v>0</v>
      </c>
      <c r="P46" s="52">
        <v>0</v>
      </c>
      <c r="Q46" s="52">
        <v>27.470000000000002</v>
      </c>
      <c r="R46" s="52">
        <v>0</v>
      </c>
      <c r="S46" s="52">
        <v>0</v>
      </c>
      <c r="T46" s="52">
        <v>0</v>
      </c>
      <c r="U46" s="52">
        <v>0</v>
      </c>
      <c r="V46" s="52">
        <v>0</v>
      </c>
      <c r="W46" s="52">
        <v>0</v>
      </c>
      <c r="X46" s="52">
        <v>0.98899999999999999</v>
      </c>
      <c r="Y46" s="52">
        <v>1.7999999999999999E-2</v>
      </c>
      <c r="Z46" s="52">
        <v>0</v>
      </c>
      <c r="AA46" s="52">
        <v>29.683999999999997</v>
      </c>
    </row>
    <row r="47" spans="1:27" s="89" customFormat="1" ht="14.25" customHeight="1" x14ac:dyDescent="0.25">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0.46500000000000002</v>
      </c>
      <c r="R47" s="53">
        <v>0</v>
      </c>
      <c r="S47" s="53">
        <v>0</v>
      </c>
      <c r="T47" s="53">
        <v>0</v>
      </c>
      <c r="U47" s="53">
        <v>0</v>
      </c>
      <c r="V47" s="53">
        <v>0</v>
      </c>
      <c r="W47" s="53">
        <v>0</v>
      </c>
      <c r="X47" s="53">
        <v>0</v>
      </c>
      <c r="Y47" s="53">
        <v>0</v>
      </c>
      <c r="Z47" s="53">
        <v>0</v>
      </c>
      <c r="AA47" s="138">
        <v>0.46500000000000002</v>
      </c>
    </row>
    <row r="48" spans="1:27" s="89" customFormat="1" ht="14.25" customHeight="1" x14ac:dyDescent="0.25">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0.73399999999999999</v>
      </c>
      <c r="R48" s="53">
        <v>0</v>
      </c>
      <c r="S48" s="53">
        <v>0</v>
      </c>
      <c r="T48" s="53">
        <v>0</v>
      </c>
      <c r="U48" s="53">
        <v>0</v>
      </c>
      <c r="V48" s="53">
        <v>0</v>
      </c>
      <c r="W48" s="53">
        <v>0</v>
      </c>
      <c r="X48" s="53">
        <v>0.98899999999999999</v>
      </c>
      <c r="Y48" s="53">
        <v>0</v>
      </c>
      <c r="Z48" s="53">
        <v>0</v>
      </c>
      <c r="AA48" s="138">
        <v>1.7229999999999999</v>
      </c>
    </row>
    <row r="49" spans="1:27"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22</v>
      </c>
      <c r="R49" s="53">
        <v>0</v>
      </c>
      <c r="S49" s="53">
        <v>0</v>
      </c>
      <c r="T49" s="53">
        <v>0</v>
      </c>
      <c r="U49" s="53">
        <v>0</v>
      </c>
      <c r="V49" s="53">
        <v>0</v>
      </c>
      <c r="W49" s="53">
        <v>0</v>
      </c>
      <c r="X49" s="53">
        <v>0</v>
      </c>
      <c r="Y49" s="53">
        <v>0</v>
      </c>
      <c r="Z49" s="53">
        <v>0</v>
      </c>
      <c r="AA49" s="138">
        <v>22</v>
      </c>
    </row>
    <row r="50" spans="1:27"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138">
        <v>0</v>
      </c>
    </row>
    <row r="51" spans="1:27"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0.10200000000000001</v>
      </c>
      <c r="R51" s="53">
        <v>0</v>
      </c>
      <c r="S51" s="53">
        <v>0</v>
      </c>
      <c r="T51" s="53">
        <v>0</v>
      </c>
      <c r="U51" s="53">
        <v>0</v>
      </c>
      <c r="V51" s="53">
        <v>0</v>
      </c>
      <c r="W51" s="53">
        <v>0</v>
      </c>
      <c r="X51" s="53">
        <v>0</v>
      </c>
      <c r="Y51" s="53">
        <v>0</v>
      </c>
      <c r="Z51" s="53">
        <v>0</v>
      </c>
      <c r="AA51" s="138">
        <v>0.10200000000000001</v>
      </c>
    </row>
    <row r="52" spans="1:27" s="89" customFormat="1" ht="14.25" customHeight="1" x14ac:dyDescent="0.25">
      <c r="A52" s="3" t="s">
        <v>144</v>
      </c>
      <c r="B52" s="3" t="s">
        <v>382</v>
      </c>
      <c r="C52" s="3" t="s">
        <v>187</v>
      </c>
      <c r="D52" s="53">
        <v>0</v>
      </c>
      <c r="E52" s="53">
        <v>0</v>
      </c>
      <c r="F52" s="53">
        <v>0.73799999999999999</v>
      </c>
      <c r="G52" s="53">
        <v>0</v>
      </c>
      <c r="H52" s="53">
        <v>0.12</v>
      </c>
      <c r="I52" s="53">
        <v>1.7999999999999999E-2</v>
      </c>
      <c r="J52" s="53">
        <v>0.10099999999999999</v>
      </c>
      <c r="K52" s="53">
        <v>0</v>
      </c>
      <c r="L52" s="53">
        <v>0</v>
      </c>
      <c r="M52" s="53">
        <v>8.5999999999999993E-2</v>
      </c>
      <c r="N52" s="53">
        <v>0</v>
      </c>
      <c r="O52" s="53">
        <v>0</v>
      </c>
      <c r="P52" s="53">
        <v>0</v>
      </c>
      <c r="Q52" s="53">
        <v>0</v>
      </c>
      <c r="R52" s="53">
        <v>0</v>
      </c>
      <c r="S52" s="53">
        <v>0</v>
      </c>
      <c r="T52" s="53">
        <v>0</v>
      </c>
      <c r="U52" s="53">
        <v>0</v>
      </c>
      <c r="V52" s="53">
        <v>0</v>
      </c>
      <c r="W52" s="53">
        <v>0</v>
      </c>
      <c r="X52" s="53">
        <v>0</v>
      </c>
      <c r="Y52" s="53">
        <v>1.7999999999999999E-2</v>
      </c>
      <c r="Z52" s="53">
        <v>0</v>
      </c>
      <c r="AA52" s="138">
        <v>1.081</v>
      </c>
    </row>
    <row r="53" spans="1:27" s="89" customFormat="1" ht="14.25" customHeight="1" x14ac:dyDescent="0.25">
      <c r="A53" s="3" t="s">
        <v>144</v>
      </c>
      <c r="B53" s="3" t="s">
        <v>382</v>
      </c>
      <c r="C53" s="3" t="s">
        <v>387</v>
      </c>
      <c r="D53" s="53">
        <v>0</v>
      </c>
      <c r="E53" s="53">
        <v>0</v>
      </c>
      <c r="F53" s="53">
        <v>5.5E-2</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138">
        <v>5.5E-2</v>
      </c>
    </row>
    <row r="54" spans="1:27"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138">
        <v>0</v>
      </c>
    </row>
    <row r="55" spans="1:27" s="89" customFormat="1" ht="14.25" customHeight="1" x14ac:dyDescent="0.25">
      <c r="A55" s="3" t="s">
        <v>144</v>
      </c>
      <c r="B55" s="3" t="s">
        <v>382</v>
      </c>
      <c r="C55" s="3" t="s">
        <v>389</v>
      </c>
      <c r="D55" s="53">
        <v>0</v>
      </c>
      <c r="E55" s="53">
        <v>0</v>
      </c>
      <c r="F55" s="53">
        <v>8.8999999999999996E-2</v>
      </c>
      <c r="G55" s="53">
        <v>0</v>
      </c>
      <c r="H55" s="53">
        <v>0</v>
      </c>
      <c r="I55" s="53">
        <v>0</v>
      </c>
      <c r="J55" s="53">
        <v>0</v>
      </c>
      <c r="K55" s="53">
        <v>0</v>
      </c>
      <c r="L55" s="53">
        <v>0</v>
      </c>
      <c r="M55" s="53">
        <v>0</v>
      </c>
      <c r="N55" s="53">
        <v>0</v>
      </c>
      <c r="O55" s="53">
        <v>0</v>
      </c>
      <c r="P55" s="53">
        <v>0</v>
      </c>
      <c r="Q55" s="53">
        <v>4.1689999999999996</v>
      </c>
      <c r="R55" s="53">
        <v>0</v>
      </c>
      <c r="S55" s="53">
        <v>0</v>
      </c>
      <c r="T55" s="53">
        <v>0</v>
      </c>
      <c r="U55" s="53">
        <v>0</v>
      </c>
      <c r="V55" s="53">
        <v>0</v>
      </c>
      <c r="W55" s="53">
        <v>0</v>
      </c>
      <c r="X55" s="53">
        <v>0</v>
      </c>
      <c r="Y55" s="53">
        <v>0</v>
      </c>
      <c r="Z55" s="53">
        <v>0</v>
      </c>
      <c r="AA55" s="138">
        <v>4.258</v>
      </c>
    </row>
    <row r="56" spans="1:27" s="89" customFormat="1" ht="14.25" customHeight="1" x14ac:dyDescent="0.25">
      <c r="A56" s="49" t="s">
        <v>390</v>
      </c>
      <c r="B56" s="49" t="s">
        <v>390</v>
      </c>
      <c r="C56" s="49" t="s">
        <v>390</v>
      </c>
      <c r="D56" s="50">
        <v>0</v>
      </c>
      <c r="E56" s="50">
        <v>12.652000000000001</v>
      </c>
      <c r="F56" s="50">
        <v>16.016999999999999</v>
      </c>
      <c r="G56" s="50">
        <v>0</v>
      </c>
      <c r="H56" s="50">
        <v>32.814999999999998</v>
      </c>
      <c r="I56" s="50">
        <v>2.1549999999999998</v>
      </c>
      <c r="J56" s="50">
        <v>5.4000000000000006E-2</v>
      </c>
      <c r="K56" s="50">
        <v>0</v>
      </c>
      <c r="L56" s="50">
        <v>0.88200000000000001</v>
      </c>
      <c r="M56" s="50">
        <v>1.68</v>
      </c>
      <c r="N56" s="50">
        <v>0</v>
      </c>
      <c r="O56" s="50">
        <v>0.64</v>
      </c>
      <c r="P56" s="50">
        <v>0</v>
      </c>
      <c r="Q56" s="50">
        <v>17.331</v>
      </c>
      <c r="R56" s="50">
        <v>0</v>
      </c>
      <c r="S56" s="50">
        <v>0</v>
      </c>
      <c r="T56" s="50">
        <v>3.4180000000000006</v>
      </c>
      <c r="U56" s="50">
        <v>12.31</v>
      </c>
      <c r="V56" s="50">
        <v>0</v>
      </c>
      <c r="W56" s="50">
        <v>12.430000000000001</v>
      </c>
      <c r="X56" s="50">
        <v>26.750999999999998</v>
      </c>
      <c r="Y56" s="50">
        <v>1.071</v>
      </c>
      <c r="Z56" s="50">
        <v>0</v>
      </c>
      <c r="AA56" s="50">
        <v>140.20600000000002</v>
      </c>
    </row>
    <row r="57" spans="1:27" s="89" customFormat="1" ht="14.25" customHeight="1" x14ac:dyDescent="0.25">
      <c r="A57" s="51" t="s">
        <v>391</v>
      </c>
      <c r="B57" s="51" t="s">
        <v>391</v>
      </c>
      <c r="C57" s="51" t="s">
        <v>391</v>
      </c>
      <c r="D57" s="52">
        <v>0</v>
      </c>
      <c r="E57" s="52">
        <v>12.652000000000001</v>
      </c>
      <c r="F57" s="52">
        <v>7.4419999999999993</v>
      </c>
      <c r="G57" s="52">
        <v>0</v>
      </c>
      <c r="H57" s="52">
        <v>0.34499999999999997</v>
      </c>
      <c r="I57" s="52">
        <v>0.10999999999999999</v>
      </c>
      <c r="J57" s="52">
        <v>1.0999999999999999E-2</v>
      </c>
      <c r="K57" s="52">
        <v>0</v>
      </c>
      <c r="L57" s="52">
        <v>0.88200000000000001</v>
      </c>
      <c r="M57" s="52">
        <v>0.89999999999999991</v>
      </c>
      <c r="N57" s="52">
        <v>0</v>
      </c>
      <c r="O57" s="52">
        <v>0.36</v>
      </c>
      <c r="P57" s="52">
        <v>0</v>
      </c>
      <c r="Q57" s="52">
        <v>6.0609999999999999</v>
      </c>
      <c r="R57" s="52">
        <v>0</v>
      </c>
      <c r="S57" s="52">
        <v>0</v>
      </c>
      <c r="T57" s="52">
        <v>0</v>
      </c>
      <c r="U57" s="52">
        <v>3.2410000000000005</v>
      </c>
      <c r="V57" s="52">
        <v>0</v>
      </c>
      <c r="W57" s="52">
        <v>10.616000000000001</v>
      </c>
      <c r="X57" s="52">
        <v>24.841000000000001</v>
      </c>
      <c r="Y57" s="52">
        <v>1.026</v>
      </c>
      <c r="Z57" s="52">
        <v>0</v>
      </c>
      <c r="AA57" s="52">
        <v>68.487000000000009</v>
      </c>
    </row>
    <row r="58" spans="1:27" s="89" customFormat="1" ht="14.25" customHeight="1" x14ac:dyDescent="0.25">
      <c r="A58" s="3" t="s">
        <v>196</v>
      </c>
      <c r="B58" s="3" t="s">
        <v>392</v>
      </c>
      <c r="C58" s="3" t="s">
        <v>393</v>
      </c>
      <c r="D58" s="53">
        <v>0</v>
      </c>
      <c r="E58" s="53">
        <v>9.5760000000000005</v>
      </c>
      <c r="F58" s="53">
        <v>0.32000000000000006</v>
      </c>
      <c r="G58" s="53">
        <v>0</v>
      </c>
      <c r="H58" s="53">
        <v>0</v>
      </c>
      <c r="I58" s="53">
        <v>2.4E-2</v>
      </c>
      <c r="J58" s="53">
        <v>0</v>
      </c>
      <c r="K58" s="53">
        <v>0</v>
      </c>
      <c r="L58" s="53">
        <v>4.2000000000000003E-2</v>
      </c>
      <c r="M58" s="53">
        <v>0.89999999999999991</v>
      </c>
      <c r="N58" s="53">
        <v>0</v>
      </c>
      <c r="O58" s="53">
        <v>0</v>
      </c>
      <c r="P58" s="53">
        <v>0</v>
      </c>
      <c r="Q58" s="53">
        <v>0</v>
      </c>
      <c r="R58" s="53">
        <v>0</v>
      </c>
      <c r="S58" s="53">
        <v>0</v>
      </c>
      <c r="T58" s="53">
        <v>0</v>
      </c>
      <c r="U58" s="53">
        <v>3.2410000000000005</v>
      </c>
      <c r="V58" s="53">
        <v>0</v>
      </c>
      <c r="W58" s="53">
        <v>0</v>
      </c>
      <c r="X58" s="53">
        <v>0</v>
      </c>
      <c r="Y58" s="53">
        <v>0.48599999999999999</v>
      </c>
      <c r="Z58" s="53">
        <v>0</v>
      </c>
      <c r="AA58" s="138">
        <v>14.589000000000002</v>
      </c>
    </row>
    <row r="59" spans="1:27" s="89" customFormat="1" ht="14.25" customHeight="1" x14ac:dyDescent="0.25">
      <c r="A59" s="3" t="s">
        <v>196</v>
      </c>
      <c r="B59" s="3" t="s">
        <v>392</v>
      </c>
      <c r="C59" s="3" t="s">
        <v>197</v>
      </c>
      <c r="D59" s="53">
        <v>0</v>
      </c>
      <c r="E59" s="53">
        <v>3.0759999999999996</v>
      </c>
      <c r="F59" s="53">
        <v>6.7699999999999987</v>
      </c>
      <c r="G59" s="53">
        <v>0</v>
      </c>
      <c r="H59" s="53">
        <v>0.34499999999999997</v>
      </c>
      <c r="I59" s="53">
        <v>1.4E-2</v>
      </c>
      <c r="J59" s="53">
        <v>1.0999999999999999E-2</v>
      </c>
      <c r="K59" s="53">
        <v>0</v>
      </c>
      <c r="L59" s="53">
        <v>0.84</v>
      </c>
      <c r="M59" s="53">
        <v>0</v>
      </c>
      <c r="N59" s="53">
        <v>0</v>
      </c>
      <c r="O59" s="53">
        <v>0.36</v>
      </c>
      <c r="P59" s="53">
        <v>0</v>
      </c>
      <c r="Q59" s="53">
        <v>6.0609999999999999</v>
      </c>
      <c r="R59" s="53">
        <v>0</v>
      </c>
      <c r="S59" s="53">
        <v>0</v>
      </c>
      <c r="T59" s="53">
        <v>0</v>
      </c>
      <c r="U59" s="53">
        <v>0</v>
      </c>
      <c r="V59" s="53">
        <v>0</v>
      </c>
      <c r="W59" s="53">
        <v>10.616000000000001</v>
      </c>
      <c r="X59" s="53">
        <v>24.841000000000001</v>
      </c>
      <c r="Y59" s="53">
        <v>0.252</v>
      </c>
      <c r="Z59" s="53">
        <v>0</v>
      </c>
      <c r="AA59" s="138">
        <v>53.186</v>
      </c>
    </row>
    <row r="60" spans="1:27"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138">
        <v>0</v>
      </c>
    </row>
    <row r="61" spans="1:27" s="89" customFormat="1" ht="14.25" customHeight="1" x14ac:dyDescent="0.25">
      <c r="A61" s="3" t="s">
        <v>196</v>
      </c>
      <c r="B61" s="3" t="s">
        <v>392</v>
      </c>
      <c r="C61" s="3" t="s">
        <v>200</v>
      </c>
      <c r="D61" s="53">
        <v>0</v>
      </c>
      <c r="E61" s="53">
        <v>0</v>
      </c>
      <c r="F61" s="53">
        <v>0</v>
      </c>
      <c r="G61" s="53">
        <v>0</v>
      </c>
      <c r="H61" s="53">
        <v>0</v>
      </c>
      <c r="I61" s="53">
        <v>7.1999999999999995E-2</v>
      </c>
      <c r="J61" s="53">
        <v>0</v>
      </c>
      <c r="K61" s="53">
        <v>0</v>
      </c>
      <c r="L61" s="53">
        <v>0</v>
      </c>
      <c r="M61" s="53">
        <v>0</v>
      </c>
      <c r="N61" s="53">
        <v>0</v>
      </c>
      <c r="O61" s="53">
        <v>0</v>
      </c>
      <c r="P61" s="53">
        <v>0</v>
      </c>
      <c r="Q61" s="53">
        <v>0</v>
      </c>
      <c r="R61" s="53">
        <v>0</v>
      </c>
      <c r="S61" s="53">
        <v>0</v>
      </c>
      <c r="T61" s="53">
        <v>0</v>
      </c>
      <c r="U61" s="53">
        <v>0</v>
      </c>
      <c r="V61" s="53">
        <v>0</v>
      </c>
      <c r="W61" s="53">
        <v>0</v>
      </c>
      <c r="X61" s="53">
        <v>0</v>
      </c>
      <c r="Y61" s="53">
        <v>0.28799999999999998</v>
      </c>
      <c r="Z61" s="53">
        <v>0</v>
      </c>
      <c r="AA61" s="138">
        <v>0.36</v>
      </c>
    </row>
    <row r="62" spans="1:27" s="89" customFormat="1" ht="14.25" customHeight="1" x14ac:dyDescent="0.25">
      <c r="A62" s="3" t="s">
        <v>196</v>
      </c>
      <c r="B62" s="3" t="s">
        <v>392</v>
      </c>
      <c r="C62" s="3" t="s">
        <v>395</v>
      </c>
      <c r="D62" s="53">
        <v>0</v>
      </c>
      <c r="E62" s="53">
        <v>0</v>
      </c>
      <c r="F62" s="53">
        <v>0.32800000000000001</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138">
        <v>0.32800000000000001</v>
      </c>
    </row>
    <row r="63" spans="1:27" s="89" customFormat="1" ht="14.25" customHeight="1" x14ac:dyDescent="0.25">
      <c r="A63" s="3" t="s">
        <v>196</v>
      </c>
      <c r="B63" s="3" t="s">
        <v>392</v>
      </c>
      <c r="C63" s="3" t="s">
        <v>206</v>
      </c>
      <c r="D63" s="53">
        <v>0</v>
      </c>
      <c r="E63" s="53">
        <v>0</v>
      </c>
      <c r="F63" s="53">
        <v>2.4E-2</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138">
        <v>2.4E-2</v>
      </c>
    </row>
    <row r="64" spans="1:27" s="89" customFormat="1" ht="14.25" customHeight="1" x14ac:dyDescent="0.25">
      <c r="A64" s="51" t="s">
        <v>396</v>
      </c>
      <c r="B64" s="51" t="s">
        <v>396</v>
      </c>
      <c r="C64" s="51" t="s">
        <v>396</v>
      </c>
      <c r="D64" s="52">
        <v>0</v>
      </c>
      <c r="E64" s="52">
        <v>0</v>
      </c>
      <c r="F64" s="52">
        <v>3.36</v>
      </c>
      <c r="G64" s="52">
        <v>0</v>
      </c>
      <c r="H64" s="52">
        <v>0</v>
      </c>
      <c r="I64" s="52">
        <v>0</v>
      </c>
      <c r="J64" s="52">
        <v>0</v>
      </c>
      <c r="K64" s="52">
        <v>0</v>
      </c>
      <c r="L64" s="52">
        <v>0</v>
      </c>
      <c r="M64" s="52">
        <v>0</v>
      </c>
      <c r="N64" s="52">
        <v>0</v>
      </c>
      <c r="O64" s="52">
        <v>0</v>
      </c>
      <c r="P64" s="52">
        <v>0</v>
      </c>
      <c r="Q64" s="52">
        <v>0</v>
      </c>
      <c r="R64" s="52">
        <v>0</v>
      </c>
      <c r="S64" s="52">
        <v>0</v>
      </c>
      <c r="T64" s="52">
        <v>3.3900000000000006</v>
      </c>
      <c r="U64" s="52">
        <v>0</v>
      </c>
      <c r="V64" s="52">
        <v>0</v>
      </c>
      <c r="W64" s="52">
        <v>0.318</v>
      </c>
      <c r="X64" s="52">
        <v>1.2</v>
      </c>
      <c r="Y64" s="52">
        <v>0</v>
      </c>
      <c r="Z64" s="52">
        <v>0</v>
      </c>
      <c r="AA64" s="52">
        <v>8.2680000000000025</v>
      </c>
    </row>
    <row r="65" spans="1:27"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138">
        <v>0</v>
      </c>
    </row>
    <row r="66" spans="1:27"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138">
        <v>0</v>
      </c>
    </row>
    <row r="67" spans="1:27" s="89" customFormat="1" ht="14.25" customHeight="1" x14ac:dyDescent="0.25">
      <c r="A67" s="3" t="s">
        <v>196</v>
      </c>
      <c r="B67" s="3" t="s">
        <v>397</v>
      </c>
      <c r="C67" s="3" t="s">
        <v>400</v>
      </c>
      <c r="D67" s="53">
        <v>0</v>
      </c>
      <c r="E67" s="53">
        <v>0</v>
      </c>
      <c r="F67" s="53">
        <v>3.9E-2</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138">
        <v>3.9E-2</v>
      </c>
    </row>
    <row r="68" spans="1:27"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138">
        <v>0</v>
      </c>
    </row>
    <row r="69" spans="1:27" s="89" customFormat="1" ht="14.25" customHeight="1" x14ac:dyDescent="0.25">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138">
        <v>0</v>
      </c>
    </row>
    <row r="70" spans="1:27" s="89" customFormat="1" ht="14.25" customHeight="1" x14ac:dyDescent="0.25">
      <c r="A70" s="3" t="s">
        <v>196</v>
      </c>
      <c r="B70" s="3" t="s">
        <v>397</v>
      </c>
      <c r="C70" s="3" t="s">
        <v>403</v>
      </c>
      <c r="D70" s="53">
        <v>0</v>
      </c>
      <c r="E70" s="53">
        <v>0</v>
      </c>
      <c r="F70" s="53">
        <v>1.038</v>
      </c>
      <c r="G70" s="53">
        <v>0</v>
      </c>
      <c r="H70" s="53">
        <v>0</v>
      </c>
      <c r="I70" s="53">
        <v>0</v>
      </c>
      <c r="J70" s="53">
        <v>0</v>
      </c>
      <c r="K70" s="53">
        <v>0</v>
      </c>
      <c r="L70" s="53">
        <v>0</v>
      </c>
      <c r="M70" s="53">
        <v>0</v>
      </c>
      <c r="N70" s="53">
        <v>0</v>
      </c>
      <c r="O70" s="53">
        <v>0</v>
      </c>
      <c r="P70" s="53">
        <v>0</v>
      </c>
      <c r="Q70" s="53">
        <v>0</v>
      </c>
      <c r="R70" s="53">
        <v>0</v>
      </c>
      <c r="S70" s="53">
        <v>0</v>
      </c>
      <c r="T70" s="53">
        <v>0.06</v>
      </c>
      <c r="U70" s="53">
        <v>0</v>
      </c>
      <c r="V70" s="53">
        <v>0</v>
      </c>
      <c r="W70" s="53">
        <v>0</v>
      </c>
      <c r="X70" s="53">
        <v>0.68699999999999994</v>
      </c>
      <c r="Y70" s="53">
        <v>0</v>
      </c>
      <c r="Z70" s="53">
        <v>0</v>
      </c>
      <c r="AA70" s="138">
        <v>1.7850000000000001</v>
      </c>
    </row>
    <row r="71" spans="1:27" s="89" customFormat="1" ht="14.25" customHeight="1" x14ac:dyDescent="0.25">
      <c r="A71" s="3" t="s">
        <v>196</v>
      </c>
      <c r="B71" s="3" t="s">
        <v>397</v>
      </c>
      <c r="C71" s="3" t="s">
        <v>404</v>
      </c>
      <c r="D71" s="53">
        <v>0</v>
      </c>
      <c r="E71" s="53">
        <v>0</v>
      </c>
      <c r="F71" s="53">
        <v>0.76999999999999991</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0.13</v>
      </c>
      <c r="X71" s="53">
        <v>0</v>
      </c>
      <c r="Y71" s="53">
        <v>0</v>
      </c>
      <c r="Z71" s="53">
        <v>0</v>
      </c>
      <c r="AA71" s="138">
        <v>0.89999999999999991</v>
      </c>
    </row>
    <row r="72" spans="1:27"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138">
        <v>0</v>
      </c>
    </row>
    <row r="73" spans="1:27" s="89" customFormat="1" ht="14.25" customHeight="1" x14ac:dyDescent="0.25">
      <c r="A73" s="3" t="s">
        <v>196</v>
      </c>
      <c r="B73" s="3" t="s">
        <v>397</v>
      </c>
      <c r="C73" s="3" t="s">
        <v>406</v>
      </c>
      <c r="D73" s="53">
        <v>0</v>
      </c>
      <c r="E73" s="53">
        <v>0</v>
      </c>
      <c r="F73" s="53">
        <v>0.27400000000000002</v>
      </c>
      <c r="G73" s="53">
        <v>0</v>
      </c>
      <c r="H73" s="53">
        <v>0</v>
      </c>
      <c r="I73" s="53">
        <v>0</v>
      </c>
      <c r="J73" s="53">
        <v>0</v>
      </c>
      <c r="K73" s="53">
        <v>0</v>
      </c>
      <c r="L73" s="53">
        <v>0</v>
      </c>
      <c r="M73" s="53">
        <v>0</v>
      </c>
      <c r="N73" s="53">
        <v>0</v>
      </c>
      <c r="O73" s="53">
        <v>0</v>
      </c>
      <c r="P73" s="53">
        <v>0</v>
      </c>
      <c r="Q73" s="53">
        <v>0</v>
      </c>
      <c r="R73" s="53">
        <v>0</v>
      </c>
      <c r="S73" s="53">
        <v>0</v>
      </c>
      <c r="T73" s="53">
        <v>0.1</v>
      </c>
      <c r="U73" s="53">
        <v>0</v>
      </c>
      <c r="V73" s="53">
        <v>0</v>
      </c>
      <c r="W73" s="53">
        <v>0.188</v>
      </c>
      <c r="X73" s="53">
        <v>0</v>
      </c>
      <c r="Y73" s="53">
        <v>0</v>
      </c>
      <c r="Z73" s="53">
        <v>0</v>
      </c>
      <c r="AA73" s="138">
        <v>0.56200000000000006</v>
      </c>
    </row>
    <row r="74" spans="1:27" s="89" customFormat="1" ht="14.25" customHeight="1" x14ac:dyDescent="0.25">
      <c r="A74" s="3" t="s">
        <v>196</v>
      </c>
      <c r="B74" s="3" t="s">
        <v>397</v>
      </c>
      <c r="C74" s="3" t="s">
        <v>407</v>
      </c>
      <c r="D74" s="53">
        <v>0</v>
      </c>
      <c r="E74" s="53">
        <v>0</v>
      </c>
      <c r="F74" s="53">
        <v>0.66400000000000015</v>
      </c>
      <c r="G74" s="53">
        <v>0</v>
      </c>
      <c r="H74" s="53">
        <v>0</v>
      </c>
      <c r="I74" s="53">
        <v>0</v>
      </c>
      <c r="J74" s="53">
        <v>0</v>
      </c>
      <c r="K74" s="53">
        <v>0</v>
      </c>
      <c r="L74" s="53">
        <v>0</v>
      </c>
      <c r="M74" s="53">
        <v>0</v>
      </c>
      <c r="N74" s="53">
        <v>0</v>
      </c>
      <c r="O74" s="53">
        <v>0</v>
      </c>
      <c r="P74" s="53">
        <v>0</v>
      </c>
      <c r="Q74" s="53">
        <v>0</v>
      </c>
      <c r="R74" s="53">
        <v>0</v>
      </c>
      <c r="S74" s="53">
        <v>0</v>
      </c>
      <c r="T74" s="53">
        <v>0.33099999999999996</v>
      </c>
      <c r="U74" s="53">
        <v>0</v>
      </c>
      <c r="V74" s="53">
        <v>0</v>
      </c>
      <c r="W74" s="53">
        <v>0</v>
      </c>
      <c r="X74" s="53">
        <v>0</v>
      </c>
      <c r="Y74" s="53">
        <v>0</v>
      </c>
      <c r="Z74" s="53">
        <v>0</v>
      </c>
      <c r="AA74" s="138">
        <v>0.99500000000000011</v>
      </c>
    </row>
    <row r="75" spans="1:27"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138">
        <v>0</v>
      </c>
    </row>
    <row r="76" spans="1:27"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138">
        <v>0</v>
      </c>
    </row>
    <row r="77" spans="1:27"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138">
        <v>0</v>
      </c>
    </row>
    <row r="78" spans="1:27" s="89" customFormat="1" ht="14.25" customHeight="1" x14ac:dyDescent="0.25">
      <c r="A78" s="3" t="s">
        <v>196</v>
      </c>
      <c r="B78" s="3" t="s">
        <v>397</v>
      </c>
      <c r="C78" s="3" t="s">
        <v>411</v>
      </c>
      <c r="D78" s="53">
        <v>0</v>
      </c>
      <c r="E78" s="53">
        <v>0</v>
      </c>
      <c r="F78" s="53">
        <v>5.3999999999999999E-2</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138">
        <v>5.3999999999999999E-2</v>
      </c>
    </row>
    <row r="79" spans="1:27" s="89" customFormat="1" ht="14.25" customHeight="1" x14ac:dyDescent="0.25">
      <c r="A79" s="3" t="s">
        <v>196</v>
      </c>
      <c r="B79" s="3" t="s">
        <v>397</v>
      </c>
      <c r="C79" s="3" t="s">
        <v>412</v>
      </c>
      <c r="D79" s="53">
        <v>0</v>
      </c>
      <c r="E79" s="53">
        <v>0</v>
      </c>
      <c r="F79" s="53">
        <v>0.39300000000000002</v>
      </c>
      <c r="G79" s="53">
        <v>0</v>
      </c>
      <c r="H79" s="53">
        <v>0</v>
      </c>
      <c r="I79" s="53">
        <v>0</v>
      </c>
      <c r="J79" s="53">
        <v>0</v>
      </c>
      <c r="K79" s="53">
        <v>0</v>
      </c>
      <c r="L79" s="53">
        <v>0</v>
      </c>
      <c r="M79" s="53">
        <v>0</v>
      </c>
      <c r="N79" s="53">
        <v>0</v>
      </c>
      <c r="O79" s="53">
        <v>0</v>
      </c>
      <c r="P79" s="53">
        <v>0</v>
      </c>
      <c r="Q79" s="53">
        <v>0</v>
      </c>
      <c r="R79" s="53">
        <v>0</v>
      </c>
      <c r="S79" s="53">
        <v>0</v>
      </c>
      <c r="T79" s="53">
        <v>1.0999999999999999E-2</v>
      </c>
      <c r="U79" s="53">
        <v>0</v>
      </c>
      <c r="V79" s="53">
        <v>0</v>
      </c>
      <c r="W79" s="53">
        <v>0</v>
      </c>
      <c r="X79" s="53">
        <v>0.48800000000000004</v>
      </c>
      <c r="Y79" s="53">
        <v>0</v>
      </c>
      <c r="Z79" s="53">
        <v>0</v>
      </c>
      <c r="AA79" s="138">
        <v>0.89200000000000013</v>
      </c>
    </row>
    <row r="80" spans="1:27" s="89" customFormat="1" ht="14.25" customHeight="1" x14ac:dyDescent="0.25">
      <c r="A80" s="3" t="s">
        <v>196</v>
      </c>
      <c r="B80" s="3" t="s">
        <v>397</v>
      </c>
      <c r="C80" s="3" t="s">
        <v>413</v>
      </c>
      <c r="D80" s="53">
        <v>0</v>
      </c>
      <c r="E80" s="53">
        <v>0</v>
      </c>
      <c r="F80" s="53">
        <v>0.05</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2.5000000000000001E-2</v>
      </c>
      <c r="Y80" s="53">
        <v>0</v>
      </c>
      <c r="Z80" s="53">
        <v>0</v>
      </c>
      <c r="AA80" s="138">
        <v>7.5000000000000011E-2</v>
      </c>
    </row>
    <row r="81" spans="1:27" s="89" customFormat="1" ht="14.25" customHeight="1" x14ac:dyDescent="0.25">
      <c r="A81" s="3" t="s">
        <v>196</v>
      </c>
      <c r="B81" s="3" t="s">
        <v>397</v>
      </c>
      <c r="C81" s="3" t="s">
        <v>414</v>
      </c>
      <c r="D81" s="53">
        <v>0</v>
      </c>
      <c r="E81" s="53">
        <v>0</v>
      </c>
      <c r="F81" s="53">
        <v>7.8E-2</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138">
        <v>7.8E-2</v>
      </c>
    </row>
    <row r="82" spans="1:27"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2.8880000000000003</v>
      </c>
      <c r="U82" s="53">
        <v>0</v>
      </c>
      <c r="V82" s="53">
        <v>0</v>
      </c>
      <c r="W82" s="53">
        <v>0</v>
      </c>
      <c r="X82" s="53">
        <v>0</v>
      </c>
      <c r="Y82" s="53">
        <v>0</v>
      </c>
      <c r="Z82" s="53">
        <v>0</v>
      </c>
      <c r="AA82" s="138">
        <v>2.8880000000000003</v>
      </c>
    </row>
    <row r="83" spans="1:27" s="89" customFormat="1" ht="14.25" customHeight="1" x14ac:dyDescent="0.25">
      <c r="A83" s="51" t="s">
        <v>416</v>
      </c>
      <c r="B83" s="51" t="s">
        <v>416</v>
      </c>
      <c r="C83" s="51" t="s">
        <v>416</v>
      </c>
      <c r="D83" s="52">
        <v>0</v>
      </c>
      <c r="E83" s="52">
        <v>0</v>
      </c>
      <c r="F83" s="52">
        <v>0.54300000000000004</v>
      </c>
      <c r="G83" s="52">
        <v>0</v>
      </c>
      <c r="H83" s="52">
        <v>0</v>
      </c>
      <c r="I83" s="52">
        <v>0</v>
      </c>
      <c r="J83" s="52">
        <v>0</v>
      </c>
      <c r="K83" s="52">
        <v>0</v>
      </c>
      <c r="L83" s="52">
        <v>0</v>
      </c>
      <c r="M83" s="52">
        <v>0</v>
      </c>
      <c r="N83" s="52">
        <v>0</v>
      </c>
      <c r="O83" s="52">
        <v>0.18</v>
      </c>
      <c r="P83" s="52">
        <v>0</v>
      </c>
      <c r="Q83" s="52">
        <v>0</v>
      </c>
      <c r="R83" s="52">
        <v>0</v>
      </c>
      <c r="S83" s="52">
        <v>0</v>
      </c>
      <c r="T83" s="52">
        <v>0</v>
      </c>
      <c r="U83" s="52">
        <v>2.1000000000000001E-2</v>
      </c>
      <c r="V83" s="52">
        <v>0</v>
      </c>
      <c r="W83" s="52">
        <v>0.17499999999999999</v>
      </c>
      <c r="X83" s="52">
        <v>0.39100000000000001</v>
      </c>
      <c r="Y83" s="52">
        <v>2.6000000000000002E-2</v>
      </c>
      <c r="Z83" s="52">
        <v>0</v>
      </c>
      <c r="AA83" s="52">
        <v>1.3360000000000001</v>
      </c>
    </row>
    <row r="84" spans="1:27" s="89" customFormat="1" ht="14.25" customHeight="1" x14ac:dyDescent="0.25">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138">
        <v>0</v>
      </c>
    </row>
    <row r="85" spans="1:27"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138">
        <v>0</v>
      </c>
    </row>
    <row r="86" spans="1:27"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138">
        <v>0</v>
      </c>
    </row>
    <row r="87" spans="1:27" s="89" customFormat="1" ht="14.25" customHeight="1" x14ac:dyDescent="0.25">
      <c r="A87" s="3" t="s">
        <v>196</v>
      </c>
      <c r="B87" s="3" t="s">
        <v>417</v>
      </c>
      <c r="C87" s="3" t="s">
        <v>421</v>
      </c>
      <c r="D87" s="53">
        <v>0</v>
      </c>
      <c r="E87" s="53">
        <v>0</v>
      </c>
      <c r="F87" s="53">
        <v>7.2999999999999995E-2</v>
      </c>
      <c r="G87" s="53">
        <v>0</v>
      </c>
      <c r="H87" s="53">
        <v>0</v>
      </c>
      <c r="I87" s="53">
        <v>0</v>
      </c>
      <c r="J87" s="53">
        <v>0</v>
      </c>
      <c r="K87" s="53">
        <v>0</v>
      </c>
      <c r="L87" s="53">
        <v>0</v>
      </c>
      <c r="M87" s="53">
        <v>0</v>
      </c>
      <c r="N87" s="53">
        <v>0</v>
      </c>
      <c r="O87" s="53">
        <v>0</v>
      </c>
      <c r="P87" s="53">
        <v>0</v>
      </c>
      <c r="Q87" s="53">
        <v>0</v>
      </c>
      <c r="R87" s="53">
        <v>0</v>
      </c>
      <c r="S87" s="53">
        <v>0</v>
      </c>
      <c r="T87" s="53">
        <v>0</v>
      </c>
      <c r="U87" s="53">
        <v>0</v>
      </c>
      <c r="V87" s="53">
        <v>0</v>
      </c>
      <c r="W87" s="53">
        <v>7.4999999999999997E-2</v>
      </c>
      <c r="X87" s="53">
        <v>0</v>
      </c>
      <c r="Y87" s="53">
        <v>0</v>
      </c>
      <c r="Z87" s="53">
        <v>0</v>
      </c>
      <c r="AA87" s="138">
        <v>0.14799999999999999</v>
      </c>
    </row>
    <row r="88" spans="1:27"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138">
        <v>0</v>
      </c>
    </row>
    <row r="89" spans="1:27" s="89" customFormat="1" ht="14.25" customHeight="1" x14ac:dyDescent="0.25">
      <c r="A89" s="3" t="s">
        <v>196</v>
      </c>
      <c r="B89" s="3" t="s">
        <v>417</v>
      </c>
      <c r="C89" s="3" t="s">
        <v>423</v>
      </c>
      <c r="D89" s="53">
        <v>0</v>
      </c>
      <c r="E89" s="53">
        <v>0</v>
      </c>
      <c r="F89" s="53">
        <v>0.11799999999999999</v>
      </c>
      <c r="G89" s="53">
        <v>0</v>
      </c>
      <c r="H89" s="53">
        <v>0</v>
      </c>
      <c r="I89" s="53">
        <v>0</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138">
        <v>0.11799999999999999</v>
      </c>
    </row>
    <row r="90" spans="1:27" s="89" customFormat="1" ht="14.25" customHeight="1" x14ac:dyDescent="0.25">
      <c r="A90" s="3" t="s">
        <v>196</v>
      </c>
      <c r="B90" s="3" t="s">
        <v>417</v>
      </c>
      <c r="C90" s="3" t="s">
        <v>424</v>
      </c>
      <c r="D90" s="53">
        <v>0</v>
      </c>
      <c r="E90" s="53">
        <v>0</v>
      </c>
      <c r="F90" s="53">
        <v>2.4E-2</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1.6E-2</v>
      </c>
      <c r="Z90" s="53">
        <v>0</v>
      </c>
      <c r="AA90" s="138">
        <v>0.04</v>
      </c>
    </row>
    <row r="91" spans="1:27"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138">
        <v>0</v>
      </c>
    </row>
    <row r="92" spans="1:27"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2.3E-2</v>
      </c>
      <c r="Y92" s="53">
        <v>0.01</v>
      </c>
      <c r="Z92" s="53">
        <v>0</v>
      </c>
      <c r="AA92" s="138">
        <v>3.3000000000000002E-2</v>
      </c>
    </row>
    <row r="93" spans="1:27"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138">
        <v>0</v>
      </c>
    </row>
    <row r="94" spans="1:27"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138">
        <v>0</v>
      </c>
    </row>
    <row r="95" spans="1:27"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138">
        <v>0</v>
      </c>
    </row>
    <row r="96" spans="1:27" s="89" customFormat="1" ht="14.25" customHeight="1" x14ac:dyDescent="0.25">
      <c r="A96" s="3" t="s">
        <v>196</v>
      </c>
      <c r="B96" s="3" t="s">
        <v>417</v>
      </c>
      <c r="C96" s="3" t="s">
        <v>430</v>
      </c>
      <c r="D96" s="53">
        <v>0</v>
      </c>
      <c r="E96" s="53">
        <v>0</v>
      </c>
      <c r="F96" s="53">
        <v>0.30399999999999999</v>
      </c>
      <c r="G96" s="53">
        <v>0</v>
      </c>
      <c r="H96" s="53">
        <v>0</v>
      </c>
      <c r="I96" s="53">
        <v>0</v>
      </c>
      <c r="J96" s="53">
        <v>0</v>
      </c>
      <c r="K96" s="53">
        <v>0</v>
      </c>
      <c r="L96" s="53">
        <v>0</v>
      </c>
      <c r="M96" s="53">
        <v>0</v>
      </c>
      <c r="N96" s="53">
        <v>0</v>
      </c>
      <c r="O96" s="53">
        <v>0</v>
      </c>
      <c r="P96" s="53">
        <v>0</v>
      </c>
      <c r="Q96" s="53">
        <v>0</v>
      </c>
      <c r="R96" s="53">
        <v>0</v>
      </c>
      <c r="S96" s="53">
        <v>0</v>
      </c>
      <c r="T96" s="53">
        <v>0</v>
      </c>
      <c r="U96" s="53">
        <v>2.1000000000000001E-2</v>
      </c>
      <c r="V96" s="53">
        <v>0</v>
      </c>
      <c r="W96" s="53">
        <v>0</v>
      </c>
      <c r="X96" s="53">
        <v>0.36799999999999999</v>
      </c>
      <c r="Y96" s="53">
        <v>0</v>
      </c>
      <c r="Z96" s="53">
        <v>0</v>
      </c>
      <c r="AA96" s="138">
        <v>0.69300000000000006</v>
      </c>
    </row>
    <row r="97" spans="1:27" s="89" customFormat="1" ht="14.25" customHeight="1" x14ac:dyDescent="0.25">
      <c r="A97" s="3" t="s">
        <v>196</v>
      </c>
      <c r="B97" s="3" t="s">
        <v>417</v>
      </c>
      <c r="C97" s="3" t="s">
        <v>431</v>
      </c>
      <c r="D97" s="53">
        <v>0</v>
      </c>
      <c r="E97" s="53">
        <v>0</v>
      </c>
      <c r="F97" s="53">
        <v>2.4E-2</v>
      </c>
      <c r="G97" s="53">
        <v>0</v>
      </c>
      <c r="H97" s="53">
        <v>0</v>
      </c>
      <c r="I97" s="53">
        <v>0</v>
      </c>
      <c r="J97" s="53">
        <v>0</v>
      </c>
      <c r="K97" s="53">
        <v>0</v>
      </c>
      <c r="L97" s="53">
        <v>0</v>
      </c>
      <c r="M97" s="53">
        <v>0</v>
      </c>
      <c r="N97" s="53">
        <v>0</v>
      </c>
      <c r="O97" s="53">
        <v>0.18</v>
      </c>
      <c r="P97" s="53">
        <v>0</v>
      </c>
      <c r="Q97" s="53">
        <v>0</v>
      </c>
      <c r="R97" s="53">
        <v>0</v>
      </c>
      <c r="S97" s="53">
        <v>0</v>
      </c>
      <c r="T97" s="53">
        <v>0</v>
      </c>
      <c r="U97" s="53">
        <v>0</v>
      </c>
      <c r="V97" s="53">
        <v>0</v>
      </c>
      <c r="W97" s="53">
        <v>0.1</v>
      </c>
      <c r="X97" s="53">
        <v>0</v>
      </c>
      <c r="Y97" s="53">
        <v>0</v>
      </c>
      <c r="Z97" s="53">
        <v>0</v>
      </c>
      <c r="AA97" s="138">
        <v>0.30399999999999999</v>
      </c>
    </row>
    <row r="98" spans="1:27"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138">
        <v>0</v>
      </c>
    </row>
    <row r="99" spans="1:27"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138">
        <v>0</v>
      </c>
    </row>
    <row r="100" spans="1:27" s="89" customFormat="1" ht="14.25" customHeight="1" x14ac:dyDescent="0.25">
      <c r="A100" s="51" t="s">
        <v>434</v>
      </c>
      <c r="B100" s="51" t="s">
        <v>434</v>
      </c>
      <c r="C100" s="51" t="s">
        <v>434</v>
      </c>
      <c r="D100" s="52">
        <v>0</v>
      </c>
      <c r="E100" s="52">
        <v>0</v>
      </c>
      <c r="F100" s="52">
        <v>0.43100000000000005</v>
      </c>
      <c r="G100" s="52">
        <v>0</v>
      </c>
      <c r="H100" s="52">
        <v>0</v>
      </c>
      <c r="I100" s="52">
        <v>0.04</v>
      </c>
      <c r="J100" s="52">
        <v>0</v>
      </c>
      <c r="K100" s="52">
        <v>0</v>
      </c>
      <c r="L100" s="52">
        <v>0</v>
      </c>
      <c r="M100" s="52">
        <v>0</v>
      </c>
      <c r="N100" s="52">
        <v>0</v>
      </c>
      <c r="O100" s="52">
        <v>0.1</v>
      </c>
      <c r="P100" s="52">
        <v>0</v>
      </c>
      <c r="Q100" s="52">
        <v>0</v>
      </c>
      <c r="R100" s="52">
        <v>0</v>
      </c>
      <c r="S100" s="52">
        <v>0</v>
      </c>
      <c r="T100" s="52">
        <v>2.8000000000000001E-2</v>
      </c>
      <c r="U100" s="52">
        <v>0</v>
      </c>
      <c r="V100" s="52">
        <v>0</v>
      </c>
      <c r="W100" s="52">
        <v>0</v>
      </c>
      <c r="X100" s="52">
        <v>0</v>
      </c>
      <c r="Y100" s="52">
        <v>0</v>
      </c>
      <c r="Z100" s="52">
        <v>0</v>
      </c>
      <c r="AA100" s="52">
        <v>0.59899999999999998</v>
      </c>
    </row>
    <row r="101" spans="1:27" s="89" customFormat="1" ht="14.25" customHeight="1" x14ac:dyDescent="0.25">
      <c r="A101" s="3" t="s">
        <v>196</v>
      </c>
      <c r="B101" s="3" t="s">
        <v>435</v>
      </c>
      <c r="C101" s="3" t="s">
        <v>436</v>
      </c>
      <c r="D101" s="53">
        <v>0</v>
      </c>
      <c r="E101" s="53">
        <v>0</v>
      </c>
      <c r="F101" s="53">
        <v>0.125</v>
      </c>
      <c r="G101" s="53">
        <v>0</v>
      </c>
      <c r="H101" s="53">
        <v>0</v>
      </c>
      <c r="I101" s="53">
        <v>0</v>
      </c>
      <c r="J101" s="53">
        <v>0</v>
      </c>
      <c r="K101" s="53">
        <v>0</v>
      </c>
      <c r="L101" s="53">
        <v>0</v>
      </c>
      <c r="M101" s="53">
        <v>0</v>
      </c>
      <c r="N101" s="53">
        <v>0</v>
      </c>
      <c r="O101" s="53">
        <v>0</v>
      </c>
      <c r="P101" s="53">
        <v>0</v>
      </c>
      <c r="Q101" s="53">
        <v>0</v>
      </c>
      <c r="R101" s="53">
        <v>0</v>
      </c>
      <c r="S101" s="53">
        <v>0</v>
      </c>
      <c r="T101" s="53">
        <v>2.8000000000000001E-2</v>
      </c>
      <c r="U101" s="53">
        <v>0</v>
      </c>
      <c r="V101" s="53">
        <v>0</v>
      </c>
      <c r="W101" s="53">
        <v>0</v>
      </c>
      <c r="X101" s="53">
        <v>0</v>
      </c>
      <c r="Y101" s="53">
        <v>0</v>
      </c>
      <c r="Z101" s="53">
        <v>0</v>
      </c>
      <c r="AA101" s="138">
        <v>0.153</v>
      </c>
    </row>
    <row r="102" spans="1:27" s="89" customFormat="1" ht="14.25" customHeight="1" x14ac:dyDescent="0.25">
      <c r="A102" s="3" t="s">
        <v>196</v>
      </c>
      <c r="B102" s="3" t="s">
        <v>435</v>
      </c>
      <c r="C102" s="3" t="s">
        <v>437</v>
      </c>
      <c r="D102" s="53">
        <v>0</v>
      </c>
      <c r="E102" s="53">
        <v>0</v>
      </c>
      <c r="F102" s="53">
        <v>0.12</v>
      </c>
      <c r="G102" s="53">
        <v>0</v>
      </c>
      <c r="H102" s="53">
        <v>0</v>
      </c>
      <c r="I102" s="53">
        <v>0.04</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138">
        <v>0.16</v>
      </c>
    </row>
    <row r="103" spans="1:27"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138">
        <v>0</v>
      </c>
    </row>
    <row r="104" spans="1:27"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138">
        <v>0</v>
      </c>
    </row>
    <row r="105" spans="1:27" s="89" customFormat="1" ht="14.25" customHeight="1" x14ac:dyDescent="0.25">
      <c r="A105" s="3" t="s">
        <v>196</v>
      </c>
      <c r="B105" s="3" t="s">
        <v>435</v>
      </c>
      <c r="C105" s="3" t="s">
        <v>440</v>
      </c>
      <c r="D105" s="53">
        <v>0</v>
      </c>
      <c r="E105" s="53">
        <v>0</v>
      </c>
      <c r="F105" s="53">
        <v>2.3E-2</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138">
        <v>2.3E-2</v>
      </c>
    </row>
    <row r="106" spans="1:27" s="89" customFormat="1" ht="14.25" customHeight="1" x14ac:dyDescent="0.25">
      <c r="A106" s="3" t="s">
        <v>196</v>
      </c>
      <c r="B106" s="3" t="s">
        <v>435</v>
      </c>
      <c r="C106" s="3" t="s">
        <v>441</v>
      </c>
      <c r="D106" s="53">
        <v>0</v>
      </c>
      <c r="E106" s="53">
        <v>0</v>
      </c>
      <c r="F106" s="53">
        <v>0.16300000000000001</v>
      </c>
      <c r="G106" s="53">
        <v>0</v>
      </c>
      <c r="H106" s="53">
        <v>0</v>
      </c>
      <c r="I106" s="53">
        <v>0</v>
      </c>
      <c r="J106" s="53">
        <v>0</v>
      </c>
      <c r="K106" s="53">
        <v>0</v>
      </c>
      <c r="L106" s="53">
        <v>0</v>
      </c>
      <c r="M106" s="53">
        <v>0</v>
      </c>
      <c r="N106" s="53">
        <v>0</v>
      </c>
      <c r="O106" s="53">
        <v>0.1</v>
      </c>
      <c r="P106" s="53">
        <v>0</v>
      </c>
      <c r="Q106" s="53">
        <v>0</v>
      </c>
      <c r="R106" s="53">
        <v>0</v>
      </c>
      <c r="S106" s="53">
        <v>0</v>
      </c>
      <c r="T106" s="53">
        <v>0</v>
      </c>
      <c r="U106" s="53">
        <v>0</v>
      </c>
      <c r="V106" s="53">
        <v>0</v>
      </c>
      <c r="W106" s="53">
        <v>0</v>
      </c>
      <c r="X106" s="53">
        <v>0</v>
      </c>
      <c r="Y106" s="53">
        <v>0</v>
      </c>
      <c r="Z106" s="53">
        <v>0</v>
      </c>
      <c r="AA106" s="138">
        <v>0.26300000000000001</v>
      </c>
    </row>
    <row r="107" spans="1:27"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138">
        <v>0</v>
      </c>
    </row>
    <row r="108" spans="1:27"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138">
        <v>0</v>
      </c>
    </row>
    <row r="109" spans="1:27"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138">
        <v>0</v>
      </c>
    </row>
    <row r="110" spans="1:27" s="89" customFormat="1" ht="14.25" customHeight="1" x14ac:dyDescent="0.25">
      <c r="A110" s="51" t="s">
        <v>445</v>
      </c>
      <c r="B110" s="51" t="s">
        <v>445</v>
      </c>
      <c r="C110" s="51" t="s">
        <v>445</v>
      </c>
      <c r="D110" s="52">
        <v>0</v>
      </c>
      <c r="E110" s="52">
        <v>0</v>
      </c>
      <c r="F110" s="52">
        <v>4.2410000000000005</v>
      </c>
      <c r="G110" s="52">
        <v>0</v>
      </c>
      <c r="H110" s="52">
        <v>32.47</v>
      </c>
      <c r="I110" s="52">
        <v>2.0049999999999999</v>
      </c>
      <c r="J110" s="52">
        <v>4.3000000000000003E-2</v>
      </c>
      <c r="K110" s="52">
        <v>0</v>
      </c>
      <c r="L110" s="52">
        <v>0</v>
      </c>
      <c r="M110" s="52">
        <v>0.78</v>
      </c>
      <c r="N110" s="52">
        <v>0</v>
      </c>
      <c r="O110" s="52">
        <v>0</v>
      </c>
      <c r="P110" s="52">
        <v>0</v>
      </c>
      <c r="Q110" s="52">
        <v>11.27</v>
      </c>
      <c r="R110" s="52">
        <v>0</v>
      </c>
      <c r="S110" s="52">
        <v>0</v>
      </c>
      <c r="T110" s="52">
        <v>0</v>
      </c>
      <c r="U110" s="52">
        <v>9.048</v>
      </c>
      <c r="V110" s="52">
        <v>0</v>
      </c>
      <c r="W110" s="52">
        <v>1.321</v>
      </c>
      <c r="X110" s="52">
        <v>0.31900000000000001</v>
      </c>
      <c r="Y110" s="52">
        <v>1.9E-2</v>
      </c>
      <c r="Z110" s="52">
        <v>0</v>
      </c>
      <c r="AA110" s="52">
        <v>61.515999999999998</v>
      </c>
    </row>
    <row r="111" spans="1:27"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138">
        <v>0</v>
      </c>
    </row>
    <row r="112" spans="1:27"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138">
        <v>0</v>
      </c>
    </row>
    <row r="113" spans="1:27" s="89" customFormat="1" ht="14.25" customHeight="1" x14ac:dyDescent="0.25">
      <c r="A113" s="3" t="s">
        <v>196</v>
      </c>
      <c r="B113" s="3" t="s">
        <v>446</v>
      </c>
      <c r="C113" s="3" t="s">
        <v>449</v>
      </c>
      <c r="D113" s="53">
        <v>0</v>
      </c>
      <c r="E113" s="53">
        <v>0</v>
      </c>
      <c r="F113" s="53">
        <v>0.82400000000000007</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138">
        <v>0.82400000000000007</v>
      </c>
    </row>
    <row r="114" spans="1:27" s="89" customFormat="1" ht="14.25" customHeight="1" x14ac:dyDescent="0.25">
      <c r="A114" s="3" t="s">
        <v>196</v>
      </c>
      <c r="B114" s="3" t="s">
        <v>446</v>
      </c>
      <c r="C114" s="3" t="s">
        <v>450</v>
      </c>
      <c r="D114" s="53">
        <v>0</v>
      </c>
      <c r="E114" s="53">
        <v>0</v>
      </c>
      <c r="F114" s="53">
        <v>3.4170000000000003</v>
      </c>
      <c r="G114" s="53">
        <v>0</v>
      </c>
      <c r="H114" s="53">
        <v>32.47</v>
      </c>
      <c r="I114" s="53">
        <v>2.0049999999999999</v>
      </c>
      <c r="J114" s="53">
        <v>4.3000000000000003E-2</v>
      </c>
      <c r="K114" s="53">
        <v>0</v>
      </c>
      <c r="L114" s="53">
        <v>0</v>
      </c>
      <c r="M114" s="53">
        <v>0.78</v>
      </c>
      <c r="N114" s="53">
        <v>0</v>
      </c>
      <c r="O114" s="53">
        <v>0</v>
      </c>
      <c r="P114" s="53">
        <v>0</v>
      </c>
      <c r="Q114" s="53">
        <v>11.27</v>
      </c>
      <c r="R114" s="53">
        <v>0</v>
      </c>
      <c r="S114" s="53">
        <v>0</v>
      </c>
      <c r="T114" s="53">
        <v>0</v>
      </c>
      <c r="U114" s="53">
        <v>9.048</v>
      </c>
      <c r="V114" s="53">
        <v>0</v>
      </c>
      <c r="W114" s="53">
        <v>1.321</v>
      </c>
      <c r="X114" s="53">
        <v>0.31900000000000001</v>
      </c>
      <c r="Y114" s="53">
        <v>1.9E-2</v>
      </c>
      <c r="Z114" s="53">
        <v>0</v>
      </c>
      <c r="AA114" s="138">
        <v>60.692</v>
      </c>
    </row>
    <row r="115" spans="1:27"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138">
        <v>0</v>
      </c>
    </row>
    <row r="116" spans="1:27" s="89" customFormat="1" ht="14.25" customHeight="1" x14ac:dyDescent="0.25">
      <c r="A116" s="49" t="s">
        <v>452</v>
      </c>
      <c r="B116" s="49" t="s">
        <v>452</v>
      </c>
      <c r="C116" s="49" t="s">
        <v>452</v>
      </c>
      <c r="D116" s="50">
        <v>0</v>
      </c>
      <c r="E116" s="50">
        <v>0</v>
      </c>
      <c r="F116" s="50">
        <v>4.6439999999999992</v>
      </c>
      <c r="G116" s="50">
        <v>0</v>
      </c>
      <c r="H116" s="50">
        <v>0.46000000000000008</v>
      </c>
      <c r="I116" s="50">
        <v>0</v>
      </c>
      <c r="J116" s="50">
        <v>2.2680000000000002</v>
      </c>
      <c r="K116" s="50">
        <v>0</v>
      </c>
      <c r="L116" s="50">
        <v>0</v>
      </c>
      <c r="M116" s="50">
        <v>9.9109999999999996</v>
      </c>
      <c r="N116" s="50">
        <v>0</v>
      </c>
      <c r="O116" s="50">
        <v>0.309</v>
      </c>
      <c r="P116" s="50">
        <v>0</v>
      </c>
      <c r="Q116" s="50">
        <v>20.106000000000002</v>
      </c>
      <c r="R116" s="50">
        <v>0</v>
      </c>
      <c r="S116" s="50">
        <v>0</v>
      </c>
      <c r="T116" s="50">
        <v>0</v>
      </c>
      <c r="U116" s="50">
        <v>1.2969999999999999</v>
      </c>
      <c r="V116" s="50">
        <v>0</v>
      </c>
      <c r="W116" s="50">
        <v>8.0999999999999989E-2</v>
      </c>
      <c r="X116" s="50">
        <v>2.7</v>
      </c>
      <c r="Y116" s="50">
        <v>12.997</v>
      </c>
      <c r="Z116" s="50">
        <v>0</v>
      </c>
      <c r="AA116" s="50">
        <v>54.772999999999996</v>
      </c>
    </row>
    <row r="117" spans="1:27" s="89" customFormat="1" ht="14.25" customHeight="1" x14ac:dyDescent="0.25">
      <c r="A117" s="51" t="s">
        <v>452</v>
      </c>
      <c r="B117" s="51" t="s">
        <v>452</v>
      </c>
      <c r="C117" s="51" t="s">
        <v>452</v>
      </c>
      <c r="D117" s="52">
        <v>0</v>
      </c>
      <c r="E117" s="52">
        <v>0</v>
      </c>
      <c r="F117" s="52">
        <v>4.6439999999999992</v>
      </c>
      <c r="G117" s="52">
        <v>0</v>
      </c>
      <c r="H117" s="52">
        <v>0.46000000000000008</v>
      </c>
      <c r="I117" s="52">
        <v>0</v>
      </c>
      <c r="J117" s="52">
        <v>2.2680000000000002</v>
      </c>
      <c r="K117" s="52">
        <v>0</v>
      </c>
      <c r="L117" s="52">
        <v>0</v>
      </c>
      <c r="M117" s="52">
        <v>9.9109999999999996</v>
      </c>
      <c r="N117" s="52">
        <v>0</v>
      </c>
      <c r="O117" s="52">
        <v>0.309</v>
      </c>
      <c r="P117" s="52">
        <v>0</v>
      </c>
      <c r="Q117" s="52">
        <v>20.106000000000002</v>
      </c>
      <c r="R117" s="52">
        <v>0</v>
      </c>
      <c r="S117" s="52">
        <v>0</v>
      </c>
      <c r="T117" s="52">
        <v>0</v>
      </c>
      <c r="U117" s="52">
        <v>1.2969999999999999</v>
      </c>
      <c r="V117" s="52">
        <v>0</v>
      </c>
      <c r="W117" s="52">
        <v>8.0999999999999989E-2</v>
      </c>
      <c r="X117" s="52">
        <v>2.7</v>
      </c>
      <c r="Y117" s="52">
        <v>12.997</v>
      </c>
      <c r="Z117" s="52">
        <v>0</v>
      </c>
      <c r="AA117" s="52">
        <v>54.772999999999996</v>
      </c>
    </row>
    <row r="118" spans="1:27" s="89" customFormat="1" ht="14.25" customHeight="1" x14ac:dyDescent="0.25">
      <c r="A118" s="3" t="s">
        <v>209</v>
      </c>
      <c r="B118" s="3" t="s">
        <v>209</v>
      </c>
      <c r="C118" s="3" t="s">
        <v>210</v>
      </c>
      <c r="D118" s="53">
        <v>0</v>
      </c>
      <c r="E118" s="53">
        <v>0</v>
      </c>
      <c r="F118" s="53">
        <v>0.20199999999999999</v>
      </c>
      <c r="G118" s="53">
        <v>0</v>
      </c>
      <c r="H118" s="53">
        <v>0.46000000000000008</v>
      </c>
      <c r="I118" s="53">
        <v>0</v>
      </c>
      <c r="J118" s="53">
        <v>0.8650000000000001</v>
      </c>
      <c r="K118" s="53">
        <v>0</v>
      </c>
      <c r="L118" s="53">
        <v>0</v>
      </c>
      <c r="M118" s="53">
        <v>0</v>
      </c>
      <c r="N118" s="53">
        <v>0</v>
      </c>
      <c r="O118" s="53">
        <v>0.111</v>
      </c>
      <c r="P118" s="53">
        <v>0</v>
      </c>
      <c r="Q118" s="53">
        <v>0.92600000000000016</v>
      </c>
      <c r="R118" s="53">
        <v>0</v>
      </c>
      <c r="S118" s="53">
        <v>0</v>
      </c>
      <c r="T118" s="53">
        <v>0</v>
      </c>
      <c r="U118" s="53">
        <v>0</v>
      </c>
      <c r="V118" s="53">
        <v>0</v>
      </c>
      <c r="W118" s="53">
        <v>8.0999999999999989E-2</v>
      </c>
      <c r="X118" s="53">
        <v>2.7</v>
      </c>
      <c r="Y118" s="53">
        <v>12.997</v>
      </c>
      <c r="Z118" s="53">
        <v>0</v>
      </c>
      <c r="AA118" s="138">
        <v>18.341999999999999</v>
      </c>
    </row>
    <row r="119" spans="1:27" s="89" customFormat="1" ht="14.25" customHeight="1" x14ac:dyDescent="0.25">
      <c r="A119" s="3" t="s">
        <v>209</v>
      </c>
      <c r="B119" s="3" t="s">
        <v>209</v>
      </c>
      <c r="C119" s="3" t="s">
        <v>213</v>
      </c>
      <c r="D119" s="53">
        <v>0</v>
      </c>
      <c r="E119" s="53">
        <v>0</v>
      </c>
      <c r="F119" s="53">
        <v>4.4419999999999993</v>
      </c>
      <c r="G119" s="53">
        <v>0</v>
      </c>
      <c r="H119" s="53">
        <v>0</v>
      </c>
      <c r="I119" s="53">
        <v>0</v>
      </c>
      <c r="J119" s="53">
        <v>1.4030000000000002</v>
      </c>
      <c r="K119" s="53">
        <v>0</v>
      </c>
      <c r="L119" s="53">
        <v>0</v>
      </c>
      <c r="M119" s="53">
        <v>9.9109999999999996</v>
      </c>
      <c r="N119" s="53">
        <v>0</v>
      </c>
      <c r="O119" s="53">
        <v>0.19800000000000001</v>
      </c>
      <c r="P119" s="53">
        <v>0</v>
      </c>
      <c r="Q119" s="53">
        <v>19.18</v>
      </c>
      <c r="R119" s="53">
        <v>0</v>
      </c>
      <c r="S119" s="53">
        <v>0</v>
      </c>
      <c r="T119" s="53">
        <v>0</v>
      </c>
      <c r="U119" s="53">
        <v>1.2969999999999999</v>
      </c>
      <c r="V119" s="53">
        <v>0</v>
      </c>
      <c r="W119" s="53">
        <v>0</v>
      </c>
      <c r="X119" s="53">
        <v>0</v>
      </c>
      <c r="Y119" s="53">
        <v>0</v>
      </c>
      <c r="Z119" s="53">
        <v>0</v>
      </c>
      <c r="AA119" s="138">
        <v>36.430999999999997</v>
      </c>
    </row>
    <row r="120" spans="1:27" s="89" customFormat="1" ht="14.25" customHeight="1" x14ac:dyDescent="0.25">
      <c r="A120" s="49" t="s">
        <v>453</v>
      </c>
      <c r="B120" s="49" t="s">
        <v>453</v>
      </c>
      <c r="C120" s="49" t="s">
        <v>453</v>
      </c>
      <c r="D120" s="50">
        <v>0</v>
      </c>
      <c r="E120" s="50">
        <v>0</v>
      </c>
      <c r="F120" s="50">
        <v>46.68</v>
      </c>
      <c r="G120" s="50">
        <v>0</v>
      </c>
      <c r="H120" s="50">
        <v>12.080999999999998</v>
      </c>
      <c r="I120" s="50">
        <v>0.16</v>
      </c>
      <c r="J120" s="50">
        <v>0.18300000000000002</v>
      </c>
      <c r="K120" s="50">
        <v>0</v>
      </c>
      <c r="L120" s="50">
        <v>0</v>
      </c>
      <c r="M120" s="50">
        <v>4.3499999999999996</v>
      </c>
      <c r="N120" s="50">
        <v>0</v>
      </c>
      <c r="O120" s="50">
        <v>42.211999999999996</v>
      </c>
      <c r="P120" s="50">
        <v>0</v>
      </c>
      <c r="Q120" s="50">
        <v>7.1539999999999999</v>
      </c>
      <c r="R120" s="50">
        <v>0</v>
      </c>
      <c r="S120" s="50">
        <v>0</v>
      </c>
      <c r="T120" s="50">
        <v>0</v>
      </c>
      <c r="U120" s="50">
        <v>3.73</v>
      </c>
      <c r="V120" s="50">
        <v>0</v>
      </c>
      <c r="W120" s="50">
        <v>30.924999999999997</v>
      </c>
      <c r="X120" s="50">
        <v>8.5609999999999982</v>
      </c>
      <c r="Y120" s="50">
        <v>63.210000000000008</v>
      </c>
      <c r="Z120" s="50">
        <v>0</v>
      </c>
      <c r="AA120" s="50">
        <v>219.24600000000004</v>
      </c>
    </row>
    <row r="121" spans="1:27" s="89" customFormat="1" ht="14.25" customHeight="1" x14ac:dyDescent="0.25">
      <c r="A121" s="51" t="s">
        <v>454</v>
      </c>
      <c r="B121" s="51" t="s">
        <v>454</v>
      </c>
      <c r="C121" s="51" t="s">
        <v>454</v>
      </c>
      <c r="D121" s="52">
        <v>0</v>
      </c>
      <c r="E121" s="52">
        <v>0</v>
      </c>
      <c r="F121" s="52">
        <v>2.923</v>
      </c>
      <c r="G121" s="52">
        <v>0</v>
      </c>
      <c r="H121" s="52">
        <v>0</v>
      </c>
      <c r="I121" s="52">
        <v>0</v>
      </c>
      <c r="J121" s="52">
        <v>0</v>
      </c>
      <c r="K121" s="52">
        <v>0</v>
      </c>
      <c r="L121" s="52">
        <v>0</v>
      </c>
      <c r="M121" s="52">
        <v>0</v>
      </c>
      <c r="N121" s="52">
        <v>0</v>
      </c>
      <c r="O121" s="52">
        <v>0</v>
      </c>
      <c r="P121" s="52">
        <v>0</v>
      </c>
      <c r="Q121" s="52">
        <v>0</v>
      </c>
      <c r="R121" s="52">
        <v>0</v>
      </c>
      <c r="S121" s="52">
        <v>0</v>
      </c>
      <c r="T121" s="52">
        <v>0</v>
      </c>
      <c r="U121" s="52">
        <v>6.3E-2</v>
      </c>
      <c r="V121" s="52">
        <v>0</v>
      </c>
      <c r="W121" s="52">
        <v>3.9240000000000004</v>
      </c>
      <c r="X121" s="52">
        <v>2.5000000000000001E-2</v>
      </c>
      <c r="Y121" s="52">
        <v>27.585999999999999</v>
      </c>
      <c r="Z121" s="52">
        <v>0</v>
      </c>
      <c r="AA121" s="52">
        <v>34.521000000000001</v>
      </c>
    </row>
    <row r="122" spans="1:27"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4.8000000000000001E-2</v>
      </c>
      <c r="Z122" s="53">
        <v>0</v>
      </c>
      <c r="AA122" s="138">
        <v>4.8000000000000001E-2</v>
      </c>
    </row>
    <row r="123" spans="1:27"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5.0049999999999999</v>
      </c>
      <c r="Z123" s="53">
        <v>0</v>
      </c>
      <c r="AA123" s="138">
        <v>5.0049999999999999</v>
      </c>
    </row>
    <row r="124" spans="1:27" s="89" customFormat="1" ht="14.25" customHeight="1" x14ac:dyDescent="0.25">
      <c r="A124" s="3" t="s">
        <v>224</v>
      </c>
      <c r="B124" s="3" t="s">
        <v>455</v>
      </c>
      <c r="C124" s="3" t="s">
        <v>458</v>
      </c>
      <c r="D124" s="53">
        <v>0</v>
      </c>
      <c r="E124" s="53">
        <v>0</v>
      </c>
      <c r="F124" s="53">
        <v>2.556</v>
      </c>
      <c r="G124" s="53">
        <v>0</v>
      </c>
      <c r="H124" s="53">
        <v>0</v>
      </c>
      <c r="I124" s="53">
        <v>0</v>
      </c>
      <c r="J124" s="53">
        <v>0</v>
      </c>
      <c r="K124" s="53">
        <v>0</v>
      </c>
      <c r="L124" s="53">
        <v>0</v>
      </c>
      <c r="M124" s="53">
        <v>0</v>
      </c>
      <c r="N124" s="53">
        <v>0</v>
      </c>
      <c r="O124" s="53">
        <v>0</v>
      </c>
      <c r="P124" s="53">
        <v>0</v>
      </c>
      <c r="Q124" s="53">
        <v>0</v>
      </c>
      <c r="R124" s="53">
        <v>0</v>
      </c>
      <c r="S124" s="53">
        <v>0</v>
      </c>
      <c r="T124" s="53">
        <v>0</v>
      </c>
      <c r="U124" s="53">
        <v>6.3E-2</v>
      </c>
      <c r="V124" s="53">
        <v>0</v>
      </c>
      <c r="W124" s="53">
        <v>3.9240000000000004</v>
      </c>
      <c r="X124" s="53">
        <v>2.5000000000000001E-2</v>
      </c>
      <c r="Y124" s="53">
        <v>20.096999999999998</v>
      </c>
      <c r="Z124" s="53">
        <v>0</v>
      </c>
      <c r="AA124" s="138">
        <v>26.664999999999999</v>
      </c>
    </row>
    <row r="125" spans="1:27"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1.0999999999999999E-2</v>
      </c>
      <c r="Z125" s="53">
        <v>0</v>
      </c>
      <c r="AA125" s="138">
        <v>1.0999999999999999E-2</v>
      </c>
    </row>
    <row r="126" spans="1:27" s="89" customFormat="1" ht="14.25" customHeight="1" x14ac:dyDescent="0.25">
      <c r="A126" s="3" t="s">
        <v>224</v>
      </c>
      <c r="B126" s="3" t="s">
        <v>455</v>
      </c>
      <c r="C126" s="3" t="s">
        <v>460</v>
      </c>
      <c r="D126" s="53">
        <v>0</v>
      </c>
      <c r="E126" s="53">
        <v>0</v>
      </c>
      <c r="F126" s="53">
        <v>2.4E-2</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2.4249999999999998</v>
      </c>
      <c r="Z126" s="53">
        <v>0</v>
      </c>
      <c r="AA126" s="138">
        <v>2.4489999999999998</v>
      </c>
    </row>
    <row r="127" spans="1:27"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138">
        <v>0</v>
      </c>
    </row>
    <row r="128" spans="1:27"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138">
        <v>0</v>
      </c>
    </row>
    <row r="129" spans="1:27" s="89" customFormat="1" ht="14.25" customHeight="1" x14ac:dyDescent="0.25">
      <c r="A129" s="3" t="s">
        <v>224</v>
      </c>
      <c r="B129" s="3" t="s">
        <v>455</v>
      </c>
      <c r="C129" s="3" t="s">
        <v>463</v>
      </c>
      <c r="D129" s="53">
        <v>0</v>
      </c>
      <c r="E129" s="53">
        <v>0</v>
      </c>
      <c r="F129" s="53">
        <v>0.34299999999999997</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138">
        <v>0.34299999999999997</v>
      </c>
    </row>
    <row r="130" spans="1:27" s="89" customFormat="1" ht="14.25" customHeight="1" x14ac:dyDescent="0.25">
      <c r="A130" s="51" t="s">
        <v>464</v>
      </c>
      <c r="B130" s="51" t="s">
        <v>464</v>
      </c>
      <c r="C130" s="51" t="s">
        <v>464</v>
      </c>
      <c r="D130" s="52">
        <v>0</v>
      </c>
      <c r="E130" s="52">
        <v>0</v>
      </c>
      <c r="F130" s="52">
        <v>4.2300000000000004</v>
      </c>
      <c r="G130" s="52">
        <v>0</v>
      </c>
      <c r="H130" s="52">
        <v>3.1639999999999997</v>
      </c>
      <c r="I130" s="52">
        <v>0.16</v>
      </c>
      <c r="J130" s="52">
        <v>1.7999999999999999E-2</v>
      </c>
      <c r="K130" s="52">
        <v>0</v>
      </c>
      <c r="L130" s="52">
        <v>0</v>
      </c>
      <c r="M130" s="52">
        <v>4.25</v>
      </c>
      <c r="N130" s="52">
        <v>0</v>
      </c>
      <c r="O130" s="52">
        <v>0</v>
      </c>
      <c r="P130" s="52">
        <v>0</v>
      </c>
      <c r="Q130" s="52">
        <v>0</v>
      </c>
      <c r="R130" s="52">
        <v>0</v>
      </c>
      <c r="S130" s="52">
        <v>0</v>
      </c>
      <c r="T130" s="52">
        <v>0</v>
      </c>
      <c r="U130" s="52">
        <v>0.311</v>
      </c>
      <c r="V130" s="52">
        <v>0</v>
      </c>
      <c r="W130" s="52">
        <v>4.2930000000000001</v>
      </c>
      <c r="X130" s="52">
        <v>0.22000000000000003</v>
      </c>
      <c r="Y130" s="52">
        <v>16.542000000000002</v>
      </c>
      <c r="Z130" s="52">
        <v>0</v>
      </c>
      <c r="AA130" s="52">
        <v>33.188000000000002</v>
      </c>
    </row>
    <row r="131" spans="1:27"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138">
        <v>0</v>
      </c>
    </row>
    <row r="132" spans="1:27" s="89" customFormat="1" ht="14.25" customHeight="1" x14ac:dyDescent="0.25">
      <c r="A132" s="3" t="s">
        <v>224</v>
      </c>
      <c r="B132" s="3" t="s">
        <v>465</v>
      </c>
      <c r="C132" s="3" t="s">
        <v>467</v>
      </c>
      <c r="D132" s="53">
        <v>0</v>
      </c>
      <c r="E132" s="53">
        <v>0</v>
      </c>
      <c r="F132" s="53">
        <v>0.7589999999999999</v>
      </c>
      <c r="G132" s="53">
        <v>0</v>
      </c>
      <c r="H132" s="53">
        <v>0.02</v>
      </c>
      <c r="I132" s="53">
        <v>0</v>
      </c>
      <c r="J132" s="53">
        <v>0</v>
      </c>
      <c r="K132" s="53">
        <v>0</v>
      </c>
      <c r="L132" s="53">
        <v>0</v>
      </c>
      <c r="M132" s="53">
        <v>0.1</v>
      </c>
      <c r="N132" s="53">
        <v>0</v>
      </c>
      <c r="O132" s="53">
        <v>0</v>
      </c>
      <c r="P132" s="53">
        <v>0</v>
      </c>
      <c r="Q132" s="53">
        <v>0</v>
      </c>
      <c r="R132" s="53">
        <v>0</v>
      </c>
      <c r="S132" s="53">
        <v>0</v>
      </c>
      <c r="T132" s="53">
        <v>0</v>
      </c>
      <c r="U132" s="53">
        <v>6.3E-2</v>
      </c>
      <c r="V132" s="53">
        <v>0</v>
      </c>
      <c r="W132" s="53">
        <v>1.1700000000000002</v>
      </c>
      <c r="X132" s="53">
        <v>0</v>
      </c>
      <c r="Y132" s="53">
        <v>1.86</v>
      </c>
      <c r="Z132" s="53">
        <v>0</v>
      </c>
      <c r="AA132" s="138">
        <v>3.9720000000000004</v>
      </c>
    </row>
    <row r="133" spans="1:27" s="89" customFormat="1" ht="14.25" customHeight="1" x14ac:dyDescent="0.25">
      <c r="A133" s="3" t="s">
        <v>224</v>
      </c>
      <c r="B133" s="3" t="s">
        <v>465</v>
      </c>
      <c r="C133" s="3" t="s">
        <v>468</v>
      </c>
      <c r="D133" s="53">
        <v>0</v>
      </c>
      <c r="E133" s="53">
        <v>0</v>
      </c>
      <c r="F133" s="53">
        <v>0.35</v>
      </c>
      <c r="G133" s="53">
        <v>0</v>
      </c>
      <c r="H133" s="53">
        <v>0.28600000000000003</v>
      </c>
      <c r="I133" s="53">
        <v>0</v>
      </c>
      <c r="J133" s="53">
        <v>0</v>
      </c>
      <c r="K133" s="53">
        <v>0</v>
      </c>
      <c r="L133" s="53">
        <v>0</v>
      </c>
      <c r="M133" s="53">
        <v>0.15</v>
      </c>
      <c r="N133" s="53">
        <v>0</v>
      </c>
      <c r="O133" s="53">
        <v>0</v>
      </c>
      <c r="P133" s="53">
        <v>0</v>
      </c>
      <c r="Q133" s="53">
        <v>0</v>
      </c>
      <c r="R133" s="53">
        <v>0</v>
      </c>
      <c r="S133" s="53">
        <v>0</v>
      </c>
      <c r="T133" s="53">
        <v>0</v>
      </c>
      <c r="U133" s="53">
        <v>6.9000000000000006E-2</v>
      </c>
      <c r="V133" s="53">
        <v>0</v>
      </c>
      <c r="W133" s="53">
        <v>0.20899999999999999</v>
      </c>
      <c r="X133" s="53">
        <v>0.05</v>
      </c>
      <c r="Y133" s="53">
        <v>1.92</v>
      </c>
      <c r="Z133" s="53">
        <v>0</v>
      </c>
      <c r="AA133" s="138">
        <v>3.0339999999999998</v>
      </c>
    </row>
    <row r="134" spans="1:27" s="89" customFormat="1" ht="14.25" customHeight="1" x14ac:dyDescent="0.25">
      <c r="A134" s="3" t="s">
        <v>224</v>
      </c>
      <c r="B134" s="3" t="s">
        <v>465</v>
      </c>
      <c r="C134" s="3" t="s">
        <v>469</v>
      </c>
      <c r="D134" s="53">
        <v>0</v>
      </c>
      <c r="E134" s="53">
        <v>0</v>
      </c>
      <c r="F134" s="53">
        <v>0.66600000000000015</v>
      </c>
      <c r="G134" s="53">
        <v>0</v>
      </c>
      <c r="H134" s="53">
        <v>2.7639999999999998</v>
      </c>
      <c r="I134" s="53">
        <v>0.16</v>
      </c>
      <c r="J134" s="53">
        <v>0</v>
      </c>
      <c r="K134" s="53">
        <v>0</v>
      </c>
      <c r="L134" s="53">
        <v>0</v>
      </c>
      <c r="M134" s="53">
        <v>0</v>
      </c>
      <c r="N134" s="53">
        <v>0</v>
      </c>
      <c r="O134" s="53">
        <v>0</v>
      </c>
      <c r="P134" s="53">
        <v>0</v>
      </c>
      <c r="Q134" s="53">
        <v>0</v>
      </c>
      <c r="R134" s="53">
        <v>0</v>
      </c>
      <c r="S134" s="53">
        <v>0</v>
      </c>
      <c r="T134" s="53">
        <v>0</v>
      </c>
      <c r="U134" s="53">
        <v>2.1000000000000001E-2</v>
      </c>
      <c r="V134" s="53">
        <v>0</v>
      </c>
      <c r="W134" s="53">
        <v>0.68499999999999994</v>
      </c>
      <c r="X134" s="53">
        <v>9.8000000000000004E-2</v>
      </c>
      <c r="Y134" s="53">
        <v>4.9539999999999997</v>
      </c>
      <c r="Z134" s="53">
        <v>0</v>
      </c>
      <c r="AA134" s="138">
        <v>9.347999999999999</v>
      </c>
    </row>
    <row r="135" spans="1:27" s="89" customFormat="1" ht="14.25" customHeight="1" x14ac:dyDescent="0.25">
      <c r="A135" s="3" t="s">
        <v>224</v>
      </c>
      <c r="B135" s="3" t="s">
        <v>465</v>
      </c>
      <c r="C135" s="3" t="s">
        <v>470</v>
      </c>
      <c r="D135" s="53">
        <v>0</v>
      </c>
      <c r="E135" s="53">
        <v>0</v>
      </c>
      <c r="F135" s="53">
        <v>0.16300000000000001</v>
      </c>
      <c r="G135" s="53">
        <v>0</v>
      </c>
      <c r="H135" s="53">
        <v>9.4E-2</v>
      </c>
      <c r="I135" s="53">
        <v>0</v>
      </c>
      <c r="J135" s="53">
        <v>0</v>
      </c>
      <c r="K135" s="53">
        <v>0</v>
      </c>
      <c r="L135" s="53">
        <v>0</v>
      </c>
      <c r="M135" s="53">
        <v>0</v>
      </c>
      <c r="N135" s="53">
        <v>0</v>
      </c>
      <c r="O135" s="53">
        <v>0</v>
      </c>
      <c r="P135" s="53">
        <v>0</v>
      </c>
      <c r="Q135" s="53">
        <v>0</v>
      </c>
      <c r="R135" s="53">
        <v>0</v>
      </c>
      <c r="S135" s="53">
        <v>0</v>
      </c>
      <c r="T135" s="53">
        <v>0</v>
      </c>
      <c r="U135" s="53">
        <v>0.08</v>
      </c>
      <c r="V135" s="53">
        <v>0</v>
      </c>
      <c r="W135" s="53">
        <v>1.1910000000000001</v>
      </c>
      <c r="X135" s="53">
        <v>2.3E-2</v>
      </c>
      <c r="Y135" s="53">
        <v>2.427</v>
      </c>
      <c r="Z135" s="53">
        <v>0</v>
      </c>
      <c r="AA135" s="138">
        <v>3.9779999999999998</v>
      </c>
    </row>
    <row r="136" spans="1:27" s="89" customFormat="1" ht="14.25" customHeight="1" x14ac:dyDescent="0.25">
      <c r="A136" s="3" t="s">
        <v>224</v>
      </c>
      <c r="B136" s="3" t="s">
        <v>465</v>
      </c>
      <c r="C136" s="3" t="s">
        <v>225</v>
      </c>
      <c r="D136" s="53">
        <v>0</v>
      </c>
      <c r="E136" s="53">
        <v>0</v>
      </c>
      <c r="F136" s="53">
        <v>1.7360000000000002</v>
      </c>
      <c r="G136" s="53">
        <v>0</v>
      </c>
      <c r="H136" s="53">
        <v>0</v>
      </c>
      <c r="I136" s="53">
        <v>0</v>
      </c>
      <c r="J136" s="53">
        <v>0</v>
      </c>
      <c r="K136" s="53">
        <v>0</v>
      </c>
      <c r="L136" s="53">
        <v>0</v>
      </c>
      <c r="M136" s="53">
        <v>4</v>
      </c>
      <c r="N136" s="53">
        <v>0</v>
      </c>
      <c r="O136" s="53">
        <v>0</v>
      </c>
      <c r="P136" s="53">
        <v>0</v>
      </c>
      <c r="Q136" s="53">
        <v>0</v>
      </c>
      <c r="R136" s="53">
        <v>0</v>
      </c>
      <c r="S136" s="53">
        <v>0</v>
      </c>
      <c r="T136" s="53">
        <v>0</v>
      </c>
      <c r="U136" s="53">
        <v>0.02</v>
      </c>
      <c r="V136" s="53">
        <v>0</v>
      </c>
      <c r="W136" s="53">
        <v>0</v>
      </c>
      <c r="X136" s="53">
        <v>0</v>
      </c>
      <c r="Y136" s="53">
        <v>5.3810000000000002</v>
      </c>
      <c r="Z136" s="53">
        <v>0</v>
      </c>
      <c r="AA136" s="138">
        <v>11.137</v>
      </c>
    </row>
    <row r="137" spans="1:27" s="89" customFormat="1" ht="14.25" customHeight="1" x14ac:dyDescent="0.25">
      <c r="A137" s="3" t="s">
        <v>224</v>
      </c>
      <c r="B137" s="3" t="s">
        <v>465</v>
      </c>
      <c r="C137" s="3" t="s">
        <v>471</v>
      </c>
      <c r="D137" s="53">
        <v>0</v>
      </c>
      <c r="E137" s="53">
        <v>0</v>
      </c>
      <c r="F137" s="53">
        <v>0.1</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138">
        <v>0.1</v>
      </c>
    </row>
    <row r="138" spans="1:27" s="89" customFormat="1" ht="14.25" customHeight="1" x14ac:dyDescent="0.25">
      <c r="A138" s="3" t="s">
        <v>224</v>
      </c>
      <c r="B138" s="3" t="s">
        <v>465</v>
      </c>
      <c r="C138" s="3" t="s">
        <v>472</v>
      </c>
      <c r="D138" s="53">
        <v>0</v>
      </c>
      <c r="E138" s="53">
        <v>0</v>
      </c>
      <c r="F138" s="53">
        <v>0.45599999999999996</v>
      </c>
      <c r="G138" s="53">
        <v>0</v>
      </c>
      <c r="H138" s="53">
        <v>0</v>
      </c>
      <c r="I138" s="53">
        <v>0</v>
      </c>
      <c r="J138" s="53">
        <v>1.7999999999999999E-2</v>
      </c>
      <c r="K138" s="53">
        <v>0</v>
      </c>
      <c r="L138" s="53">
        <v>0</v>
      </c>
      <c r="M138" s="53">
        <v>0</v>
      </c>
      <c r="N138" s="53">
        <v>0</v>
      </c>
      <c r="O138" s="53">
        <v>0</v>
      </c>
      <c r="P138" s="53">
        <v>0</v>
      </c>
      <c r="Q138" s="53">
        <v>0</v>
      </c>
      <c r="R138" s="53">
        <v>0</v>
      </c>
      <c r="S138" s="53">
        <v>0</v>
      </c>
      <c r="T138" s="53">
        <v>0</v>
      </c>
      <c r="U138" s="53">
        <v>5.8000000000000003E-2</v>
      </c>
      <c r="V138" s="53">
        <v>0</v>
      </c>
      <c r="W138" s="53">
        <v>1.038</v>
      </c>
      <c r="X138" s="53">
        <v>4.9000000000000002E-2</v>
      </c>
      <c r="Y138" s="53">
        <v>0</v>
      </c>
      <c r="Z138" s="53">
        <v>0</v>
      </c>
      <c r="AA138" s="138">
        <v>1.619</v>
      </c>
    </row>
    <row r="139" spans="1:27" s="89" customFormat="1" ht="14.25" customHeight="1" x14ac:dyDescent="0.25">
      <c r="A139" s="51" t="s">
        <v>473</v>
      </c>
      <c r="B139" s="51" t="s">
        <v>473</v>
      </c>
      <c r="C139" s="51" t="s">
        <v>473</v>
      </c>
      <c r="D139" s="52">
        <v>0</v>
      </c>
      <c r="E139" s="52">
        <v>0</v>
      </c>
      <c r="F139" s="52">
        <v>39.526999999999994</v>
      </c>
      <c r="G139" s="52">
        <v>0</v>
      </c>
      <c r="H139" s="52">
        <v>8.9169999999999998</v>
      </c>
      <c r="I139" s="52">
        <v>0</v>
      </c>
      <c r="J139" s="52">
        <v>0.16500000000000004</v>
      </c>
      <c r="K139" s="52">
        <v>0</v>
      </c>
      <c r="L139" s="52">
        <v>0</v>
      </c>
      <c r="M139" s="52">
        <v>0.1</v>
      </c>
      <c r="N139" s="52">
        <v>0</v>
      </c>
      <c r="O139" s="52">
        <v>42.211999999999996</v>
      </c>
      <c r="P139" s="52">
        <v>0</v>
      </c>
      <c r="Q139" s="52">
        <v>7.1539999999999999</v>
      </c>
      <c r="R139" s="52">
        <v>0</v>
      </c>
      <c r="S139" s="52">
        <v>0</v>
      </c>
      <c r="T139" s="52">
        <v>0</v>
      </c>
      <c r="U139" s="52">
        <v>3.3559999999999999</v>
      </c>
      <c r="V139" s="52">
        <v>0</v>
      </c>
      <c r="W139" s="52">
        <v>22.707999999999998</v>
      </c>
      <c r="X139" s="52">
        <v>8.3159999999999989</v>
      </c>
      <c r="Y139" s="52">
        <v>19.081999999999997</v>
      </c>
      <c r="Z139" s="52">
        <v>0</v>
      </c>
      <c r="AA139" s="52">
        <v>151.53700000000003</v>
      </c>
    </row>
    <row r="140" spans="1:27" s="89" customFormat="1" ht="14.25" customHeight="1" x14ac:dyDescent="0.25">
      <c r="A140" s="3" t="s">
        <v>224</v>
      </c>
      <c r="B140" s="3" t="s">
        <v>474</v>
      </c>
      <c r="C140" s="3" t="s">
        <v>229</v>
      </c>
      <c r="D140" s="53">
        <v>0</v>
      </c>
      <c r="E140" s="53">
        <v>0</v>
      </c>
      <c r="F140" s="53">
        <v>7.3079999999999981</v>
      </c>
      <c r="G140" s="53">
        <v>0</v>
      </c>
      <c r="H140" s="53">
        <v>7.1309999999999993</v>
      </c>
      <c r="I140" s="53">
        <v>0</v>
      </c>
      <c r="J140" s="53">
        <v>1.2E-2</v>
      </c>
      <c r="K140" s="53">
        <v>0</v>
      </c>
      <c r="L140" s="53">
        <v>0</v>
      </c>
      <c r="M140" s="53">
        <v>0.05</v>
      </c>
      <c r="N140" s="53">
        <v>0</v>
      </c>
      <c r="O140" s="53">
        <v>8.7999999999999995E-2</v>
      </c>
      <c r="P140" s="53">
        <v>0</v>
      </c>
      <c r="Q140" s="53">
        <v>3.3719999999999999</v>
      </c>
      <c r="R140" s="53">
        <v>0</v>
      </c>
      <c r="S140" s="53">
        <v>0</v>
      </c>
      <c r="T140" s="53">
        <v>0</v>
      </c>
      <c r="U140" s="53">
        <v>2.028</v>
      </c>
      <c r="V140" s="53">
        <v>0</v>
      </c>
      <c r="W140" s="53">
        <v>3.9810000000000003</v>
      </c>
      <c r="X140" s="53">
        <v>2.2160000000000002</v>
      </c>
      <c r="Y140" s="53">
        <v>0.27600000000000002</v>
      </c>
      <c r="Z140" s="53">
        <v>0</v>
      </c>
      <c r="AA140" s="138">
        <v>26.462</v>
      </c>
    </row>
    <row r="141" spans="1:27" s="89" customFormat="1" ht="14.25" customHeight="1" x14ac:dyDescent="0.25">
      <c r="A141" s="3" t="s">
        <v>224</v>
      </c>
      <c r="B141" s="3" t="s">
        <v>474</v>
      </c>
      <c r="C141" s="3" t="s">
        <v>475</v>
      </c>
      <c r="D141" s="53">
        <v>0</v>
      </c>
      <c r="E141" s="53">
        <v>0</v>
      </c>
      <c r="F141" s="53">
        <v>0.05</v>
      </c>
      <c r="G141" s="53">
        <v>0</v>
      </c>
      <c r="H141" s="53">
        <v>0.80799999999999994</v>
      </c>
      <c r="I141" s="53">
        <v>0</v>
      </c>
      <c r="J141" s="53">
        <v>0</v>
      </c>
      <c r="K141" s="53">
        <v>0</v>
      </c>
      <c r="L141" s="53">
        <v>0</v>
      </c>
      <c r="M141" s="53">
        <v>0.05</v>
      </c>
      <c r="N141" s="53">
        <v>0</v>
      </c>
      <c r="O141" s="53">
        <v>0</v>
      </c>
      <c r="P141" s="53">
        <v>0</v>
      </c>
      <c r="Q141" s="53">
        <v>0</v>
      </c>
      <c r="R141" s="53">
        <v>0</v>
      </c>
      <c r="S141" s="53">
        <v>0</v>
      </c>
      <c r="T141" s="53">
        <v>0</v>
      </c>
      <c r="U141" s="53">
        <v>0</v>
      </c>
      <c r="V141" s="53">
        <v>0</v>
      </c>
      <c r="W141" s="53">
        <v>0.156</v>
      </c>
      <c r="X141" s="53">
        <v>0</v>
      </c>
      <c r="Y141" s="53">
        <v>0</v>
      </c>
      <c r="Z141" s="53">
        <v>0</v>
      </c>
      <c r="AA141" s="138">
        <v>1.0640000000000001</v>
      </c>
    </row>
    <row r="142" spans="1:27" s="89" customFormat="1" ht="14.25" customHeight="1" x14ac:dyDescent="0.25">
      <c r="A142" s="3" t="s">
        <v>224</v>
      </c>
      <c r="B142" s="3" t="s">
        <v>474</v>
      </c>
      <c r="C142" s="3" t="s">
        <v>232</v>
      </c>
      <c r="D142" s="53">
        <v>0</v>
      </c>
      <c r="E142" s="53">
        <v>0</v>
      </c>
      <c r="F142" s="53">
        <v>6.0940000000000003</v>
      </c>
      <c r="G142" s="53">
        <v>0</v>
      </c>
      <c r="H142" s="53">
        <v>0</v>
      </c>
      <c r="I142" s="53">
        <v>0</v>
      </c>
      <c r="J142" s="53">
        <v>7.6000000000000012E-2</v>
      </c>
      <c r="K142" s="53">
        <v>0</v>
      </c>
      <c r="L142" s="53">
        <v>0</v>
      </c>
      <c r="M142" s="53">
        <v>0</v>
      </c>
      <c r="N142" s="53">
        <v>0</v>
      </c>
      <c r="O142" s="53">
        <v>40.099999999999994</v>
      </c>
      <c r="P142" s="53">
        <v>0</v>
      </c>
      <c r="Q142" s="53">
        <v>0</v>
      </c>
      <c r="R142" s="53">
        <v>0</v>
      </c>
      <c r="S142" s="53">
        <v>0</v>
      </c>
      <c r="T142" s="53">
        <v>0</v>
      </c>
      <c r="U142" s="53">
        <v>0.38</v>
      </c>
      <c r="V142" s="53">
        <v>0</v>
      </c>
      <c r="W142" s="53">
        <v>6.7639999999999993</v>
      </c>
      <c r="X142" s="53">
        <v>0</v>
      </c>
      <c r="Y142" s="53">
        <v>0.77800000000000025</v>
      </c>
      <c r="Z142" s="53">
        <v>0</v>
      </c>
      <c r="AA142" s="138">
        <v>54.192</v>
      </c>
    </row>
    <row r="143" spans="1:27" s="89" customFormat="1" ht="14.25" customHeight="1" x14ac:dyDescent="0.25">
      <c r="A143" s="3" t="s">
        <v>224</v>
      </c>
      <c r="B143" s="3" t="s">
        <v>474</v>
      </c>
      <c r="C143" s="3" t="s">
        <v>476</v>
      </c>
      <c r="D143" s="53">
        <v>0</v>
      </c>
      <c r="E143" s="53">
        <v>0</v>
      </c>
      <c r="F143" s="53">
        <v>5.8079999999999998</v>
      </c>
      <c r="G143" s="53">
        <v>0</v>
      </c>
      <c r="H143" s="53">
        <v>0.27300000000000002</v>
      </c>
      <c r="I143" s="53">
        <v>0</v>
      </c>
      <c r="J143" s="53">
        <v>6.0000000000000005E-2</v>
      </c>
      <c r="K143" s="53">
        <v>0</v>
      </c>
      <c r="L143" s="53">
        <v>0</v>
      </c>
      <c r="M143" s="53">
        <v>0</v>
      </c>
      <c r="N143" s="53">
        <v>0</v>
      </c>
      <c r="O143" s="53">
        <v>0</v>
      </c>
      <c r="P143" s="53">
        <v>0</v>
      </c>
      <c r="Q143" s="53">
        <v>0</v>
      </c>
      <c r="R143" s="53">
        <v>0</v>
      </c>
      <c r="S143" s="53">
        <v>0</v>
      </c>
      <c r="T143" s="53">
        <v>0</v>
      </c>
      <c r="U143" s="53">
        <v>0.38400000000000001</v>
      </c>
      <c r="V143" s="53">
        <v>0</v>
      </c>
      <c r="W143" s="53">
        <v>0.83799999999999997</v>
      </c>
      <c r="X143" s="53">
        <v>9.6000000000000002E-2</v>
      </c>
      <c r="Y143" s="53">
        <v>0.20599999999999996</v>
      </c>
      <c r="Z143" s="53">
        <v>0</v>
      </c>
      <c r="AA143" s="138">
        <v>7.6649999999999991</v>
      </c>
    </row>
    <row r="144" spans="1:27" s="89" customFormat="1" ht="14.25" customHeight="1" x14ac:dyDescent="0.25">
      <c r="A144" s="3" t="s">
        <v>224</v>
      </c>
      <c r="B144" s="3" t="s">
        <v>474</v>
      </c>
      <c r="C144" s="3" t="s">
        <v>234</v>
      </c>
      <c r="D144" s="53">
        <v>0</v>
      </c>
      <c r="E144" s="53">
        <v>0</v>
      </c>
      <c r="F144" s="53">
        <v>3.4830000000000005</v>
      </c>
      <c r="G144" s="53">
        <v>0</v>
      </c>
      <c r="H144" s="53">
        <v>2.4E-2</v>
      </c>
      <c r="I144" s="53">
        <v>0</v>
      </c>
      <c r="J144" s="53">
        <v>5.0000000000000001E-3</v>
      </c>
      <c r="K144" s="53">
        <v>0</v>
      </c>
      <c r="L144" s="53">
        <v>0</v>
      </c>
      <c r="M144" s="53">
        <v>0</v>
      </c>
      <c r="N144" s="53">
        <v>0</v>
      </c>
      <c r="O144" s="53">
        <v>2.024</v>
      </c>
      <c r="P144" s="53">
        <v>0</v>
      </c>
      <c r="Q144" s="53">
        <v>0.67999999999999994</v>
      </c>
      <c r="R144" s="53">
        <v>0</v>
      </c>
      <c r="S144" s="53">
        <v>0</v>
      </c>
      <c r="T144" s="53">
        <v>0</v>
      </c>
      <c r="U144" s="53">
        <v>0</v>
      </c>
      <c r="V144" s="53">
        <v>0</v>
      </c>
      <c r="W144" s="53">
        <v>3.0460000000000003</v>
      </c>
      <c r="X144" s="53">
        <v>2.94</v>
      </c>
      <c r="Y144" s="53">
        <v>13.743</v>
      </c>
      <c r="Z144" s="53">
        <v>0</v>
      </c>
      <c r="AA144" s="138">
        <v>25.945</v>
      </c>
    </row>
    <row r="145" spans="1:27" s="89" customFormat="1" ht="14.25" customHeight="1" x14ac:dyDescent="0.25">
      <c r="A145" s="3" t="s">
        <v>224</v>
      </c>
      <c r="B145" s="3" t="s">
        <v>474</v>
      </c>
      <c r="C145" s="3" t="s">
        <v>477</v>
      </c>
      <c r="D145" s="53">
        <v>0</v>
      </c>
      <c r="E145" s="53">
        <v>0</v>
      </c>
      <c r="F145" s="53">
        <v>8.9280000000000044</v>
      </c>
      <c r="G145" s="53">
        <v>0</v>
      </c>
      <c r="H145" s="53">
        <v>0</v>
      </c>
      <c r="I145" s="53">
        <v>0</v>
      </c>
      <c r="J145" s="53">
        <v>0.01</v>
      </c>
      <c r="K145" s="53">
        <v>0</v>
      </c>
      <c r="L145" s="53">
        <v>0</v>
      </c>
      <c r="M145" s="53">
        <v>0</v>
      </c>
      <c r="N145" s="53">
        <v>0</v>
      </c>
      <c r="O145" s="53">
        <v>0</v>
      </c>
      <c r="P145" s="53">
        <v>0</v>
      </c>
      <c r="Q145" s="53">
        <v>3.1020000000000003</v>
      </c>
      <c r="R145" s="53">
        <v>0</v>
      </c>
      <c r="S145" s="53">
        <v>0</v>
      </c>
      <c r="T145" s="53">
        <v>0</v>
      </c>
      <c r="U145" s="53">
        <v>0.52</v>
      </c>
      <c r="V145" s="53">
        <v>0</v>
      </c>
      <c r="W145" s="53">
        <v>7.1179999999999994</v>
      </c>
      <c r="X145" s="53">
        <v>2.6959999999999997</v>
      </c>
      <c r="Y145" s="53">
        <v>0.12200000000000001</v>
      </c>
      <c r="Z145" s="53">
        <v>0</v>
      </c>
      <c r="AA145" s="138">
        <v>22.496000000000002</v>
      </c>
    </row>
    <row r="146" spans="1:27"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138">
        <v>0</v>
      </c>
    </row>
    <row r="147" spans="1:27" s="89" customFormat="1" ht="14.25" customHeight="1" x14ac:dyDescent="0.25">
      <c r="A147" s="3" t="s">
        <v>224</v>
      </c>
      <c r="B147" s="3" t="s">
        <v>474</v>
      </c>
      <c r="C147" s="3" t="s">
        <v>479</v>
      </c>
      <c r="D147" s="53">
        <v>0</v>
      </c>
      <c r="E147" s="53">
        <v>0</v>
      </c>
      <c r="F147" s="53">
        <v>0.02</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0.45999999999999996</v>
      </c>
      <c r="Z147" s="53">
        <v>0</v>
      </c>
      <c r="AA147" s="138">
        <v>0.48</v>
      </c>
    </row>
    <row r="148" spans="1:27" s="89" customFormat="1" ht="14.25" customHeight="1" x14ac:dyDescent="0.25">
      <c r="A148" s="3" t="s">
        <v>224</v>
      </c>
      <c r="B148" s="3" t="s">
        <v>474</v>
      </c>
      <c r="C148" s="3" t="s">
        <v>480</v>
      </c>
      <c r="D148" s="53">
        <v>0</v>
      </c>
      <c r="E148" s="53">
        <v>0</v>
      </c>
      <c r="F148" s="53">
        <v>0</v>
      </c>
      <c r="G148" s="53">
        <v>0</v>
      </c>
      <c r="H148" s="53">
        <v>0.44099999999999995</v>
      </c>
      <c r="I148" s="53">
        <v>0</v>
      </c>
      <c r="J148" s="53">
        <v>0</v>
      </c>
      <c r="K148" s="53">
        <v>0</v>
      </c>
      <c r="L148" s="53">
        <v>0</v>
      </c>
      <c r="M148" s="53">
        <v>0</v>
      </c>
      <c r="N148" s="53">
        <v>0</v>
      </c>
      <c r="O148" s="53">
        <v>0</v>
      </c>
      <c r="P148" s="53">
        <v>0</v>
      </c>
      <c r="Q148" s="53">
        <v>0</v>
      </c>
      <c r="R148" s="53">
        <v>0</v>
      </c>
      <c r="S148" s="53">
        <v>0</v>
      </c>
      <c r="T148" s="53">
        <v>0</v>
      </c>
      <c r="U148" s="53">
        <v>2.4E-2</v>
      </c>
      <c r="V148" s="53">
        <v>0</v>
      </c>
      <c r="W148" s="53">
        <v>0</v>
      </c>
      <c r="X148" s="53">
        <v>0</v>
      </c>
      <c r="Y148" s="53">
        <v>0.01</v>
      </c>
      <c r="Z148" s="53">
        <v>0</v>
      </c>
      <c r="AA148" s="138">
        <v>0.47499999999999998</v>
      </c>
    </row>
    <row r="149" spans="1:27" s="89" customFormat="1" ht="14.25" customHeight="1" x14ac:dyDescent="0.25">
      <c r="A149" s="3" t="s">
        <v>224</v>
      </c>
      <c r="B149" s="3" t="s">
        <v>474</v>
      </c>
      <c r="C149" s="3" t="s">
        <v>481</v>
      </c>
      <c r="D149" s="53">
        <v>0</v>
      </c>
      <c r="E149" s="53">
        <v>0</v>
      </c>
      <c r="F149" s="53">
        <v>6.6260000000000003</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0.64900000000000002</v>
      </c>
      <c r="X149" s="53">
        <v>0</v>
      </c>
      <c r="Y149" s="53">
        <v>3.46</v>
      </c>
      <c r="Z149" s="53">
        <v>0</v>
      </c>
      <c r="AA149" s="138">
        <v>10.734999999999999</v>
      </c>
    </row>
    <row r="150" spans="1:27"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138">
        <v>0</v>
      </c>
    </row>
    <row r="151" spans="1:27" s="89" customFormat="1" ht="14.25" customHeight="1" x14ac:dyDescent="0.25">
      <c r="A151" s="3" t="s">
        <v>224</v>
      </c>
      <c r="B151" s="3" t="s">
        <v>474</v>
      </c>
      <c r="C151" s="3" t="s">
        <v>483</v>
      </c>
      <c r="D151" s="53">
        <v>0</v>
      </c>
      <c r="E151" s="53">
        <v>0</v>
      </c>
      <c r="F151" s="53">
        <v>4.0999999999999995E-2</v>
      </c>
      <c r="G151" s="53">
        <v>0</v>
      </c>
      <c r="H151" s="53">
        <v>0.24</v>
      </c>
      <c r="I151" s="53">
        <v>0</v>
      </c>
      <c r="J151" s="53">
        <v>2E-3</v>
      </c>
      <c r="K151" s="53">
        <v>0</v>
      </c>
      <c r="L151" s="53">
        <v>0</v>
      </c>
      <c r="M151" s="53">
        <v>0</v>
      </c>
      <c r="N151" s="53">
        <v>0</v>
      </c>
      <c r="O151" s="53">
        <v>0</v>
      </c>
      <c r="P151" s="53">
        <v>0</v>
      </c>
      <c r="Q151" s="53">
        <v>0</v>
      </c>
      <c r="R151" s="53">
        <v>0</v>
      </c>
      <c r="S151" s="53">
        <v>0</v>
      </c>
      <c r="T151" s="53">
        <v>0</v>
      </c>
      <c r="U151" s="53">
        <v>0.02</v>
      </c>
      <c r="V151" s="53">
        <v>0</v>
      </c>
      <c r="W151" s="53">
        <v>0.156</v>
      </c>
      <c r="X151" s="53">
        <v>0.123</v>
      </c>
      <c r="Y151" s="53">
        <v>1.6E-2</v>
      </c>
      <c r="Z151" s="53">
        <v>0</v>
      </c>
      <c r="AA151" s="138">
        <v>0.59799999999999998</v>
      </c>
    </row>
    <row r="152" spans="1:27" s="89" customFormat="1" ht="14.25" customHeight="1" x14ac:dyDescent="0.25">
      <c r="A152" s="3" t="s">
        <v>224</v>
      </c>
      <c r="B152" s="3" t="s">
        <v>474</v>
      </c>
      <c r="C152" s="3" t="s">
        <v>237</v>
      </c>
      <c r="D152" s="53">
        <v>0</v>
      </c>
      <c r="E152" s="53">
        <v>0</v>
      </c>
      <c r="F152" s="53">
        <v>1.1689999999999998</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0.245</v>
      </c>
      <c r="Y152" s="53">
        <v>1.0999999999999999E-2</v>
      </c>
      <c r="Z152" s="53">
        <v>0</v>
      </c>
      <c r="AA152" s="138">
        <v>1.4249999999999996</v>
      </c>
    </row>
    <row r="153" spans="1:27" s="89" customFormat="1" ht="14.25" customHeight="1" x14ac:dyDescent="0.25">
      <c r="A153" s="49" t="s">
        <v>484</v>
      </c>
      <c r="B153" s="49" t="s">
        <v>484</v>
      </c>
      <c r="C153" s="49" t="s">
        <v>484</v>
      </c>
      <c r="D153" s="50">
        <v>0</v>
      </c>
      <c r="E153" s="50">
        <v>3.359</v>
      </c>
      <c r="F153" s="50">
        <v>321.01599999999996</v>
      </c>
      <c r="G153" s="50">
        <v>0</v>
      </c>
      <c r="H153" s="50">
        <v>0</v>
      </c>
      <c r="I153" s="50">
        <v>0.36199999999999999</v>
      </c>
      <c r="J153" s="50">
        <v>3.0310000000000001</v>
      </c>
      <c r="K153" s="50">
        <v>0</v>
      </c>
      <c r="L153" s="50">
        <v>0.13999999999999999</v>
      </c>
      <c r="M153" s="50">
        <v>0</v>
      </c>
      <c r="N153" s="50">
        <v>0</v>
      </c>
      <c r="O153" s="50">
        <v>5.452</v>
      </c>
      <c r="P153" s="50">
        <v>0</v>
      </c>
      <c r="Q153" s="50">
        <v>4.7320000000000002</v>
      </c>
      <c r="R153" s="50">
        <v>0.23</v>
      </c>
      <c r="S153" s="50">
        <v>0</v>
      </c>
      <c r="T153" s="50">
        <v>0</v>
      </c>
      <c r="U153" s="50">
        <v>5.2079999999999993</v>
      </c>
      <c r="V153" s="50">
        <v>0</v>
      </c>
      <c r="W153" s="50">
        <v>16.706</v>
      </c>
      <c r="X153" s="50">
        <v>10.302999999999999</v>
      </c>
      <c r="Y153" s="50">
        <v>36.154000000000003</v>
      </c>
      <c r="Z153" s="50">
        <v>0</v>
      </c>
      <c r="AA153" s="50">
        <v>406.69299999999993</v>
      </c>
    </row>
    <row r="154" spans="1:27" s="89" customFormat="1" ht="14.25" customHeight="1" x14ac:dyDescent="0.25">
      <c r="A154" s="51" t="s">
        <v>485</v>
      </c>
      <c r="B154" s="51" t="s">
        <v>485</v>
      </c>
      <c r="C154" s="51" t="s">
        <v>485</v>
      </c>
      <c r="D154" s="52">
        <v>0</v>
      </c>
      <c r="E154" s="52">
        <v>3.3109999999999999</v>
      </c>
      <c r="F154" s="52">
        <v>25.044999999999998</v>
      </c>
      <c r="G154" s="52">
        <v>0</v>
      </c>
      <c r="H154" s="52">
        <v>0</v>
      </c>
      <c r="I154" s="52">
        <v>5.3999999999999999E-2</v>
      </c>
      <c r="J154" s="52">
        <v>0.50300000000000011</v>
      </c>
      <c r="K154" s="52">
        <v>0</v>
      </c>
      <c r="L154" s="52">
        <v>0.105</v>
      </c>
      <c r="M154" s="52">
        <v>0</v>
      </c>
      <c r="N154" s="52">
        <v>0</v>
      </c>
      <c r="O154" s="52">
        <v>3.3529999999999998</v>
      </c>
      <c r="P154" s="52">
        <v>0</v>
      </c>
      <c r="Q154" s="52">
        <v>4.7320000000000002</v>
      </c>
      <c r="R154" s="52">
        <v>0.23</v>
      </c>
      <c r="S154" s="52">
        <v>0</v>
      </c>
      <c r="T154" s="52">
        <v>0</v>
      </c>
      <c r="U154" s="52">
        <v>4.0440000000000005</v>
      </c>
      <c r="V154" s="52">
        <v>0</v>
      </c>
      <c r="W154" s="52">
        <v>10.457000000000001</v>
      </c>
      <c r="X154" s="52">
        <v>8.5589999999999993</v>
      </c>
      <c r="Y154" s="52">
        <v>0.24399999999999999</v>
      </c>
      <c r="Z154" s="52">
        <v>0</v>
      </c>
      <c r="AA154" s="52">
        <v>60.637000000000008</v>
      </c>
    </row>
    <row r="155" spans="1:27" s="89" customFormat="1" ht="14.25" customHeight="1" x14ac:dyDescent="0.25">
      <c r="A155" s="3" t="s">
        <v>240</v>
      </c>
      <c r="B155" s="3" t="s">
        <v>486</v>
      </c>
      <c r="C155" s="3" t="s">
        <v>487</v>
      </c>
      <c r="D155" s="53">
        <v>0</v>
      </c>
      <c r="E155" s="53">
        <v>0</v>
      </c>
      <c r="F155" s="53">
        <v>0.37400000000000005</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0.34799999999999998</v>
      </c>
      <c r="Y155" s="53">
        <v>0</v>
      </c>
      <c r="Z155" s="53">
        <v>0</v>
      </c>
      <c r="AA155" s="138">
        <v>0.72199999999999998</v>
      </c>
    </row>
    <row r="156" spans="1:27" s="89" customFormat="1" ht="14.25" customHeight="1" x14ac:dyDescent="0.25">
      <c r="A156" s="3" t="s">
        <v>240</v>
      </c>
      <c r="B156" s="3" t="s">
        <v>486</v>
      </c>
      <c r="C156" s="3" t="s">
        <v>488</v>
      </c>
      <c r="D156" s="53">
        <v>0</v>
      </c>
      <c r="E156" s="53">
        <v>0.23500000000000001</v>
      </c>
      <c r="F156" s="53">
        <v>4.0229999999999997</v>
      </c>
      <c r="G156" s="53">
        <v>0</v>
      </c>
      <c r="H156" s="53">
        <v>0</v>
      </c>
      <c r="I156" s="53">
        <v>4.3999999999999997E-2</v>
      </c>
      <c r="J156" s="53">
        <v>5.8999999999999997E-2</v>
      </c>
      <c r="K156" s="53">
        <v>0</v>
      </c>
      <c r="L156" s="53">
        <v>0.105</v>
      </c>
      <c r="M156" s="53">
        <v>0</v>
      </c>
      <c r="N156" s="53">
        <v>0</v>
      </c>
      <c r="O156" s="53">
        <v>0</v>
      </c>
      <c r="P156" s="53">
        <v>0</v>
      </c>
      <c r="Q156" s="53">
        <v>0</v>
      </c>
      <c r="R156" s="53">
        <v>0</v>
      </c>
      <c r="S156" s="53">
        <v>0</v>
      </c>
      <c r="T156" s="53">
        <v>0</v>
      </c>
      <c r="U156" s="53">
        <v>0</v>
      </c>
      <c r="V156" s="53">
        <v>0</v>
      </c>
      <c r="W156" s="53">
        <v>0</v>
      </c>
      <c r="X156" s="53">
        <v>0</v>
      </c>
      <c r="Y156" s="53">
        <v>0</v>
      </c>
      <c r="Z156" s="53">
        <v>0</v>
      </c>
      <c r="AA156" s="138">
        <v>4.4660000000000002</v>
      </c>
    </row>
    <row r="157" spans="1:27" s="89" customFormat="1" ht="14.25" customHeight="1" x14ac:dyDescent="0.25">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2.4889999999999994</v>
      </c>
      <c r="Y157" s="53">
        <v>0</v>
      </c>
      <c r="Z157" s="53">
        <v>0</v>
      </c>
      <c r="AA157" s="138">
        <v>2.4889999999999994</v>
      </c>
    </row>
    <row r="158" spans="1:27" s="89" customFormat="1" ht="14.25" customHeight="1" x14ac:dyDescent="0.25">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2.5000000000000001E-2</v>
      </c>
      <c r="Y158" s="53">
        <v>0</v>
      </c>
      <c r="Z158" s="53">
        <v>0</v>
      </c>
      <c r="AA158" s="138">
        <v>2.5000000000000001E-2</v>
      </c>
    </row>
    <row r="159" spans="1:27" s="89" customFormat="1" ht="14.25" customHeight="1" x14ac:dyDescent="0.25">
      <c r="A159" s="3" t="s">
        <v>240</v>
      </c>
      <c r="B159" s="3" t="s">
        <v>486</v>
      </c>
      <c r="C159" s="3" t="s">
        <v>490</v>
      </c>
      <c r="D159" s="53">
        <v>0</v>
      </c>
      <c r="E159" s="53">
        <v>0</v>
      </c>
      <c r="F159" s="53">
        <v>6.5640000000000009</v>
      </c>
      <c r="G159" s="53">
        <v>0</v>
      </c>
      <c r="H159" s="53">
        <v>0</v>
      </c>
      <c r="I159" s="53">
        <v>0</v>
      </c>
      <c r="J159" s="53">
        <v>0</v>
      </c>
      <c r="K159" s="53">
        <v>0</v>
      </c>
      <c r="L159" s="53">
        <v>0</v>
      </c>
      <c r="M159" s="53">
        <v>0</v>
      </c>
      <c r="N159" s="53">
        <v>0</v>
      </c>
      <c r="O159" s="53">
        <v>0</v>
      </c>
      <c r="P159" s="53">
        <v>0</v>
      </c>
      <c r="Q159" s="53">
        <v>0</v>
      </c>
      <c r="R159" s="53">
        <v>0</v>
      </c>
      <c r="S159" s="53">
        <v>0</v>
      </c>
      <c r="T159" s="53">
        <v>0</v>
      </c>
      <c r="U159" s="53">
        <v>4.2000000000000003E-2</v>
      </c>
      <c r="V159" s="53">
        <v>0</v>
      </c>
      <c r="W159" s="53">
        <v>1.33</v>
      </c>
      <c r="X159" s="53">
        <v>2.6989999999999998</v>
      </c>
      <c r="Y159" s="53">
        <v>0</v>
      </c>
      <c r="Z159" s="53">
        <v>0</v>
      </c>
      <c r="AA159" s="138">
        <v>10.635000000000002</v>
      </c>
    </row>
    <row r="160" spans="1:27" s="89" customFormat="1" ht="14.25" customHeight="1" x14ac:dyDescent="0.25">
      <c r="A160" s="3" t="s">
        <v>240</v>
      </c>
      <c r="B160" s="3" t="s">
        <v>486</v>
      </c>
      <c r="C160" s="3" t="s">
        <v>491</v>
      </c>
      <c r="D160" s="53">
        <v>0</v>
      </c>
      <c r="E160" s="53">
        <v>0</v>
      </c>
      <c r="F160" s="53">
        <v>0.73899999999999999</v>
      </c>
      <c r="G160" s="53">
        <v>0</v>
      </c>
      <c r="H160" s="53">
        <v>0</v>
      </c>
      <c r="I160" s="53">
        <v>0</v>
      </c>
      <c r="J160" s="53">
        <v>2.1999999999999999E-2</v>
      </c>
      <c r="K160" s="53">
        <v>0</v>
      </c>
      <c r="L160" s="53">
        <v>0</v>
      </c>
      <c r="M160" s="53">
        <v>0</v>
      </c>
      <c r="N160" s="53">
        <v>0</v>
      </c>
      <c r="O160" s="53">
        <v>0.441</v>
      </c>
      <c r="P160" s="53">
        <v>0</v>
      </c>
      <c r="Q160" s="53">
        <v>0</v>
      </c>
      <c r="R160" s="53">
        <v>0</v>
      </c>
      <c r="S160" s="53">
        <v>0</v>
      </c>
      <c r="T160" s="53">
        <v>0</v>
      </c>
      <c r="U160" s="53">
        <v>0</v>
      </c>
      <c r="V160" s="53">
        <v>0</v>
      </c>
      <c r="W160" s="53">
        <v>0.89400000000000013</v>
      </c>
      <c r="X160" s="53">
        <v>0</v>
      </c>
      <c r="Y160" s="53">
        <v>0</v>
      </c>
      <c r="Z160" s="53">
        <v>0</v>
      </c>
      <c r="AA160" s="138">
        <v>2.0960000000000001</v>
      </c>
    </row>
    <row r="161" spans="1:27" s="89" customFormat="1" ht="14.25" customHeight="1" x14ac:dyDescent="0.25">
      <c r="A161" s="3" t="s">
        <v>240</v>
      </c>
      <c r="B161" s="3" t="s">
        <v>486</v>
      </c>
      <c r="C161" s="3" t="s">
        <v>492</v>
      </c>
      <c r="D161" s="53">
        <v>0</v>
      </c>
      <c r="E161" s="53">
        <v>0.57600000000000007</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4.2000000000000003E-2</v>
      </c>
      <c r="V161" s="53">
        <v>0</v>
      </c>
      <c r="W161" s="53">
        <v>0</v>
      </c>
      <c r="X161" s="53">
        <v>0.45</v>
      </c>
      <c r="Y161" s="53">
        <v>0</v>
      </c>
      <c r="Z161" s="53">
        <v>0</v>
      </c>
      <c r="AA161" s="138">
        <v>1.0680000000000001</v>
      </c>
    </row>
    <row r="162" spans="1:27" s="89" customFormat="1" ht="14.25" customHeight="1" x14ac:dyDescent="0.25">
      <c r="A162" s="3" t="s">
        <v>240</v>
      </c>
      <c r="B162" s="3" t="s">
        <v>486</v>
      </c>
      <c r="C162" s="3" t="s">
        <v>493</v>
      </c>
      <c r="D162" s="53">
        <v>0</v>
      </c>
      <c r="E162" s="53">
        <v>0</v>
      </c>
      <c r="F162" s="53">
        <v>1.5470000000000002</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0.123</v>
      </c>
      <c r="Y162" s="53">
        <v>0</v>
      </c>
      <c r="Z162" s="53">
        <v>0</v>
      </c>
      <c r="AA162" s="138">
        <v>1.6700000000000002</v>
      </c>
    </row>
    <row r="163" spans="1:27" s="89" customFormat="1" ht="14.25" customHeight="1" x14ac:dyDescent="0.25">
      <c r="A163" s="3" t="s">
        <v>240</v>
      </c>
      <c r="B163" s="3" t="s">
        <v>486</v>
      </c>
      <c r="C163" s="3" t="s">
        <v>494</v>
      </c>
      <c r="D163" s="53">
        <v>0</v>
      </c>
      <c r="E163" s="53">
        <v>0</v>
      </c>
      <c r="F163" s="53">
        <v>0</v>
      </c>
      <c r="G163" s="53">
        <v>0</v>
      </c>
      <c r="H163" s="53">
        <v>0</v>
      </c>
      <c r="I163" s="53">
        <v>0</v>
      </c>
      <c r="J163" s="53">
        <v>0</v>
      </c>
      <c r="K163" s="53">
        <v>0</v>
      </c>
      <c r="L163" s="53">
        <v>0</v>
      </c>
      <c r="M163" s="53">
        <v>0</v>
      </c>
      <c r="N163" s="53">
        <v>0</v>
      </c>
      <c r="O163" s="53">
        <v>0.03</v>
      </c>
      <c r="P163" s="53">
        <v>0</v>
      </c>
      <c r="Q163" s="53">
        <v>0</v>
      </c>
      <c r="R163" s="53">
        <v>0</v>
      </c>
      <c r="S163" s="53">
        <v>0</v>
      </c>
      <c r="T163" s="53">
        <v>0</v>
      </c>
      <c r="U163" s="53">
        <v>0.63800000000000001</v>
      </c>
      <c r="V163" s="53">
        <v>0</v>
      </c>
      <c r="W163" s="53">
        <v>0</v>
      </c>
      <c r="X163" s="53">
        <v>0.03</v>
      </c>
      <c r="Y163" s="53">
        <v>0</v>
      </c>
      <c r="Z163" s="53">
        <v>0</v>
      </c>
      <c r="AA163" s="138">
        <v>0.69800000000000006</v>
      </c>
    </row>
    <row r="164" spans="1:27" s="89" customFormat="1" ht="14.25" customHeight="1" x14ac:dyDescent="0.25">
      <c r="A164" s="3" t="s">
        <v>240</v>
      </c>
      <c r="B164" s="3" t="s">
        <v>486</v>
      </c>
      <c r="C164" s="3" t="s">
        <v>495</v>
      </c>
      <c r="D164" s="53">
        <v>0</v>
      </c>
      <c r="E164" s="53">
        <v>2.5</v>
      </c>
      <c r="F164" s="53">
        <v>4.1150000000000002</v>
      </c>
      <c r="G164" s="53">
        <v>0</v>
      </c>
      <c r="H164" s="53">
        <v>0</v>
      </c>
      <c r="I164" s="53">
        <v>0</v>
      </c>
      <c r="J164" s="53">
        <v>2.8999999999999998E-2</v>
      </c>
      <c r="K164" s="53">
        <v>0</v>
      </c>
      <c r="L164" s="53">
        <v>0</v>
      </c>
      <c r="M164" s="53">
        <v>0</v>
      </c>
      <c r="N164" s="53">
        <v>0</v>
      </c>
      <c r="O164" s="53">
        <v>1.012</v>
      </c>
      <c r="P164" s="53">
        <v>0</v>
      </c>
      <c r="Q164" s="53">
        <v>4.6880000000000006</v>
      </c>
      <c r="R164" s="53">
        <v>0</v>
      </c>
      <c r="S164" s="53">
        <v>0</v>
      </c>
      <c r="T164" s="53">
        <v>0</v>
      </c>
      <c r="U164" s="53">
        <v>3.3220000000000001</v>
      </c>
      <c r="V164" s="53">
        <v>0</v>
      </c>
      <c r="W164" s="53">
        <v>8.2330000000000005</v>
      </c>
      <c r="X164" s="53">
        <v>0.46899999999999997</v>
      </c>
      <c r="Y164" s="53">
        <v>0</v>
      </c>
      <c r="Z164" s="53">
        <v>0</v>
      </c>
      <c r="AA164" s="138">
        <v>24.368000000000002</v>
      </c>
    </row>
    <row r="165" spans="1:27" s="89" customFormat="1" ht="14.25" customHeight="1" x14ac:dyDescent="0.25">
      <c r="A165" s="3" t="s">
        <v>240</v>
      </c>
      <c r="B165" s="3" t="s">
        <v>486</v>
      </c>
      <c r="C165" s="3" t="s">
        <v>496</v>
      </c>
      <c r="D165" s="53">
        <v>0</v>
      </c>
      <c r="E165" s="53">
        <v>0</v>
      </c>
      <c r="F165" s="53">
        <v>6.3E-2</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0.11699999999999999</v>
      </c>
      <c r="Y165" s="53">
        <v>0</v>
      </c>
      <c r="Z165" s="53">
        <v>0</v>
      </c>
      <c r="AA165" s="138">
        <v>0.18</v>
      </c>
    </row>
    <row r="166" spans="1:27" s="89" customFormat="1" ht="14.25" customHeight="1" x14ac:dyDescent="0.25">
      <c r="A166" s="3" t="s">
        <v>240</v>
      </c>
      <c r="B166" s="3" t="s">
        <v>486</v>
      </c>
      <c r="C166" s="3" t="s">
        <v>245</v>
      </c>
      <c r="D166" s="53">
        <v>0</v>
      </c>
      <c r="E166" s="53">
        <v>0</v>
      </c>
      <c r="F166" s="53">
        <v>1.0620000000000001</v>
      </c>
      <c r="G166" s="53">
        <v>0</v>
      </c>
      <c r="H166" s="53">
        <v>0</v>
      </c>
      <c r="I166" s="53">
        <v>0.01</v>
      </c>
      <c r="J166" s="53">
        <v>0.39300000000000007</v>
      </c>
      <c r="K166" s="53">
        <v>0</v>
      </c>
      <c r="L166" s="53">
        <v>0</v>
      </c>
      <c r="M166" s="53">
        <v>0</v>
      </c>
      <c r="N166" s="53">
        <v>0</v>
      </c>
      <c r="O166" s="53">
        <v>1.8699999999999999</v>
      </c>
      <c r="P166" s="53">
        <v>0</v>
      </c>
      <c r="Q166" s="53">
        <v>4.3999999999999997E-2</v>
      </c>
      <c r="R166" s="53">
        <v>0.23</v>
      </c>
      <c r="S166" s="53">
        <v>0</v>
      </c>
      <c r="T166" s="53">
        <v>0</v>
      </c>
      <c r="U166" s="53">
        <v>0</v>
      </c>
      <c r="V166" s="53">
        <v>0</v>
      </c>
      <c r="W166" s="53">
        <v>0</v>
      </c>
      <c r="X166" s="53">
        <v>0</v>
      </c>
      <c r="Y166" s="53">
        <v>0.23299999999999998</v>
      </c>
      <c r="Z166" s="53">
        <v>0</v>
      </c>
      <c r="AA166" s="138">
        <v>3.8420000000000001</v>
      </c>
    </row>
    <row r="167" spans="1:27" s="89" customFormat="1" ht="14.25" customHeight="1" x14ac:dyDescent="0.25">
      <c r="A167" s="3" t="s">
        <v>240</v>
      </c>
      <c r="B167" s="3" t="s">
        <v>486</v>
      </c>
      <c r="C167" s="3" t="s">
        <v>497</v>
      </c>
      <c r="D167" s="53">
        <v>0</v>
      </c>
      <c r="E167" s="53">
        <v>0</v>
      </c>
      <c r="F167" s="53">
        <v>6.3819999999999997</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1.3339999999999999</v>
      </c>
      <c r="Y167" s="53">
        <v>1.0999999999999999E-2</v>
      </c>
      <c r="Z167" s="53">
        <v>0</v>
      </c>
      <c r="AA167" s="138">
        <v>7.7269999999999994</v>
      </c>
    </row>
    <row r="168" spans="1:27" s="89" customFormat="1" ht="14.25" customHeight="1" x14ac:dyDescent="0.25">
      <c r="A168" s="3" t="s">
        <v>240</v>
      </c>
      <c r="B168" s="3" t="s">
        <v>486</v>
      </c>
      <c r="C168" s="3" t="s">
        <v>498</v>
      </c>
      <c r="D168" s="53">
        <v>0</v>
      </c>
      <c r="E168" s="53">
        <v>0</v>
      </c>
      <c r="F168" s="53">
        <v>0.17599999999999999</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0.47499999999999998</v>
      </c>
      <c r="Y168" s="53">
        <v>0</v>
      </c>
      <c r="Z168" s="53">
        <v>0</v>
      </c>
      <c r="AA168" s="138">
        <v>0.65100000000000002</v>
      </c>
    </row>
    <row r="169" spans="1:27" s="89" customFormat="1" ht="14.25" customHeight="1" x14ac:dyDescent="0.25">
      <c r="A169" s="51" t="s">
        <v>499</v>
      </c>
      <c r="B169" s="51" t="s">
        <v>499</v>
      </c>
      <c r="C169" s="51" t="s">
        <v>499</v>
      </c>
      <c r="D169" s="52">
        <v>0</v>
      </c>
      <c r="E169" s="52">
        <v>0</v>
      </c>
      <c r="F169" s="52">
        <v>50.047999999999988</v>
      </c>
      <c r="G169" s="52">
        <v>0</v>
      </c>
      <c r="H169" s="52">
        <v>0</v>
      </c>
      <c r="I169" s="52">
        <v>0</v>
      </c>
      <c r="J169" s="52">
        <v>0.13</v>
      </c>
      <c r="K169" s="52">
        <v>0</v>
      </c>
      <c r="L169" s="52">
        <v>1.4E-2</v>
      </c>
      <c r="M169" s="52">
        <v>0</v>
      </c>
      <c r="N169" s="52">
        <v>0</v>
      </c>
      <c r="O169" s="52">
        <v>2.0989999999999998</v>
      </c>
      <c r="P169" s="52">
        <v>0</v>
      </c>
      <c r="Q169" s="52">
        <v>0</v>
      </c>
      <c r="R169" s="52">
        <v>0</v>
      </c>
      <c r="S169" s="52">
        <v>0</v>
      </c>
      <c r="T169" s="52">
        <v>0</v>
      </c>
      <c r="U169" s="52">
        <v>0.55199999999999994</v>
      </c>
      <c r="V169" s="52">
        <v>0</v>
      </c>
      <c r="W169" s="52">
        <v>0.67599999999999993</v>
      </c>
      <c r="X169" s="52">
        <v>1.645</v>
      </c>
      <c r="Y169" s="52">
        <v>9.5000000000000001E-2</v>
      </c>
      <c r="Z169" s="52">
        <v>0</v>
      </c>
      <c r="AA169" s="52">
        <v>55.258999999999986</v>
      </c>
    </row>
    <row r="170" spans="1:27" s="89" customFormat="1" ht="14.25" customHeight="1" x14ac:dyDescent="0.25">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138">
        <v>0</v>
      </c>
    </row>
    <row r="171" spans="1:27" s="89" customFormat="1" ht="14.25" customHeight="1" x14ac:dyDescent="0.25">
      <c r="A171" s="3" t="s">
        <v>240</v>
      </c>
      <c r="B171" s="3" t="s">
        <v>500</v>
      </c>
      <c r="C171" s="3" t="s">
        <v>502</v>
      </c>
      <c r="D171" s="53">
        <v>0</v>
      </c>
      <c r="E171" s="53">
        <v>0</v>
      </c>
      <c r="F171" s="53">
        <v>28.996999999999993</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1.3920000000000001</v>
      </c>
      <c r="Y171" s="53">
        <v>0</v>
      </c>
      <c r="Z171" s="53">
        <v>0</v>
      </c>
      <c r="AA171" s="138">
        <v>30.388999999999992</v>
      </c>
    </row>
    <row r="172" spans="1:27"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138">
        <v>0</v>
      </c>
    </row>
    <row r="173" spans="1:27" s="89" customFormat="1" ht="14.25" customHeight="1" x14ac:dyDescent="0.25">
      <c r="A173" s="3" t="s">
        <v>240</v>
      </c>
      <c r="B173" s="3" t="s">
        <v>500</v>
      </c>
      <c r="C173" s="3" t="s">
        <v>248</v>
      </c>
      <c r="D173" s="53">
        <v>0</v>
      </c>
      <c r="E173" s="53">
        <v>0</v>
      </c>
      <c r="F173" s="53">
        <v>12.266999999999998</v>
      </c>
      <c r="G173" s="53">
        <v>0</v>
      </c>
      <c r="H173" s="53">
        <v>0</v>
      </c>
      <c r="I173" s="53">
        <v>0</v>
      </c>
      <c r="J173" s="53">
        <v>0.11699999999999999</v>
      </c>
      <c r="K173" s="53">
        <v>0</v>
      </c>
      <c r="L173" s="53">
        <v>1.4E-2</v>
      </c>
      <c r="M173" s="53">
        <v>0</v>
      </c>
      <c r="N173" s="53">
        <v>0</v>
      </c>
      <c r="O173" s="53">
        <v>2.0739999999999998</v>
      </c>
      <c r="P173" s="53">
        <v>0</v>
      </c>
      <c r="Q173" s="53">
        <v>0</v>
      </c>
      <c r="R173" s="53">
        <v>0</v>
      </c>
      <c r="S173" s="53">
        <v>0</v>
      </c>
      <c r="T173" s="53">
        <v>0</v>
      </c>
      <c r="U173" s="53">
        <v>0.55199999999999994</v>
      </c>
      <c r="V173" s="53">
        <v>0</v>
      </c>
      <c r="W173" s="53">
        <v>0.312</v>
      </c>
      <c r="X173" s="53">
        <v>0.253</v>
      </c>
      <c r="Y173" s="53">
        <v>9.5000000000000001E-2</v>
      </c>
      <c r="Z173" s="53">
        <v>0</v>
      </c>
      <c r="AA173" s="138">
        <v>15.683999999999996</v>
      </c>
    </row>
    <row r="174" spans="1:27"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138">
        <v>0</v>
      </c>
    </row>
    <row r="175" spans="1:27" s="89" customFormat="1" ht="14.25" customHeight="1" x14ac:dyDescent="0.25">
      <c r="A175" s="3" t="s">
        <v>240</v>
      </c>
      <c r="B175" s="3" t="s">
        <v>500</v>
      </c>
      <c r="C175" s="3" t="s">
        <v>505</v>
      </c>
      <c r="D175" s="53">
        <v>0</v>
      </c>
      <c r="E175" s="53">
        <v>0</v>
      </c>
      <c r="F175" s="53">
        <v>1.8560000000000001</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138">
        <v>1.8560000000000001</v>
      </c>
    </row>
    <row r="176" spans="1:27" s="89" customFormat="1" ht="14.25" customHeight="1" x14ac:dyDescent="0.25">
      <c r="A176" s="3" t="s">
        <v>240</v>
      </c>
      <c r="B176" s="3" t="s">
        <v>500</v>
      </c>
      <c r="C176" s="3" t="s">
        <v>506</v>
      </c>
      <c r="D176" s="53">
        <v>0</v>
      </c>
      <c r="E176" s="53">
        <v>0</v>
      </c>
      <c r="F176" s="53">
        <v>6.9280000000000008</v>
      </c>
      <c r="G176" s="53">
        <v>0</v>
      </c>
      <c r="H176" s="53">
        <v>0</v>
      </c>
      <c r="I176" s="53">
        <v>0</v>
      </c>
      <c r="J176" s="53">
        <v>1.2999999999999999E-2</v>
      </c>
      <c r="K176" s="53">
        <v>0</v>
      </c>
      <c r="L176" s="53">
        <v>0</v>
      </c>
      <c r="M176" s="53">
        <v>0</v>
      </c>
      <c r="N176" s="53">
        <v>0</v>
      </c>
      <c r="O176" s="53">
        <v>2.5000000000000001E-2</v>
      </c>
      <c r="P176" s="53">
        <v>0</v>
      </c>
      <c r="Q176" s="53">
        <v>0</v>
      </c>
      <c r="R176" s="53">
        <v>0</v>
      </c>
      <c r="S176" s="53">
        <v>0</v>
      </c>
      <c r="T176" s="53">
        <v>0</v>
      </c>
      <c r="U176" s="53">
        <v>0</v>
      </c>
      <c r="V176" s="53">
        <v>0</v>
      </c>
      <c r="W176" s="53">
        <v>0.36399999999999999</v>
      </c>
      <c r="X176" s="53">
        <v>0</v>
      </c>
      <c r="Y176" s="53">
        <v>0</v>
      </c>
      <c r="Z176" s="53">
        <v>0</v>
      </c>
      <c r="AA176" s="138">
        <v>7.330000000000001</v>
      </c>
    </row>
    <row r="177" spans="1:27" s="89" customFormat="1" ht="14.25" customHeight="1" x14ac:dyDescent="0.25">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138">
        <v>0</v>
      </c>
    </row>
    <row r="178" spans="1:27" s="89" customFormat="1" ht="14.25" customHeight="1" x14ac:dyDescent="0.25">
      <c r="A178" s="51" t="s">
        <v>508</v>
      </c>
      <c r="B178" s="51" t="s">
        <v>508</v>
      </c>
      <c r="C178" s="51" t="s">
        <v>508</v>
      </c>
      <c r="D178" s="52">
        <v>0</v>
      </c>
      <c r="E178" s="52">
        <v>0</v>
      </c>
      <c r="F178" s="52">
        <v>184.84999999999997</v>
      </c>
      <c r="G178" s="52">
        <v>0</v>
      </c>
      <c r="H178" s="52">
        <v>0</v>
      </c>
      <c r="I178" s="52">
        <v>0</v>
      </c>
      <c r="J178" s="52">
        <v>1.355</v>
      </c>
      <c r="K178" s="52">
        <v>0</v>
      </c>
      <c r="L178" s="52">
        <v>0</v>
      </c>
      <c r="M178" s="52">
        <v>0</v>
      </c>
      <c r="N178" s="52">
        <v>0</v>
      </c>
      <c r="O178" s="52">
        <v>0</v>
      </c>
      <c r="P178" s="52">
        <v>0</v>
      </c>
      <c r="Q178" s="52">
        <v>0</v>
      </c>
      <c r="R178" s="52">
        <v>0</v>
      </c>
      <c r="S178" s="52">
        <v>0</v>
      </c>
      <c r="T178" s="52">
        <v>0</v>
      </c>
      <c r="U178" s="52">
        <v>0.6120000000000001</v>
      </c>
      <c r="V178" s="52">
        <v>0</v>
      </c>
      <c r="W178" s="52">
        <v>5.2829999999999995</v>
      </c>
      <c r="X178" s="52">
        <v>0.05</v>
      </c>
      <c r="Y178" s="52">
        <v>25.403000000000002</v>
      </c>
      <c r="Z178" s="52">
        <v>0</v>
      </c>
      <c r="AA178" s="52">
        <v>217.553</v>
      </c>
    </row>
    <row r="179" spans="1:27" s="89" customFormat="1" ht="14.25" customHeight="1" x14ac:dyDescent="0.25">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138">
        <v>0</v>
      </c>
    </row>
    <row r="180" spans="1:27" s="89" customFormat="1" ht="14.25" customHeight="1" x14ac:dyDescent="0.25">
      <c r="A180" s="3" t="s">
        <v>240</v>
      </c>
      <c r="B180" s="3" t="s">
        <v>509</v>
      </c>
      <c r="C180" s="3" t="s">
        <v>511</v>
      </c>
      <c r="D180" s="53">
        <v>0</v>
      </c>
      <c r="E180" s="53">
        <v>0</v>
      </c>
      <c r="F180" s="53">
        <v>2.2090000000000001</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138">
        <v>2.2090000000000001</v>
      </c>
    </row>
    <row r="181" spans="1:27"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138">
        <v>0</v>
      </c>
    </row>
    <row r="182" spans="1:27" s="89" customFormat="1" ht="14.25" customHeight="1" x14ac:dyDescent="0.25">
      <c r="A182" s="3" t="s">
        <v>240</v>
      </c>
      <c r="B182" s="3" t="s">
        <v>509</v>
      </c>
      <c r="C182" s="3" t="s">
        <v>258</v>
      </c>
      <c r="D182" s="53">
        <v>0</v>
      </c>
      <c r="E182" s="53">
        <v>0</v>
      </c>
      <c r="F182" s="53">
        <v>38.847000000000008</v>
      </c>
      <c r="G182" s="53">
        <v>0</v>
      </c>
      <c r="H182" s="53">
        <v>0</v>
      </c>
      <c r="I182" s="53">
        <v>0</v>
      </c>
      <c r="J182" s="53">
        <v>0.33500000000000008</v>
      </c>
      <c r="K182" s="53">
        <v>0</v>
      </c>
      <c r="L182" s="53">
        <v>0</v>
      </c>
      <c r="M182" s="53">
        <v>0</v>
      </c>
      <c r="N182" s="53">
        <v>0</v>
      </c>
      <c r="O182" s="53">
        <v>0</v>
      </c>
      <c r="P182" s="53">
        <v>0</v>
      </c>
      <c r="Q182" s="53">
        <v>0</v>
      </c>
      <c r="R182" s="53">
        <v>0</v>
      </c>
      <c r="S182" s="53">
        <v>0</v>
      </c>
      <c r="T182" s="53">
        <v>0</v>
      </c>
      <c r="U182" s="53">
        <v>0</v>
      </c>
      <c r="V182" s="53">
        <v>0</v>
      </c>
      <c r="W182" s="53">
        <v>2.5999999999999999E-2</v>
      </c>
      <c r="X182" s="53">
        <v>0</v>
      </c>
      <c r="Y182" s="53">
        <v>0.12</v>
      </c>
      <c r="Z182" s="53">
        <v>0</v>
      </c>
      <c r="AA182" s="138">
        <v>39.32800000000001</v>
      </c>
    </row>
    <row r="183" spans="1:27" s="89" customFormat="1" ht="14.25" customHeight="1" x14ac:dyDescent="0.25">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138">
        <v>0</v>
      </c>
    </row>
    <row r="184" spans="1:27" s="89" customFormat="1" ht="14.25" customHeight="1" x14ac:dyDescent="0.25">
      <c r="A184" s="3" t="s">
        <v>240</v>
      </c>
      <c r="B184" s="3" t="s">
        <v>509</v>
      </c>
      <c r="C184" s="3" t="s">
        <v>261</v>
      </c>
      <c r="D184" s="53">
        <v>0</v>
      </c>
      <c r="E184" s="53">
        <v>0</v>
      </c>
      <c r="F184" s="53">
        <v>6.4489999999999981</v>
      </c>
      <c r="G184" s="53">
        <v>0</v>
      </c>
      <c r="H184" s="53">
        <v>0</v>
      </c>
      <c r="I184" s="53">
        <v>0</v>
      </c>
      <c r="J184" s="53">
        <v>0.14600000000000002</v>
      </c>
      <c r="K184" s="53">
        <v>0</v>
      </c>
      <c r="L184" s="53">
        <v>0</v>
      </c>
      <c r="M184" s="53">
        <v>0</v>
      </c>
      <c r="N184" s="53">
        <v>0</v>
      </c>
      <c r="O184" s="53">
        <v>0</v>
      </c>
      <c r="P184" s="53">
        <v>0</v>
      </c>
      <c r="Q184" s="53">
        <v>0</v>
      </c>
      <c r="R184" s="53">
        <v>0</v>
      </c>
      <c r="S184" s="53">
        <v>0</v>
      </c>
      <c r="T184" s="53">
        <v>0</v>
      </c>
      <c r="U184" s="53">
        <v>0</v>
      </c>
      <c r="V184" s="53">
        <v>0</v>
      </c>
      <c r="W184" s="53">
        <v>0.68600000000000005</v>
      </c>
      <c r="X184" s="53">
        <v>0</v>
      </c>
      <c r="Y184" s="53">
        <v>24.419999999999998</v>
      </c>
      <c r="Z184" s="53">
        <v>0</v>
      </c>
      <c r="AA184" s="138">
        <v>31.700999999999997</v>
      </c>
    </row>
    <row r="185" spans="1:27" s="89" customFormat="1" ht="14.25" customHeight="1" x14ac:dyDescent="0.25">
      <c r="A185" s="3" t="s">
        <v>240</v>
      </c>
      <c r="B185" s="3" t="s">
        <v>509</v>
      </c>
      <c r="C185" s="3" t="s">
        <v>514</v>
      </c>
      <c r="D185" s="53">
        <v>0</v>
      </c>
      <c r="E185" s="53">
        <v>0</v>
      </c>
      <c r="F185" s="53">
        <v>0.59900000000000009</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138">
        <v>0.59900000000000009</v>
      </c>
    </row>
    <row r="186" spans="1:27" s="89" customFormat="1" ht="14.25" customHeight="1" x14ac:dyDescent="0.25">
      <c r="A186" s="3" t="s">
        <v>240</v>
      </c>
      <c r="B186" s="3" t="s">
        <v>509</v>
      </c>
      <c r="C186" s="3" t="s">
        <v>267</v>
      </c>
      <c r="D186" s="53">
        <v>0</v>
      </c>
      <c r="E186" s="53">
        <v>0</v>
      </c>
      <c r="F186" s="53">
        <v>31.631999999999998</v>
      </c>
      <c r="G186" s="53">
        <v>0</v>
      </c>
      <c r="H186" s="53">
        <v>0</v>
      </c>
      <c r="I186" s="53">
        <v>0</v>
      </c>
      <c r="J186" s="53">
        <v>0.10800000000000001</v>
      </c>
      <c r="K186" s="53">
        <v>0</v>
      </c>
      <c r="L186" s="53">
        <v>0</v>
      </c>
      <c r="M186" s="53">
        <v>0</v>
      </c>
      <c r="N186" s="53">
        <v>0</v>
      </c>
      <c r="O186" s="53">
        <v>0</v>
      </c>
      <c r="P186" s="53">
        <v>0</v>
      </c>
      <c r="Q186" s="53">
        <v>0</v>
      </c>
      <c r="R186" s="53">
        <v>0</v>
      </c>
      <c r="S186" s="53">
        <v>0</v>
      </c>
      <c r="T186" s="53">
        <v>0</v>
      </c>
      <c r="U186" s="53">
        <v>0</v>
      </c>
      <c r="V186" s="53">
        <v>0</v>
      </c>
      <c r="W186" s="53">
        <v>2.5809999999999995</v>
      </c>
      <c r="X186" s="53">
        <v>0</v>
      </c>
      <c r="Y186" s="53">
        <v>0.28799999999999998</v>
      </c>
      <c r="Z186" s="53">
        <v>0</v>
      </c>
      <c r="AA186" s="138">
        <v>34.608999999999995</v>
      </c>
    </row>
    <row r="187" spans="1:27" s="89" customFormat="1" ht="14.25" customHeight="1" x14ac:dyDescent="0.25">
      <c r="A187" s="3" t="s">
        <v>240</v>
      </c>
      <c r="B187" s="3" t="s">
        <v>509</v>
      </c>
      <c r="C187" s="3" t="s">
        <v>515</v>
      </c>
      <c r="D187" s="53">
        <v>0</v>
      </c>
      <c r="E187" s="53">
        <v>0</v>
      </c>
      <c r="F187" s="53">
        <v>0.33800000000000002</v>
      </c>
      <c r="G187" s="53">
        <v>0</v>
      </c>
      <c r="H187" s="53">
        <v>0</v>
      </c>
      <c r="I187" s="53">
        <v>0</v>
      </c>
      <c r="J187" s="53">
        <v>1.2999999999999999E-2</v>
      </c>
      <c r="K187" s="53">
        <v>0</v>
      </c>
      <c r="L187" s="53">
        <v>0</v>
      </c>
      <c r="M187" s="53">
        <v>0</v>
      </c>
      <c r="N187" s="53">
        <v>0</v>
      </c>
      <c r="O187" s="53">
        <v>0</v>
      </c>
      <c r="P187" s="53">
        <v>0</v>
      </c>
      <c r="Q187" s="53">
        <v>0</v>
      </c>
      <c r="R187" s="53">
        <v>0</v>
      </c>
      <c r="S187" s="53">
        <v>0</v>
      </c>
      <c r="T187" s="53">
        <v>0</v>
      </c>
      <c r="U187" s="53">
        <v>0</v>
      </c>
      <c r="V187" s="53">
        <v>0</v>
      </c>
      <c r="W187" s="53">
        <v>0</v>
      </c>
      <c r="X187" s="53">
        <v>0</v>
      </c>
      <c r="Y187" s="53">
        <v>7.0999999999999994E-2</v>
      </c>
      <c r="Z187" s="53">
        <v>0</v>
      </c>
      <c r="AA187" s="138">
        <v>0.42200000000000004</v>
      </c>
    </row>
    <row r="188" spans="1:27" s="89" customFormat="1" ht="14.25" customHeight="1" x14ac:dyDescent="0.25">
      <c r="A188" s="3" t="s">
        <v>240</v>
      </c>
      <c r="B188" s="3" t="s">
        <v>509</v>
      </c>
      <c r="C188" s="3" t="s">
        <v>516</v>
      </c>
      <c r="D188" s="53">
        <v>0</v>
      </c>
      <c r="E188" s="53">
        <v>0</v>
      </c>
      <c r="F188" s="53">
        <v>40.107999999999997</v>
      </c>
      <c r="G188" s="53">
        <v>0</v>
      </c>
      <c r="H188" s="53">
        <v>0</v>
      </c>
      <c r="I188" s="53">
        <v>0</v>
      </c>
      <c r="J188" s="53">
        <v>0.38900000000000007</v>
      </c>
      <c r="K188" s="53">
        <v>0</v>
      </c>
      <c r="L188" s="53">
        <v>0</v>
      </c>
      <c r="M188" s="53">
        <v>0</v>
      </c>
      <c r="N188" s="53">
        <v>0</v>
      </c>
      <c r="O188" s="53">
        <v>0</v>
      </c>
      <c r="P188" s="53">
        <v>0</v>
      </c>
      <c r="Q188" s="53">
        <v>0</v>
      </c>
      <c r="R188" s="53">
        <v>0</v>
      </c>
      <c r="S188" s="53">
        <v>0</v>
      </c>
      <c r="T188" s="53">
        <v>0</v>
      </c>
      <c r="U188" s="53">
        <v>0.31800000000000006</v>
      </c>
      <c r="V188" s="53">
        <v>0</v>
      </c>
      <c r="W188" s="53">
        <v>0.92399999999999993</v>
      </c>
      <c r="X188" s="53">
        <v>0</v>
      </c>
      <c r="Y188" s="53">
        <v>0.22999999999999998</v>
      </c>
      <c r="Z188" s="53">
        <v>0</v>
      </c>
      <c r="AA188" s="138">
        <v>41.968999999999994</v>
      </c>
    </row>
    <row r="189" spans="1:27" s="89" customFormat="1" ht="14.25" customHeight="1" x14ac:dyDescent="0.25">
      <c r="A189" s="3" t="s">
        <v>240</v>
      </c>
      <c r="B189" s="3" t="s">
        <v>509</v>
      </c>
      <c r="C189" s="3" t="s">
        <v>270</v>
      </c>
      <c r="D189" s="53">
        <v>0</v>
      </c>
      <c r="E189" s="53">
        <v>0</v>
      </c>
      <c r="F189" s="53">
        <v>64.667999999999992</v>
      </c>
      <c r="G189" s="53">
        <v>0</v>
      </c>
      <c r="H189" s="53">
        <v>0</v>
      </c>
      <c r="I189" s="53">
        <v>0</v>
      </c>
      <c r="J189" s="53">
        <v>0.36399999999999999</v>
      </c>
      <c r="K189" s="53">
        <v>0</v>
      </c>
      <c r="L189" s="53">
        <v>0</v>
      </c>
      <c r="M189" s="53">
        <v>0</v>
      </c>
      <c r="N189" s="53">
        <v>0</v>
      </c>
      <c r="O189" s="53">
        <v>0</v>
      </c>
      <c r="P189" s="53">
        <v>0</v>
      </c>
      <c r="Q189" s="53">
        <v>0</v>
      </c>
      <c r="R189" s="53">
        <v>0</v>
      </c>
      <c r="S189" s="53">
        <v>0</v>
      </c>
      <c r="T189" s="53">
        <v>0</v>
      </c>
      <c r="U189" s="53">
        <v>0.29399999999999998</v>
      </c>
      <c r="V189" s="53">
        <v>0</v>
      </c>
      <c r="W189" s="53">
        <v>1.0660000000000001</v>
      </c>
      <c r="X189" s="53">
        <v>0.05</v>
      </c>
      <c r="Y189" s="53">
        <v>0.27400000000000002</v>
      </c>
      <c r="Z189" s="53">
        <v>0</v>
      </c>
      <c r="AA189" s="138">
        <v>66.715999999999994</v>
      </c>
    </row>
    <row r="190" spans="1:27" s="89" customFormat="1" ht="14.25" customHeight="1" x14ac:dyDescent="0.25">
      <c r="A190" s="51" t="s">
        <v>517</v>
      </c>
      <c r="B190" s="51" t="s">
        <v>517</v>
      </c>
      <c r="C190" s="51" t="s">
        <v>517</v>
      </c>
      <c r="D190" s="52">
        <v>0</v>
      </c>
      <c r="E190" s="52">
        <v>4.8000000000000001E-2</v>
      </c>
      <c r="F190" s="52">
        <v>61.073</v>
      </c>
      <c r="G190" s="52">
        <v>0</v>
      </c>
      <c r="H190" s="52">
        <v>0</v>
      </c>
      <c r="I190" s="52">
        <v>0.308</v>
      </c>
      <c r="J190" s="52">
        <v>1.0430000000000001</v>
      </c>
      <c r="K190" s="52">
        <v>0</v>
      </c>
      <c r="L190" s="52">
        <v>2.1000000000000001E-2</v>
      </c>
      <c r="M190" s="52">
        <v>0</v>
      </c>
      <c r="N190" s="52">
        <v>0</v>
      </c>
      <c r="O190" s="52">
        <v>0</v>
      </c>
      <c r="P190" s="52">
        <v>0</v>
      </c>
      <c r="Q190" s="52">
        <v>0</v>
      </c>
      <c r="R190" s="52">
        <v>0</v>
      </c>
      <c r="S190" s="52">
        <v>0</v>
      </c>
      <c r="T190" s="52">
        <v>0</v>
      </c>
      <c r="U190" s="52">
        <v>0</v>
      </c>
      <c r="V190" s="52">
        <v>0</v>
      </c>
      <c r="W190" s="52">
        <v>0.28999999999999998</v>
      </c>
      <c r="X190" s="52">
        <v>4.9000000000000002E-2</v>
      </c>
      <c r="Y190" s="52">
        <v>10.412000000000001</v>
      </c>
      <c r="Z190" s="52">
        <v>0</v>
      </c>
      <c r="AA190" s="52">
        <v>73.244</v>
      </c>
    </row>
    <row r="191" spans="1:27" s="89" customFormat="1" ht="14.25" customHeight="1" x14ac:dyDescent="0.25">
      <c r="A191" s="3" t="s">
        <v>240</v>
      </c>
      <c r="B191" s="3" t="s">
        <v>518</v>
      </c>
      <c r="C191" s="3" t="s">
        <v>291</v>
      </c>
      <c r="D191" s="53">
        <v>0</v>
      </c>
      <c r="E191" s="53">
        <v>0</v>
      </c>
      <c r="F191" s="53">
        <v>0</v>
      </c>
      <c r="G191" s="53">
        <v>0</v>
      </c>
      <c r="H191" s="53">
        <v>0</v>
      </c>
      <c r="I191" s="53">
        <v>0</v>
      </c>
      <c r="J191" s="53">
        <v>9.7000000000000003E-2</v>
      </c>
      <c r="K191" s="53">
        <v>0</v>
      </c>
      <c r="L191" s="53">
        <v>0</v>
      </c>
      <c r="M191" s="53">
        <v>0</v>
      </c>
      <c r="N191" s="53">
        <v>0</v>
      </c>
      <c r="O191" s="53">
        <v>0</v>
      </c>
      <c r="P191" s="53">
        <v>0</v>
      </c>
      <c r="Q191" s="53">
        <v>0</v>
      </c>
      <c r="R191" s="53">
        <v>0</v>
      </c>
      <c r="S191" s="53">
        <v>0</v>
      </c>
      <c r="T191" s="53">
        <v>0</v>
      </c>
      <c r="U191" s="53">
        <v>0</v>
      </c>
      <c r="V191" s="53">
        <v>0</v>
      </c>
      <c r="W191" s="53">
        <v>0</v>
      </c>
      <c r="X191" s="53">
        <v>0</v>
      </c>
      <c r="Y191" s="53">
        <v>0.34400000000000008</v>
      </c>
      <c r="Z191" s="53">
        <v>0</v>
      </c>
      <c r="AA191" s="138">
        <v>0.44100000000000006</v>
      </c>
    </row>
    <row r="192" spans="1:27" s="89" customFormat="1" ht="14.25" customHeight="1" x14ac:dyDescent="0.25">
      <c r="A192" s="3" t="s">
        <v>240</v>
      </c>
      <c r="B192" s="3" t="s">
        <v>518</v>
      </c>
      <c r="C192" s="3" t="s">
        <v>276</v>
      </c>
      <c r="D192" s="53">
        <v>0</v>
      </c>
      <c r="E192" s="53">
        <v>0</v>
      </c>
      <c r="F192" s="53">
        <v>30.679000000000002</v>
      </c>
      <c r="G192" s="53">
        <v>0</v>
      </c>
      <c r="H192" s="53">
        <v>0</v>
      </c>
      <c r="I192" s="53">
        <v>0</v>
      </c>
      <c r="J192" s="53">
        <v>9.3999999999999986E-2</v>
      </c>
      <c r="K192" s="53">
        <v>0</v>
      </c>
      <c r="L192" s="53">
        <v>0</v>
      </c>
      <c r="M192" s="53">
        <v>0</v>
      </c>
      <c r="N192" s="53">
        <v>0</v>
      </c>
      <c r="O192" s="53">
        <v>0</v>
      </c>
      <c r="P192" s="53">
        <v>0</v>
      </c>
      <c r="Q192" s="53">
        <v>0</v>
      </c>
      <c r="R192" s="53">
        <v>0</v>
      </c>
      <c r="S192" s="53">
        <v>0</v>
      </c>
      <c r="T192" s="53">
        <v>0</v>
      </c>
      <c r="U192" s="53">
        <v>0</v>
      </c>
      <c r="V192" s="53">
        <v>0</v>
      </c>
      <c r="W192" s="53">
        <v>8.5999999999999993E-2</v>
      </c>
      <c r="X192" s="53">
        <v>0</v>
      </c>
      <c r="Y192" s="53">
        <v>5.0230000000000006</v>
      </c>
      <c r="Z192" s="53">
        <v>0</v>
      </c>
      <c r="AA192" s="138">
        <v>35.882000000000005</v>
      </c>
    </row>
    <row r="193" spans="1:27"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138">
        <v>0</v>
      </c>
    </row>
    <row r="194" spans="1:27"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138">
        <v>0</v>
      </c>
    </row>
    <row r="195" spans="1:27" s="89" customFormat="1" ht="14.25" customHeight="1" x14ac:dyDescent="0.25">
      <c r="A195" s="3" t="s">
        <v>240</v>
      </c>
      <c r="B195" s="3" t="s">
        <v>518</v>
      </c>
      <c r="C195" s="3" t="s">
        <v>285</v>
      </c>
      <c r="D195" s="53">
        <v>0</v>
      </c>
      <c r="E195" s="53">
        <v>0</v>
      </c>
      <c r="F195" s="53">
        <v>28.056999999999999</v>
      </c>
      <c r="G195" s="53">
        <v>0</v>
      </c>
      <c r="H195" s="53">
        <v>0</v>
      </c>
      <c r="I195" s="53">
        <v>0.308</v>
      </c>
      <c r="J195" s="53">
        <v>0.76</v>
      </c>
      <c r="K195" s="53">
        <v>0</v>
      </c>
      <c r="L195" s="53">
        <v>0</v>
      </c>
      <c r="M195" s="53">
        <v>0</v>
      </c>
      <c r="N195" s="53">
        <v>0</v>
      </c>
      <c r="O195" s="53">
        <v>0</v>
      </c>
      <c r="P195" s="53">
        <v>0</v>
      </c>
      <c r="Q195" s="53">
        <v>0</v>
      </c>
      <c r="R195" s="53">
        <v>0</v>
      </c>
      <c r="S195" s="53">
        <v>0</v>
      </c>
      <c r="T195" s="53">
        <v>0</v>
      </c>
      <c r="U195" s="53">
        <v>0</v>
      </c>
      <c r="V195" s="53">
        <v>0</v>
      </c>
      <c r="W195" s="53">
        <v>0</v>
      </c>
      <c r="X195" s="53">
        <v>0</v>
      </c>
      <c r="Y195" s="53">
        <v>0.41300000000000003</v>
      </c>
      <c r="Z195" s="53">
        <v>0</v>
      </c>
      <c r="AA195" s="138">
        <v>29.538</v>
      </c>
    </row>
    <row r="196" spans="1:27" s="89" customFormat="1" ht="14.25" customHeight="1" x14ac:dyDescent="0.25">
      <c r="A196" s="3" t="s">
        <v>240</v>
      </c>
      <c r="B196" s="3" t="s">
        <v>518</v>
      </c>
      <c r="C196" s="3" t="s">
        <v>288</v>
      </c>
      <c r="D196" s="53">
        <v>0</v>
      </c>
      <c r="E196" s="53">
        <v>4.8000000000000001E-2</v>
      </c>
      <c r="F196" s="53">
        <v>2.3369999999999993</v>
      </c>
      <c r="G196" s="53">
        <v>0</v>
      </c>
      <c r="H196" s="53">
        <v>0</v>
      </c>
      <c r="I196" s="53">
        <v>0</v>
      </c>
      <c r="J196" s="53">
        <v>9.1999999999999998E-2</v>
      </c>
      <c r="K196" s="53">
        <v>0</v>
      </c>
      <c r="L196" s="53">
        <v>2.1000000000000001E-2</v>
      </c>
      <c r="M196" s="53">
        <v>0</v>
      </c>
      <c r="N196" s="53">
        <v>0</v>
      </c>
      <c r="O196" s="53">
        <v>0</v>
      </c>
      <c r="P196" s="53">
        <v>0</v>
      </c>
      <c r="Q196" s="53">
        <v>0</v>
      </c>
      <c r="R196" s="53">
        <v>0</v>
      </c>
      <c r="S196" s="53">
        <v>0</v>
      </c>
      <c r="T196" s="53">
        <v>0</v>
      </c>
      <c r="U196" s="53">
        <v>0</v>
      </c>
      <c r="V196" s="53">
        <v>0</v>
      </c>
      <c r="W196" s="53">
        <v>0.20399999999999999</v>
      </c>
      <c r="X196" s="53">
        <v>4.9000000000000002E-2</v>
      </c>
      <c r="Y196" s="53">
        <v>4.6319999999999997</v>
      </c>
      <c r="Z196" s="53">
        <v>0</v>
      </c>
      <c r="AA196" s="138">
        <v>7.3829999999999991</v>
      </c>
    </row>
    <row r="197" spans="1:27" s="89" customFormat="1" ht="14.25" customHeight="1" x14ac:dyDescent="0.25">
      <c r="A197" s="49" t="s">
        <v>521</v>
      </c>
      <c r="B197" s="49" t="s">
        <v>521</v>
      </c>
      <c r="C197" s="49" t="s">
        <v>521</v>
      </c>
      <c r="D197" s="50">
        <v>0</v>
      </c>
      <c r="E197" s="50">
        <v>0</v>
      </c>
      <c r="F197" s="50">
        <v>15.132999999999996</v>
      </c>
      <c r="G197" s="50">
        <v>0</v>
      </c>
      <c r="H197" s="50">
        <v>0</v>
      </c>
      <c r="I197" s="50">
        <v>0</v>
      </c>
      <c r="J197" s="50">
        <v>0.17400000000000002</v>
      </c>
      <c r="K197" s="50">
        <v>0</v>
      </c>
      <c r="L197" s="50">
        <v>0</v>
      </c>
      <c r="M197" s="50">
        <v>0</v>
      </c>
      <c r="N197" s="50">
        <v>0</v>
      </c>
      <c r="O197" s="50">
        <v>0</v>
      </c>
      <c r="P197" s="50">
        <v>0</v>
      </c>
      <c r="Q197" s="50">
        <v>0</v>
      </c>
      <c r="R197" s="50">
        <v>0</v>
      </c>
      <c r="S197" s="50">
        <v>0</v>
      </c>
      <c r="T197" s="50">
        <v>0.10400000000000001</v>
      </c>
      <c r="U197" s="50">
        <v>1.546</v>
      </c>
      <c r="V197" s="50">
        <v>0</v>
      </c>
      <c r="W197" s="50">
        <v>3.407</v>
      </c>
      <c r="X197" s="50">
        <v>0</v>
      </c>
      <c r="Y197" s="50">
        <v>0.48800000000000016</v>
      </c>
      <c r="Z197" s="50">
        <v>0</v>
      </c>
      <c r="AA197" s="50">
        <v>20.855999999999998</v>
      </c>
    </row>
    <row r="198" spans="1:27" s="89" customFormat="1" ht="14.25" customHeight="1" x14ac:dyDescent="0.25">
      <c r="A198" s="51" t="s">
        <v>521</v>
      </c>
      <c r="B198" s="51" t="s">
        <v>521</v>
      </c>
      <c r="C198" s="51" t="s">
        <v>521</v>
      </c>
      <c r="D198" s="52">
        <v>0</v>
      </c>
      <c r="E198" s="52">
        <v>0</v>
      </c>
      <c r="F198" s="52">
        <v>15.132999999999996</v>
      </c>
      <c r="G198" s="52">
        <v>0</v>
      </c>
      <c r="H198" s="52">
        <v>0</v>
      </c>
      <c r="I198" s="52">
        <v>0</v>
      </c>
      <c r="J198" s="52">
        <v>0.17400000000000002</v>
      </c>
      <c r="K198" s="52">
        <v>0</v>
      </c>
      <c r="L198" s="52">
        <v>0</v>
      </c>
      <c r="M198" s="52">
        <v>0</v>
      </c>
      <c r="N198" s="52">
        <v>0</v>
      </c>
      <c r="O198" s="52">
        <v>0</v>
      </c>
      <c r="P198" s="52">
        <v>0</v>
      </c>
      <c r="Q198" s="52">
        <v>0</v>
      </c>
      <c r="R198" s="52">
        <v>0</v>
      </c>
      <c r="S198" s="52">
        <v>0</v>
      </c>
      <c r="T198" s="52">
        <v>0.10400000000000001</v>
      </c>
      <c r="U198" s="52">
        <v>1.546</v>
      </c>
      <c r="V198" s="52">
        <v>0</v>
      </c>
      <c r="W198" s="52">
        <v>3.407</v>
      </c>
      <c r="X198" s="52">
        <v>0</v>
      </c>
      <c r="Y198" s="52">
        <v>0.48800000000000016</v>
      </c>
      <c r="Z198" s="52">
        <v>0</v>
      </c>
      <c r="AA198" s="52">
        <v>20.855999999999998</v>
      </c>
    </row>
    <row r="199" spans="1:27" s="89" customFormat="1" ht="14.25" customHeight="1" x14ac:dyDescent="0.25">
      <c r="A199" s="3" t="s">
        <v>522</v>
      </c>
      <c r="B199" s="3" t="s">
        <v>522</v>
      </c>
      <c r="C199" s="3" t="s">
        <v>523</v>
      </c>
      <c r="D199" s="53">
        <v>0</v>
      </c>
      <c r="E199" s="53">
        <v>0</v>
      </c>
      <c r="F199" s="53">
        <v>13.520999999999995</v>
      </c>
      <c r="G199" s="53">
        <v>0</v>
      </c>
      <c r="H199" s="53">
        <v>0</v>
      </c>
      <c r="I199" s="53">
        <v>0</v>
      </c>
      <c r="J199" s="53">
        <v>0.13400000000000001</v>
      </c>
      <c r="K199" s="53">
        <v>0</v>
      </c>
      <c r="L199" s="53">
        <v>0</v>
      </c>
      <c r="M199" s="53">
        <v>0</v>
      </c>
      <c r="N199" s="53">
        <v>0</v>
      </c>
      <c r="O199" s="53">
        <v>0</v>
      </c>
      <c r="P199" s="53">
        <v>0</v>
      </c>
      <c r="Q199" s="53">
        <v>0</v>
      </c>
      <c r="R199" s="53">
        <v>0</v>
      </c>
      <c r="S199" s="53">
        <v>0</v>
      </c>
      <c r="T199" s="53">
        <v>0</v>
      </c>
      <c r="U199" s="53">
        <v>1.546</v>
      </c>
      <c r="V199" s="53">
        <v>0</v>
      </c>
      <c r="W199" s="53">
        <v>2.95</v>
      </c>
      <c r="X199" s="53">
        <v>0</v>
      </c>
      <c r="Y199" s="53">
        <v>0.33400000000000013</v>
      </c>
      <c r="Z199" s="53">
        <v>0</v>
      </c>
      <c r="AA199" s="138">
        <v>18.484999999999996</v>
      </c>
    </row>
    <row r="200" spans="1:27"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138">
        <v>0</v>
      </c>
    </row>
    <row r="201" spans="1:27"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138">
        <v>0</v>
      </c>
    </row>
    <row r="202" spans="1:27"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138">
        <v>0</v>
      </c>
    </row>
    <row r="203" spans="1:27"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138">
        <v>0</v>
      </c>
    </row>
    <row r="204" spans="1:27" s="89" customFormat="1" ht="14.25" customHeight="1" x14ac:dyDescent="0.25">
      <c r="A204" s="3" t="s">
        <v>522</v>
      </c>
      <c r="B204" s="3" t="s">
        <v>522</v>
      </c>
      <c r="C204" s="3" t="s">
        <v>528</v>
      </c>
      <c r="D204" s="53">
        <v>0</v>
      </c>
      <c r="E204" s="53">
        <v>0</v>
      </c>
      <c r="F204" s="53">
        <v>1.5620000000000003</v>
      </c>
      <c r="G204" s="53">
        <v>0</v>
      </c>
      <c r="H204" s="53">
        <v>0</v>
      </c>
      <c r="I204" s="53">
        <v>0</v>
      </c>
      <c r="J204" s="53">
        <v>0.04</v>
      </c>
      <c r="K204" s="53">
        <v>0</v>
      </c>
      <c r="L204" s="53">
        <v>0</v>
      </c>
      <c r="M204" s="53">
        <v>0</v>
      </c>
      <c r="N204" s="53">
        <v>0</v>
      </c>
      <c r="O204" s="53">
        <v>0</v>
      </c>
      <c r="P204" s="53">
        <v>0</v>
      </c>
      <c r="Q204" s="53">
        <v>0</v>
      </c>
      <c r="R204" s="53">
        <v>0</v>
      </c>
      <c r="S204" s="53">
        <v>0</v>
      </c>
      <c r="T204" s="53">
        <v>0.10400000000000001</v>
      </c>
      <c r="U204" s="53">
        <v>0</v>
      </c>
      <c r="V204" s="53">
        <v>0</v>
      </c>
      <c r="W204" s="53">
        <v>0.45700000000000007</v>
      </c>
      <c r="X204" s="53">
        <v>0</v>
      </c>
      <c r="Y204" s="53">
        <v>0.15400000000000003</v>
      </c>
      <c r="Z204" s="53">
        <v>0</v>
      </c>
      <c r="AA204" s="138">
        <v>2.3210000000000002</v>
      </c>
    </row>
    <row r="205" spans="1:27" s="89" customFormat="1" ht="14.25" customHeight="1" x14ac:dyDescent="0.25">
      <c r="A205" s="3" t="s">
        <v>522</v>
      </c>
      <c r="B205" s="3" t="s">
        <v>522</v>
      </c>
      <c r="C205" s="3" t="s">
        <v>529</v>
      </c>
      <c r="D205" s="53">
        <v>0</v>
      </c>
      <c r="E205" s="53">
        <v>0</v>
      </c>
      <c r="F205" s="53">
        <v>0.05</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138">
        <v>0.05</v>
      </c>
    </row>
    <row r="206" spans="1:27"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138">
        <v>0</v>
      </c>
    </row>
    <row r="207" spans="1:27"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138">
        <v>0</v>
      </c>
    </row>
    <row r="208" spans="1:27"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138">
        <v>0</v>
      </c>
    </row>
    <row r="209" spans="1:27"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0.19</v>
      </c>
      <c r="Y209" s="50">
        <v>0</v>
      </c>
      <c r="Z209" s="50">
        <v>0</v>
      </c>
      <c r="AA209" s="50">
        <v>0.19</v>
      </c>
    </row>
    <row r="210" spans="1:27"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0.19</v>
      </c>
      <c r="Y210" s="52">
        <v>0</v>
      </c>
      <c r="Z210" s="52">
        <v>0</v>
      </c>
      <c r="AA210" s="52">
        <v>0.19</v>
      </c>
    </row>
    <row r="211" spans="1:27"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0.19</v>
      </c>
      <c r="Y211" s="53">
        <v>0</v>
      </c>
      <c r="Z211" s="53">
        <v>0</v>
      </c>
      <c r="AA211" s="138">
        <v>0.19</v>
      </c>
    </row>
    <row r="212" spans="1:27"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137"/>
    </row>
  </sheetData>
  <conditionalFormatting sqref="A4:AA6">
    <cfRule type="cellIs" dxfId="3" priority="1" stopIfTrue="1" operator="lessThan">
      <formula>0</formula>
    </cfRule>
  </conditionalFormatting>
  <conditionalFormatting sqref="A26:AA26">
    <cfRule type="cellIs" dxfId="2" priority="3" stopIfTrue="1" operator="lessThan">
      <formula>0</formula>
    </cfRule>
  </conditionalFormatting>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75D93-239A-4F18-A5AD-9924B983B201}">
  <dimension ref="A1:AC212"/>
  <sheetViews>
    <sheetView showGridLines="0" zoomScaleNormal="100" workbookViewId="0"/>
  </sheetViews>
  <sheetFormatPr defaultColWidth="8" defaultRowHeight="14" x14ac:dyDescent="0.3"/>
  <cols>
    <col min="1" max="3" width="18" style="88" customWidth="1"/>
    <col min="4" max="26" width="9.75" style="43" customWidth="1"/>
    <col min="27" max="27" width="9.75" style="137" customWidth="1"/>
    <col min="28" max="16384" width="8" style="88"/>
  </cols>
  <sheetData>
    <row r="1" spans="1:29" ht="20" x14ac:dyDescent="0.4">
      <c r="A1" s="95" t="s">
        <v>1313</v>
      </c>
      <c r="C1" s="133"/>
      <c r="AA1" s="143"/>
    </row>
    <row r="2" spans="1:29"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5"/>
      <c r="AC2" s="90"/>
    </row>
    <row r="3" spans="1:29" s="89" customFormat="1" ht="14.5" x14ac:dyDescent="0.35">
      <c r="A3" s="44">
        <v>2023</v>
      </c>
      <c r="D3" s="141" t="s">
        <v>145</v>
      </c>
      <c r="E3" s="141" t="s">
        <v>370</v>
      </c>
      <c r="F3" s="141" t="s">
        <v>291</v>
      </c>
      <c r="G3" s="141" t="s">
        <v>165</v>
      </c>
      <c r="H3" s="141" t="s">
        <v>355</v>
      </c>
      <c r="I3" s="141" t="s">
        <v>356</v>
      </c>
      <c r="J3" s="141" t="s">
        <v>151</v>
      </c>
      <c r="K3" s="141" t="s">
        <v>357</v>
      </c>
      <c r="L3" s="141" t="s">
        <v>360</v>
      </c>
      <c r="M3" s="141" t="s">
        <v>375</v>
      </c>
      <c r="N3" s="141" t="s">
        <v>261</v>
      </c>
      <c r="O3" s="141" t="s">
        <v>200</v>
      </c>
      <c r="P3" s="141" t="s">
        <v>155</v>
      </c>
      <c r="Q3" s="141" t="s">
        <v>187</v>
      </c>
      <c r="R3" s="141" t="s">
        <v>173</v>
      </c>
      <c r="S3" s="141" t="s">
        <v>177</v>
      </c>
      <c r="T3" s="141" t="s">
        <v>450</v>
      </c>
      <c r="U3" s="141" t="s">
        <v>159</v>
      </c>
      <c r="V3" s="141" t="s">
        <v>364</v>
      </c>
      <c r="W3" s="141" t="s">
        <v>206</v>
      </c>
      <c r="X3" s="141" t="s">
        <v>245</v>
      </c>
      <c r="Y3" s="141" t="s">
        <v>213</v>
      </c>
      <c r="Z3" s="141" t="s">
        <v>415</v>
      </c>
      <c r="AA3" s="140" t="s">
        <v>1286</v>
      </c>
      <c r="AC3" s="142"/>
    </row>
    <row r="4" spans="1:29" s="89" customFormat="1" ht="14.25" customHeight="1" x14ac:dyDescent="0.25">
      <c r="A4" s="47" t="s">
        <v>100</v>
      </c>
      <c r="B4" s="47" t="s">
        <v>100</v>
      </c>
      <c r="C4" s="47" t="s">
        <v>100</v>
      </c>
      <c r="D4" s="48">
        <v>0</v>
      </c>
      <c r="E4" s="48">
        <v>27.182000000000002</v>
      </c>
      <c r="F4" s="48">
        <v>481.80900000000003</v>
      </c>
      <c r="G4" s="48">
        <v>0</v>
      </c>
      <c r="H4" s="48">
        <v>120.82499999999999</v>
      </c>
      <c r="I4" s="48">
        <v>30.293999999999997</v>
      </c>
      <c r="J4" s="48">
        <v>54.383000000000003</v>
      </c>
      <c r="K4" s="48">
        <v>0.77600000000000002</v>
      </c>
      <c r="L4" s="48">
        <v>8.552999999999999</v>
      </c>
      <c r="M4" s="48">
        <v>27.649000000000004</v>
      </c>
      <c r="N4" s="48">
        <v>0</v>
      </c>
      <c r="O4" s="48">
        <v>74.39500000000001</v>
      </c>
      <c r="P4" s="48">
        <v>0</v>
      </c>
      <c r="Q4" s="48">
        <v>181.92099999999996</v>
      </c>
      <c r="R4" s="48">
        <v>60.564000000000014</v>
      </c>
      <c r="S4" s="48">
        <v>4.2750000000000004</v>
      </c>
      <c r="T4" s="48">
        <v>3.7100000000000004</v>
      </c>
      <c r="U4" s="48">
        <v>68.331999999999979</v>
      </c>
      <c r="V4" s="48">
        <v>0</v>
      </c>
      <c r="W4" s="48">
        <v>41.921999999999997</v>
      </c>
      <c r="X4" s="48">
        <v>62.147999999999982</v>
      </c>
      <c r="Y4" s="48">
        <v>86.866</v>
      </c>
      <c r="Z4" s="48">
        <v>0</v>
      </c>
      <c r="AA4" s="48">
        <v>1338.9749999999999</v>
      </c>
    </row>
    <row r="5" spans="1:29" s="89" customFormat="1" ht="14.25" customHeight="1" x14ac:dyDescent="0.25">
      <c r="A5" s="49" t="s">
        <v>349</v>
      </c>
      <c r="B5" s="49" t="s">
        <v>349</v>
      </c>
      <c r="C5" s="49" t="s">
        <v>349</v>
      </c>
      <c r="D5" s="50">
        <v>0</v>
      </c>
      <c r="E5" s="50">
        <v>20.361000000000001</v>
      </c>
      <c r="F5" s="50">
        <v>44.654999999999994</v>
      </c>
      <c r="G5" s="50">
        <v>0</v>
      </c>
      <c r="H5" s="50">
        <v>103.40199999999999</v>
      </c>
      <c r="I5" s="50">
        <v>28.052999999999994</v>
      </c>
      <c r="J5" s="50">
        <v>50.785000000000004</v>
      </c>
      <c r="K5" s="50">
        <v>0.77600000000000002</v>
      </c>
      <c r="L5" s="50">
        <v>6.0459999999999994</v>
      </c>
      <c r="M5" s="50">
        <v>27.081000000000003</v>
      </c>
      <c r="N5" s="50">
        <v>0</v>
      </c>
      <c r="O5" s="50">
        <v>31.602999999999998</v>
      </c>
      <c r="P5" s="50">
        <v>0</v>
      </c>
      <c r="Q5" s="50">
        <v>106.17499999999998</v>
      </c>
      <c r="R5" s="50">
        <v>60.464000000000013</v>
      </c>
      <c r="S5" s="50">
        <v>4.2750000000000004</v>
      </c>
      <c r="T5" s="50">
        <v>0</v>
      </c>
      <c r="U5" s="50">
        <v>51.117999999999988</v>
      </c>
      <c r="V5" s="50">
        <v>0</v>
      </c>
      <c r="W5" s="50">
        <v>2.4339999999999997</v>
      </c>
      <c r="X5" s="50">
        <v>9.5280000000000005</v>
      </c>
      <c r="Y5" s="50">
        <v>6.6710000000000012</v>
      </c>
      <c r="Z5" s="50">
        <v>0</v>
      </c>
      <c r="AA5" s="50">
        <v>556.79099999999994</v>
      </c>
    </row>
    <row r="6" spans="1:29" s="89" customFormat="1" ht="14.25" customHeight="1" x14ac:dyDescent="0.25">
      <c r="A6" s="51" t="s">
        <v>350</v>
      </c>
      <c r="B6" s="51" t="s">
        <v>350</v>
      </c>
      <c r="C6" s="51" t="s">
        <v>350</v>
      </c>
      <c r="D6" s="52">
        <v>0</v>
      </c>
      <c r="E6" s="52">
        <v>2.036</v>
      </c>
      <c r="F6" s="52">
        <v>41.04</v>
      </c>
      <c r="G6" s="52">
        <v>0</v>
      </c>
      <c r="H6" s="52">
        <v>102.19999999999999</v>
      </c>
      <c r="I6" s="52">
        <v>27.619999999999997</v>
      </c>
      <c r="J6" s="52">
        <v>36.72</v>
      </c>
      <c r="K6" s="52">
        <v>0</v>
      </c>
      <c r="L6" s="52">
        <v>5.2019999999999991</v>
      </c>
      <c r="M6" s="52">
        <v>6.8489999999999993</v>
      </c>
      <c r="N6" s="52">
        <v>0</v>
      </c>
      <c r="O6" s="52">
        <v>26.163999999999998</v>
      </c>
      <c r="P6" s="52">
        <v>0</v>
      </c>
      <c r="Q6" s="52">
        <v>64.8</v>
      </c>
      <c r="R6" s="52">
        <v>2.3769999999999998</v>
      </c>
      <c r="S6" s="52">
        <v>3.0910000000000006</v>
      </c>
      <c r="T6" s="52">
        <v>0</v>
      </c>
      <c r="U6" s="52">
        <v>50.141999999999996</v>
      </c>
      <c r="V6" s="52">
        <v>0</v>
      </c>
      <c r="W6" s="52">
        <v>2.0389999999999997</v>
      </c>
      <c r="X6" s="52">
        <v>2.1350000000000002</v>
      </c>
      <c r="Y6" s="52">
        <v>5.5660000000000007</v>
      </c>
      <c r="Z6" s="52">
        <v>0</v>
      </c>
      <c r="AA6" s="52">
        <v>378.1699999999999</v>
      </c>
    </row>
    <row r="7" spans="1:29" s="89" customFormat="1" ht="14.25" customHeight="1" x14ac:dyDescent="0.25">
      <c r="A7" s="3" t="s">
        <v>144</v>
      </c>
      <c r="B7" s="3" t="s">
        <v>351</v>
      </c>
      <c r="C7" s="3" t="s">
        <v>352</v>
      </c>
      <c r="D7" s="53">
        <v>0</v>
      </c>
      <c r="E7" s="53">
        <v>0.46900000000000003</v>
      </c>
      <c r="F7" s="53">
        <v>0</v>
      </c>
      <c r="G7" s="53">
        <v>0</v>
      </c>
      <c r="H7" s="53">
        <v>0.2</v>
      </c>
      <c r="I7" s="53">
        <v>0.01</v>
      </c>
      <c r="J7" s="53">
        <v>12.202000000000002</v>
      </c>
      <c r="K7" s="53">
        <v>0</v>
      </c>
      <c r="L7" s="53">
        <v>2.0209999999999999</v>
      </c>
      <c r="M7" s="53">
        <v>1.2869999999999999</v>
      </c>
      <c r="N7" s="53">
        <v>0</v>
      </c>
      <c r="O7" s="53">
        <v>0</v>
      </c>
      <c r="P7" s="53">
        <v>0</v>
      </c>
      <c r="Q7" s="53">
        <v>0</v>
      </c>
      <c r="R7" s="53">
        <v>0</v>
      </c>
      <c r="S7" s="53">
        <v>0.24</v>
      </c>
      <c r="T7" s="53">
        <v>0</v>
      </c>
      <c r="U7" s="53">
        <v>0</v>
      </c>
      <c r="V7" s="53">
        <v>0</v>
      </c>
      <c r="W7" s="53">
        <v>0</v>
      </c>
      <c r="X7" s="53">
        <v>0</v>
      </c>
      <c r="Y7" s="53">
        <v>0</v>
      </c>
      <c r="Z7" s="53">
        <v>0</v>
      </c>
      <c r="AA7" s="138">
        <v>16.465999999999998</v>
      </c>
    </row>
    <row r="8" spans="1:29" s="89" customFormat="1" ht="14.25" customHeight="1" x14ac:dyDescent="0.25">
      <c r="A8" s="3" t="s">
        <v>144</v>
      </c>
      <c r="B8" s="3" t="s">
        <v>351</v>
      </c>
      <c r="C8" s="3" t="s">
        <v>145</v>
      </c>
      <c r="D8" s="53">
        <v>0</v>
      </c>
      <c r="E8" s="53">
        <v>0</v>
      </c>
      <c r="F8" s="53">
        <v>8.5000000000000006E-2</v>
      </c>
      <c r="G8" s="53">
        <v>0</v>
      </c>
      <c r="H8" s="53">
        <v>0.47000000000000003</v>
      </c>
      <c r="I8" s="53">
        <v>5.9350000000000005</v>
      </c>
      <c r="J8" s="53">
        <v>1.3180000000000001</v>
      </c>
      <c r="K8" s="53">
        <v>0</v>
      </c>
      <c r="L8" s="53">
        <v>0.32600000000000007</v>
      </c>
      <c r="M8" s="53">
        <v>0</v>
      </c>
      <c r="N8" s="53">
        <v>0</v>
      </c>
      <c r="O8" s="53">
        <v>0</v>
      </c>
      <c r="P8" s="53">
        <v>0</v>
      </c>
      <c r="Q8" s="53">
        <v>0</v>
      </c>
      <c r="R8" s="53">
        <v>0</v>
      </c>
      <c r="S8" s="53">
        <v>0</v>
      </c>
      <c r="T8" s="53">
        <v>0</v>
      </c>
      <c r="U8" s="53">
        <v>2.3460000000000001</v>
      </c>
      <c r="V8" s="53">
        <v>0</v>
      </c>
      <c r="W8" s="53">
        <v>0</v>
      </c>
      <c r="X8" s="53">
        <v>0</v>
      </c>
      <c r="Y8" s="53">
        <v>0.25800000000000001</v>
      </c>
      <c r="Z8" s="53">
        <v>0</v>
      </c>
      <c r="AA8" s="138">
        <v>10.738</v>
      </c>
    </row>
    <row r="9" spans="1:29" s="89" customFormat="1" ht="14.25" customHeight="1" x14ac:dyDescent="0.25">
      <c r="A9" s="3" t="s">
        <v>144</v>
      </c>
      <c r="B9" s="3" t="s">
        <v>351</v>
      </c>
      <c r="C9" s="3" t="s">
        <v>353</v>
      </c>
      <c r="D9" s="53">
        <v>0</v>
      </c>
      <c r="E9" s="53">
        <v>0.70799999999999996</v>
      </c>
      <c r="F9" s="53">
        <v>0</v>
      </c>
      <c r="G9" s="53">
        <v>0</v>
      </c>
      <c r="H9" s="53">
        <v>0</v>
      </c>
      <c r="I9" s="53">
        <v>0</v>
      </c>
      <c r="J9" s="53">
        <v>0</v>
      </c>
      <c r="K9" s="53">
        <v>0</v>
      </c>
      <c r="L9" s="53">
        <v>0</v>
      </c>
      <c r="M9" s="53">
        <v>0</v>
      </c>
      <c r="N9" s="53">
        <v>0</v>
      </c>
      <c r="O9" s="53">
        <v>0</v>
      </c>
      <c r="P9" s="53">
        <v>0</v>
      </c>
      <c r="Q9" s="53">
        <v>0</v>
      </c>
      <c r="R9" s="53">
        <v>0.37000000000000005</v>
      </c>
      <c r="S9" s="53">
        <v>0</v>
      </c>
      <c r="T9" s="53">
        <v>0</v>
      </c>
      <c r="U9" s="53">
        <v>0</v>
      </c>
      <c r="V9" s="53">
        <v>0</v>
      </c>
      <c r="W9" s="53">
        <v>0</v>
      </c>
      <c r="X9" s="53">
        <v>0</v>
      </c>
      <c r="Y9" s="53">
        <v>0</v>
      </c>
      <c r="Z9" s="53">
        <v>0</v>
      </c>
      <c r="AA9" s="138">
        <v>1.0780000000000001</v>
      </c>
    </row>
    <row r="10" spans="1:29" s="89" customFormat="1" ht="14.25" customHeight="1" x14ac:dyDescent="0.25">
      <c r="A10" s="3" t="s">
        <v>144</v>
      </c>
      <c r="B10" s="3" t="s">
        <v>351</v>
      </c>
      <c r="C10" s="3" t="s">
        <v>354</v>
      </c>
      <c r="D10" s="53">
        <v>0</v>
      </c>
      <c r="E10" s="53">
        <v>0</v>
      </c>
      <c r="F10" s="53">
        <v>2.1080000000000001</v>
      </c>
      <c r="G10" s="53">
        <v>0</v>
      </c>
      <c r="H10" s="53">
        <v>6.4260000000000002</v>
      </c>
      <c r="I10" s="53">
        <v>7.0000000000000007E-2</v>
      </c>
      <c r="J10" s="53">
        <v>11.260999999999999</v>
      </c>
      <c r="K10" s="53">
        <v>0</v>
      </c>
      <c r="L10" s="53">
        <v>0</v>
      </c>
      <c r="M10" s="53">
        <v>0</v>
      </c>
      <c r="N10" s="53">
        <v>0</v>
      </c>
      <c r="O10" s="53">
        <v>0</v>
      </c>
      <c r="P10" s="53">
        <v>0</v>
      </c>
      <c r="Q10" s="53">
        <v>2.9910000000000001</v>
      </c>
      <c r="R10" s="53">
        <v>0</v>
      </c>
      <c r="S10" s="53">
        <v>0</v>
      </c>
      <c r="T10" s="53">
        <v>0</v>
      </c>
      <c r="U10" s="53">
        <v>11.345000000000001</v>
      </c>
      <c r="V10" s="53">
        <v>0</v>
      </c>
      <c r="W10" s="53">
        <v>0</v>
      </c>
      <c r="X10" s="53">
        <v>1.2650000000000001</v>
      </c>
      <c r="Y10" s="53">
        <v>0</v>
      </c>
      <c r="Z10" s="53">
        <v>0</v>
      </c>
      <c r="AA10" s="138">
        <v>35.466000000000001</v>
      </c>
    </row>
    <row r="11" spans="1:29" s="89" customFormat="1" ht="14.25" customHeight="1" x14ac:dyDescent="0.25">
      <c r="A11" s="3" t="s">
        <v>144</v>
      </c>
      <c r="B11" s="3" t="s">
        <v>351</v>
      </c>
      <c r="C11" s="3" t="s">
        <v>355</v>
      </c>
      <c r="D11" s="53">
        <v>0</v>
      </c>
      <c r="E11" s="53">
        <v>0</v>
      </c>
      <c r="F11" s="53">
        <v>0.8640000000000001</v>
      </c>
      <c r="G11" s="53">
        <v>0</v>
      </c>
      <c r="H11" s="53">
        <v>0</v>
      </c>
      <c r="I11" s="53">
        <v>5.7000000000000002E-2</v>
      </c>
      <c r="J11" s="53">
        <v>2.5000000000000001E-2</v>
      </c>
      <c r="K11" s="53">
        <v>0</v>
      </c>
      <c r="L11" s="53">
        <v>0</v>
      </c>
      <c r="M11" s="53">
        <v>0.26400000000000001</v>
      </c>
      <c r="N11" s="53">
        <v>0</v>
      </c>
      <c r="O11" s="53">
        <v>0</v>
      </c>
      <c r="P11" s="53">
        <v>0</v>
      </c>
      <c r="Q11" s="53">
        <v>0</v>
      </c>
      <c r="R11" s="53">
        <v>0</v>
      </c>
      <c r="S11" s="53">
        <v>0</v>
      </c>
      <c r="T11" s="53">
        <v>0</v>
      </c>
      <c r="U11" s="53">
        <v>0</v>
      </c>
      <c r="V11" s="53">
        <v>0</v>
      </c>
      <c r="W11" s="53">
        <v>0</v>
      </c>
      <c r="X11" s="53">
        <v>0.161</v>
      </c>
      <c r="Y11" s="53">
        <v>0</v>
      </c>
      <c r="Z11" s="53">
        <v>0</v>
      </c>
      <c r="AA11" s="138">
        <v>1.3710000000000002</v>
      </c>
    </row>
    <row r="12" spans="1:29" s="89" customFormat="1" ht="14.25" customHeight="1" x14ac:dyDescent="0.25">
      <c r="A12" s="3" t="s">
        <v>144</v>
      </c>
      <c r="B12" s="3" t="s">
        <v>351</v>
      </c>
      <c r="C12" s="3" t="s">
        <v>356</v>
      </c>
      <c r="D12" s="53">
        <v>0</v>
      </c>
      <c r="E12" s="53">
        <v>0</v>
      </c>
      <c r="F12" s="53">
        <v>2.04</v>
      </c>
      <c r="G12" s="53">
        <v>0</v>
      </c>
      <c r="H12" s="53">
        <v>14.637</v>
      </c>
      <c r="I12" s="53">
        <v>0</v>
      </c>
      <c r="J12" s="53">
        <v>0.98599999999999988</v>
      </c>
      <c r="K12" s="53">
        <v>0</v>
      </c>
      <c r="L12" s="53">
        <v>2.5000000000000001E-2</v>
      </c>
      <c r="M12" s="53">
        <v>2.3E-2</v>
      </c>
      <c r="N12" s="53">
        <v>0</v>
      </c>
      <c r="O12" s="53">
        <v>0.188</v>
      </c>
      <c r="P12" s="53">
        <v>0</v>
      </c>
      <c r="Q12" s="53">
        <v>6.1379999999999999</v>
      </c>
      <c r="R12" s="53">
        <v>0</v>
      </c>
      <c r="S12" s="53">
        <v>0</v>
      </c>
      <c r="T12" s="53">
        <v>0</v>
      </c>
      <c r="U12" s="53">
        <v>10.461</v>
      </c>
      <c r="V12" s="53">
        <v>0</v>
      </c>
      <c r="W12" s="53">
        <v>0.39199999999999996</v>
      </c>
      <c r="X12" s="53">
        <v>0</v>
      </c>
      <c r="Y12" s="53">
        <v>2.0089999999999995</v>
      </c>
      <c r="Z12" s="53">
        <v>0</v>
      </c>
      <c r="AA12" s="138">
        <v>36.938000000000002</v>
      </c>
    </row>
    <row r="13" spans="1:29" s="89" customFormat="1" ht="14.25" customHeight="1" x14ac:dyDescent="0.25">
      <c r="A13" s="3" t="s">
        <v>144</v>
      </c>
      <c r="B13" s="3" t="s">
        <v>351</v>
      </c>
      <c r="C13" s="3" t="s">
        <v>151</v>
      </c>
      <c r="D13" s="53">
        <v>0</v>
      </c>
      <c r="E13" s="53">
        <v>0</v>
      </c>
      <c r="F13" s="53">
        <v>15.273999999999997</v>
      </c>
      <c r="G13" s="53">
        <v>0</v>
      </c>
      <c r="H13" s="53">
        <v>30.322999999999997</v>
      </c>
      <c r="I13" s="53">
        <v>3.6339999999999999</v>
      </c>
      <c r="J13" s="53">
        <v>0</v>
      </c>
      <c r="K13" s="53">
        <v>0</v>
      </c>
      <c r="L13" s="53">
        <v>0.151</v>
      </c>
      <c r="M13" s="53">
        <v>2.8079999999999998</v>
      </c>
      <c r="N13" s="53">
        <v>0</v>
      </c>
      <c r="O13" s="53">
        <v>0</v>
      </c>
      <c r="P13" s="53">
        <v>0</v>
      </c>
      <c r="Q13" s="53">
        <v>38.353999999999999</v>
      </c>
      <c r="R13" s="53">
        <v>0</v>
      </c>
      <c r="S13" s="53">
        <v>2.4E-2</v>
      </c>
      <c r="T13" s="53">
        <v>0</v>
      </c>
      <c r="U13" s="53">
        <v>3.4140000000000001</v>
      </c>
      <c r="V13" s="53">
        <v>0</v>
      </c>
      <c r="W13" s="53">
        <v>0</v>
      </c>
      <c r="X13" s="53">
        <v>0</v>
      </c>
      <c r="Y13" s="53">
        <v>0.78900000000000003</v>
      </c>
      <c r="Z13" s="53">
        <v>0</v>
      </c>
      <c r="AA13" s="138">
        <v>94.863</v>
      </c>
    </row>
    <row r="14" spans="1:29" s="89" customFormat="1" ht="14.25" customHeight="1" x14ac:dyDescent="0.25">
      <c r="A14" s="3" t="s">
        <v>144</v>
      </c>
      <c r="B14" s="3" t="s">
        <v>351</v>
      </c>
      <c r="C14" s="3" t="s">
        <v>357</v>
      </c>
      <c r="D14" s="53">
        <v>0</v>
      </c>
      <c r="E14" s="53">
        <v>0.85899999999999999</v>
      </c>
      <c r="F14" s="53">
        <v>1.47</v>
      </c>
      <c r="G14" s="53">
        <v>0</v>
      </c>
      <c r="H14" s="53">
        <v>7.0000000000000007E-2</v>
      </c>
      <c r="I14" s="53">
        <v>0</v>
      </c>
      <c r="J14" s="53">
        <v>0.10200000000000001</v>
      </c>
      <c r="K14" s="53">
        <v>0</v>
      </c>
      <c r="L14" s="53">
        <v>2.1000000000000001E-2</v>
      </c>
      <c r="M14" s="53">
        <v>0</v>
      </c>
      <c r="N14" s="53">
        <v>0</v>
      </c>
      <c r="O14" s="53">
        <v>3.8089999999999997</v>
      </c>
      <c r="P14" s="53">
        <v>0</v>
      </c>
      <c r="Q14" s="53">
        <v>4.8569999999999993</v>
      </c>
      <c r="R14" s="53">
        <v>1.9129999999999998</v>
      </c>
      <c r="S14" s="53">
        <v>0</v>
      </c>
      <c r="T14" s="53">
        <v>0</v>
      </c>
      <c r="U14" s="53">
        <v>6.0999999999999999E-2</v>
      </c>
      <c r="V14" s="53">
        <v>0</v>
      </c>
      <c r="W14" s="53">
        <v>0</v>
      </c>
      <c r="X14" s="53">
        <v>0.21799999999999997</v>
      </c>
      <c r="Y14" s="53">
        <v>4.5999999999999999E-2</v>
      </c>
      <c r="Z14" s="53">
        <v>0</v>
      </c>
      <c r="AA14" s="138">
        <v>13.425999999999998</v>
      </c>
    </row>
    <row r="15" spans="1:29"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138">
        <v>0</v>
      </c>
    </row>
    <row r="16" spans="1:29" s="89" customFormat="1" ht="14.25" customHeight="1" x14ac:dyDescent="0.25">
      <c r="A16" s="3" t="s">
        <v>144</v>
      </c>
      <c r="B16" s="3" t="s">
        <v>351</v>
      </c>
      <c r="C16" s="3" t="s">
        <v>359</v>
      </c>
      <c r="D16" s="53">
        <v>0</v>
      </c>
      <c r="E16" s="53">
        <v>0</v>
      </c>
      <c r="F16" s="53">
        <v>5.3040000000000003</v>
      </c>
      <c r="G16" s="53">
        <v>0</v>
      </c>
      <c r="H16" s="53">
        <v>2.8359999999999999</v>
      </c>
      <c r="I16" s="53">
        <v>1.167</v>
      </c>
      <c r="J16" s="53">
        <v>0.63500000000000001</v>
      </c>
      <c r="K16" s="53">
        <v>0</v>
      </c>
      <c r="L16" s="53">
        <v>0</v>
      </c>
      <c r="M16" s="53">
        <v>0</v>
      </c>
      <c r="N16" s="53">
        <v>0</v>
      </c>
      <c r="O16" s="53">
        <v>0.84</v>
      </c>
      <c r="P16" s="53">
        <v>0</v>
      </c>
      <c r="Q16" s="53">
        <v>0</v>
      </c>
      <c r="R16" s="53">
        <v>0</v>
      </c>
      <c r="S16" s="53">
        <v>0</v>
      </c>
      <c r="T16" s="53">
        <v>0</v>
      </c>
      <c r="U16" s="53">
        <v>0.11</v>
      </c>
      <c r="V16" s="53">
        <v>0</v>
      </c>
      <c r="W16" s="53">
        <v>0</v>
      </c>
      <c r="X16" s="53">
        <v>0</v>
      </c>
      <c r="Y16" s="53">
        <v>7.5999999999999998E-2</v>
      </c>
      <c r="Z16" s="53">
        <v>0</v>
      </c>
      <c r="AA16" s="138">
        <v>10.968</v>
      </c>
    </row>
    <row r="17" spans="1:27" s="89" customFormat="1" ht="14.25" customHeight="1" x14ac:dyDescent="0.25">
      <c r="A17" s="3" t="s">
        <v>144</v>
      </c>
      <c r="B17" s="3" t="s">
        <v>351</v>
      </c>
      <c r="C17" s="3" t="s">
        <v>360</v>
      </c>
      <c r="D17" s="53">
        <v>0</v>
      </c>
      <c r="E17" s="53">
        <v>0</v>
      </c>
      <c r="F17" s="53">
        <v>6.4000000000000001E-2</v>
      </c>
      <c r="G17" s="53">
        <v>0</v>
      </c>
      <c r="H17" s="53">
        <v>0</v>
      </c>
      <c r="I17" s="53">
        <v>4.5999999999999999E-2</v>
      </c>
      <c r="J17" s="53">
        <v>0.46</v>
      </c>
      <c r="K17" s="53">
        <v>0</v>
      </c>
      <c r="L17" s="53">
        <v>0</v>
      </c>
      <c r="M17" s="53">
        <v>0.25699999999999995</v>
      </c>
      <c r="N17" s="53">
        <v>0</v>
      </c>
      <c r="O17" s="53">
        <v>0</v>
      </c>
      <c r="P17" s="53">
        <v>0</v>
      </c>
      <c r="Q17" s="53">
        <v>0</v>
      </c>
      <c r="R17" s="53">
        <v>0</v>
      </c>
      <c r="S17" s="53">
        <v>2.6120000000000005</v>
      </c>
      <c r="T17" s="53">
        <v>0</v>
      </c>
      <c r="U17" s="53">
        <v>0.16699999999999998</v>
      </c>
      <c r="V17" s="53">
        <v>0</v>
      </c>
      <c r="W17" s="53">
        <v>0.46200000000000002</v>
      </c>
      <c r="X17" s="53">
        <v>0</v>
      </c>
      <c r="Y17" s="53">
        <v>0</v>
      </c>
      <c r="Z17" s="53">
        <v>0</v>
      </c>
      <c r="AA17" s="138">
        <v>4.0680000000000005</v>
      </c>
    </row>
    <row r="18" spans="1:27" s="89" customFormat="1" ht="14.25" customHeight="1" x14ac:dyDescent="0.25">
      <c r="A18" s="3" t="s">
        <v>144</v>
      </c>
      <c r="B18" s="3" t="s">
        <v>351</v>
      </c>
      <c r="C18" s="3" t="s">
        <v>361</v>
      </c>
      <c r="D18" s="53">
        <v>0</v>
      </c>
      <c r="E18" s="53">
        <v>0</v>
      </c>
      <c r="F18" s="53">
        <v>6.8000000000000005E-2</v>
      </c>
      <c r="G18" s="53">
        <v>0</v>
      </c>
      <c r="H18" s="53">
        <v>0</v>
      </c>
      <c r="I18" s="53">
        <v>0</v>
      </c>
      <c r="J18" s="53">
        <v>0</v>
      </c>
      <c r="K18" s="53">
        <v>0</v>
      </c>
      <c r="L18" s="53">
        <v>6.3E-2</v>
      </c>
      <c r="M18" s="53">
        <v>0</v>
      </c>
      <c r="N18" s="53">
        <v>0</v>
      </c>
      <c r="O18" s="53">
        <v>0</v>
      </c>
      <c r="P18" s="53">
        <v>0</v>
      </c>
      <c r="Q18" s="53">
        <v>0</v>
      </c>
      <c r="R18" s="53">
        <v>0</v>
      </c>
      <c r="S18" s="53">
        <v>0</v>
      </c>
      <c r="T18" s="53">
        <v>0</v>
      </c>
      <c r="U18" s="53">
        <v>0</v>
      </c>
      <c r="V18" s="53">
        <v>0</v>
      </c>
      <c r="W18" s="53">
        <v>0</v>
      </c>
      <c r="X18" s="53">
        <v>0</v>
      </c>
      <c r="Y18" s="53">
        <v>0</v>
      </c>
      <c r="Z18" s="53">
        <v>0</v>
      </c>
      <c r="AA18" s="138">
        <v>0.13100000000000001</v>
      </c>
    </row>
    <row r="19" spans="1:27" s="89" customFormat="1" ht="14.25" customHeight="1" x14ac:dyDescent="0.25">
      <c r="A19" s="3" t="s">
        <v>144</v>
      </c>
      <c r="B19" s="3" t="s">
        <v>351</v>
      </c>
      <c r="C19" s="3" t="s">
        <v>155</v>
      </c>
      <c r="D19" s="53">
        <v>0</v>
      </c>
      <c r="E19" s="53">
        <v>0</v>
      </c>
      <c r="F19" s="53">
        <v>3.8739999999999992</v>
      </c>
      <c r="G19" s="53">
        <v>0</v>
      </c>
      <c r="H19" s="53">
        <v>10.059999999999999</v>
      </c>
      <c r="I19" s="53">
        <v>3.8250000000000002</v>
      </c>
      <c r="J19" s="53">
        <v>7.6649999999999991</v>
      </c>
      <c r="K19" s="53">
        <v>0</v>
      </c>
      <c r="L19" s="53">
        <v>1.7999999999999999E-2</v>
      </c>
      <c r="M19" s="53">
        <v>2.2000000000000002</v>
      </c>
      <c r="N19" s="53">
        <v>0</v>
      </c>
      <c r="O19" s="53">
        <v>1.0539999999999998</v>
      </c>
      <c r="P19" s="53">
        <v>0</v>
      </c>
      <c r="Q19" s="53">
        <v>12.411999999999999</v>
      </c>
      <c r="R19" s="53">
        <v>0</v>
      </c>
      <c r="S19" s="53">
        <v>0</v>
      </c>
      <c r="T19" s="53">
        <v>0</v>
      </c>
      <c r="U19" s="53">
        <v>5.5070000000000006</v>
      </c>
      <c r="V19" s="53">
        <v>0</v>
      </c>
      <c r="W19" s="53">
        <v>0.154</v>
      </c>
      <c r="X19" s="53">
        <v>4.1000000000000002E-2</v>
      </c>
      <c r="Y19" s="53">
        <v>1.6440000000000003</v>
      </c>
      <c r="Z19" s="53">
        <v>0</v>
      </c>
      <c r="AA19" s="138">
        <v>48.453999999999986</v>
      </c>
    </row>
    <row r="20" spans="1:27" s="89" customFormat="1" ht="14.25" customHeight="1" x14ac:dyDescent="0.25">
      <c r="A20" s="3" t="s">
        <v>144</v>
      </c>
      <c r="B20" s="3" t="s">
        <v>351</v>
      </c>
      <c r="C20" s="3" t="s">
        <v>362</v>
      </c>
      <c r="D20" s="53">
        <v>0</v>
      </c>
      <c r="E20" s="53">
        <v>0</v>
      </c>
      <c r="F20" s="53">
        <v>0</v>
      </c>
      <c r="G20" s="53">
        <v>0</v>
      </c>
      <c r="H20" s="53">
        <v>3.89</v>
      </c>
      <c r="I20" s="53">
        <v>0</v>
      </c>
      <c r="J20" s="53">
        <v>7.1999999999999995E-2</v>
      </c>
      <c r="K20" s="53">
        <v>0</v>
      </c>
      <c r="L20" s="53">
        <v>0</v>
      </c>
      <c r="M20" s="53">
        <v>0</v>
      </c>
      <c r="N20" s="53">
        <v>0</v>
      </c>
      <c r="O20" s="53">
        <v>0</v>
      </c>
      <c r="P20" s="53">
        <v>0</v>
      </c>
      <c r="Q20" s="53">
        <v>0</v>
      </c>
      <c r="R20" s="53">
        <v>0</v>
      </c>
      <c r="S20" s="53">
        <v>0</v>
      </c>
      <c r="T20" s="53">
        <v>0</v>
      </c>
      <c r="U20" s="53">
        <v>0.82000000000000006</v>
      </c>
      <c r="V20" s="53">
        <v>0</v>
      </c>
      <c r="W20" s="53">
        <v>0</v>
      </c>
      <c r="X20" s="53">
        <v>0</v>
      </c>
      <c r="Y20" s="53">
        <v>0</v>
      </c>
      <c r="Z20" s="53">
        <v>0</v>
      </c>
      <c r="AA20" s="138">
        <v>4.782</v>
      </c>
    </row>
    <row r="21" spans="1:27" s="89" customFormat="1" ht="14.25" customHeight="1" x14ac:dyDescent="0.25">
      <c r="A21" s="3" t="s">
        <v>144</v>
      </c>
      <c r="B21" s="3" t="s">
        <v>351</v>
      </c>
      <c r="C21" s="3" t="s">
        <v>363</v>
      </c>
      <c r="D21" s="53">
        <v>0</v>
      </c>
      <c r="E21" s="53">
        <v>0</v>
      </c>
      <c r="F21" s="53">
        <v>0.109</v>
      </c>
      <c r="G21" s="53">
        <v>0</v>
      </c>
      <c r="H21" s="53">
        <v>0</v>
      </c>
      <c r="I21" s="53">
        <v>0</v>
      </c>
      <c r="J21" s="53">
        <v>0</v>
      </c>
      <c r="K21" s="53">
        <v>0</v>
      </c>
      <c r="L21" s="53">
        <v>0</v>
      </c>
      <c r="M21" s="53">
        <v>0</v>
      </c>
      <c r="N21" s="53">
        <v>0</v>
      </c>
      <c r="O21" s="53">
        <v>2.1520000000000001</v>
      </c>
      <c r="P21" s="53">
        <v>0</v>
      </c>
      <c r="Q21" s="53">
        <v>0</v>
      </c>
      <c r="R21" s="53">
        <v>0</v>
      </c>
      <c r="S21" s="53">
        <v>0</v>
      </c>
      <c r="T21" s="53">
        <v>0</v>
      </c>
      <c r="U21" s="53">
        <v>12.248999999999997</v>
      </c>
      <c r="V21" s="53">
        <v>0</v>
      </c>
      <c r="W21" s="53">
        <v>0</v>
      </c>
      <c r="X21" s="53">
        <v>0.45</v>
      </c>
      <c r="Y21" s="53">
        <v>0</v>
      </c>
      <c r="Z21" s="53">
        <v>0</v>
      </c>
      <c r="AA21" s="138">
        <v>14.959999999999997</v>
      </c>
    </row>
    <row r="22" spans="1:27" s="89" customFormat="1" ht="14.25" customHeight="1" x14ac:dyDescent="0.25">
      <c r="A22" s="3" t="s">
        <v>144</v>
      </c>
      <c r="B22" s="3" t="s">
        <v>351</v>
      </c>
      <c r="C22" s="3" t="s">
        <v>159</v>
      </c>
      <c r="D22" s="53">
        <v>0</v>
      </c>
      <c r="E22" s="53">
        <v>0</v>
      </c>
      <c r="F22" s="53">
        <v>0.92700000000000016</v>
      </c>
      <c r="G22" s="53">
        <v>0</v>
      </c>
      <c r="H22" s="53">
        <v>0</v>
      </c>
      <c r="I22" s="53">
        <v>1.0429999999999999</v>
      </c>
      <c r="J22" s="53">
        <v>1.1569999999999998</v>
      </c>
      <c r="K22" s="53">
        <v>0</v>
      </c>
      <c r="L22" s="53">
        <v>4.9000000000000002E-2</v>
      </c>
      <c r="M22" s="53">
        <v>0.01</v>
      </c>
      <c r="N22" s="53">
        <v>0</v>
      </c>
      <c r="O22" s="53">
        <v>0.83600000000000008</v>
      </c>
      <c r="P22" s="53">
        <v>0</v>
      </c>
      <c r="Q22" s="53">
        <v>0</v>
      </c>
      <c r="R22" s="53">
        <v>0</v>
      </c>
      <c r="S22" s="53">
        <v>5.8999999999999997E-2</v>
      </c>
      <c r="T22" s="53">
        <v>0</v>
      </c>
      <c r="U22" s="53">
        <v>0</v>
      </c>
      <c r="V22" s="53">
        <v>0</v>
      </c>
      <c r="W22" s="53">
        <v>2.5999999999999999E-2</v>
      </c>
      <c r="X22" s="53">
        <v>0</v>
      </c>
      <c r="Y22" s="53">
        <v>0.25900000000000001</v>
      </c>
      <c r="Z22" s="53">
        <v>0</v>
      </c>
      <c r="AA22" s="138">
        <v>4.3869999999999996</v>
      </c>
    </row>
    <row r="23" spans="1:27" s="89" customFormat="1" ht="14.25" customHeight="1" x14ac:dyDescent="0.25">
      <c r="A23" s="3" t="s">
        <v>144</v>
      </c>
      <c r="B23" s="3" t="s">
        <v>351</v>
      </c>
      <c r="C23" s="3" t="s">
        <v>364</v>
      </c>
      <c r="D23" s="53">
        <v>0</v>
      </c>
      <c r="E23" s="53">
        <v>0</v>
      </c>
      <c r="F23" s="53">
        <v>0.112</v>
      </c>
      <c r="G23" s="53">
        <v>0</v>
      </c>
      <c r="H23" s="53">
        <v>19.389000000000003</v>
      </c>
      <c r="I23" s="53">
        <v>0</v>
      </c>
      <c r="J23" s="53">
        <v>7.2000000000000008E-2</v>
      </c>
      <c r="K23" s="53">
        <v>0</v>
      </c>
      <c r="L23" s="53">
        <v>0</v>
      </c>
      <c r="M23" s="53">
        <v>0</v>
      </c>
      <c r="N23" s="53">
        <v>0</v>
      </c>
      <c r="O23" s="53">
        <v>2.1999999999999999E-2</v>
      </c>
      <c r="P23" s="53">
        <v>0</v>
      </c>
      <c r="Q23" s="53">
        <v>0</v>
      </c>
      <c r="R23" s="53">
        <v>0</v>
      </c>
      <c r="S23" s="53">
        <v>0</v>
      </c>
      <c r="T23" s="53">
        <v>0</v>
      </c>
      <c r="U23" s="53">
        <v>0</v>
      </c>
      <c r="V23" s="53">
        <v>0</v>
      </c>
      <c r="W23" s="53">
        <v>0</v>
      </c>
      <c r="X23" s="53">
        <v>0</v>
      </c>
      <c r="Y23" s="53">
        <v>0</v>
      </c>
      <c r="Z23" s="53">
        <v>0</v>
      </c>
      <c r="AA23" s="138">
        <v>19.594999999999999</v>
      </c>
    </row>
    <row r="24" spans="1:27" s="89" customFormat="1" ht="14.25" customHeight="1" x14ac:dyDescent="0.25">
      <c r="A24" s="3" t="s">
        <v>144</v>
      </c>
      <c r="B24" s="3" t="s">
        <v>351</v>
      </c>
      <c r="C24" s="3" t="s">
        <v>365</v>
      </c>
      <c r="D24" s="53">
        <v>0</v>
      </c>
      <c r="E24" s="53">
        <v>0</v>
      </c>
      <c r="F24" s="53">
        <v>0</v>
      </c>
      <c r="G24" s="53">
        <v>0</v>
      </c>
      <c r="H24" s="53">
        <v>1.2609999999999999</v>
      </c>
      <c r="I24" s="53">
        <v>2.84</v>
      </c>
      <c r="J24" s="53">
        <v>0.20800000000000002</v>
      </c>
      <c r="K24" s="53">
        <v>0</v>
      </c>
      <c r="L24" s="53">
        <v>2.5279999999999996</v>
      </c>
      <c r="M24" s="53">
        <v>0</v>
      </c>
      <c r="N24" s="53">
        <v>0</v>
      </c>
      <c r="O24" s="53">
        <v>0</v>
      </c>
      <c r="P24" s="53">
        <v>0</v>
      </c>
      <c r="Q24" s="53">
        <v>4.8000000000000001E-2</v>
      </c>
      <c r="R24" s="53">
        <v>9.4E-2</v>
      </c>
      <c r="S24" s="53">
        <v>0</v>
      </c>
      <c r="T24" s="53">
        <v>0</v>
      </c>
      <c r="U24" s="53">
        <v>0.37700000000000006</v>
      </c>
      <c r="V24" s="53">
        <v>0</v>
      </c>
      <c r="W24" s="53">
        <v>0</v>
      </c>
      <c r="X24" s="53">
        <v>0</v>
      </c>
      <c r="Y24" s="53">
        <v>0</v>
      </c>
      <c r="Z24" s="53">
        <v>0</v>
      </c>
      <c r="AA24" s="138">
        <v>7.3559999999999999</v>
      </c>
    </row>
    <row r="25" spans="1:27" s="89" customFormat="1" ht="14.25" customHeight="1" x14ac:dyDescent="0.25">
      <c r="A25" s="3" t="s">
        <v>144</v>
      </c>
      <c r="B25" s="3" t="s">
        <v>351</v>
      </c>
      <c r="C25" s="3" t="s">
        <v>162</v>
      </c>
      <c r="D25" s="53">
        <v>0</v>
      </c>
      <c r="E25" s="53">
        <v>0</v>
      </c>
      <c r="F25" s="53">
        <v>8.7409999999999997</v>
      </c>
      <c r="G25" s="53">
        <v>0</v>
      </c>
      <c r="H25" s="53">
        <v>12.638</v>
      </c>
      <c r="I25" s="53">
        <v>8.9930000000000003</v>
      </c>
      <c r="J25" s="53">
        <v>0.55700000000000005</v>
      </c>
      <c r="K25" s="53">
        <v>0</v>
      </c>
      <c r="L25" s="53">
        <v>0</v>
      </c>
      <c r="M25" s="53">
        <v>0</v>
      </c>
      <c r="N25" s="53">
        <v>0</v>
      </c>
      <c r="O25" s="53">
        <v>17.262999999999998</v>
      </c>
      <c r="P25" s="53">
        <v>0</v>
      </c>
      <c r="Q25" s="53">
        <v>0</v>
      </c>
      <c r="R25" s="53">
        <v>0</v>
      </c>
      <c r="S25" s="53">
        <v>0.15599999999999997</v>
      </c>
      <c r="T25" s="53">
        <v>0</v>
      </c>
      <c r="U25" s="53">
        <v>3.2849999999999993</v>
      </c>
      <c r="V25" s="53">
        <v>0</v>
      </c>
      <c r="W25" s="53">
        <v>1.0049999999999999</v>
      </c>
      <c r="X25" s="53">
        <v>0</v>
      </c>
      <c r="Y25" s="53">
        <v>0.48499999999999999</v>
      </c>
      <c r="Z25" s="53">
        <v>0</v>
      </c>
      <c r="AA25" s="138">
        <v>53.12299999999999</v>
      </c>
    </row>
    <row r="26" spans="1:27" s="89" customFormat="1" ht="14.25" customHeight="1" x14ac:dyDescent="0.25">
      <c r="A26" s="51" t="s">
        <v>366</v>
      </c>
      <c r="B26" s="51" t="s">
        <v>366</v>
      </c>
      <c r="C26" s="51" t="s">
        <v>366</v>
      </c>
      <c r="D26" s="52">
        <v>0</v>
      </c>
      <c r="E26" s="52">
        <v>18.324999999999999</v>
      </c>
      <c r="F26" s="52">
        <v>2.859</v>
      </c>
      <c r="G26" s="52">
        <v>0</v>
      </c>
      <c r="H26" s="52">
        <v>1.202</v>
      </c>
      <c r="I26" s="52">
        <v>0.43299999999999994</v>
      </c>
      <c r="J26" s="52">
        <v>14.013999999999999</v>
      </c>
      <c r="K26" s="52">
        <v>0.77600000000000002</v>
      </c>
      <c r="L26" s="52">
        <v>0.84400000000000008</v>
      </c>
      <c r="M26" s="52">
        <v>20.231999999999999</v>
      </c>
      <c r="N26" s="52">
        <v>0</v>
      </c>
      <c r="O26" s="52">
        <v>5.4390000000000001</v>
      </c>
      <c r="P26" s="52">
        <v>0</v>
      </c>
      <c r="Q26" s="52">
        <v>15.381</v>
      </c>
      <c r="R26" s="52">
        <v>58.08700000000001</v>
      </c>
      <c r="S26" s="52">
        <v>1.1840000000000002</v>
      </c>
      <c r="T26" s="52">
        <v>0</v>
      </c>
      <c r="U26" s="52">
        <v>0.97600000000000009</v>
      </c>
      <c r="V26" s="52">
        <v>0</v>
      </c>
      <c r="W26" s="52">
        <v>0.39499999999999996</v>
      </c>
      <c r="X26" s="52">
        <v>5.6189999999999998</v>
      </c>
      <c r="Y26" s="52">
        <v>1.105</v>
      </c>
      <c r="Z26" s="52">
        <v>0</v>
      </c>
      <c r="AA26" s="52">
        <v>150.04599999999999</v>
      </c>
    </row>
    <row r="27" spans="1:27" s="89" customFormat="1" ht="14.25" customHeight="1" x14ac:dyDescent="0.25">
      <c r="A27" s="3" t="s">
        <v>144</v>
      </c>
      <c r="B27" s="3" t="s">
        <v>367</v>
      </c>
      <c r="C27" s="3" t="s">
        <v>368</v>
      </c>
      <c r="D27" s="53">
        <v>0</v>
      </c>
      <c r="E27" s="53">
        <v>0</v>
      </c>
      <c r="F27" s="53">
        <v>0</v>
      </c>
      <c r="G27" s="53">
        <v>0</v>
      </c>
      <c r="H27" s="53">
        <v>0</v>
      </c>
      <c r="I27" s="53">
        <v>0</v>
      </c>
      <c r="J27" s="53">
        <v>0</v>
      </c>
      <c r="K27" s="53">
        <v>6.0999999999999999E-2</v>
      </c>
      <c r="L27" s="53">
        <v>2.1000000000000001E-2</v>
      </c>
      <c r="M27" s="53">
        <v>0</v>
      </c>
      <c r="N27" s="53">
        <v>0</v>
      </c>
      <c r="O27" s="53">
        <v>0</v>
      </c>
      <c r="P27" s="53">
        <v>0</v>
      </c>
      <c r="Q27" s="53">
        <v>0</v>
      </c>
      <c r="R27" s="53">
        <v>0</v>
      </c>
      <c r="S27" s="53">
        <v>0</v>
      </c>
      <c r="T27" s="53">
        <v>0</v>
      </c>
      <c r="U27" s="53">
        <v>0</v>
      </c>
      <c r="V27" s="53">
        <v>0</v>
      </c>
      <c r="W27" s="53">
        <v>0</v>
      </c>
      <c r="X27" s="53">
        <v>0</v>
      </c>
      <c r="Y27" s="53">
        <v>0</v>
      </c>
      <c r="Z27" s="53">
        <v>0</v>
      </c>
      <c r="AA27" s="138">
        <v>8.2000000000000003E-2</v>
      </c>
    </row>
    <row r="28" spans="1:27"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138">
        <v>0</v>
      </c>
    </row>
    <row r="29" spans="1:27" s="89" customFormat="1" ht="14.25" customHeight="1" x14ac:dyDescent="0.25">
      <c r="A29" s="3" t="s">
        <v>144</v>
      </c>
      <c r="B29" s="3" t="s">
        <v>367</v>
      </c>
      <c r="C29" s="3" t="s">
        <v>370</v>
      </c>
      <c r="D29" s="53">
        <v>0</v>
      </c>
      <c r="E29" s="53">
        <v>0</v>
      </c>
      <c r="F29" s="53">
        <v>0</v>
      </c>
      <c r="G29" s="53">
        <v>0</v>
      </c>
      <c r="H29" s="53">
        <v>0</v>
      </c>
      <c r="I29" s="53">
        <v>0</v>
      </c>
      <c r="J29" s="53">
        <v>0</v>
      </c>
      <c r="K29" s="53">
        <v>0.49199999999999999</v>
      </c>
      <c r="L29" s="53">
        <v>0</v>
      </c>
      <c r="M29" s="53">
        <v>0</v>
      </c>
      <c r="N29" s="53">
        <v>0</v>
      </c>
      <c r="O29" s="53">
        <v>6.4000000000000001E-2</v>
      </c>
      <c r="P29" s="53">
        <v>0</v>
      </c>
      <c r="Q29" s="53">
        <v>0</v>
      </c>
      <c r="R29" s="53">
        <v>0.36</v>
      </c>
      <c r="S29" s="53">
        <v>0</v>
      </c>
      <c r="T29" s="53">
        <v>0</v>
      </c>
      <c r="U29" s="53">
        <v>0</v>
      </c>
      <c r="V29" s="53">
        <v>0</v>
      </c>
      <c r="W29" s="53">
        <v>0</v>
      </c>
      <c r="X29" s="53">
        <v>0.97099999999999997</v>
      </c>
      <c r="Y29" s="53">
        <v>0</v>
      </c>
      <c r="Z29" s="53">
        <v>0</v>
      </c>
      <c r="AA29" s="138">
        <v>1.887</v>
      </c>
    </row>
    <row r="30" spans="1:27" s="89" customFormat="1" ht="14.25" customHeight="1" x14ac:dyDescent="0.25">
      <c r="A30" s="3" t="s">
        <v>144</v>
      </c>
      <c r="B30" s="3" t="s">
        <v>367</v>
      </c>
      <c r="C30" s="3" t="s">
        <v>371</v>
      </c>
      <c r="D30" s="53">
        <v>0</v>
      </c>
      <c r="E30" s="53">
        <v>0</v>
      </c>
      <c r="F30" s="53">
        <v>2.4E-2</v>
      </c>
      <c r="G30" s="53">
        <v>0</v>
      </c>
      <c r="H30" s="53">
        <v>0</v>
      </c>
      <c r="I30" s="53">
        <v>0</v>
      </c>
      <c r="J30" s="53">
        <v>6.9000000000000006E-2</v>
      </c>
      <c r="K30" s="53">
        <v>0</v>
      </c>
      <c r="L30" s="53">
        <v>7.2000000000000008E-2</v>
      </c>
      <c r="M30" s="53">
        <v>0.38500000000000006</v>
      </c>
      <c r="N30" s="53">
        <v>0</v>
      </c>
      <c r="O30" s="53">
        <v>2.1999999999999999E-2</v>
      </c>
      <c r="P30" s="53">
        <v>0</v>
      </c>
      <c r="Q30" s="53">
        <v>0.55200000000000005</v>
      </c>
      <c r="R30" s="53">
        <v>4.4340000000000002</v>
      </c>
      <c r="S30" s="53">
        <v>0.24</v>
      </c>
      <c r="T30" s="53">
        <v>0</v>
      </c>
      <c r="U30" s="53">
        <v>2.5000000000000001E-2</v>
      </c>
      <c r="V30" s="53">
        <v>0</v>
      </c>
      <c r="W30" s="53">
        <v>0</v>
      </c>
      <c r="X30" s="53">
        <v>0</v>
      </c>
      <c r="Y30" s="53">
        <v>0</v>
      </c>
      <c r="Z30" s="53">
        <v>0</v>
      </c>
      <c r="AA30" s="138">
        <v>5.8450000000000006</v>
      </c>
    </row>
    <row r="31" spans="1:27" s="89" customFormat="1" ht="14.25" customHeight="1" x14ac:dyDescent="0.25">
      <c r="A31" s="3" t="s">
        <v>144</v>
      </c>
      <c r="B31" s="3" t="s">
        <v>367</v>
      </c>
      <c r="C31" s="3" t="s">
        <v>165</v>
      </c>
      <c r="D31" s="53">
        <v>0</v>
      </c>
      <c r="E31" s="53">
        <v>0</v>
      </c>
      <c r="F31" s="53">
        <v>0</v>
      </c>
      <c r="G31" s="53">
        <v>0</v>
      </c>
      <c r="H31" s="53">
        <v>0</v>
      </c>
      <c r="I31" s="53">
        <v>0</v>
      </c>
      <c r="J31" s="53">
        <v>2.8479999999999999</v>
      </c>
      <c r="K31" s="53">
        <v>0</v>
      </c>
      <c r="L31" s="53">
        <v>2.4E-2</v>
      </c>
      <c r="M31" s="53">
        <v>0.99799999999999989</v>
      </c>
      <c r="N31" s="53">
        <v>0</v>
      </c>
      <c r="O31" s="53">
        <v>0.68800000000000006</v>
      </c>
      <c r="P31" s="53">
        <v>0</v>
      </c>
      <c r="Q31" s="53">
        <v>0</v>
      </c>
      <c r="R31" s="53">
        <v>0</v>
      </c>
      <c r="S31" s="53">
        <v>0</v>
      </c>
      <c r="T31" s="53">
        <v>0</v>
      </c>
      <c r="U31" s="53">
        <v>0</v>
      </c>
      <c r="V31" s="53">
        <v>0</v>
      </c>
      <c r="W31" s="53">
        <v>0</v>
      </c>
      <c r="X31" s="53">
        <v>0.22899999999999998</v>
      </c>
      <c r="Y31" s="53">
        <v>0</v>
      </c>
      <c r="Z31" s="53">
        <v>0</v>
      </c>
      <c r="AA31" s="138">
        <v>5.2430000000000003</v>
      </c>
    </row>
    <row r="32" spans="1:27" s="89" customFormat="1" ht="14.25" customHeight="1" x14ac:dyDescent="0.25">
      <c r="A32" s="3" t="s">
        <v>144</v>
      </c>
      <c r="B32" s="3" t="s">
        <v>367</v>
      </c>
      <c r="C32" s="3" t="s">
        <v>372</v>
      </c>
      <c r="D32" s="53">
        <v>0</v>
      </c>
      <c r="E32" s="53">
        <v>0</v>
      </c>
      <c r="F32" s="53">
        <v>0.69699999999999995</v>
      </c>
      <c r="G32" s="53">
        <v>0</v>
      </c>
      <c r="H32" s="53">
        <v>0</v>
      </c>
      <c r="I32" s="53">
        <v>0</v>
      </c>
      <c r="J32" s="53">
        <v>5.7000000000000002E-2</v>
      </c>
      <c r="K32" s="53">
        <v>0</v>
      </c>
      <c r="L32" s="53">
        <v>0</v>
      </c>
      <c r="M32" s="53">
        <v>0.64800000000000013</v>
      </c>
      <c r="N32" s="53">
        <v>0</v>
      </c>
      <c r="O32" s="53">
        <v>0</v>
      </c>
      <c r="P32" s="53">
        <v>0</v>
      </c>
      <c r="Q32" s="53">
        <v>0</v>
      </c>
      <c r="R32" s="53">
        <v>0</v>
      </c>
      <c r="S32" s="53">
        <v>0</v>
      </c>
      <c r="T32" s="53">
        <v>0</v>
      </c>
      <c r="U32" s="53">
        <v>0</v>
      </c>
      <c r="V32" s="53">
        <v>0</v>
      </c>
      <c r="W32" s="53">
        <v>0</v>
      </c>
      <c r="X32" s="53">
        <v>0</v>
      </c>
      <c r="Y32" s="53">
        <v>0</v>
      </c>
      <c r="Z32" s="53">
        <v>0</v>
      </c>
      <c r="AA32" s="138">
        <v>1.4020000000000001</v>
      </c>
    </row>
    <row r="33" spans="1:27" s="89" customFormat="1" ht="14.25" customHeight="1" x14ac:dyDescent="0.25">
      <c r="A33" s="3" t="s">
        <v>144</v>
      </c>
      <c r="B33" s="3" t="s">
        <v>367</v>
      </c>
      <c r="C33" s="3" t="s">
        <v>373</v>
      </c>
      <c r="D33" s="53">
        <v>0</v>
      </c>
      <c r="E33" s="53">
        <v>0</v>
      </c>
      <c r="F33" s="53">
        <v>3.6999999999999998E-2</v>
      </c>
      <c r="G33" s="53">
        <v>0</v>
      </c>
      <c r="H33" s="53">
        <v>0</v>
      </c>
      <c r="I33" s="53">
        <v>0</v>
      </c>
      <c r="J33" s="53">
        <v>0</v>
      </c>
      <c r="K33" s="53">
        <v>0</v>
      </c>
      <c r="L33" s="53">
        <v>0</v>
      </c>
      <c r="M33" s="53">
        <v>0</v>
      </c>
      <c r="N33" s="53">
        <v>0</v>
      </c>
      <c r="O33" s="53">
        <v>0</v>
      </c>
      <c r="P33" s="53">
        <v>0</v>
      </c>
      <c r="Q33" s="53">
        <v>0.14000000000000001</v>
      </c>
      <c r="R33" s="53">
        <v>0.11499999999999999</v>
      </c>
      <c r="S33" s="53">
        <v>0</v>
      </c>
      <c r="T33" s="53">
        <v>0</v>
      </c>
      <c r="U33" s="53">
        <v>0</v>
      </c>
      <c r="V33" s="53">
        <v>0</v>
      </c>
      <c r="W33" s="53">
        <v>0</v>
      </c>
      <c r="X33" s="53">
        <v>0.16300000000000001</v>
      </c>
      <c r="Y33" s="53">
        <v>0</v>
      </c>
      <c r="Z33" s="53">
        <v>0</v>
      </c>
      <c r="AA33" s="138">
        <v>0.45500000000000007</v>
      </c>
    </row>
    <row r="34" spans="1:27" s="89" customFormat="1" ht="14.25" customHeight="1" x14ac:dyDescent="0.25">
      <c r="A34" s="3" t="s">
        <v>144</v>
      </c>
      <c r="B34" s="3" t="s">
        <v>367</v>
      </c>
      <c r="C34" s="3" t="s">
        <v>167</v>
      </c>
      <c r="D34" s="53">
        <v>0</v>
      </c>
      <c r="E34" s="53">
        <v>0</v>
      </c>
      <c r="F34" s="53">
        <v>0</v>
      </c>
      <c r="G34" s="53">
        <v>0</v>
      </c>
      <c r="H34" s="53">
        <v>0.14000000000000001</v>
      </c>
      <c r="I34" s="53">
        <v>0.17299999999999999</v>
      </c>
      <c r="J34" s="53">
        <v>1.179</v>
      </c>
      <c r="K34" s="53">
        <v>0</v>
      </c>
      <c r="L34" s="53">
        <v>5.2000000000000005E-2</v>
      </c>
      <c r="M34" s="53">
        <v>0.41600000000000004</v>
      </c>
      <c r="N34" s="53">
        <v>0</v>
      </c>
      <c r="O34" s="53">
        <v>0.28600000000000003</v>
      </c>
      <c r="P34" s="53">
        <v>0</v>
      </c>
      <c r="Q34" s="53">
        <v>7.0750000000000002</v>
      </c>
      <c r="R34" s="53">
        <v>38.391000000000005</v>
      </c>
      <c r="S34" s="53">
        <v>0.92000000000000015</v>
      </c>
      <c r="T34" s="53">
        <v>0</v>
      </c>
      <c r="U34" s="53">
        <v>0</v>
      </c>
      <c r="V34" s="53">
        <v>0</v>
      </c>
      <c r="W34" s="53">
        <v>0</v>
      </c>
      <c r="X34" s="53">
        <v>0</v>
      </c>
      <c r="Y34" s="53">
        <v>0</v>
      </c>
      <c r="Z34" s="53">
        <v>0</v>
      </c>
      <c r="AA34" s="138">
        <v>51.2</v>
      </c>
    </row>
    <row r="35" spans="1:27" s="89" customFormat="1" ht="14.25" customHeight="1" x14ac:dyDescent="0.25">
      <c r="A35" s="3" t="s">
        <v>144</v>
      </c>
      <c r="B35" s="3" t="s">
        <v>367</v>
      </c>
      <c r="C35" s="3" t="s">
        <v>374</v>
      </c>
      <c r="D35" s="53">
        <v>0</v>
      </c>
      <c r="E35" s="53">
        <v>0</v>
      </c>
      <c r="F35" s="53">
        <v>0</v>
      </c>
      <c r="G35" s="53">
        <v>0</v>
      </c>
      <c r="H35" s="53">
        <v>0</v>
      </c>
      <c r="I35" s="53">
        <v>1.9E-2</v>
      </c>
      <c r="J35" s="53">
        <v>0</v>
      </c>
      <c r="K35" s="53">
        <v>0</v>
      </c>
      <c r="L35" s="53">
        <v>0</v>
      </c>
      <c r="M35" s="53">
        <v>2.6599999999999997</v>
      </c>
      <c r="N35" s="53">
        <v>0</v>
      </c>
      <c r="O35" s="53">
        <v>0.26400000000000001</v>
      </c>
      <c r="P35" s="53">
        <v>0</v>
      </c>
      <c r="Q35" s="53">
        <v>0</v>
      </c>
      <c r="R35" s="53">
        <v>0</v>
      </c>
      <c r="S35" s="53">
        <v>0</v>
      </c>
      <c r="T35" s="53">
        <v>0</v>
      </c>
      <c r="U35" s="53">
        <v>0</v>
      </c>
      <c r="V35" s="53">
        <v>0</v>
      </c>
      <c r="W35" s="53">
        <v>0</v>
      </c>
      <c r="X35" s="53">
        <v>0</v>
      </c>
      <c r="Y35" s="53">
        <v>0</v>
      </c>
      <c r="Z35" s="53">
        <v>0</v>
      </c>
      <c r="AA35" s="138">
        <v>2.9429999999999996</v>
      </c>
    </row>
    <row r="36" spans="1:27" s="89" customFormat="1" ht="14.25" customHeight="1" x14ac:dyDescent="0.25">
      <c r="A36" s="3" t="s">
        <v>144</v>
      </c>
      <c r="B36" s="3" t="s">
        <v>367</v>
      </c>
      <c r="C36" s="3" t="s">
        <v>375</v>
      </c>
      <c r="D36" s="53">
        <v>0</v>
      </c>
      <c r="E36" s="53">
        <v>0.22399999999999998</v>
      </c>
      <c r="F36" s="53">
        <v>0.40700000000000003</v>
      </c>
      <c r="G36" s="53">
        <v>0</v>
      </c>
      <c r="H36" s="53">
        <v>0</v>
      </c>
      <c r="I36" s="53">
        <v>0</v>
      </c>
      <c r="J36" s="53">
        <v>3.6000000000000004E-2</v>
      </c>
      <c r="K36" s="53">
        <v>0</v>
      </c>
      <c r="L36" s="53">
        <v>0</v>
      </c>
      <c r="M36" s="53">
        <v>0</v>
      </c>
      <c r="N36" s="53">
        <v>0</v>
      </c>
      <c r="O36" s="53">
        <v>0.28600000000000003</v>
      </c>
      <c r="P36" s="53">
        <v>0</v>
      </c>
      <c r="Q36" s="53">
        <v>0</v>
      </c>
      <c r="R36" s="53">
        <v>0</v>
      </c>
      <c r="S36" s="53">
        <v>0</v>
      </c>
      <c r="T36" s="53">
        <v>0</v>
      </c>
      <c r="U36" s="53">
        <v>6.6000000000000003E-2</v>
      </c>
      <c r="V36" s="53">
        <v>0</v>
      </c>
      <c r="W36" s="53">
        <v>0</v>
      </c>
      <c r="X36" s="53">
        <v>6.9000000000000006E-2</v>
      </c>
      <c r="Y36" s="53">
        <v>0</v>
      </c>
      <c r="Z36" s="53">
        <v>0</v>
      </c>
      <c r="AA36" s="138">
        <v>1.133</v>
      </c>
    </row>
    <row r="37" spans="1:27" s="89" customFormat="1" ht="14.25" customHeight="1" x14ac:dyDescent="0.25">
      <c r="A37" s="3" t="s">
        <v>144</v>
      </c>
      <c r="B37" s="3" t="s">
        <v>367</v>
      </c>
      <c r="C37" s="3" t="s">
        <v>376</v>
      </c>
      <c r="D37" s="53">
        <v>0</v>
      </c>
      <c r="E37" s="53">
        <v>0</v>
      </c>
      <c r="F37" s="53">
        <v>0</v>
      </c>
      <c r="G37" s="53">
        <v>0</v>
      </c>
      <c r="H37" s="53">
        <v>0</v>
      </c>
      <c r="I37" s="53">
        <v>0</v>
      </c>
      <c r="J37" s="53">
        <v>1.6E-2</v>
      </c>
      <c r="K37" s="53">
        <v>3.9E-2</v>
      </c>
      <c r="L37" s="53">
        <v>0</v>
      </c>
      <c r="M37" s="53">
        <v>0</v>
      </c>
      <c r="N37" s="53">
        <v>0</v>
      </c>
      <c r="O37" s="53">
        <v>0</v>
      </c>
      <c r="P37" s="53">
        <v>0</v>
      </c>
      <c r="Q37" s="53">
        <v>3.9E-2</v>
      </c>
      <c r="R37" s="53">
        <v>0.39199999999999996</v>
      </c>
      <c r="S37" s="53">
        <v>0</v>
      </c>
      <c r="T37" s="53">
        <v>0</v>
      </c>
      <c r="U37" s="53">
        <v>0</v>
      </c>
      <c r="V37" s="53">
        <v>0</v>
      </c>
      <c r="W37" s="53">
        <v>0</v>
      </c>
      <c r="X37" s="53">
        <v>2.5000000000000001E-2</v>
      </c>
      <c r="Y37" s="53">
        <v>0</v>
      </c>
      <c r="Z37" s="53">
        <v>0</v>
      </c>
      <c r="AA37" s="138">
        <v>0.51100000000000001</v>
      </c>
    </row>
    <row r="38" spans="1:27" s="89" customFormat="1" ht="14.25" customHeight="1" x14ac:dyDescent="0.25">
      <c r="A38" s="3" t="s">
        <v>144</v>
      </c>
      <c r="B38" s="3" t="s">
        <v>367</v>
      </c>
      <c r="C38" s="3" t="s">
        <v>377</v>
      </c>
      <c r="D38" s="53">
        <v>0</v>
      </c>
      <c r="E38" s="53">
        <v>0.09</v>
      </c>
      <c r="F38" s="53">
        <v>0</v>
      </c>
      <c r="G38" s="53">
        <v>0</v>
      </c>
      <c r="H38" s="53">
        <v>0</v>
      </c>
      <c r="I38" s="53">
        <v>0</v>
      </c>
      <c r="J38" s="53">
        <v>0</v>
      </c>
      <c r="K38" s="53">
        <v>0</v>
      </c>
      <c r="L38" s="53">
        <v>0</v>
      </c>
      <c r="M38" s="53">
        <v>6.6000000000000003E-2</v>
      </c>
      <c r="N38" s="53">
        <v>0</v>
      </c>
      <c r="O38" s="53">
        <v>0</v>
      </c>
      <c r="P38" s="53">
        <v>0</v>
      </c>
      <c r="Q38" s="53">
        <v>0</v>
      </c>
      <c r="R38" s="53">
        <v>0.57600000000000007</v>
      </c>
      <c r="S38" s="53">
        <v>0</v>
      </c>
      <c r="T38" s="53">
        <v>0</v>
      </c>
      <c r="U38" s="53">
        <v>0</v>
      </c>
      <c r="V38" s="53">
        <v>0</v>
      </c>
      <c r="W38" s="53">
        <v>0</v>
      </c>
      <c r="X38" s="53">
        <v>2.1999999999999999E-2</v>
      </c>
      <c r="Y38" s="53">
        <v>0</v>
      </c>
      <c r="Z38" s="53">
        <v>0</v>
      </c>
      <c r="AA38" s="138">
        <v>0.75400000000000011</v>
      </c>
    </row>
    <row r="39" spans="1:27"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0.109</v>
      </c>
      <c r="S39" s="53">
        <v>0</v>
      </c>
      <c r="T39" s="53">
        <v>0</v>
      </c>
      <c r="U39" s="53">
        <v>0</v>
      </c>
      <c r="V39" s="53">
        <v>0</v>
      </c>
      <c r="W39" s="53">
        <v>0</v>
      </c>
      <c r="X39" s="53">
        <v>0</v>
      </c>
      <c r="Y39" s="53">
        <v>0</v>
      </c>
      <c r="Z39" s="53">
        <v>0</v>
      </c>
      <c r="AA39" s="138">
        <v>0.109</v>
      </c>
    </row>
    <row r="40" spans="1:27" s="89" customFormat="1" ht="14.25" customHeight="1" x14ac:dyDescent="0.25">
      <c r="A40" s="3" t="s">
        <v>144</v>
      </c>
      <c r="B40" s="3" t="s">
        <v>367</v>
      </c>
      <c r="C40" s="3" t="s">
        <v>170</v>
      </c>
      <c r="D40" s="53">
        <v>0</v>
      </c>
      <c r="E40" s="53">
        <v>6.7000000000000004E-2</v>
      </c>
      <c r="F40" s="53">
        <v>1.6839999999999999</v>
      </c>
      <c r="G40" s="53">
        <v>0</v>
      </c>
      <c r="H40" s="53">
        <v>1.0620000000000001</v>
      </c>
      <c r="I40" s="53">
        <v>0.24099999999999999</v>
      </c>
      <c r="J40" s="53">
        <v>9.7070000000000007</v>
      </c>
      <c r="K40" s="53">
        <v>0</v>
      </c>
      <c r="L40" s="53">
        <v>0.52800000000000002</v>
      </c>
      <c r="M40" s="53">
        <v>11.885</v>
      </c>
      <c r="N40" s="53">
        <v>0</v>
      </c>
      <c r="O40" s="53">
        <v>2.3340000000000001</v>
      </c>
      <c r="P40" s="53">
        <v>0</v>
      </c>
      <c r="Q40" s="53">
        <v>0</v>
      </c>
      <c r="R40" s="53">
        <v>0</v>
      </c>
      <c r="S40" s="53">
        <v>2.4E-2</v>
      </c>
      <c r="T40" s="53">
        <v>0</v>
      </c>
      <c r="U40" s="53">
        <v>0.79100000000000004</v>
      </c>
      <c r="V40" s="53">
        <v>0</v>
      </c>
      <c r="W40" s="53">
        <v>6.6000000000000003E-2</v>
      </c>
      <c r="X40" s="53">
        <v>1.792</v>
      </c>
      <c r="Y40" s="53">
        <v>1.105</v>
      </c>
      <c r="Z40" s="53">
        <v>0</v>
      </c>
      <c r="AA40" s="138">
        <v>31.286000000000001</v>
      </c>
    </row>
    <row r="41" spans="1:27" s="89" customFormat="1" ht="14.25" customHeight="1" x14ac:dyDescent="0.25">
      <c r="A41" s="3" t="s">
        <v>144</v>
      </c>
      <c r="B41" s="3" t="s">
        <v>367</v>
      </c>
      <c r="C41" s="3" t="s">
        <v>379</v>
      </c>
      <c r="D41" s="53">
        <v>0</v>
      </c>
      <c r="E41" s="53">
        <v>2.3319999999999999</v>
      </c>
      <c r="F41" s="53">
        <v>0.01</v>
      </c>
      <c r="G41" s="53">
        <v>0</v>
      </c>
      <c r="H41" s="53">
        <v>0</v>
      </c>
      <c r="I41" s="53">
        <v>0</v>
      </c>
      <c r="J41" s="53">
        <v>0</v>
      </c>
      <c r="K41" s="53">
        <v>0.184</v>
      </c>
      <c r="L41" s="53">
        <v>0.01</v>
      </c>
      <c r="M41" s="53">
        <v>0.42399999999999999</v>
      </c>
      <c r="N41" s="53">
        <v>0</v>
      </c>
      <c r="O41" s="53">
        <v>0.39599999999999996</v>
      </c>
      <c r="P41" s="53">
        <v>0</v>
      </c>
      <c r="Q41" s="53">
        <v>3.4750000000000001</v>
      </c>
      <c r="R41" s="53">
        <v>3.8499999999999996</v>
      </c>
      <c r="S41" s="53">
        <v>0</v>
      </c>
      <c r="T41" s="53">
        <v>0</v>
      </c>
      <c r="U41" s="53">
        <v>4.3999999999999997E-2</v>
      </c>
      <c r="V41" s="53">
        <v>0</v>
      </c>
      <c r="W41" s="53">
        <v>0</v>
      </c>
      <c r="X41" s="53">
        <v>4.5999999999999999E-2</v>
      </c>
      <c r="Y41" s="53">
        <v>0</v>
      </c>
      <c r="Z41" s="53">
        <v>0</v>
      </c>
      <c r="AA41" s="138">
        <v>10.821</v>
      </c>
    </row>
    <row r="42" spans="1:27" s="89" customFormat="1" ht="14.25" customHeight="1" x14ac:dyDescent="0.25">
      <c r="A42" s="3" t="s">
        <v>144</v>
      </c>
      <c r="B42" s="3" t="s">
        <v>367</v>
      </c>
      <c r="C42" s="3" t="s">
        <v>173</v>
      </c>
      <c r="D42" s="53">
        <v>0</v>
      </c>
      <c r="E42" s="53">
        <v>0</v>
      </c>
      <c r="F42" s="53">
        <v>0</v>
      </c>
      <c r="G42" s="53">
        <v>0</v>
      </c>
      <c r="H42" s="53">
        <v>0</v>
      </c>
      <c r="I42" s="53">
        <v>0</v>
      </c>
      <c r="J42" s="53">
        <v>3.0000000000000001E-3</v>
      </c>
      <c r="K42" s="53">
        <v>0</v>
      </c>
      <c r="L42" s="53">
        <v>0</v>
      </c>
      <c r="M42" s="53">
        <v>0.128</v>
      </c>
      <c r="N42" s="53">
        <v>0</v>
      </c>
      <c r="O42" s="53">
        <v>0</v>
      </c>
      <c r="P42" s="53">
        <v>0</v>
      </c>
      <c r="Q42" s="53">
        <v>4.1000000000000005</v>
      </c>
      <c r="R42" s="53">
        <v>0</v>
      </c>
      <c r="S42" s="53">
        <v>0</v>
      </c>
      <c r="T42" s="53">
        <v>0</v>
      </c>
      <c r="U42" s="53">
        <v>0</v>
      </c>
      <c r="V42" s="53">
        <v>0</v>
      </c>
      <c r="W42" s="53">
        <v>0</v>
      </c>
      <c r="X42" s="53">
        <v>9.5000000000000001E-2</v>
      </c>
      <c r="Y42" s="53">
        <v>0</v>
      </c>
      <c r="Z42" s="53">
        <v>0</v>
      </c>
      <c r="AA42" s="138">
        <v>4.3260000000000005</v>
      </c>
    </row>
    <row r="43" spans="1:27" s="89" customFormat="1" ht="14.25" customHeight="1" x14ac:dyDescent="0.25">
      <c r="A43" s="3" t="s">
        <v>144</v>
      </c>
      <c r="B43" s="3" t="s">
        <v>367</v>
      </c>
      <c r="C43" s="3" t="s">
        <v>380</v>
      </c>
      <c r="D43" s="53">
        <v>0</v>
      </c>
      <c r="E43" s="53">
        <v>0</v>
      </c>
      <c r="F43" s="53">
        <v>0</v>
      </c>
      <c r="G43" s="53">
        <v>0</v>
      </c>
      <c r="H43" s="53">
        <v>0</v>
      </c>
      <c r="I43" s="53">
        <v>0</v>
      </c>
      <c r="J43" s="53">
        <v>9.9000000000000005E-2</v>
      </c>
      <c r="K43" s="53">
        <v>0</v>
      </c>
      <c r="L43" s="53">
        <v>0</v>
      </c>
      <c r="M43" s="53">
        <v>2.4E-2</v>
      </c>
      <c r="N43" s="53">
        <v>0</v>
      </c>
      <c r="O43" s="53">
        <v>0</v>
      </c>
      <c r="P43" s="53">
        <v>0</v>
      </c>
      <c r="Q43" s="53">
        <v>0</v>
      </c>
      <c r="R43" s="53">
        <v>0</v>
      </c>
      <c r="S43" s="53">
        <v>0</v>
      </c>
      <c r="T43" s="53">
        <v>0</v>
      </c>
      <c r="U43" s="53">
        <v>0.05</v>
      </c>
      <c r="V43" s="53">
        <v>0</v>
      </c>
      <c r="W43" s="53">
        <v>0</v>
      </c>
      <c r="X43" s="53">
        <v>0</v>
      </c>
      <c r="Y43" s="53">
        <v>0</v>
      </c>
      <c r="Z43" s="53">
        <v>0</v>
      </c>
      <c r="AA43" s="138">
        <v>0.20699999999999999</v>
      </c>
    </row>
    <row r="44" spans="1:27" s="89" customFormat="1" ht="14.25" customHeight="1" x14ac:dyDescent="0.25">
      <c r="A44" s="3" t="s">
        <v>144</v>
      </c>
      <c r="B44" s="3" t="s">
        <v>367</v>
      </c>
      <c r="C44" s="3" t="s">
        <v>177</v>
      </c>
      <c r="D44" s="53">
        <v>0</v>
      </c>
      <c r="E44" s="53">
        <v>0</v>
      </c>
      <c r="F44" s="53">
        <v>0</v>
      </c>
      <c r="G44" s="53">
        <v>0</v>
      </c>
      <c r="H44" s="53">
        <v>0</v>
      </c>
      <c r="I44" s="53">
        <v>0</v>
      </c>
      <c r="J44" s="53">
        <v>0</v>
      </c>
      <c r="K44" s="53">
        <v>0</v>
      </c>
      <c r="L44" s="53">
        <v>0.115</v>
      </c>
      <c r="M44" s="53">
        <v>0.26800000000000002</v>
      </c>
      <c r="N44" s="53">
        <v>0</v>
      </c>
      <c r="O44" s="53">
        <v>0</v>
      </c>
      <c r="P44" s="53">
        <v>0</v>
      </c>
      <c r="Q44" s="53">
        <v>0</v>
      </c>
      <c r="R44" s="53">
        <v>4.2839999999999998</v>
      </c>
      <c r="S44" s="53">
        <v>0</v>
      </c>
      <c r="T44" s="53">
        <v>0</v>
      </c>
      <c r="U44" s="53">
        <v>0</v>
      </c>
      <c r="V44" s="53">
        <v>0</v>
      </c>
      <c r="W44" s="53">
        <v>0.31399999999999995</v>
      </c>
      <c r="X44" s="53">
        <v>2.3E-2</v>
      </c>
      <c r="Y44" s="53">
        <v>0</v>
      </c>
      <c r="Z44" s="53">
        <v>0</v>
      </c>
      <c r="AA44" s="138">
        <v>5.0039999999999996</v>
      </c>
    </row>
    <row r="45" spans="1:27" s="89" customFormat="1" ht="14.25" customHeight="1" x14ac:dyDescent="0.25">
      <c r="A45" s="3" t="s">
        <v>144</v>
      </c>
      <c r="B45" s="3" t="s">
        <v>367</v>
      </c>
      <c r="C45" s="3" t="s">
        <v>180</v>
      </c>
      <c r="D45" s="53">
        <v>0</v>
      </c>
      <c r="E45" s="53">
        <v>15.612</v>
      </c>
      <c r="F45" s="53">
        <v>0</v>
      </c>
      <c r="G45" s="53">
        <v>0</v>
      </c>
      <c r="H45" s="53">
        <v>0</v>
      </c>
      <c r="I45" s="53">
        <v>0</v>
      </c>
      <c r="J45" s="53">
        <v>0</v>
      </c>
      <c r="K45" s="53">
        <v>0</v>
      </c>
      <c r="L45" s="53">
        <v>2.1999999999999999E-2</v>
      </c>
      <c r="M45" s="53">
        <v>2.33</v>
      </c>
      <c r="N45" s="53">
        <v>0</v>
      </c>
      <c r="O45" s="53">
        <v>1.099</v>
      </c>
      <c r="P45" s="53">
        <v>0</v>
      </c>
      <c r="Q45" s="53">
        <v>0</v>
      </c>
      <c r="R45" s="53">
        <v>5.5760000000000005</v>
      </c>
      <c r="S45" s="53">
        <v>0</v>
      </c>
      <c r="T45" s="53">
        <v>0</v>
      </c>
      <c r="U45" s="53">
        <v>0</v>
      </c>
      <c r="V45" s="53">
        <v>0</v>
      </c>
      <c r="W45" s="53">
        <v>1.4999999999999999E-2</v>
      </c>
      <c r="X45" s="53">
        <v>2.1839999999999997</v>
      </c>
      <c r="Y45" s="53">
        <v>0</v>
      </c>
      <c r="Z45" s="53">
        <v>0</v>
      </c>
      <c r="AA45" s="138">
        <v>26.838000000000001</v>
      </c>
    </row>
    <row r="46" spans="1:27" s="89" customFormat="1" ht="14.25" customHeight="1" x14ac:dyDescent="0.25">
      <c r="A46" s="51" t="s">
        <v>381</v>
      </c>
      <c r="B46" s="51" t="s">
        <v>381</v>
      </c>
      <c r="C46" s="51" t="s">
        <v>381</v>
      </c>
      <c r="D46" s="52">
        <v>0</v>
      </c>
      <c r="E46" s="52">
        <v>0</v>
      </c>
      <c r="F46" s="52">
        <v>0.75600000000000023</v>
      </c>
      <c r="G46" s="52">
        <v>0</v>
      </c>
      <c r="H46" s="52">
        <v>0</v>
      </c>
      <c r="I46" s="52">
        <v>0</v>
      </c>
      <c r="J46" s="52">
        <v>5.0999999999999997E-2</v>
      </c>
      <c r="K46" s="52">
        <v>0</v>
      </c>
      <c r="L46" s="52">
        <v>0</v>
      </c>
      <c r="M46" s="52">
        <v>0</v>
      </c>
      <c r="N46" s="52">
        <v>0</v>
      </c>
      <c r="O46" s="52">
        <v>0</v>
      </c>
      <c r="P46" s="52">
        <v>0</v>
      </c>
      <c r="Q46" s="52">
        <v>25.994</v>
      </c>
      <c r="R46" s="52">
        <v>0</v>
      </c>
      <c r="S46" s="52">
        <v>0</v>
      </c>
      <c r="T46" s="52">
        <v>0</v>
      </c>
      <c r="U46" s="52">
        <v>0</v>
      </c>
      <c r="V46" s="52">
        <v>0</v>
      </c>
      <c r="W46" s="52">
        <v>0</v>
      </c>
      <c r="X46" s="52">
        <v>1.7740000000000005</v>
      </c>
      <c r="Y46" s="52">
        <v>0</v>
      </c>
      <c r="Z46" s="52">
        <v>0</v>
      </c>
      <c r="AA46" s="52">
        <v>28.575000000000003</v>
      </c>
    </row>
    <row r="47" spans="1:27" s="89" customFormat="1" ht="14.25" customHeight="1" x14ac:dyDescent="0.25">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0.317</v>
      </c>
      <c r="R47" s="53">
        <v>0</v>
      </c>
      <c r="S47" s="53">
        <v>0</v>
      </c>
      <c r="T47" s="53">
        <v>0</v>
      </c>
      <c r="U47" s="53">
        <v>0</v>
      </c>
      <c r="V47" s="53">
        <v>0</v>
      </c>
      <c r="W47" s="53">
        <v>0</v>
      </c>
      <c r="X47" s="53">
        <v>0</v>
      </c>
      <c r="Y47" s="53">
        <v>0</v>
      </c>
      <c r="Z47" s="53">
        <v>0</v>
      </c>
      <c r="AA47" s="138">
        <v>0.317</v>
      </c>
    </row>
    <row r="48" spans="1:27" s="89" customFormat="1" ht="14.25" customHeight="1" x14ac:dyDescent="0.25">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0.80299999999999994</v>
      </c>
      <c r="R48" s="53">
        <v>0</v>
      </c>
      <c r="S48" s="53">
        <v>0</v>
      </c>
      <c r="T48" s="53">
        <v>0</v>
      </c>
      <c r="U48" s="53">
        <v>0</v>
      </c>
      <c r="V48" s="53">
        <v>0</v>
      </c>
      <c r="W48" s="53">
        <v>0</v>
      </c>
      <c r="X48" s="53">
        <v>1.7740000000000005</v>
      </c>
      <c r="Y48" s="53">
        <v>0</v>
      </c>
      <c r="Z48" s="53">
        <v>0</v>
      </c>
      <c r="AA48" s="138">
        <v>2.5770000000000004</v>
      </c>
    </row>
    <row r="49" spans="1:27"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22</v>
      </c>
      <c r="R49" s="53">
        <v>0</v>
      </c>
      <c r="S49" s="53">
        <v>0</v>
      </c>
      <c r="T49" s="53">
        <v>0</v>
      </c>
      <c r="U49" s="53">
        <v>0</v>
      </c>
      <c r="V49" s="53">
        <v>0</v>
      </c>
      <c r="W49" s="53">
        <v>0</v>
      </c>
      <c r="X49" s="53">
        <v>0</v>
      </c>
      <c r="Y49" s="53">
        <v>0</v>
      </c>
      <c r="Z49" s="53">
        <v>0</v>
      </c>
      <c r="AA49" s="138">
        <v>22</v>
      </c>
    </row>
    <row r="50" spans="1:27"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138">
        <v>0</v>
      </c>
    </row>
    <row r="51" spans="1:27"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0.14500000000000002</v>
      </c>
      <c r="R51" s="53">
        <v>0</v>
      </c>
      <c r="S51" s="53">
        <v>0</v>
      </c>
      <c r="T51" s="53">
        <v>0</v>
      </c>
      <c r="U51" s="53">
        <v>0</v>
      </c>
      <c r="V51" s="53">
        <v>0</v>
      </c>
      <c r="W51" s="53">
        <v>0</v>
      </c>
      <c r="X51" s="53">
        <v>0</v>
      </c>
      <c r="Y51" s="53">
        <v>0</v>
      </c>
      <c r="Z51" s="53">
        <v>0</v>
      </c>
      <c r="AA51" s="138">
        <v>0.14500000000000002</v>
      </c>
    </row>
    <row r="52" spans="1:27" s="89" customFormat="1" ht="14.25" customHeight="1" x14ac:dyDescent="0.25">
      <c r="A52" s="3" t="s">
        <v>144</v>
      </c>
      <c r="B52" s="3" t="s">
        <v>382</v>
      </c>
      <c r="C52" s="3" t="s">
        <v>187</v>
      </c>
      <c r="D52" s="53">
        <v>0</v>
      </c>
      <c r="E52" s="53">
        <v>0</v>
      </c>
      <c r="F52" s="53">
        <v>0.68800000000000028</v>
      </c>
      <c r="G52" s="53">
        <v>0</v>
      </c>
      <c r="H52" s="53">
        <v>0</v>
      </c>
      <c r="I52" s="53">
        <v>0</v>
      </c>
      <c r="J52" s="53">
        <v>5.0999999999999997E-2</v>
      </c>
      <c r="K52" s="53">
        <v>0</v>
      </c>
      <c r="L52" s="53">
        <v>0</v>
      </c>
      <c r="M52" s="53">
        <v>0</v>
      </c>
      <c r="N52" s="53">
        <v>0</v>
      </c>
      <c r="O52" s="53">
        <v>0</v>
      </c>
      <c r="P52" s="53">
        <v>0</v>
      </c>
      <c r="Q52" s="53">
        <v>0</v>
      </c>
      <c r="R52" s="53">
        <v>0</v>
      </c>
      <c r="S52" s="53">
        <v>0</v>
      </c>
      <c r="T52" s="53">
        <v>0</v>
      </c>
      <c r="U52" s="53">
        <v>0</v>
      </c>
      <c r="V52" s="53">
        <v>0</v>
      </c>
      <c r="W52" s="53">
        <v>0</v>
      </c>
      <c r="X52" s="53">
        <v>0</v>
      </c>
      <c r="Y52" s="53">
        <v>0</v>
      </c>
      <c r="Z52" s="53">
        <v>0</v>
      </c>
      <c r="AA52" s="138">
        <v>0.73900000000000032</v>
      </c>
    </row>
    <row r="53" spans="1:27"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138">
        <v>0</v>
      </c>
    </row>
    <row r="54" spans="1:27"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138">
        <v>0</v>
      </c>
    </row>
    <row r="55" spans="1:27" s="89" customFormat="1" ht="14.25" customHeight="1" x14ac:dyDescent="0.25">
      <c r="A55" s="3" t="s">
        <v>144</v>
      </c>
      <c r="B55" s="3" t="s">
        <v>382</v>
      </c>
      <c r="C55" s="3" t="s">
        <v>389</v>
      </c>
      <c r="D55" s="53">
        <v>0</v>
      </c>
      <c r="E55" s="53">
        <v>0</v>
      </c>
      <c r="F55" s="53">
        <v>6.8000000000000005E-2</v>
      </c>
      <c r="G55" s="53">
        <v>0</v>
      </c>
      <c r="H55" s="53">
        <v>0</v>
      </c>
      <c r="I55" s="53">
        <v>0</v>
      </c>
      <c r="J55" s="53">
        <v>0</v>
      </c>
      <c r="K55" s="53">
        <v>0</v>
      </c>
      <c r="L55" s="53">
        <v>0</v>
      </c>
      <c r="M55" s="53">
        <v>0</v>
      </c>
      <c r="N55" s="53">
        <v>0</v>
      </c>
      <c r="O55" s="53">
        <v>0</v>
      </c>
      <c r="P55" s="53">
        <v>0</v>
      </c>
      <c r="Q55" s="53">
        <v>2.7290000000000001</v>
      </c>
      <c r="R55" s="53">
        <v>0</v>
      </c>
      <c r="S55" s="53">
        <v>0</v>
      </c>
      <c r="T55" s="53">
        <v>0</v>
      </c>
      <c r="U55" s="53">
        <v>0</v>
      </c>
      <c r="V55" s="53">
        <v>0</v>
      </c>
      <c r="W55" s="53">
        <v>0</v>
      </c>
      <c r="X55" s="53">
        <v>0</v>
      </c>
      <c r="Y55" s="53">
        <v>0</v>
      </c>
      <c r="Z55" s="53">
        <v>0</v>
      </c>
      <c r="AA55" s="138">
        <v>2.7970000000000002</v>
      </c>
    </row>
    <row r="56" spans="1:27" s="89" customFormat="1" ht="14.25" customHeight="1" x14ac:dyDescent="0.25">
      <c r="A56" s="49" t="s">
        <v>390</v>
      </c>
      <c r="B56" s="49" t="s">
        <v>390</v>
      </c>
      <c r="C56" s="49" t="s">
        <v>390</v>
      </c>
      <c r="D56" s="50">
        <v>0</v>
      </c>
      <c r="E56" s="50">
        <v>5.0120000000000005</v>
      </c>
      <c r="F56" s="50">
        <v>18.535999999999994</v>
      </c>
      <c r="G56" s="50">
        <v>0</v>
      </c>
      <c r="H56" s="50">
        <v>0</v>
      </c>
      <c r="I56" s="50">
        <v>2.0420000000000003</v>
      </c>
      <c r="J56" s="50">
        <v>6.3E-2</v>
      </c>
      <c r="K56" s="50">
        <v>0</v>
      </c>
      <c r="L56" s="50">
        <v>2.331</v>
      </c>
      <c r="M56" s="50">
        <v>0.56799999999999995</v>
      </c>
      <c r="N56" s="50">
        <v>0</v>
      </c>
      <c r="O56" s="50">
        <v>1.7250000000000001</v>
      </c>
      <c r="P56" s="50">
        <v>0</v>
      </c>
      <c r="Q56" s="50">
        <v>16.413</v>
      </c>
      <c r="R56" s="50">
        <v>0</v>
      </c>
      <c r="S56" s="50">
        <v>0</v>
      </c>
      <c r="T56" s="50">
        <v>3.6880000000000006</v>
      </c>
      <c r="U56" s="50">
        <v>2.0409999999999999</v>
      </c>
      <c r="V56" s="50">
        <v>0</v>
      </c>
      <c r="W56" s="50">
        <v>2.923</v>
      </c>
      <c r="X56" s="50">
        <v>24.408999999999999</v>
      </c>
      <c r="Y56" s="50">
        <v>0.91</v>
      </c>
      <c r="Z56" s="50">
        <v>0</v>
      </c>
      <c r="AA56" s="50">
        <v>80.661000000000001</v>
      </c>
    </row>
    <row r="57" spans="1:27" s="89" customFormat="1" ht="14.25" customHeight="1" x14ac:dyDescent="0.25">
      <c r="A57" s="51" t="s">
        <v>391</v>
      </c>
      <c r="B57" s="51" t="s">
        <v>391</v>
      </c>
      <c r="C57" s="51" t="s">
        <v>391</v>
      </c>
      <c r="D57" s="52">
        <v>0</v>
      </c>
      <c r="E57" s="52">
        <v>5.0120000000000005</v>
      </c>
      <c r="F57" s="52">
        <v>5.4629999999999974</v>
      </c>
      <c r="G57" s="52">
        <v>0</v>
      </c>
      <c r="H57" s="52">
        <v>0</v>
      </c>
      <c r="I57" s="52">
        <v>2.0420000000000003</v>
      </c>
      <c r="J57" s="52">
        <v>4.1000000000000002E-2</v>
      </c>
      <c r="K57" s="52">
        <v>0</v>
      </c>
      <c r="L57" s="52">
        <v>2.331</v>
      </c>
      <c r="M57" s="52">
        <v>0.56799999999999995</v>
      </c>
      <c r="N57" s="52">
        <v>0</v>
      </c>
      <c r="O57" s="52">
        <v>0.5</v>
      </c>
      <c r="P57" s="52">
        <v>0</v>
      </c>
      <c r="Q57" s="52">
        <v>0</v>
      </c>
      <c r="R57" s="52">
        <v>0</v>
      </c>
      <c r="S57" s="52">
        <v>0</v>
      </c>
      <c r="T57" s="52">
        <v>0</v>
      </c>
      <c r="U57" s="52">
        <v>1.0289999999999999</v>
      </c>
      <c r="V57" s="52">
        <v>0</v>
      </c>
      <c r="W57" s="52">
        <v>1.4689999999999999</v>
      </c>
      <c r="X57" s="52">
        <v>21.218999999999998</v>
      </c>
      <c r="Y57" s="52">
        <v>0.871</v>
      </c>
      <c r="Z57" s="52">
        <v>0</v>
      </c>
      <c r="AA57" s="52">
        <v>40.544999999999995</v>
      </c>
    </row>
    <row r="58" spans="1:27" s="89" customFormat="1" ht="14.25" customHeight="1" x14ac:dyDescent="0.25">
      <c r="A58" s="3" t="s">
        <v>196</v>
      </c>
      <c r="B58" s="3" t="s">
        <v>392</v>
      </c>
      <c r="C58" s="3" t="s">
        <v>393</v>
      </c>
      <c r="D58" s="53">
        <v>0</v>
      </c>
      <c r="E58" s="53">
        <v>4.532</v>
      </c>
      <c r="F58" s="53">
        <v>0.15999999999999998</v>
      </c>
      <c r="G58" s="53">
        <v>0</v>
      </c>
      <c r="H58" s="53">
        <v>0</v>
      </c>
      <c r="I58" s="53">
        <v>2.0070000000000001</v>
      </c>
      <c r="J58" s="53">
        <v>0</v>
      </c>
      <c r="K58" s="53">
        <v>0</v>
      </c>
      <c r="L58" s="53">
        <v>2.2309999999999999</v>
      </c>
      <c r="M58" s="53">
        <v>0.56799999999999995</v>
      </c>
      <c r="N58" s="53">
        <v>0</v>
      </c>
      <c r="O58" s="53">
        <v>0</v>
      </c>
      <c r="P58" s="53">
        <v>0</v>
      </c>
      <c r="Q58" s="53">
        <v>0</v>
      </c>
      <c r="R58" s="53">
        <v>0</v>
      </c>
      <c r="S58" s="53">
        <v>0</v>
      </c>
      <c r="T58" s="53">
        <v>0</v>
      </c>
      <c r="U58" s="53">
        <v>0</v>
      </c>
      <c r="V58" s="53">
        <v>0</v>
      </c>
      <c r="W58" s="53">
        <v>0</v>
      </c>
      <c r="X58" s="53">
        <v>0</v>
      </c>
      <c r="Y58" s="53">
        <v>0.29099999999999998</v>
      </c>
      <c r="Z58" s="53">
        <v>0</v>
      </c>
      <c r="AA58" s="138">
        <v>9.7889999999999997</v>
      </c>
    </row>
    <row r="59" spans="1:27" s="89" customFormat="1" ht="14.25" customHeight="1" x14ac:dyDescent="0.25">
      <c r="A59" s="3" t="s">
        <v>196</v>
      </c>
      <c r="B59" s="3" t="s">
        <v>392</v>
      </c>
      <c r="C59" s="3" t="s">
        <v>197</v>
      </c>
      <c r="D59" s="53">
        <v>0</v>
      </c>
      <c r="E59" s="53">
        <v>0.48</v>
      </c>
      <c r="F59" s="53">
        <v>4.8469999999999978</v>
      </c>
      <c r="G59" s="53">
        <v>0</v>
      </c>
      <c r="H59" s="53">
        <v>0</v>
      </c>
      <c r="I59" s="53">
        <v>0</v>
      </c>
      <c r="J59" s="53">
        <v>4.1000000000000002E-2</v>
      </c>
      <c r="K59" s="53">
        <v>0</v>
      </c>
      <c r="L59" s="53">
        <v>0.1</v>
      </c>
      <c r="M59" s="53">
        <v>0</v>
      </c>
      <c r="N59" s="53">
        <v>0</v>
      </c>
      <c r="O59" s="53">
        <v>0.5</v>
      </c>
      <c r="P59" s="53">
        <v>0</v>
      </c>
      <c r="Q59" s="53">
        <v>0</v>
      </c>
      <c r="R59" s="53">
        <v>0</v>
      </c>
      <c r="S59" s="53">
        <v>0</v>
      </c>
      <c r="T59" s="53">
        <v>0</v>
      </c>
      <c r="U59" s="53">
        <v>1.0289999999999999</v>
      </c>
      <c r="V59" s="53">
        <v>0</v>
      </c>
      <c r="W59" s="53">
        <v>1.4689999999999999</v>
      </c>
      <c r="X59" s="53">
        <v>21.218999999999998</v>
      </c>
      <c r="Y59" s="53">
        <v>0.25499999999999995</v>
      </c>
      <c r="Z59" s="53">
        <v>0</v>
      </c>
      <c r="AA59" s="138">
        <v>29.939999999999994</v>
      </c>
    </row>
    <row r="60" spans="1:27"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138">
        <v>0</v>
      </c>
    </row>
    <row r="61" spans="1:27" s="89" customFormat="1" ht="14.25" customHeight="1" x14ac:dyDescent="0.25">
      <c r="A61" s="3" t="s">
        <v>196</v>
      </c>
      <c r="B61" s="3" t="s">
        <v>392</v>
      </c>
      <c r="C61" s="3" t="s">
        <v>200</v>
      </c>
      <c r="D61" s="53">
        <v>0</v>
      </c>
      <c r="E61" s="53">
        <v>0</v>
      </c>
      <c r="F61" s="53">
        <v>0</v>
      </c>
      <c r="G61" s="53">
        <v>0</v>
      </c>
      <c r="H61" s="53">
        <v>0</v>
      </c>
      <c r="I61" s="53">
        <v>3.5000000000000003E-2</v>
      </c>
      <c r="J61" s="53">
        <v>0</v>
      </c>
      <c r="K61" s="53">
        <v>0</v>
      </c>
      <c r="L61" s="53">
        <v>0</v>
      </c>
      <c r="M61" s="53">
        <v>0</v>
      </c>
      <c r="N61" s="53">
        <v>0</v>
      </c>
      <c r="O61" s="53">
        <v>0</v>
      </c>
      <c r="P61" s="53">
        <v>0</v>
      </c>
      <c r="Q61" s="53">
        <v>0</v>
      </c>
      <c r="R61" s="53">
        <v>0</v>
      </c>
      <c r="S61" s="53">
        <v>0</v>
      </c>
      <c r="T61" s="53">
        <v>0</v>
      </c>
      <c r="U61" s="53">
        <v>0</v>
      </c>
      <c r="V61" s="53">
        <v>0</v>
      </c>
      <c r="W61" s="53">
        <v>0</v>
      </c>
      <c r="X61" s="53">
        <v>0</v>
      </c>
      <c r="Y61" s="53">
        <v>0.32500000000000001</v>
      </c>
      <c r="Z61" s="53">
        <v>0</v>
      </c>
      <c r="AA61" s="138">
        <v>0.36</v>
      </c>
    </row>
    <row r="62" spans="1:27" s="89" customFormat="1" ht="14.25" customHeight="1" x14ac:dyDescent="0.25">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138">
        <v>0</v>
      </c>
    </row>
    <row r="63" spans="1:27" s="89" customFormat="1" ht="14.25" customHeight="1" x14ac:dyDescent="0.25">
      <c r="A63" s="3" t="s">
        <v>196</v>
      </c>
      <c r="B63" s="3" t="s">
        <v>392</v>
      </c>
      <c r="C63" s="3" t="s">
        <v>206</v>
      </c>
      <c r="D63" s="53">
        <v>0</v>
      </c>
      <c r="E63" s="53">
        <v>0</v>
      </c>
      <c r="F63" s="53">
        <v>0.45599999999999996</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138">
        <v>0.45599999999999996</v>
      </c>
    </row>
    <row r="64" spans="1:27" s="89" customFormat="1" ht="14.25" customHeight="1" x14ac:dyDescent="0.25">
      <c r="A64" s="51" t="s">
        <v>396</v>
      </c>
      <c r="B64" s="51" t="s">
        <v>396</v>
      </c>
      <c r="C64" s="51" t="s">
        <v>396</v>
      </c>
      <c r="D64" s="52">
        <v>0</v>
      </c>
      <c r="E64" s="52">
        <v>0</v>
      </c>
      <c r="F64" s="52">
        <v>4.3610000000000015</v>
      </c>
      <c r="G64" s="52">
        <v>0</v>
      </c>
      <c r="H64" s="52">
        <v>0</v>
      </c>
      <c r="I64" s="52">
        <v>0</v>
      </c>
      <c r="J64" s="52">
        <v>0</v>
      </c>
      <c r="K64" s="52">
        <v>0</v>
      </c>
      <c r="L64" s="52">
        <v>0</v>
      </c>
      <c r="M64" s="52">
        <v>0</v>
      </c>
      <c r="N64" s="52">
        <v>0</v>
      </c>
      <c r="O64" s="52">
        <v>0</v>
      </c>
      <c r="P64" s="52">
        <v>0</v>
      </c>
      <c r="Q64" s="52">
        <v>0</v>
      </c>
      <c r="R64" s="52">
        <v>0</v>
      </c>
      <c r="S64" s="52">
        <v>0</v>
      </c>
      <c r="T64" s="52">
        <v>3.6880000000000006</v>
      </c>
      <c r="U64" s="52">
        <v>0</v>
      </c>
      <c r="V64" s="52">
        <v>0</v>
      </c>
      <c r="W64" s="52">
        <v>0.12</v>
      </c>
      <c r="X64" s="52">
        <v>1.575</v>
      </c>
      <c r="Y64" s="52">
        <v>0</v>
      </c>
      <c r="Z64" s="52">
        <v>0</v>
      </c>
      <c r="AA64" s="52">
        <v>9.7440000000000015</v>
      </c>
    </row>
    <row r="65" spans="1:27"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138">
        <v>0</v>
      </c>
    </row>
    <row r="66" spans="1:27"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138">
        <v>0</v>
      </c>
    </row>
    <row r="67" spans="1:27" s="89" customFormat="1" ht="14.25" customHeight="1" x14ac:dyDescent="0.25">
      <c r="A67" s="3" t="s">
        <v>196</v>
      </c>
      <c r="B67" s="3" t="s">
        <v>397</v>
      </c>
      <c r="C67" s="3" t="s">
        <v>400</v>
      </c>
      <c r="D67" s="53">
        <v>0</v>
      </c>
      <c r="E67" s="53">
        <v>0</v>
      </c>
      <c r="F67" s="53">
        <v>5.3999999999999999E-2</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138">
        <v>5.3999999999999999E-2</v>
      </c>
    </row>
    <row r="68" spans="1:27"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138">
        <v>0</v>
      </c>
    </row>
    <row r="69" spans="1:27" s="89" customFormat="1" ht="14.25" customHeight="1" x14ac:dyDescent="0.25">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138">
        <v>0</v>
      </c>
    </row>
    <row r="70" spans="1:27" s="89" customFormat="1" ht="14.25" customHeight="1" x14ac:dyDescent="0.25">
      <c r="A70" s="3" t="s">
        <v>196</v>
      </c>
      <c r="B70" s="3" t="s">
        <v>397</v>
      </c>
      <c r="C70" s="3" t="s">
        <v>403</v>
      </c>
      <c r="D70" s="53">
        <v>0</v>
      </c>
      <c r="E70" s="53">
        <v>0</v>
      </c>
      <c r="F70" s="53">
        <v>1.3340000000000001</v>
      </c>
      <c r="G70" s="53">
        <v>0</v>
      </c>
      <c r="H70" s="53">
        <v>0</v>
      </c>
      <c r="I70" s="53">
        <v>0</v>
      </c>
      <c r="J70" s="53">
        <v>0</v>
      </c>
      <c r="K70" s="53">
        <v>0</v>
      </c>
      <c r="L70" s="53">
        <v>0</v>
      </c>
      <c r="M70" s="53">
        <v>0</v>
      </c>
      <c r="N70" s="53">
        <v>0</v>
      </c>
      <c r="O70" s="53">
        <v>0</v>
      </c>
      <c r="P70" s="53">
        <v>0</v>
      </c>
      <c r="Q70" s="53">
        <v>0</v>
      </c>
      <c r="R70" s="53">
        <v>0</v>
      </c>
      <c r="S70" s="53">
        <v>0</v>
      </c>
      <c r="T70" s="53">
        <v>0</v>
      </c>
      <c r="U70" s="53">
        <v>0</v>
      </c>
      <c r="V70" s="53">
        <v>0</v>
      </c>
      <c r="W70" s="53">
        <v>0</v>
      </c>
      <c r="X70" s="53">
        <v>0.49</v>
      </c>
      <c r="Y70" s="53">
        <v>0</v>
      </c>
      <c r="Z70" s="53">
        <v>0</v>
      </c>
      <c r="AA70" s="138">
        <v>1.8240000000000001</v>
      </c>
    </row>
    <row r="71" spans="1:27" s="89" customFormat="1" ht="14.25" customHeight="1" x14ac:dyDescent="0.25">
      <c r="A71" s="3" t="s">
        <v>196</v>
      </c>
      <c r="B71" s="3" t="s">
        <v>397</v>
      </c>
      <c r="C71" s="3" t="s">
        <v>404</v>
      </c>
      <c r="D71" s="53">
        <v>0</v>
      </c>
      <c r="E71" s="53">
        <v>0</v>
      </c>
      <c r="F71" s="53">
        <v>0.68300000000000005</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5.1999999999999998E-2</v>
      </c>
      <c r="X71" s="53">
        <v>0</v>
      </c>
      <c r="Y71" s="53">
        <v>0</v>
      </c>
      <c r="Z71" s="53">
        <v>0</v>
      </c>
      <c r="AA71" s="138">
        <v>0.7350000000000001</v>
      </c>
    </row>
    <row r="72" spans="1:27"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138">
        <v>0</v>
      </c>
    </row>
    <row r="73" spans="1:27" s="89" customFormat="1" ht="14.25" customHeight="1" x14ac:dyDescent="0.25">
      <c r="A73" s="3" t="s">
        <v>196</v>
      </c>
      <c r="B73" s="3" t="s">
        <v>397</v>
      </c>
      <c r="C73" s="3" t="s">
        <v>406</v>
      </c>
      <c r="D73" s="53">
        <v>0</v>
      </c>
      <c r="E73" s="53">
        <v>0</v>
      </c>
      <c r="F73" s="53">
        <v>1.0160000000000002</v>
      </c>
      <c r="G73" s="53">
        <v>0</v>
      </c>
      <c r="H73" s="53">
        <v>0</v>
      </c>
      <c r="I73" s="53">
        <v>0</v>
      </c>
      <c r="J73" s="53">
        <v>0</v>
      </c>
      <c r="K73" s="53">
        <v>0</v>
      </c>
      <c r="L73" s="53">
        <v>0</v>
      </c>
      <c r="M73" s="53">
        <v>0</v>
      </c>
      <c r="N73" s="53">
        <v>0</v>
      </c>
      <c r="O73" s="53">
        <v>0</v>
      </c>
      <c r="P73" s="53">
        <v>0</v>
      </c>
      <c r="Q73" s="53">
        <v>0</v>
      </c>
      <c r="R73" s="53">
        <v>0</v>
      </c>
      <c r="S73" s="53">
        <v>0</v>
      </c>
      <c r="T73" s="53">
        <v>4.2999999999999997E-2</v>
      </c>
      <c r="U73" s="53">
        <v>0</v>
      </c>
      <c r="V73" s="53">
        <v>0</v>
      </c>
      <c r="W73" s="53">
        <v>0</v>
      </c>
      <c r="X73" s="53">
        <v>0</v>
      </c>
      <c r="Y73" s="53">
        <v>0</v>
      </c>
      <c r="Z73" s="53">
        <v>0</v>
      </c>
      <c r="AA73" s="138">
        <v>1.0590000000000002</v>
      </c>
    </row>
    <row r="74" spans="1:27" s="89" customFormat="1" ht="14.25" customHeight="1" x14ac:dyDescent="0.25">
      <c r="A74" s="3" t="s">
        <v>196</v>
      </c>
      <c r="B74" s="3" t="s">
        <v>397</v>
      </c>
      <c r="C74" s="3" t="s">
        <v>407</v>
      </c>
      <c r="D74" s="53">
        <v>0</v>
      </c>
      <c r="E74" s="53">
        <v>0</v>
      </c>
      <c r="F74" s="53">
        <v>0.9780000000000002</v>
      </c>
      <c r="G74" s="53">
        <v>0</v>
      </c>
      <c r="H74" s="53">
        <v>0</v>
      </c>
      <c r="I74" s="53">
        <v>0</v>
      </c>
      <c r="J74" s="53">
        <v>0</v>
      </c>
      <c r="K74" s="53">
        <v>0</v>
      </c>
      <c r="L74" s="53">
        <v>0</v>
      </c>
      <c r="M74" s="53">
        <v>0</v>
      </c>
      <c r="N74" s="53">
        <v>0</v>
      </c>
      <c r="O74" s="53">
        <v>0</v>
      </c>
      <c r="P74" s="53">
        <v>0</v>
      </c>
      <c r="Q74" s="53">
        <v>0</v>
      </c>
      <c r="R74" s="53">
        <v>0</v>
      </c>
      <c r="S74" s="53">
        <v>0</v>
      </c>
      <c r="T74" s="53">
        <v>0.38200000000000001</v>
      </c>
      <c r="U74" s="53">
        <v>0</v>
      </c>
      <c r="V74" s="53">
        <v>0</v>
      </c>
      <c r="W74" s="53">
        <v>0</v>
      </c>
      <c r="X74" s="53">
        <v>0</v>
      </c>
      <c r="Y74" s="53">
        <v>0</v>
      </c>
      <c r="Z74" s="53">
        <v>0</v>
      </c>
      <c r="AA74" s="138">
        <v>1.3600000000000003</v>
      </c>
    </row>
    <row r="75" spans="1:27"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138">
        <v>0</v>
      </c>
    </row>
    <row r="76" spans="1:27"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138">
        <v>0</v>
      </c>
    </row>
    <row r="77" spans="1:27"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138">
        <v>0</v>
      </c>
    </row>
    <row r="78" spans="1:27"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138">
        <v>0</v>
      </c>
    </row>
    <row r="79" spans="1:27" s="89" customFormat="1" ht="14.25" customHeight="1" x14ac:dyDescent="0.25">
      <c r="A79" s="3" t="s">
        <v>196</v>
      </c>
      <c r="B79" s="3" t="s">
        <v>397</v>
      </c>
      <c r="C79" s="3" t="s">
        <v>412</v>
      </c>
      <c r="D79" s="53">
        <v>0</v>
      </c>
      <c r="E79" s="53">
        <v>0</v>
      </c>
      <c r="F79" s="53">
        <v>0.16800000000000001</v>
      </c>
      <c r="G79" s="53">
        <v>0</v>
      </c>
      <c r="H79" s="53">
        <v>0</v>
      </c>
      <c r="I79" s="53">
        <v>0</v>
      </c>
      <c r="J79" s="53">
        <v>0</v>
      </c>
      <c r="K79" s="53">
        <v>0</v>
      </c>
      <c r="L79" s="53">
        <v>0</v>
      </c>
      <c r="M79" s="53">
        <v>0</v>
      </c>
      <c r="N79" s="53">
        <v>0</v>
      </c>
      <c r="O79" s="53">
        <v>0</v>
      </c>
      <c r="P79" s="53">
        <v>0</v>
      </c>
      <c r="Q79" s="53">
        <v>0</v>
      </c>
      <c r="R79" s="53">
        <v>0</v>
      </c>
      <c r="S79" s="53">
        <v>0</v>
      </c>
      <c r="T79" s="53">
        <v>1.0999999999999999E-2</v>
      </c>
      <c r="U79" s="53">
        <v>0</v>
      </c>
      <c r="V79" s="53">
        <v>0</v>
      </c>
      <c r="W79" s="53">
        <v>6.8000000000000005E-2</v>
      </c>
      <c r="X79" s="53">
        <v>0.88900000000000001</v>
      </c>
      <c r="Y79" s="53">
        <v>0</v>
      </c>
      <c r="Z79" s="53">
        <v>0</v>
      </c>
      <c r="AA79" s="138">
        <v>1.1360000000000001</v>
      </c>
    </row>
    <row r="80" spans="1:27" s="89" customFormat="1" ht="14.25" customHeight="1" x14ac:dyDescent="0.25">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0.19600000000000001</v>
      </c>
      <c r="Y80" s="53">
        <v>0</v>
      </c>
      <c r="Z80" s="53">
        <v>0</v>
      </c>
      <c r="AA80" s="138">
        <v>0.19600000000000001</v>
      </c>
    </row>
    <row r="81" spans="1:27" s="89" customFormat="1" ht="14.25" customHeight="1" x14ac:dyDescent="0.25">
      <c r="A81" s="3" t="s">
        <v>196</v>
      </c>
      <c r="B81" s="3" t="s">
        <v>397</v>
      </c>
      <c r="C81" s="3" t="s">
        <v>414</v>
      </c>
      <c r="D81" s="53">
        <v>0</v>
      </c>
      <c r="E81" s="53">
        <v>0</v>
      </c>
      <c r="F81" s="53">
        <v>0.128</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138">
        <v>0.128</v>
      </c>
    </row>
    <row r="82" spans="1:27"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3.2520000000000007</v>
      </c>
      <c r="U82" s="53">
        <v>0</v>
      </c>
      <c r="V82" s="53">
        <v>0</v>
      </c>
      <c r="W82" s="53">
        <v>0</v>
      </c>
      <c r="X82" s="53">
        <v>0</v>
      </c>
      <c r="Y82" s="53">
        <v>0</v>
      </c>
      <c r="Z82" s="53">
        <v>0</v>
      </c>
      <c r="AA82" s="138">
        <v>3.2520000000000007</v>
      </c>
    </row>
    <row r="83" spans="1:27" s="89" customFormat="1" ht="14.25" customHeight="1" x14ac:dyDescent="0.25">
      <c r="A83" s="51" t="s">
        <v>416</v>
      </c>
      <c r="B83" s="51" t="s">
        <v>416</v>
      </c>
      <c r="C83" s="51" t="s">
        <v>416</v>
      </c>
      <c r="D83" s="52">
        <v>0</v>
      </c>
      <c r="E83" s="52">
        <v>0</v>
      </c>
      <c r="F83" s="52">
        <v>4.4880000000000004</v>
      </c>
      <c r="G83" s="52">
        <v>0</v>
      </c>
      <c r="H83" s="52">
        <v>0</v>
      </c>
      <c r="I83" s="52">
        <v>0</v>
      </c>
      <c r="J83" s="52">
        <v>0</v>
      </c>
      <c r="K83" s="52">
        <v>0</v>
      </c>
      <c r="L83" s="52">
        <v>0</v>
      </c>
      <c r="M83" s="52">
        <v>0</v>
      </c>
      <c r="N83" s="52">
        <v>0</v>
      </c>
      <c r="O83" s="52">
        <v>1.2250000000000001</v>
      </c>
      <c r="P83" s="52">
        <v>0</v>
      </c>
      <c r="Q83" s="52">
        <v>0</v>
      </c>
      <c r="R83" s="52">
        <v>0</v>
      </c>
      <c r="S83" s="52">
        <v>0</v>
      </c>
      <c r="T83" s="52">
        <v>0</v>
      </c>
      <c r="U83" s="52">
        <v>0</v>
      </c>
      <c r="V83" s="52">
        <v>0</v>
      </c>
      <c r="W83" s="52">
        <v>0.156</v>
      </c>
      <c r="X83" s="52">
        <v>0.81500000000000006</v>
      </c>
      <c r="Y83" s="52">
        <v>0</v>
      </c>
      <c r="Z83" s="52">
        <v>0</v>
      </c>
      <c r="AA83" s="52">
        <v>6.6840000000000002</v>
      </c>
    </row>
    <row r="84" spans="1:27" s="89" customFormat="1" ht="14.25" customHeight="1" x14ac:dyDescent="0.25">
      <c r="A84" s="3" t="s">
        <v>196</v>
      </c>
      <c r="B84" s="3" t="s">
        <v>417</v>
      </c>
      <c r="C84" s="3" t="s">
        <v>418</v>
      </c>
      <c r="D84" s="53">
        <v>0</v>
      </c>
      <c r="E84" s="53">
        <v>0</v>
      </c>
      <c r="F84" s="53">
        <v>7.2999999999999995E-2</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138">
        <v>7.2999999999999995E-2</v>
      </c>
    </row>
    <row r="85" spans="1:27"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138">
        <v>0</v>
      </c>
    </row>
    <row r="86" spans="1:27"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138">
        <v>0</v>
      </c>
    </row>
    <row r="87" spans="1:27" s="89" customFormat="1" ht="14.25" customHeight="1" x14ac:dyDescent="0.25">
      <c r="A87" s="3" t="s">
        <v>196</v>
      </c>
      <c r="B87" s="3" t="s">
        <v>417</v>
      </c>
      <c r="C87" s="3" t="s">
        <v>421</v>
      </c>
      <c r="D87" s="53">
        <v>0</v>
      </c>
      <c r="E87" s="53">
        <v>0</v>
      </c>
      <c r="F87" s="53">
        <v>0.122</v>
      </c>
      <c r="G87" s="53">
        <v>0</v>
      </c>
      <c r="H87" s="53">
        <v>0</v>
      </c>
      <c r="I87" s="53">
        <v>0</v>
      </c>
      <c r="J87" s="53">
        <v>0</v>
      </c>
      <c r="K87" s="53">
        <v>0</v>
      </c>
      <c r="L87" s="53">
        <v>0</v>
      </c>
      <c r="M87" s="53">
        <v>0</v>
      </c>
      <c r="N87" s="53">
        <v>0</v>
      </c>
      <c r="O87" s="53">
        <v>0</v>
      </c>
      <c r="P87" s="53">
        <v>0</v>
      </c>
      <c r="Q87" s="53">
        <v>0</v>
      </c>
      <c r="R87" s="53">
        <v>0</v>
      </c>
      <c r="S87" s="53">
        <v>0</v>
      </c>
      <c r="T87" s="53">
        <v>0</v>
      </c>
      <c r="U87" s="53">
        <v>0</v>
      </c>
      <c r="V87" s="53">
        <v>0</v>
      </c>
      <c r="W87" s="53">
        <v>0</v>
      </c>
      <c r="X87" s="53">
        <v>0.3</v>
      </c>
      <c r="Y87" s="53">
        <v>0</v>
      </c>
      <c r="Z87" s="53">
        <v>0</v>
      </c>
      <c r="AA87" s="138">
        <v>0.42199999999999999</v>
      </c>
    </row>
    <row r="88" spans="1:27"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138">
        <v>0</v>
      </c>
    </row>
    <row r="89" spans="1:27" s="89" customFormat="1" ht="14.25" customHeight="1" x14ac:dyDescent="0.25">
      <c r="A89" s="3" t="s">
        <v>196</v>
      </c>
      <c r="B89" s="3" t="s">
        <v>417</v>
      </c>
      <c r="C89" s="3" t="s">
        <v>423</v>
      </c>
      <c r="D89" s="53">
        <v>0</v>
      </c>
      <c r="E89" s="53">
        <v>0</v>
      </c>
      <c r="F89" s="53">
        <v>0.39000000000000007</v>
      </c>
      <c r="G89" s="53">
        <v>0</v>
      </c>
      <c r="H89" s="53">
        <v>0</v>
      </c>
      <c r="I89" s="53">
        <v>0</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138">
        <v>0.39000000000000007</v>
      </c>
    </row>
    <row r="90" spans="1:27" s="89" customFormat="1" ht="14.25" customHeight="1" x14ac:dyDescent="0.25">
      <c r="A90" s="3" t="s">
        <v>196</v>
      </c>
      <c r="B90" s="3" t="s">
        <v>417</v>
      </c>
      <c r="C90" s="3" t="s">
        <v>424</v>
      </c>
      <c r="D90" s="53">
        <v>0</v>
      </c>
      <c r="E90" s="53">
        <v>0</v>
      </c>
      <c r="F90" s="53">
        <v>9.1999999999999998E-2</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138">
        <v>9.1999999999999998E-2</v>
      </c>
    </row>
    <row r="91" spans="1:27"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138">
        <v>0</v>
      </c>
    </row>
    <row r="92" spans="1:27"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2.4E-2</v>
      </c>
      <c r="Y92" s="53">
        <v>0</v>
      </c>
      <c r="Z92" s="53">
        <v>0</v>
      </c>
      <c r="AA92" s="138">
        <v>2.4E-2</v>
      </c>
    </row>
    <row r="93" spans="1:27"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138">
        <v>0</v>
      </c>
    </row>
    <row r="94" spans="1:27" s="89" customFormat="1" ht="14.25" customHeight="1" x14ac:dyDescent="0.25">
      <c r="A94" s="3" t="s">
        <v>196</v>
      </c>
      <c r="B94" s="3" t="s">
        <v>417</v>
      </c>
      <c r="C94" s="3" t="s">
        <v>428</v>
      </c>
      <c r="D94" s="53">
        <v>0</v>
      </c>
      <c r="E94" s="53">
        <v>0</v>
      </c>
      <c r="F94" s="53">
        <v>7.2000000000000008E-2</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138">
        <v>7.2000000000000008E-2</v>
      </c>
    </row>
    <row r="95" spans="1:27"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138">
        <v>0</v>
      </c>
    </row>
    <row r="96" spans="1:27" s="89" customFormat="1" ht="14.25" customHeight="1" x14ac:dyDescent="0.25">
      <c r="A96" s="3" t="s">
        <v>196</v>
      </c>
      <c r="B96" s="3" t="s">
        <v>417</v>
      </c>
      <c r="C96" s="3" t="s">
        <v>430</v>
      </c>
      <c r="D96" s="53">
        <v>0</v>
      </c>
      <c r="E96" s="53">
        <v>0</v>
      </c>
      <c r="F96" s="53">
        <v>2.7749999999999999</v>
      </c>
      <c r="G96" s="53">
        <v>0</v>
      </c>
      <c r="H96" s="53">
        <v>0</v>
      </c>
      <c r="I96" s="53">
        <v>0</v>
      </c>
      <c r="J96" s="53">
        <v>0</v>
      </c>
      <c r="K96" s="53">
        <v>0</v>
      </c>
      <c r="L96" s="53">
        <v>0</v>
      </c>
      <c r="M96" s="53">
        <v>0</v>
      </c>
      <c r="N96" s="53">
        <v>0</v>
      </c>
      <c r="O96" s="53">
        <v>1.2250000000000001</v>
      </c>
      <c r="P96" s="53">
        <v>0</v>
      </c>
      <c r="Q96" s="53">
        <v>0</v>
      </c>
      <c r="R96" s="53">
        <v>0</v>
      </c>
      <c r="S96" s="53">
        <v>0</v>
      </c>
      <c r="T96" s="53">
        <v>0</v>
      </c>
      <c r="U96" s="53">
        <v>0</v>
      </c>
      <c r="V96" s="53">
        <v>0</v>
      </c>
      <c r="W96" s="53">
        <v>0</v>
      </c>
      <c r="X96" s="53">
        <v>0.46600000000000003</v>
      </c>
      <c r="Y96" s="53">
        <v>0</v>
      </c>
      <c r="Z96" s="53">
        <v>0</v>
      </c>
      <c r="AA96" s="138">
        <v>4.4660000000000002</v>
      </c>
    </row>
    <row r="97" spans="1:27" s="89" customFormat="1" ht="14.25" customHeight="1" x14ac:dyDescent="0.25">
      <c r="A97" s="3" t="s">
        <v>196</v>
      </c>
      <c r="B97" s="3" t="s">
        <v>417</v>
      </c>
      <c r="C97" s="3" t="s">
        <v>431</v>
      </c>
      <c r="D97" s="53">
        <v>0</v>
      </c>
      <c r="E97" s="53">
        <v>0</v>
      </c>
      <c r="F97" s="53">
        <v>0.628</v>
      </c>
      <c r="G97" s="53">
        <v>0</v>
      </c>
      <c r="H97" s="53">
        <v>0</v>
      </c>
      <c r="I97" s="53">
        <v>0</v>
      </c>
      <c r="J97" s="53">
        <v>0</v>
      </c>
      <c r="K97" s="53">
        <v>0</v>
      </c>
      <c r="L97" s="53">
        <v>0</v>
      </c>
      <c r="M97" s="53">
        <v>0</v>
      </c>
      <c r="N97" s="53">
        <v>0</v>
      </c>
      <c r="O97" s="53">
        <v>0</v>
      </c>
      <c r="P97" s="53">
        <v>0</v>
      </c>
      <c r="Q97" s="53">
        <v>0</v>
      </c>
      <c r="R97" s="53">
        <v>0</v>
      </c>
      <c r="S97" s="53">
        <v>0</v>
      </c>
      <c r="T97" s="53">
        <v>0</v>
      </c>
      <c r="U97" s="53">
        <v>0</v>
      </c>
      <c r="V97" s="53">
        <v>0</v>
      </c>
      <c r="W97" s="53">
        <v>0.156</v>
      </c>
      <c r="X97" s="53">
        <v>2.5000000000000001E-2</v>
      </c>
      <c r="Y97" s="53">
        <v>0</v>
      </c>
      <c r="Z97" s="53">
        <v>0</v>
      </c>
      <c r="AA97" s="138">
        <v>0.80900000000000005</v>
      </c>
    </row>
    <row r="98" spans="1:27" s="89" customFormat="1" ht="14.25" customHeight="1" x14ac:dyDescent="0.25">
      <c r="A98" s="3" t="s">
        <v>196</v>
      </c>
      <c r="B98" s="3" t="s">
        <v>417</v>
      </c>
      <c r="C98" s="3" t="s">
        <v>432</v>
      </c>
      <c r="D98" s="53">
        <v>0</v>
      </c>
      <c r="E98" s="53">
        <v>0</v>
      </c>
      <c r="F98" s="53">
        <v>2.4E-2</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138">
        <v>2.4E-2</v>
      </c>
    </row>
    <row r="99" spans="1:27" s="89" customFormat="1" ht="14.25" customHeight="1" x14ac:dyDescent="0.25">
      <c r="A99" s="3" t="s">
        <v>196</v>
      </c>
      <c r="B99" s="3" t="s">
        <v>417</v>
      </c>
      <c r="C99" s="3" t="s">
        <v>433</v>
      </c>
      <c r="D99" s="53">
        <v>0</v>
      </c>
      <c r="E99" s="53">
        <v>0</v>
      </c>
      <c r="F99" s="53">
        <v>0.312</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138">
        <v>0.312</v>
      </c>
    </row>
    <row r="100" spans="1:27" s="89" customFormat="1" ht="14.25" customHeight="1" x14ac:dyDescent="0.25">
      <c r="A100" s="51" t="s">
        <v>434</v>
      </c>
      <c r="B100" s="51" t="s">
        <v>434</v>
      </c>
      <c r="C100" s="51" t="s">
        <v>434</v>
      </c>
      <c r="D100" s="52">
        <v>0</v>
      </c>
      <c r="E100" s="52">
        <v>0</v>
      </c>
      <c r="F100" s="52">
        <v>1.3660000000000001</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2.5999999999999999E-2</v>
      </c>
      <c r="X100" s="52">
        <v>0.8</v>
      </c>
      <c r="Y100" s="52">
        <v>0.02</v>
      </c>
      <c r="Z100" s="52">
        <v>0</v>
      </c>
      <c r="AA100" s="52">
        <v>2.2120000000000002</v>
      </c>
    </row>
    <row r="101" spans="1:27" s="89" customFormat="1" ht="14.25" customHeight="1" x14ac:dyDescent="0.25">
      <c r="A101" s="3" t="s">
        <v>196</v>
      </c>
      <c r="B101" s="3" t="s">
        <v>435</v>
      </c>
      <c r="C101" s="3" t="s">
        <v>436</v>
      </c>
      <c r="D101" s="53">
        <v>0</v>
      </c>
      <c r="E101" s="53">
        <v>0</v>
      </c>
      <c r="F101" s="53">
        <v>0.317</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53">
        <v>0</v>
      </c>
      <c r="W101" s="53">
        <v>2.5999999999999999E-2</v>
      </c>
      <c r="X101" s="53">
        <v>0</v>
      </c>
      <c r="Y101" s="53">
        <v>0</v>
      </c>
      <c r="Z101" s="53">
        <v>0</v>
      </c>
      <c r="AA101" s="138">
        <v>0.34300000000000003</v>
      </c>
    </row>
    <row r="102" spans="1:27" s="89" customFormat="1" ht="14.25" customHeight="1" x14ac:dyDescent="0.25">
      <c r="A102" s="3" t="s">
        <v>196</v>
      </c>
      <c r="B102" s="3" t="s">
        <v>435</v>
      </c>
      <c r="C102" s="3" t="s">
        <v>437</v>
      </c>
      <c r="D102" s="53">
        <v>0</v>
      </c>
      <c r="E102" s="53">
        <v>0</v>
      </c>
      <c r="F102" s="53">
        <v>0.57500000000000007</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0.8</v>
      </c>
      <c r="Y102" s="53">
        <v>0</v>
      </c>
      <c r="Z102" s="53">
        <v>0</v>
      </c>
      <c r="AA102" s="138">
        <v>1.375</v>
      </c>
    </row>
    <row r="103" spans="1:27"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138">
        <v>0</v>
      </c>
    </row>
    <row r="104" spans="1:27"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138">
        <v>0</v>
      </c>
    </row>
    <row r="105" spans="1:27" s="89" customFormat="1" ht="14.25" customHeight="1" x14ac:dyDescent="0.25">
      <c r="A105" s="3" t="s">
        <v>196</v>
      </c>
      <c r="B105" s="3" t="s">
        <v>435</v>
      </c>
      <c r="C105" s="3" t="s">
        <v>440</v>
      </c>
      <c r="D105" s="53">
        <v>0</v>
      </c>
      <c r="E105" s="53">
        <v>0</v>
      </c>
      <c r="F105" s="53">
        <v>0.114</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138">
        <v>0.114</v>
      </c>
    </row>
    <row r="106" spans="1:27" s="89" customFormat="1" ht="14.25" customHeight="1" x14ac:dyDescent="0.25">
      <c r="A106" s="3" t="s">
        <v>196</v>
      </c>
      <c r="B106" s="3" t="s">
        <v>435</v>
      </c>
      <c r="C106" s="3" t="s">
        <v>441</v>
      </c>
      <c r="D106" s="53">
        <v>0</v>
      </c>
      <c r="E106" s="53">
        <v>0</v>
      </c>
      <c r="F106" s="53">
        <v>0.36</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138">
        <v>0.36</v>
      </c>
    </row>
    <row r="107" spans="1:27"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138">
        <v>0</v>
      </c>
    </row>
    <row r="108" spans="1:27"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0.02</v>
      </c>
      <c r="Z108" s="53">
        <v>0</v>
      </c>
      <c r="AA108" s="138">
        <v>0.02</v>
      </c>
    </row>
    <row r="109" spans="1:27"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138">
        <v>0</v>
      </c>
    </row>
    <row r="110" spans="1:27" s="89" customFormat="1" ht="14.25" customHeight="1" x14ac:dyDescent="0.25">
      <c r="A110" s="51" t="s">
        <v>445</v>
      </c>
      <c r="B110" s="51" t="s">
        <v>445</v>
      </c>
      <c r="C110" s="51" t="s">
        <v>445</v>
      </c>
      <c r="D110" s="52">
        <v>0</v>
      </c>
      <c r="E110" s="52">
        <v>0</v>
      </c>
      <c r="F110" s="52">
        <v>2.8579999999999997</v>
      </c>
      <c r="G110" s="52">
        <v>0</v>
      </c>
      <c r="H110" s="52">
        <v>0</v>
      </c>
      <c r="I110" s="52">
        <v>0</v>
      </c>
      <c r="J110" s="52">
        <v>2.1999999999999999E-2</v>
      </c>
      <c r="K110" s="52">
        <v>0</v>
      </c>
      <c r="L110" s="52">
        <v>0</v>
      </c>
      <c r="M110" s="52">
        <v>0</v>
      </c>
      <c r="N110" s="52">
        <v>0</v>
      </c>
      <c r="O110" s="52">
        <v>0</v>
      </c>
      <c r="P110" s="52">
        <v>0</v>
      </c>
      <c r="Q110" s="52">
        <v>16.413</v>
      </c>
      <c r="R110" s="52">
        <v>0</v>
      </c>
      <c r="S110" s="52">
        <v>0</v>
      </c>
      <c r="T110" s="52">
        <v>0</v>
      </c>
      <c r="U110" s="52">
        <v>1.012</v>
      </c>
      <c r="V110" s="52">
        <v>0</v>
      </c>
      <c r="W110" s="52">
        <v>1.1519999999999999</v>
      </c>
      <c r="X110" s="52">
        <v>0</v>
      </c>
      <c r="Y110" s="52">
        <v>1.9E-2</v>
      </c>
      <c r="Z110" s="52">
        <v>0</v>
      </c>
      <c r="AA110" s="52">
        <v>21.476000000000003</v>
      </c>
    </row>
    <row r="111" spans="1:27"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138">
        <v>0</v>
      </c>
    </row>
    <row r="112" spans="1:27"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138">
        <v>0</v>
      </c>
    </row>
    <row r="113" spans="1:27" s="89" customFormat="1" ht="14.25" customHeight="1" x14ac:dyDescent="0.25">
      <c r="A113" s="3" t="s">
        <v>196</v>
      </c>
      <c r="B113" s="3" t="s">
        <v>446</v>
      </c>
      <c r="C113" s="3" t="s">
        <v>449</v>
      </c>
      <c r="D113" s="53">
        <v>0</v>
      </c>
      <c r="E113" s="53">
        <v>0</v>
      </c>
      <c r="F113" s="53">
        <v>1.6639999999999999</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138">
        <v>1.6639999999999999</v>
      </c>
    </row>
    <row r="114" spans="1:27" s="89" customFormat="1" ht="14.25" customHeight="1" x14ac:dyDescent="0.25">
      <c r="A114" s="3" t="s">
        <v>196</v>
      </c>
      <c r="B114" s="3" t="s">
        <v>446</v>
      </c>
      <c r="C114" s="3" t="s">
        <v>450</v>
      </c>
      <c r="D114" s="53">
        <v>0</v>
      </c>
      <c r="E114" s="53">
        <v>0</v>
      </c>
      <c r="F114" s="53">
        <v>1.194</v>
      </c>
      <c r="G114" s="53">
        <v>0</v>
      </c>
      <c r="H114" s="53">
        <v>0</v>
      </c>
      <c r="I114" s="53">
        <v>0</v>
      </c>
      <c r="J114" s="53">
        <v>2.1999999999999999E-2</v>
      </c>
      <c r="K114" s="53">
        <v>0</v>
      </c>
      <c r="L114" s="53">
        <v>0</v>
      </c>
      <c r="M114" s="53">
        <v>0</v>
      </c>
      <c r="N114" s="53">
        <v>0</v>
      </c>
      <c r="O114" s="53">
        <v>0</v>
      </c>
      <c r="P114" s="53">
        <v>0</v>
      </c>
      <c r="Q114" s="53">
        <v>16.413</v>
      </c>
      <c r="R114" s="53">
        <v>0</v>
      </c>
      <c r="S114" s="53">
        <v>0</v>
      </c>
      <c r="T114" s="53">
        <v>0</v>
      </c>
      <c r="U114" s="53">
        <v>1.012</v>
      </c>
      <c r="V114" s="53">
        <v>0</v>
      </c>
      <c r="W114" s="53">
        <v>1.1519999999999999</v>
      </c>
      <c r="X114" s="53">
        <v>0</v>
      </c>
      <c r="Y114" s="53">
        <v>1.9E-2</v>
      </c>
      <c r="Z114" s="53">
        <v>0</v>
      </c>
      <c r="AA114" s="138">
        <v>19.812000000000001</v>
      </c>
    </row>
    <row r="115" spans="1:27"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138">
        <v>0</v>
      </c>
    </row>
    <row r="116" spans="1:27" s="89" customFormat="1" ht="14.25" customHeight="1" x14ac:dyDescent="0.25">
      <c r="A116" s="49" t="s">
        <v>452</v>
      </c>
      <c r="B116" s="49" t="s">
        <v>452</v>
      </c>
      <c r="C116" s="49" t="s">
        <v>452</v>
      </c>
      <c r="D116" s="50">
        <v>0</v>
      </c>
      <c r="E116" s="50">
        <v>0</v>
      </c>
      <c r="F116" s="50">
        <v>6.7409999999999997</v>
      </c>
      <c r="G116" s="50">
        <v>0</v>
      </c>
      <c r="H116" s="50">
        <v>0.36499999999999999</v>
      </c>
      <c r="I116" s="50">
        <v>0.13400000000000001</v>
      </c>
      <c r="J116" s="50">
        <v>0.94400000000000017</v>
      </c>
      <c r="K116" s="50">
        <v>0</v>
      </c>
      <c r="L116" s="50">
        <v>0</v>
      </c>
      <c r="M116" s="50">
        <v>0</v>
      </c>
      <c r="N116" s="50">
        <v>0</v>
      </c>
      <c r="O116" s="50">
        <v>5.1700000000000008</v>
      </c>
      <c r="P116" s="50">
        <v>0</v>
      </c>
      <c r="Q116" s="50">
        <v>55.103000000000002</v>
      </c>
      <c r="R116" s="50">
        <v>0</v>
      </c>
      <c r="S116" s="50">
        <v>0</v>
      </c>
      <c r="T116" s="50">
        <v>0</v>
      </c>
      <c r="U116" s="50">
        <v>0.99399999999999999</v>
      </c>
      <c r="V116" s="50">
        <v>0</v>
      </c>
      <c r="W116" s="50">
        <v>0</v>
      </c>
      <c r="X116" s="50">
        <v>3.1199999999999997</v>
      </c>
      <c r="Y116" s="50">
        <v>7.134999999999998</v>
      </c>
      <c r="Z116" s="50">
        <v>0</v>
      </c>
      <c r="AA116" s="50">
        <v>79.705999999999989</v>
      </c>
    </row>
    <row r="117" spans="1:27" s="89" customFormat="1" ht="14.25" customHeight="1" x14ac:dyDescent="0.25">
      <c r="A117" s="51" t="s">
        <v>452</v>
      </c>
      <c r="B117" s="51" t="s">
        <v>452</v>
      </c>
      <c r="C117" s="51" t="s">
        <v>452</v>
      </c>
      <c r="D117" s="52">
        <v>0</v>
      </c>
      <c r="E117" s="52">
        <v>0</v>
      </c>
      <c r="F117" s="52">
        <v>6.7409999999999997</v>
      </c>
      <c r="G117" s="52">
        <v>0</v>
      </c>
      <c r="H117" s="52">
        <v>0.36499999999999999</v>
      </c>
      <c r="I117" s="52">
        <v>0.13400000000000001</v>
      </c>
      <c r="J117" s="52">
        <v>0.94400000000000017</v>
      </c>
      <c r="K117" s="52">
        <v>0</v>
      </c>
      <c r="L117" s="52">
        <v>0</v>
      </c>
      <c r="M117" s="52">
        <v>0</v>
      </c>
      <c r="N117" s="52">
        <v>0</v>
      </c>
      <c r="O117" s="52">
        <v>5.1700000000000008</v>
      </c>
      <c r="P117" s="52">
        <v>0</v>
      </c>
      <c r="Q117" s="52">
        <v>55.103000000000002</v>
      </c>
      <c r="R117" s="52">
        <v>0</v>
      </c>
      <c r="S117" s="52">
        <v>0</v>
      </c>
      <c r="T117" s="52">
        <v>0</v>
      </c>
      <c r="U117" s="52">
        <v>0.99399999999999999</v>
      </c>
      <c r="V117" s="52">
        <v>0</v>
      </c>
      <c r="W117" s="52">
        <v>0</v>
      </c>
      <c r="X117" s="52">
        <v>3.1199999999999997</v>
      </c>
      <c r="Y117" s="52">
        <v>7.134999999999998</v>
      </c>
      <c r="Z117" s="52">
        <v>0</v>
      </c>
      <c r="AA117" s="52">
        <v>79.705999999999989</v>
      </c>
    </row>
    <row r="118" spans="1:27" s="89" customFormat="1" ht="14.25" customHeight="1" x14ac:dyDescent="0.25">
      <c r="A118" s="3" t="s">
        <v>209</v>
      </c>
      <c r="B118" s="3" t="s">
        <v>209</v>
      </c>
      <c r="C118" s="3" t="s">
        <v>210</v>
      </c>
      <c r="D118" s="53">
        <v>0</v>
      </c>
      <c r="E118" s="53">
        <v>0</v>
      </c>
      <c r="F118" s="53">
        <v>1.1300000000000001</v>
      </c>
      <c r="G118" s="53">
        <v>0</v>
      </c>
      <c r="H118" s="53">
        <v>0.36499999999999999</v>
      </c>
      <c r="I118" s="53">
        <v>0</v>
      </c>
      <c r="J118" s="53">
        <v>0.11899999999999999</v>
      </c>
      <c r="K118" s="53">
        <v>0</v>
      </c>
      <c r="L118" s="53">
        <v>0</v>
      </c>
      <c r="M118" s="53">
        <v>0</v>
      </c>
      <c r="N118" s="53">
        <v>0</v>
      </c>
      <c r="O118" s="53">
        <v>0.46099999999999997</v>
      </c>
      <c r="P118" s="53">
        <v>0</v>
      </c>
      <c r="Q118" s="53">
        <v>0.37700000000000006</v>
      </c>
      <c r="R118" s="53">
        <v>0</v>
      </c>
      <c r="S118" s="53">
        <v>0</v>
      </c>
      <c r="T118" s="53">
        <v>0</v>
      </c>
      <c r="U118" s="53">
        <v>0</v>
      </c>
      <c r="V118" s="53">
        <v>0</v>
      </c>
      <c r="W118" s="53">
        <v>0</v>
      </c>
      <c r="X118" s="53">
        <v>3.0999999999999996</v>
      </c>
      <c r="Y118" s="53">
        <v>7.134999999999998</v>
      </c>
      <c r="Z118" s="53">
        <v>0</v>
      </c>
      <c r="AA118" s="138">
        <v>12.686999999999998</v>
      </c>
    </row>
    <row r="119" spans="1:27" s="89" customFormat="1" ht="14.25" customHeight="1" x14ac:dyDescent="0.25">
      <c r="A119" s="3" t="s">
        <v>209</v>
      </c>
      <c r="B119" s="3" t="s">
        <v>209</v>
      </c>
      <c r="C119" s="3" t="s">
        <v>213</v>
      </c>
      <c r="D119" s="53">
        <v>0</v>
      </c>
      <c r="E119" s="53">
        <v>0</v>
      </c>
      <c r="F119" s="53">
        <v>5.6109999999999998</v>
      </c>
      <c r="G119" s="53">
        <v>0</v>
      </c>
      <c r="H119" s="53">
        <v>0</v>
      </c>
      <c r="I119" s="53">
        <v>0.13400000000000001</v>
      </c>
      <c r="J119" s="53">
        <v>0.82500000000000018</v>
      </c>
      <c r="K119" s="53">
        <v>0</v>
      </c>
      <c r="L119" s="53">
        <v>0</v>
      </c>
      <c r="M119" s="53">
        <v>0</v>
      </c>
      <c r="N119" s="53">
        <v>0</v>
      </c>
      <c r="O119" s="53">
        <v>4.7090000000000005</v>
      </c>
      <c r="P119" s="53">
        <v>0</v>
      </c>
      <c r="Q119" s="53">
        <v>54.725999999999999</v>
      </c>
      <c r="R119" s="53">
        <v>0</v>
      </c>
      <c r="S119" s="53">
        <v>0</v>
      </c>
      <c r="T119" s="53">
        <v>0</v>
      </c>
      <c r="U119" s="53">
        <v>0.99399999999999999</v>
      </c>
      <c r="V119" s="53">
        <v>0</v>
      </c>
      <c r="W119" s="53">
        <v>0</v>
      </c>
      <c r="X119" s="53">
        <v>0.02</v>
      </c>
      <c r="Y119" s="53">
        <v>0</v>
      </c>
      <c r="Z119" s="53">
        <v>0</v>
      </c>
      <c r="AA119" s="138">
        <v>67.018999999999991</v>
      </c>
    </row>
    <row r="120" spans="1:27" s="89" customFormat="1" ht="14.25" customHeight="1" x14ac:dyDescent="0.25">
      <c r="A120" s="49" t="s">
        <v>453</v>
      </c>
      <c r="B120" s="49" t="s">
        <v>453</v>
      </c>
      <c r="C120" s="49" t="s">
        <v>453</v>
      </c>
      <c r="D120" s="50">
        <v>0</v>
      </c>
      <c r="E120" s="50">
        <v>0</v>
      </c>
      <c r="F120" s="50">
        <v>63.514999999999993</v>
      </c>
      <c r="G120" s="50">
        <v>0</v>
      </c>
      <c r="H120" s="50">
        <v>17.058000000000003</v>
      </c>
      <c r="I120" s="50">
        <v>0</v>
      </c>
      <c r="J120" s="50">
        <v>0.13100000000000001</v>
      </c>
      <c r="K120" s="50">
        <v>0</v>
      </c>
      <c r="L120" s="50">
        <v>0</v>
      </c>
      <c r="M120" s="50">
        <v>0</v>
      </c>
      <c r="N120" s="50">
        <v>0</v>
      </c>
      <c r="O120" s="50">
        <v>30.759000000000007</v>
      </c>
      <c r="P120" s="50">
        <v>0</v>
      </c>
      <c r="Q120" s="50">
        <v>4.2299999999999995</v>
      </c>
      <c r="R120" s="50">
        <v>0.1</v>
      </c>
      <c r="S120" s="50">
        <v>0</v>
      </c>
      <c r="T120" s="50">
        <v>0</v>
      </c>
      <c r="U120" s="50">
        <v>1.9419999999999997</v>
      </c>
      <c r="V120" s="50">
        <v>0</v>
      </c>
      <c r="W120" s="50">
        <v>18.209</v>
      </c>
      <c r="X120" s="50">
        <v>4.4000000000000004</v>
      </c>
      <c r="Y120" s="50">
        <v>19.717000000000002</v>
      </c>
      <c r="Z120" s="50">
        <v>0</v>
      </c>
      <c r="AA120" s="50">
        <v>160.06100000000001</v>
      </c>
    </row>
    <row r="121" spans="1:27" s="89" customFormat="1" ht="14.25" customHeight="1" x14ac:dyDescent="0.25">
      <c r="A121" s="51" t="s">
        <v>454</v>
      </c>
      <c r="B121" s="51" t="s">
        <v>454</v>
      </c>
      <c r="C121" s="51" t="s">
        <v>454</v>
      </c>
      <c r="D121" s="52">
        <v>0</v>
      </c>
      <c r="E121" s="52">
        <v>0</v>
      </c>
      <c r="F121" s="52">
        <v>1.4320000000000002</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3.0319999999999991</v>
      </c>
      <c r="X121" s="52">
        <v>9.8000000000000004E-2</v>
      </c>
      <c r="Y121" s="52">
        <v>9.0130000000000017</v>
      </c>
      <c r="Z121" s="52">
        <v>0</v>
      </c>
      <c r="AA121" s="52">
        <v>13.574999999999999</v>
      </c>
    </row>
    <row r="122" spans="1:27"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5.4999999999999993E-2</v>
      </c>
      <c r="Z122" s="53">
        <v>0</v>
      </c>
      <c r="AA122" s="138">
        <v>5.4999999999999993E-2</v>
      </c>
    </row>
    <row r="123" spans="1:27"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5.0810000000000004</v>
      </c>
      <c r="Z123" s="53">
        <v>0</v>
      </c>
      <c r="AA123" s="138">
        <v>5.0810000000000004</v>
      </c>
    </row>
    <row r="124" spans="1:27" s="89" customFormat="1" ht="14.25" customHeight="1" x14ac:dyDescent="0.25">
      <c r="A124" s="3" t="s">
        <v>224</v>
      </c>
      <c r="B124" s="3" t="s">
        <v>455</v>
      </c>
      <c r="C124" s="3" t="s">
        <v>458</v>
      </c>
      <c r="D124" s="53">
        <v>0</v>
      </c>
      <c r="E124" s="53">
        <v>0</v>
      </c>
      <c r="F124" s="53">
        <v>0.97000000000000008</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3.0319999999999991</v>
      </c>
      <c r="X124" s="53">
        <v>9.8000000000000004E-2</v>
      </c>
      <c r="Y124" s="53">
        <v>2.8270000000000004</v>
      </c>
      <c r="Z124" s="53">
        <v>0</v>
      </c>
      <c r="AA124" s="138">
        <v>6.9269999999999996</v>
      </c>
    </row>
    <row r="125" spans="1:27"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0.05</v>
      </c>
      <c r="Z125" s="53">
        <v>0</v>
      </c>
      <c r="AA125" s="138">
        <v>0.05</v>
      </c>
    </row>
    <row r="126" spans="1:27" s="89" customFormat="1" ht="14.25" customHeight="1" x14ac:dyDescent="0.25">
      <c r="A126" s="3" t="s">
        <v>224</v>
      </c>
      <c r="B126" s="3" t="s">
        <v>455</v>
      </c>
      <c r="C126" s="3" t="s">
        <v>460</v>
      </c>
      <c r="D126" s="53">
        <v>0</v>
      </c>
      <c r="E126" s="53">
        <v>0</v>
      </c>
      <c r="F126" s="53">
        <v>3.6999999999999998E-2</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1</v>
      </c>
      <c r="Z126" s="53">
        <v>0</v>
      </c>
      <c r="AA126" s="138">
        <v>1.0369999999999999</v>
      </c>
    </row>
    <row r="127" spans="1:27"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138">
        <v>0</v>
      </c>
    </row>
    <row r="128" spans="1:27"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138">
        <v>0</v>
      </c>
    </row>
    <row r="129" spans="1:27" s="89" customFormat="1" ht="14.25" customHeight="1" x14ac:dyDescent="0.25">
      <c r="A129" s="3" t="s">
        <v>224</v>
      </c>
      <c r="B129" s="3" t="s">
        <v>455</v>
      </c>
      <c r="C129" s="3" t="s">
        <v>463</v>
      </c>
      <c r="D129" s="53">
        <v>0</v>
      </c>
      <c r="E129" s="53">
        <v>0</v>
      </c>
      <c r="F129" s="53">
        <v>0.42499999999999999</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138">
        <v>0.42499999999999999</v>
      </c>
    </row>
    <row r="130" spans="1:27" s="89" customFormat="1" ht="14.25" customHeight="1" x14ac:dyDescent="0.25">
      <c r="A130" s="51" t="s">
        <v>464</v>
      </c>
      <c r="B130" s="51" t="s">
        <v>464</v>
      </c>
      <c r="C130" s="51" t="s">
        <v>464</v>
      </c>
      <c r="D130" s="52">
        <v>0</v>
      </c>
      <c r="E130" s="52">
        <v>0</v>
      </c>
      <c r="F130" s="52">
        <v>10.858000000000001</v>
      </c>
      <c r="G130" s="52">
        <v>0</v>
      </c>
      <c r="H130" s="52">
        <v>1.329</v>
      </c>
      <c r="I130" s="52">
        <v>0</v>
      </c>
      <c r="J130" s="52">
        <v>2.3E-2</v>
      </c>
      <c r="K130" s="52">
        <v>0</v>
      </c>
      <c r="L130" s="52">
        <v>0</v>
      </c>
      <c r="M130" s="52">
        <v>0</v>
      </c>
      <c r="N130" s="52">
        <v>0</v>
      </c>
      <c r="O130" s="52">
        <v>0</v>
      </c>
      <c r="P130" s="52">
        <v>0</v>
      </c>
      <c r="Q130" s="52">
        <v>0</v>
      </c>
      <c r="R130" s="52">
        <v>0</v>
      </c>
      <c r="S130" s="52">
        <v>0</v>
      </c>
      <c r="T130" s="52">
        <v>0</v>
      </c>
      <c r="U130" s="52">
        <v>0.58899999999999997</v>
      </c>
      <c r="V130" s="52">
        <v>0</v>
      </c>
      <c r="W130" s="52">
        <v>4.3109999999999999</v>
      </c>
      <c r="X130" s="52">
        <v>0.11699999999999999</v>
      </c>
      <c r="Y130" s="52">
        <v>8.7240000000000002</v>
      </c>
      <c r="Z130" s="52">
        <v>0</v>
      </c>
      <c r="AA130" s="52">
        <v>25.950999999999997</v>
      </c>
    </row>
    <row r="131" spans="1:27"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8.4000000000000005E-2</v>
      </c>
      <c r="V131" s="53">
        <v>0</v>
      </c>
      <c r="W131" s="53">
        <v>5.1999999999999998E-2</v>
      </c>
      <c r="X131" s="53">
        <v>0</v>
      </c>
      <c r="Y131" s="53">
        <v>0</v>
      </c>
      <c r="Z131" s="53">
        <v>0</v>
      </c>
      <c r="AA131" s="138">
        <v>0.13600000000000001</v>
      </c>
    </row>
    <row r="132" spans="1:27" s="89" customFormat="1" ht="14.25" customHeight="1" x14ac:dyDescent="0.25">
      <c r="A132" s="3" t="s">
        <v>224</v>
      </c>
      <c r="B132" s="3" t="s">
        <v>465</v>
      </c>
      <c r="C132" s="3" t="s">
        <v>467</v>
      </c>
      <c r="D132" s="53">
        <v>0</v>
      </c>
      <c r="E132" s="53">
        <v>0</v>
      </c>
      <c r="F132" s="53">
        <v>2.0790000000000002</v>
      </c>
      <c r="G132" s="53">
        <v>0</v>
      </c>
      <c r="H132" s="53">
        <v>0.08</v>
      </c>
      <c r="I132" s="53">
        <v>0</v>
      </c>
      <c r="J132" s="53">
        <v>0</v>
      </c>
      <c r="K132" s="53">
        <v>0</v>
      </c>
      <c r="L132" s="53">
        <v>0</v>
      </c>
      <c r="M132" s="53">
        <v>0</v>
      </c>
      <c r="N132" s="53">
        <v>0</v>
      </c>
      <c r="O132" s="53">
        <v>0</v>
      </c>
      <c r="P132" s="53">
        <v>0</v>
      </c>
      <c r="Q132" s="53">
        <v>0</v>
      </c>
      <c r="R132" s="53">
        <v>0</v>
      </c>
      <c r="S132" s="53">
        <v>0</v>
      </c>
      <c r="T132" s="53">
        <v>0</v>
      </c>
      <c r="U132" s="53">
        <v>0</v>
      </c>
      <c r="V132" s="53">
        <v>0</v>
      </c>
      <c r="W132" s="53">
        <v>1.222</v>
      </c>
      <c r="X132" s="53">
        <v>0</v>
      </c>
      <c r="Y132" s="53">
        <v>5.3999999999999999E-2</v>
      </c>
      <c r="Z132" s="53">
        <v>0</v>
      </c>
      <c r="AA132" s="138">
        <v>3.4350000000000001</v>
      </c>
    </row>
    <row r="133" spans="1:27" s="89" customFormat="1" ht="14.25" customHeight="1" x14ac:dyDescent="0.25">
      <c r="A133" s="3" t="s">
        <v>224</v>
      </c>
      <c r="B133" s="3" t="s">
        <v>465</v>
      </c>
      <c r="C133" s="3" t="s">
        <v>468</v>
      </c>
      <c r="D133" s="53">
        <v>0</v>
      </c>
      <c r="E133" s="53">
        <v>0</v>
      </c>
      <c r="F133" s="53">
        <v>0.55200000000000005</v>
      </c>
      <c r="G133" s="53">
        <v>0</v>
      </c>
      <c r="H133" s="53">
        <v>0.27599999999999997</v>
      </c>
      <c r="I133" s="53">
        <v>0</v>
      </c>
      <c r="J133" s="53">
        <v>0</v>
      </c>
      <c r="K133" s="53">
        <v>0</v>
      </c>
      <c r="L133" s="53">
        <v>0</v>
      </c>
      <c r="M133" s="53">
        <v>0</v>
      </c>
      <c r="N133" s="53">
        <v>0</v>
      </c>
      <c r="O133" s="53">
        <v>0</v>
      </c>
      <c r="P133" s="53">
        <v>0</v>
      </c>
      <c r="Q133" s="53">
        <v>0</v>
      </c>
      <c r="R133" s="53">
        <v>0</v>
      </c>
      <c r="S133" s="53">
        <v>0</v>
      </c>
      <c r="T133" s="53">
        <v>0</v>
      </c>
      <c r="U133" s="53">
        <v>0.05</v>
      </c>
      <c r="V133" s="53">
        <v>0</v>
      </c>
      <c r="W133" s="53">
        <v>0.20799999999999999</v>
      </c>
      <c r="X133" s="53">
        <v>0</v>
      </c>
      <c r="Y133" s="53">
        <v>0.375</v>
      </c>
      <c r="Z133" s="53">
        <v>0</v>
      </c>
      <c r="AA133" s="138">
        <v>1.4610000000000001</v>
      </c>
    </row>
    <row r="134" spans="1:27" s="89" customFormat="1" ht="14.25" customHeight="1" x14ac:dyDescent="0.25">
      <c r="A134" s="3" t="s">
        <v>224</v>
      </c>
      <c r="B134" s="3" t="s">
        <v>465</v>
      </c>
      <c r="C134" s="3" t="s">
        <v>469</v>
      </c>
      <c r="D134" s="53">
        <v>0</v>
      </c>
      <c r="E134" s="53">
        <v>0</v>
      </c>
      <c r="F134" s="53">
        <v>1.6899999999999991</v>
      </c>
      <c r="G134" s="53">
        <v>0</v>
      </c>
      <c r="H134" s="53">
        <v>0.89899999999999991</v>
      </c>
      <c r="I134" s="53">
        <v>0</v>
      </c>
      <c r="J134" s="53">
        <v>0</v>
      </c>
      <c r="K134" s="53">
        <v>0</v>
      </c>
      <c r="L134" s="53">
        <v>0</v>
      </c>
      <c r="M134" s="53">
        <v>0</v>
      </c>
      <c r="N134" s="53">
        <v>0</v>
      </c>
      <c r="O134" s="53">
        <v>0</v>
      </c>
      <c r="P134" s="53">
        <v>0</v>
      </c>
      <c r="Q134" s="53">
        <v>0</v>
      </c>
      <c r="R134" s="53">
        <v>0</v>
      </c>
      <c r="S134" s="53">
        <v>0</v>
      </c>
      <c r="T134" s="53">
        <v>0</v>
      </c>
      <c r="U134" s="53">
        <v>4.5999999999999999E-2</v>
      </c>
      <c r="V134" s="53">
        <v>0</v>
      </c>
      <c r="W134" s="53">
        <v>0.72499999999999998</v>
      </c>
      <c r="X134" s="53">
        <v>0</v>
      </c>
      <c r="Y134" s="53">
        <v>0.10700000000000001</v>
      </c>
      <c r="Z134" s="53">
        <v>0</v>
      </c>
      <c r="AA134" s="138">
        <v>3.4669999999999992</v>
      </c>
    </row>
    <row r="135" spans="1:27" s="89" customFormat="1" ht="14.25" customHeight="1" x14ac:dyDescent="0.25">
      <c r="A135" s="3" t="s">
        <v>224</v>
      </c>
      <c r="B135" s="3" t="s">
        <v>465</v>
      </c>
      <c r="C135" s="3" t="s">
        <v>470</v>
      </c>
      <c r="D135" s="53">
        <v>0</v>
      </c>
      <c r="E135" s="53">
        <v>0</v>
      </c>
      <c r="F135" s="53">
        <v>0.107</v>
      </c>
      <c r="G135" s="53">
        <v>0</v>
      </c>
      <c r="H135" s="53">
        <v>7.3999999999999996E-2</v>
      </c>
      <c r="I135" s="53">
        <v>0</v>
      </c>
      <c r="J135" s="53">
        <v>0</v>
      </c>
      <c r="K135" s="53">
        <v>0</v>
      </c>
      <c r="L135" s="53">
        <v>0</v>
      </c>
      <c r="M135" s="53">
        <v>0</v>
      </c>
      <c r="N135" s="53">
        <v>0</v>
      </c>
      <c r="O135" s="53">
        <v>0</v>
      </c>
      <c r="P135" s="53">
        <v>0</v>
      </c>
      <c r="Q135" s="53">
        <v>0</v>
      </c>
      <c r="R135" s="53">
        <v>0</v>
      </c>
      <c r="S135" s="53">
        <v>0</v>
      </c>
      <c r="T135" s="53">
        <v>0</v>
      </c>
      <c r="U135" s="53">
        <v>0.04</v>
      </c>
      <c r="V135" s="53">
        <v>0</v>
      </c>
      <c r="W135" s="53">
        <v>0.65399999999999991</v>
      </c>
      <c r="X135" s="53">
        <v>0.11699999999999999</v>
      </c>
      <c r="Y135" s="53">
        <v>0.06</v>
      </c>
      <c r="Z135" s="53">
        <v>0</v>
      </c>
      <c r="AA135" s="138">
        <v>1.0519999999999998</v>
      </c>
    </row>
    <row r="136" spans="1:27" s="89" customFormat="1" ht="14.25" customHeight="1" x14ac:dyDescent="0.25">
      <c r="A136" s="3" t="s">
        <v>224</v>
      </c>
      <c r="B136" s="3" t="s">
        <v>465</v>
      </c>
      <c r="C136" s="3" t="s">
        <v>225</v>
      </c>
      <c r="D136" s="53">
        <v>0</v>
      </c>
      <c r="E136" s="53">
        <v>0</v>
      </c>
      <c r="F136" s="53">
        <v>4.476</v>
      </c>
      <c r="G136" s="53">
        <v>0</v>
      </c>
      <c r="H136" s="53">
        <v>0</v>
      </c>
      <c r="I136" s="53">
        <v>0</v>
      </c>
      <c r="J136" s="53">
        <v>3.0000000000000001E-3</v>
      </c>
      <c r="K136" s="53">
        <v>0</v>
      </c>
      <c r="L136" s="53">
        <v>0</v>
      </c>
      <c r="M136" s="53">
        <v>0</v>
      </c>
      <c r="N136" s="53">
        <v>0</v>
      </c>
      <c r="O136" s="53">
        <v>0</v>
      </c>
      <c r="P136" s="53">
        <v>0</v>
      </c>
      <c r="Q136" s="53">
        <v>0</v>
      </c>
      <c r="R136" s="53">
        <v>0</v>
      </c>
      <c r="S136" s="53">
        <v>0</v>
      </c>
      <c r="T136" s="53">
        <v>0</v>
      </c>
      <c r="U136" s="53">
        <v>4.3999999999999997E-2</v>
      </c>
      <c r="V136" s="53">
        <v>0</v>
      </c>
      <c r="W136" s="53">
        <v>0</v>
      </c>
      <c r="X136" s="53">
        <v>0</v>
      </c>
      <c r="Y136" s="53">
        <v>8.1280000000000001</v>
      </c>
      <c r="Z136" s="53">
        <v>0</v>
      </c>
      <c r="AA136" s="138">
        <v>12.651</v>
      </c>
    </row>
    <row r="137" spans="1:27" s="89" customFormat="1" ht="14.25" customHeight="1" x14ac:dyDescent="0.25">
      <c r="A137" s="3" t="s">
        <v>224</v>
      </c>
      <c r="B137" s="3" t="s">
        <v>465</v>
      </c>
      <c r="C137" s="3" t="s">
        <v>471</v>
      </c>
      <c r="D137" s="53">
        <v>0</v>
      </c>
      <c r="E137" s="53">
        <v>0</v>
      </c>
      <c r="F137" s="53">
        <v>0.25</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0.104</v>
      </c>
      <c r="X137" s="53">
        <v>0</v>
      </c>
      <c r="Y137" s="53">
        <v>0</v>
      </c>
      <c r="Z137" s="53">
        <v>0</v>
      </c>
      <c r="AA137" s="138">
        <v>0.35399999999999998</v>
      </c>
    </row>
    <row r="138" spans="1:27" s="89" customFormat="1" ht="14.25" customHeight="1" x14ac:dyDescent="0.25">
      <c r="A138" s="3" t="s">
        <v>224</v>
      </c>
      <c r="B138" s="3" t="s">
        <v>465</v>
      </c>
      <c r="C138" s="3" t="s">
        <v>472</v>
      </c>
      <c r="D138" s="53">
        <v>0</v>
      </c>
      <c r="E138" s="53">
        <v>0</v>
      </c>
      <c r="F138" s="53">
        <v>1.704</v>
      </c>
      <c r="G138" s="53">
        <v>0</v>
      </c>
      <c r="H138" s="53">
        <v>0</v>
      </c>
      <c r="I138" s="53">
        <v>0</v>
      </c>
      <c r="J138" s="53">
        <v>0.02</v>
      </c>
      <c r="K138" s="53">
        <v>0</v>
      </c>
      <c r="L138" s="53">
        <v>0</v>
      </c>
      <c r="M138" s="53">
        <v>0</v>
      </c>
      <c r="N138" s="53">
        <v>0</v>
      </c>
      <c r="O138" s="53">
        <v>0</v>
      </c>
      <c r="P138" s="53">
        <v>0</v>
      </c>
      <c r="Q138" s="53">
        <v>0</v>
      </c>
      <c r="R138" s="53">
        <v>0</v>
      </c>
      <c r="S138" s="53">
        <v>0</v>
      </c>
      <c r="T138" s="53">
        <v>0</v>
      </c>
      <c r="U138" s="53">
        <v>0.32500000000000001</v>
      </c>
      <c r="V138" s="53">
        <v>0</v>
      </c>
      <c r="W138" s="53">
        <v>1.3460000000000001</v>
      </c>
      <c r="X138" s="53">
        <v>0</v>
      </c>
      <c r="Y138" s="53">
        <v>0</v>
      </c>
      <c r="Z138" s="53">
        <v>0</v>
      </c>
      <c r="AA138" s="138">
        <v>3.395</v>
      </c>
    </row>
    <row r="139" spans="1:27" s="89" customFormat="1" ht="14.25" customHeight="1" x14ac:dyDescent="0.25">
      <c r="A139" s="51" t="s">
        <v>473</v>
      </c>
      <c r="B139" s="51" t="s">
        <v>473</v>
      </c>
      <c r="C139" s="51" t="s">
        <v>473</v>
      </c>
      <c r="D139" s="52">
        <v>0</v>
      </c>
      <c r="E139" s="52">
        <v>0</v>
      </c>
      <c r="F139" s="52">
        <v>51.224999999999987</v>
      </c>
      <c r="G139" s="52">
        <v>0</v>
      </c>
      <c r="H139" s="52">
        <v>15.729000000000003</v>
      </c>
      <c r="I139" s="52">
        <v>0</v>
      </c>
      <c r="J139" s="52">
        <v>0.108</v>
      </c>
      <c r="K139" s="52">
        <v>0</v>
      </c>
      <c r="L139" s="52">
        <v>0</v>
      </c>
      <c r="M139" s="52">
        <v>0</v>
      </c>
      <c r="N139" s="52">
        <v>0</v>
      </c>
      <c r="O139" s="52">
        <v>30.759000000000007</v>
      </c>
      <c r="P139" s="52">
        <v>0</v>
      </c>
      <c r="Q139" s="52">
        <v>4.2299999999999995</v>
      </c>
      <c r="R139" s="52">
        <v>0.1</v>
      </c>
      <c r="S139" s="52">
        <v>0</v>
      </c>
      <c r="T139" s="52">
        <v>0</v>
      </c>
      <c r="U139" s="52">
        <v>1.3530000000000002</v>
      </c>
      <c r="V139" s="52">
        <v>0</v>
      </c>
      <c r="W139" s="52">
        <v>10.866</v>
      </c>
      <c r="X139" s="52">
        <v>4.1850000000000005</v>
      </c>
      <c r="Y139" s="52">
        <v>1.9800000000000002</v>
      </c>
      <c r="Z139" s="52">
        <v>0</v>
      </c>
      <c r="AA139" s="52">
        <v>120.53500000000001</v>
      </c>
    </row>
    <row r="140" spans="1:27" s="89" customFormat="1" ht="14.25" customHeight="1" x14ac:dyDescent="0.25">
      <c r="A140" s="3" t="s">
        <v>224</v>
      </c>
      <c r="B140" s="3" t="s">
        <v>474</v>
      </c>
      <c r="C140" s="3" t="s">
        <v>229</v>
      </c>
      <c r="D140" s="53">
        <v>0</v>
      </c>
      <c r="E140" s="53">
        <v>0</v>
      </c>
      <c r="F140" s="53">
        <v>9.6989999999999945</v>
      </c>
      <c r="G140" s="53">
        <v>0</v>
      </c>
      <c r="H140" s="53">
        <v>8.7610000000000028</v>
      </c>
      <c r="I140" s="53">
        <v>0</v>
      </c>
      <c r="J140" s="53">
        <v>0</v>
      </c>
      <c r="K140" s="53">
        <v>0</v>
      </c>
      <c r="L140" s="53">
        <v>0</v>
      </c>
      <c r="M140" s="53">
        <v>0</v>
      </c>
      <c r="N140" s="53">
        <v>0</v>
      </c>
      <c r="O140" s="53">
        <v>0</v>
      </c>
      <c r="P140" s="53">
        <v>0</v>
      </c>
      <c r="Q140" s="53">
        <v>0</v>
      </c>
      <c r="R140" s="53">
        <v>0</v>
      </c>
      <c r="S140" s="53">
        <v>0</v>
      </c>
      <c r="T140" s="53">
        <v>0</v>
      </c>
      <c r="U140" s="53">
        <v>0.42000000000000004</v>
      </c>
      <c r="V140" s="53">
        <v>0</v>
      </c>
      <c r="W140" s="53">
        <v>1.7930000000000001</v>
      </c>
      <c r="X140" s="53">
        <v>0.39700000000000002</v>
      </c>
      <c r="Y140" s="53">
        <v>5.2000000000000005E-2</v>
      </c>
      <c r="Z140" s="53">
        <v>0</v>
      </c>
      <c r="AA140" s="138">
        <v>21.121999999999996</v>
      </c>
    </row>
    <row r="141" spans="1:27" s="89" customFormat="1" ht="14.25" customHeight="1" x14ac:dyDescent="0.25">
      <c r="A141" s="3" t="s">
        <v>224</v>
      </c>
      <c r="B141" s="3" t="s">
        <v>474</v>
      </c>
      <c r="C141" s="3" t="s">
        <v>475</v>
      </c>
      <c r="D141" s="53">
        <v>0</v>
      </c>
      <c r="E141" s="53">
        <v>0</v>
      </c>
      <c r="F141" s="53">
        <v>0</v>
      </c>
      <c r="G141" s="53">
        <v>0</v>
      </c>
      <c r="H141" s="53">
        <v>1.0489999999999999</v>
      </c>
      <c r="I141" s="53">
        <v>0</v>
      </c>
      <c r="J141" s="53">
        <v>0</v>
      </c>
      <c r="K141" s="53">
        <v>0</v>
      </c>
      <c r="L141" s="53">
        <v>0</v>
      </c>
      <c r="M141" s="53">
        <v>0</v>
      </c>
      <c r="N141" s="53">
        <v>0</v>
      </c>
      <c r="O141" s="53">
        <v>0</v>
      </c>
      <c r="P141" s="53">
        <v>0</v>
      </c>
      <c r="Q141" s="53">
        <v>4.8000000000000001E-2</v>
      </c>
      <c r="R141" s="53">
        <v>0</v>
      </c>
      <c r="S141" s="53">
        <v>0</v>
      </c>
      <c r="T141" s="53">
        <v>0</v>
      </c>
      <c r="U141" s="53">
        <v>0</v>
      </c>
      <c r="V141" s="53">
        <v>0</v>
      </c>
      <c r="W141" s="53">
        <v>0.104</v>
      </c>
      <c r="X141" s="53">
        <v>0.44099999999999995</v>
      </c>
      <c r="Y141" s="53">
        <v>0</v>
      </c>
      <c r="Z141" s="53">
        <v>0</v>
      </c>
      <c r="AA141" s="138">
        <v>1.6419999999999999</v>
      </c>
    </row>
    <row r="142" spans="1:27" s="89" customFormat="1" ht="14.25" customHeight="1" x14ac:dyDescent="0.25">
      <c r="A142" s="3" t="s">
        <v>224</v>
      </c>
      <c r="B142" s="3" t="s">
        <v>474</v>
      </c>
      <c r="C142" s="3" t="s">
        <v>232</v>
      </c>
      <c r="D142" s="53">
        <v>0</v>
      </c>
      <c r="E142" s="53">
        <v>0</v>
      </c>
      <c r="F142" s="53">
        <v>8.5539999999999967</v>
      </c>
      <c r="G142" s="53">
        <v>0</v>
      </c>
      <c r="H142" s="53">
        <v>3.84</v>
      </c>
      <c r="I142" s="53">
        <v>0</v>
      </c>
      <c r="J142" s="53">
        <v>6.3E-2</v>
      </c>
      <c r="K142" s="53">
        <v>0</v>
      </c>
      <c r="L142" s="53">
        <v>0</v>
      </c>
      <c r="M142" s="53">
        <v>0</v>
      </c>
      <c r="N142" s="53">
        <v>0</v>
      </c>
      <c r="O142" s="53">
        <v>30.759000000000007</v>
      </c>
      <c r="P142" s="53">
        <v>0</v>
      </c>
      <c r="Q142" s="53">
        <v>0.16800000000000001</v>
      </c>
      <c r="R142" s="53">
        <v>0.1</v>
      </c>
      <c r="S142" s="53">
        <v>0</v>
      </c>
      <c r="T142" s="53">
        <v>0</v>
      </c>
      <c r="U142" s="53">
        <v>7.3999999999999996E-2</v>
      </c>
      <c r="V142" s="53">
        <v>0</v>
      </c>
      <c r="W142" s="53">
        <v>1.1669999999999998</v>
      </c>
      <c r="X142" s="53">
        <v>1.9E-2</v>
      </c>
      <c r="Y142" s="53">
        <v>0.41700000000000004</v>
      </c>
      <c r="Z142" s="53">
        <v>0</v>
      </c>
      <c r="AA142" s="138">
        <v>45.161000000000008</v>
      </c>
    </row>
    <row r="143" spans="1:27" s="89" customFormat="1" ht="14.25" customHeight="1" x14ac:dyDescent="0.25">
      <c r="A143" s="3" t="s">
        <v>224</v>
      </c>
      <c r="B143" s="3" t="s">
        <v>474</v>
      </c>
      <c r="C143" s="3" t="s">
        <v>476</v>
      </c>
      <c r="D143" s="53">
        <v>0</v>
      </c>
      <c r="E143" s="53">
        <v>0</v>
      </c>
      <c r="F143" s="53">
        <v>5.2829999999999995</v>
      </c>
      <c r="G143" s="53">
        <v>0</v>
      </c>
      <c r="H143" s="53">
        <v>9.6000000000000002E-2</v>
      </c>
      <c r="I143" s="53">
        <v>0</v>
      </c>
      <c r="J143" s="53">
        <v>2.9000000000000001E-2</v>
      </c>
      <c r="K143" s="53">
        <v>0</v>
      </c>
      <c r="L143" s="53">
        <v>0</v>
      </c>
      <c r="M143" s="53">
        <v>0</v>
      </c>
      <c r="N143" s="53">
        <v>0</v>
      </c>
      <c r="O143" s="53">
        <v>0</v>
      </c>
      <c r="P143" s="53">
        <v>0</v>
      </c>
      <c r="Q143" s="53">
        <v>0</v>
      </c>
      <c r="R143" s="53">
        <v>0</v>
      </c>
      <c r="S143" s="53">
        <v>0</v>
      </c>
      <c r="T143" s="53">
        <v>0</v>
      </c>
      <c r="U143" s="53">
        <v>0.14400000000000002</v>
      </c>
      <c r="V143" s="53">
        <v>0</v>
      </c>
      <c r="W143" s="53">
        <v>0</v>
      </c>
      <c r="X143" s="53">
        <v>0</v>
      </c>
      <c r="Y143" s="53">
        <v>0.108</v>
      </c>
      <c r="Z143" s="53">
        <v>0</v>
      </c>
      <c r="AA143" s="138">
        <v>5.6599999999999993</v>
      </c>
    </row>
    <row r="144" spans="1:27" s="89" customFormat="1" ht="14.25" customHeight="1" x14ac:dyDescent="0.25">
      <c r="A144" s="3" t="s">
        <v>224</v>
      </c>
      <c r="B144" s="3" t="s">
        <v>474</v>
      </c>
      <c r="C144" s="3" t="s">
        <v>234</v>
      </c>
      <c r="D144" s="53">
        <v>0</v>
      </c>
      <c r="E144" s="53">
        <v>0</v>
      </c>
      <c r="F144" s="53">
        <v>7.4299999999999979</v>
      </c>
      <c r="G144" s="53">
        <v>0</v>
      </c>
      <c r="H144" s="53">
        <v>0</v>
      </c>
      <c r="I144" s="53">
        <v>0</v>
      </c>
      <c r="J144" s="53">
        <v>6.0000000000000001E-3</v>
      </c>
      <c r="K144" s="53">
        <v>0</v>
      </c>
      <c r="L144" s="53">
        <v>0</v>
      </c>
      <c r="M144" s="53">
        <v>0</v>
      </c>
      <c r="N144" s="53">
        <v>0</v>
      </c>
      <c r="O144" s="53">
        <v>0</v>
      </c>
      <c r="P144" s="53">
        <v>0</v>
      </c>
      <c r="Q144" s="53">
        <v>1.2719999999999998</v>
      </c>
      <c r="R144" s="53">
        <v>0</v>
      </c>
      <c r="S144" s="53">
        <v>0</v>
      </c>
      <c r="T144" s="53">
        <v>0</v>
      </c>
      <c r="U144" s="53">
        <v>0</v>
      </c>
      <c r="V144" s="53">
        <v>0</v>
      </c>
      <c r="W144" s="53">
        <v>2.08</v>
      </c>
      <c r="X144" s="53">
        <v>0.29400000000000004</v>
      </c>
      <c r="Y144" s="53">
        <v>0.14800000000000002</v>
      </c>
      <c r="Z144" s="53">
        <v>0</v>
      </c>
      <c r="AA144" s="138">
        <v>11.229999999999999</v>
      </c>
    </row>
    <row r="145" spans="1:27" s="89" customFormat="1" ht="14.25" customHeight="1" x14ac:dyDescent="0.25">
      <c r="A145" s="3" t="s">
        <v>224</v>
      </c>
      <c r="B145" s="3" t="s">
        <v>474</v>
      </c>
      <c r="C145" s="3" t="s">
        <v>477</v>
      </c>
      <c r="D145" s="53">
        <v>0</v>
      </c>
      <c r="E145" s="53">
        <v>0</v>
      </c>
      <c r="F145" s="53">
        <v>10.203999999999997</v>
      </c>
      <c r="G145" s="53">
        <v>0</v>
      </c>
      <c r="H145" s="53">
        <v>0</v>
      </c>
      <c r="I145" s="53">
        <v>0</v>
      </c>
      <c r="J145" s="53">
        <v>0.01</v>
      </c>
      <c r="K145" s="53">
        <v>0</v>
      </c>
      <c r="L145" s="53">
        <v>0</v>
      </c>
      <c r="M145" s="53">
        <v>0</v>
      </c>
      <c r="N145" s="53">
        <v>0</v>
      </c>
      <c r="O145" s="53">
        <v>0</v>
      </c>
      <c r="P145" s="53">
        <v>0</v>
      </c>
      <c r="Q145" s="53">
        <v>2.742</v>
      </c>
      <c r="R145" s="53">
        <v>0</v>
      </c>
      <c r="S145" s="53">
        <v>0</v>
      </c>
      <c r="T145" s="53">
        <v>0</v>
      </c>
      <c r="U145" s="53">
        <v>0.61</v>
      </c>
      <c r="V145" s="53">
        <v>0</v>
      </c>
      <c r="W145" s="53">
        <v>4.5339999999999998</v>
      </c>
      <c r="X145" s="53">
        <v>2.206</v>
      </c>
      <c r="Y145" s="53">
        <v>4.8000000000000001E-2</v>
      </c>
      <c r="Z145" s="53">
        <v>0</v>
      </c>
      <c r="AA145" s="138">
        <v>20.353999999999992</v>
      </c>
    </row>
    <row r="146" spans="1:27"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138">
        <v>0</v>
      </c>
    </row>
    <row r="147" spans="1:27"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0.32</v>
      </c>
      <c r="Z147" s="53">
        <v>0</v>
      </c>
      <c r="AA147" s="138">
        <v>0.32</v>
      </c>
    </row>
    <row r="148" spans="1:27" s="89" customFormat="1" ht="14.25" customHeight="1" x14ac:dyDescent="0.25">
      <c r="A148" s="3" t="s">
        <v>224</v>
      </c>
      <c r="B148" s="3" t="s">
        <v>474</v>
      </c>
      <c r="C148" s="3" t="s">
        <v>480</v>
      </c>
      <c r="D148" s="53">
        <v>0</v>
      </c>
      <c r="E148" s="53">
        <v>0</v>
      </c>
      <c r="F148" s="53">
        <v>0.156</v>
      </c>
      <c r="G148" s="53">
        <v>0</v>
      </c>
      <c r="H148" s="53">
        <v>0.59200000000000008</v>
      </c>
      <c r="I148" s="53">
        <v>0</v>
      </c>
      <c r="J148" s="53">
        <v>0</v>
      </c>
      <c r="K148" s="53">
        <v>0</v>
      </c>
      <c r="L148" s="53">
        <v>0</v>
      </c>
      <c r="M148" s="53">
        <v>0</v>
      </c>
      <c r="N148" s="53">
        <v>0</v>
      </c>
      <c r="O148" s="53">
        <v>0</v>
      </c>
      <c r="P148" s="53">
        <v>0</v>
      </c>
      <c r="Q148" s="53">
        <v>0</v>
      </c>
      <c r="R148" s="53">
        <v>0</v>
      </c>
      <c r="S148" s="53">
        <v>0</v>
      </c>
      <c r="T148" s="53">
        <v>0</v>
      </c>
      <c r="U148" s="53">
        <v>0</v>
      </c>
      <c r="V148" s="53">
        <v>0</v>
      </c>
      <c r="W148" s="53">
        <v>7.8E-2</v>
      </c>
      <c r="X148" s="53">
        <v>0</v>
      </c>
      <c r="Y148" s="53">
        <v>0.01</v>
      </c>
      <c r="Z148" s="53">
        <v>0</v>
      </c>
      <c r="AA148" s="138">
        <v>0.83600000000000008</v>
      </c>
    </row>
    <row r="149" spans="1:27" s="89" customFormat="1" ht="14.25" customHeight="1" x14ac:dyDescent="0.25">
      <c r="A149" s="3" t="s">
        <v>224</v>
      </c>
      <c r="B149" s="3" t="s">
        <v>474</v>
      </c>
      <c r="C149" s="3" t="s">
        <v>481</v>
      </c>
      <c r="D149" s="53">
        <v>0</v>
      </c>
      <c r="E149" s="53">
        <v>0</v>
      </c>
      <c r="F149" s="53">
        <v>7.58</v>
      </c>
      <c r="G149" s="53">
        <v>0</v>
      </c>
      <c r="H149" s="53">
        <v>1.081</v>
      </c>
      <c r="I149" s="53">
        <v>0</v>
      </c>
      <c r="J149" s="53">
        <v>0</v>
      </c>
      <c r="K149" s="53">
        <v>0</v>
      </c>
      <c r="L149" s="53">
        <v>0</v>
      </c>
      <c r="M149" s="53">
        <v>0</v>
      </c>
      <c r="N149" s="53">
        <v>0</v>
      </c>
      <c r="O149" s="53">
        <v>0</v>
      </c>
      <c r="P149" s="53">
        <v>0</v>
      </c>
      <c r="Q149" s="53">
        <v>0</v>
      </c>
      <c r="R149" s="53">
        <v>0</v>
      </c>
      <c r="S149" s="53">
        <v>0</v>
      </c>
      <c r="T149" s="53">
        <v>0</v>
      </c>
      <c r="U149" s="53">
        <v>0</v>
      </c>
      <c r="V149" s="53">
        <v>0</v>
      </c>
      <c r="W149" s="53">
        <v>0.85600000000000009</v>
      </c>
      <c r="X149" s="53">
        <v>2.5000000000000001E-2</v>
      </c>
      <c r="Y149" s="53">
        <v>0.8580000000000001</v>
      </c>
      <c r="Z149" s="53">
        <v>0</v>
      </c>
      <c r="AA149" s="138">
        <v>10.4</v>
      </c>
    </row>
    <row r="150" spans="1:27"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138">
        <v>0</v>
      </c>
    </row>
    <row r="151" spans="1:27" s="89" customFormat="1" ht="14.25" customHeight="1" x14ac:dyDescent="0.25">
      <c r="A151" s="3" t="s">
        <v>224</v>
      </c>
      <c r="B151" s="3" t="s">
        <v>474</v>
      </c>
      <c r="C151" s="3" t="s">
        <v>483</v>
      </c>
      <c r="D151" s="53">
        <v>0</v>
      </c>
      <c r="E151" s="53">
        <v>0</v>
      </c>
      <c r="F151" s="53">
        <v>0.14199999999999999</v>
      </c>
      <c r="G151" s="53">
        <v>0</v>
      </c>
      <c r="H151" s="53">
        <v>0.30999999999999994</v>
      </c>
      <c r="I151" s="53">
        <v>0</v>
      </c>
      <c r="J151" s="53">
        <v>0</v>
      </c>
      <c r="K151" s="53">
        <v>0</v>
      </c>
      <c r="L151" s="53">
        <v>0</v>
      </c>
      <c r="M151" s="53">
        <v>0</v>
      </c>
      <c r="N151" s="53">
        <v>0</v>
      </c>
      <c r="O151" s="53">
        <v>0</v>
      </c>
      <c r="P151" s="53">
        <v>0</v>
      </c>
      <c r="Q151" s="53">
        <v>0</v>
      </c>
      <c r="R151" s="53">
        <v>0</v>
      </c>
      <c r="S151" s="53">
        <v>0</v>
      </c>
      <c r="T151" s="53">
        <v>0</v>
      </c>
      <c r="U151" s="53">
        <v>0</v>
      </c>
      <c r="V151" s="53">
        <v>0</v>
      </c>
      <c r="W151" s="53">
        <v>0.254</v>
      </c>
      <c r="X151" s="53">
        <v>0.124</v>
      </c>
      <c r="Y151" s="53">
        <v>0</v>
      </c>
      <c r="Z151" s="53">
        <v>0</v>
      </c>
      <c r="AA151" s="138">
        <v>0.83</v>
      </c>
    </row>
    <row r="152" spans="1:27" s="89" customFormat="1" ht="14.25" customHeight="1" x14ac:dyDescent="0.25">
      <c r="A152" s="3" t="s">
        <v>224</v>
      </c>
      <c r="B152" s="3" t="s">
        <v>474</v>
      </c>
      <c r="C152" s="3" t="s">
        <v>237</v>
      </c>
      <c r="D152" s="53">
        <v>0</v>
      </c>
      <c r="E152" s="53">
        <v>0</v>
      </c>
      <c r="F152" s="53">
        <v>2.1769999999999996</v>
      </c>
      <c r="G152" s="53">
        <v>0</v>
      </c>
      <c r="H152" s="53">
        <v>0</v>
      </c>
      <c r="I152" s="53">
        <v>0</v>
      </c>
      <c r="J152" s="53">
        <v>0</v>
      </c>
      <c r="K152" s="53">
        <v>0</v>
      </c>
      <c r="L152" s="53">
        <v>0</v>
      </c>
      <c r="M152" s="53">
        <v>0</v>
      </c>
      <c r="N152" s="53">
        <v>0</v>
      </c>
      <c r="O152" s="53">
        <v>0</v>
      </c>
      <c r="P152" s="53">
        <v>0</v>
      </c>
      <c r="Q152" s="53">
        <v>0</v>
      </c>
      <c r="R152" s="53">
        <v>0</v>
      </c>
      <c r="S152" s="53">
        <v>0</v>
      </c>
      <c r="T152" s="53">
        <v>0</v>
      </c>
      <c r="U152" s="53">
        <v>0.105</v>
      </c>
      <c r="V152" s="53">
        <v>0</v>
      </c>
      <c r="W152" s="53">
        <v>0</v>
      </c>
      <c r="X152" s="53">
        <v>0.67900000000000005</v>
      </c>
      <c r="Y152" s="53">
        <v>1.9E-2</v>
      </c>
      <c r="Z152" s="53">
        <v>0</v>
      </c>
      <c r="AA152" s="138">
        <v>2.9799999999999995</v>
      </c>
    </row>
    <row r="153" spans="1:27" s="89" customFormat="1" ht="14.25" customHeight="1" x14ac:dyDescent="0.25">
      <c r="A153" s="49" t="s">
        <v>484</v>
      </c>
      <c r="B153" s="49" t="s">
        <v>484</v>
      </c>
      <c r="C153" s="49" t="s">
        <v>484</v>
      </c>
      <c r="D153" s="50">
        <v>0</v>
      </c>
      <c r="E153" s="50">
        <v>1.8090000000000004</v>
      </c>
      <c r="F153" s="50">
        <v>331.72</v>
      </c>
      <c r="G153" s="50">
        <v>0</v>
      </c>
      <c r="H153" s="50">
        <v>0</v>
      </c>
      <c r="I153" s="50">
        <v>6.5000000000000002E-2</v>
      </c>
      <c r="J153" s="50">
        <v>2.2909999999999999</v>
      </c>
      <c r="K153" s="50">
        <v>0</v>
      </c>
      <c r="L153" s="50">
        <v>0.17600000000000002</v>
      </c>
      <c r="M153" s="50">
        <v>0</v>
      </c>
      <c r="N153" s="50">
        <v>0</v>
      </c>
      <c r="O153" s="50">
        <v>5.0780000000000003</v>
      </c>
      <c r="P153" s="50">
        <v>0</v>
      </c>
      <c r="Q153" s="50">
        <v>0</v>
      </c>
      <c r="R153" s="50">
        <v>0</v>
      </c>
      <c r="S153" s="50">
        <v>0</v>
      </c>
      <c r="T153" s="50">
        <v>0</v>
      </c>
      <c r="U153" s="50">
        <v>9.5260000000000016</v>
      </c>
      <c r="V153" s="50">
        <v>0</v>
      </c>
      <c r="W153" s="50">
        <v>15.170999999999999</v>
      </c>
      <c r="X153" s="50">
        <v>20.437999999999992</v>
      </c>
      <c r="Y153" s="50">
        <v>52.149999999999991</v>
      </c>
      <c r="Z153" s="50">
        <v>0</v>
      </c>
      <c r="AA153" s="50">
        <v>438.42399999999986</v>
      </c>
    </row>
    <row r="154" spans="1:27" s="89" customFormat="1" ht="14.25" customHeight="1" x14ac:dyDescent="0.25">
      <c r="A154" s="51" t="s">
        <v>485</v>
      </c>
      <c r="B154" s="51" t="s">
        <v>485</v>
      </c>
      <c r="C154" s="51" t="s">
        <v>485</v>
      </c>
      <c r="D154" s="52">
        <v>0</v>
      </c>
      <c r="E154" s="52">
        <v>1.8090000000000004</v>
      </c>
      <c r="F154" s="52">
        <v>31.447999999999997</v>
      </c>
      <c r="G154" s="52">
        <v>0</v>
      </c>
      <c r="H154" s="52">
        <v>0</v>
      </c>
      <c r="I154" s="52">
        <v>2.0999999999999998E-2</v>
      </c>
      <c r="J154" s="52">
        <v>0.72800000000000009</v>
      </c>
      <c r="K154" s="52">
        <v>0</v>
      </c>
      <c r="L154" s="52">
        <v>0</v>
      </c>
      <c r="M154" s="52">
        <v>0</v>
      </c>
      <c r="N154" s="52">
        <v>0</v>
      </c>
      <c r="O154" s="52">
        <v>2.9480000000000004</v>
      </c>
      <c r="P154" s="52">
        <v>0</v>
      </c>
      <c r="Q154" s="52">
        <v>0</v>
      </c>
      <c r="R154" s="52">
        <v>0</v>
      </c>
      <c r="S154" s="52">
        <v>0</v>
      </c>
      <c r="T154" s="52">
        <v>0</v>
      </c>
      <c r="U154" s="52">
        <v>8.3670000000000009</v>
      </c>
      <c r="V154" s="52">
        <v>0</v>
      </c>
      <c r="W154" s="52">
        <v>9.2080000000000002</v>
      </c>
      <c r="X154" s="52">
        <v>19.764999999999993</v>
      </c>
      <c r="Y154" s="52">
        <v>0.253</v>
      </c>
      <c r="Z154" s="52">
        <v>0</v>
      </c>
      <c r="AA154" s="52">
        <v>74.546999999999997</v>
      </c>
    </row>
    <row r="155" spans="1:27" s="89" customFormat="1" ht="14.25" customHeight="1" x14ac:dyDescent="0.25">
      <c r="A155" s="3" t="s">
        <v>240</v>
      </c>
      <c r="B155" s="3" t="s">
        <v>486</v>
      </c>
      <c r="C155" s="3" t="s">
        <v>487</v>
      </c>
      <c r="D155" s="53">
        <v>0</v>
      </c>
      <c r="E155" s="53">
        <v>0</v>
      </c>
      <c r="F155" s="53">
        <v>0.29599999999999999</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0.05</v>
      </c>
      <c r="Y155" s="53">
        <v>0</v>
      </c>
      <c r="Z155" s="53">
        <v>0</v>
      </c>
      <c r="AA155" s="138">
        <v>0.34599999999999997</v>
      </c>
    </row>
    <row r="156" spans="1:27" s="89" customFormat="1" ht="14.25" customHeight="1" x14ac:dyDescent="0.25">
      <c r="A156" s="3" t="s">
        <v>240</v>
      </c>
      <c r="B156" s="3" t="s">
        <v>486</v>
      </c>
      <c r="C156" s="3" t="s">
        <v>488</v>
      </c>
      <c r="D156" s="53">
        <v>0</v>
      </c>
      <c r="E156" s="53">
        <v>0.48900000000000005</v>
      </c>
      <c r="F156" s="53">
        <v>9.7219999999999995</v>
      </c>
      <c r="G156" s="53">
        <v>0</v>
      </c>
      <c r="H156" s="53">
        <v>0</v>
      </c>
      <c r="I156" s="53">
        <v>0</v>
      </c>
      <c r="J156" s="53">
        <v>0.19299999999999998</v>
      </c>
      <c r="K156" s="53">
        <v>0</v>
      </c>
      <c r="L156" s="53">
        <v>0</v>
      </c>
      <c r="M156" s="53">
        <v>0</v>
      </c>
      <c r="N156" s="53">
        <v>0</v>
      </c>
      <c r="O156" s="53">
        <v>0</v>
      </c>
      <c r="P156" s="53">
        <v>0</v>
      </c>
      <c r="Q156" s="53">
        <v>0</v>
      </c>
      <c r="R156" s="53">
        <v>0</v>
      </c>
      <c r="S156" s="53">
        <v>0</v>
      </c>
      <c r="T156" s="53">
        <v>0</v>
      </c>
      <c r="U156" s="53">
        <v>0</v>
      </c>
      <c r="V156" s="53">
        <v>0</v>
      </c>
      <c r="W156" s="53">
        <v>0</v>
      </c>
      <c r="X156" s="53">
        <v>4.3689999999999998</v>
      </c>
      <c r="Y156" s="53">
        <v>0</v>
      </c>
      <c r="Z156" s="53">
        <v>0</v>
      </c>
      <c r="AA156" s="138">
        <v>14.773</v>
      </c>
    </row>
    <row r="157" spans="1:27" s="89" customFormat="1" ht="14.25" customHeight="1" x14ac:dyDescent="0.25">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5.7489999999999988</v>
      </c>
      <c r="Y157" s="53">
        <v>0</v>
      </c>
      <c r="Z157" s="53">
        <v>0</v>
      </c>
      <c r="AA157" s="138">
        <v>5.7489999999999988</v>
      </c>
    </row>
    <row r="158" spans="1:27" s="89" customFormat="1" ht="14.25" customHeight="1" x14ac:dyDescent="0.25">
      <c r="A158" s="3" t="s">
        <v>240</v>
      </c>
      <c r="B158" s="3" t="s">
        <v>486</v>
      </c>
      <c r="C158" s="3" t="s">
        <v>241</v>
      </c>
      <c r="D158" s="53">
        <v>0</v>
      </c>
      <c r="E158" s="53">
        <v>0</v>
      </c>
      <c r="F158" s="53">
        <v>0</v>
      </c>
      <c r="G158" s="53">
        <v>0</v>
      </c>
      <c r="H158" s="53">
        <v>0</v>
      </c>
      <c r="I158" s="53">
        <v>0.01</v>
      </c>
      <c r="J158" s="53">
        <v>0</v>
      </c>
      <c r="K158" s="53">
        <v>0</v>
      </c>
      <c r="L158" s="53">
        <v>0</v>
      </c>
      <c r="M158" s="53">
        <v>0</v>
      </c>
      <c r="N158" s="53">
        <v>0</v>
      </c>
      <c r="O158" s="53">
        <v>0</v>
      </c>
      <c r="P158" s="53">
        <v>0</v>
      </c>
      <c r="Q158" s="53">
        <v>0</v>
      </c>
      <c r="R158" s="53">
        <v>0</v>
      </c>
      <c r="S158" s="53">
        <v>0</v>
      </c>
      <c r="T158" s="53">
        <v>0</v>
      </c>
      <c r="U158" s="53">
        <v>0</v>
      </c>
      <c r="V158" s="53">
        <v>0</v>
      </c>
      <c r="W158" s="53">
        <v>0</v>
      </c>
      <c r="X158" s="53">
        <v>0.22</v>
      </c>
      <c r="Y158" s="53">
        <v>2.5000000000000001E-2</v>
      </c>
      <c r="Z158" s="53">
        <v>0</v>
      </c>
      <c r="AA158" s="138">
        <v>0.255</v>
      </c>
    </row>
    <row r="159" spans="1:27" s="89" customFormat="1" ht="14.25" customHeight="1" x14ac:dyDescent="0.25">
      <c r="A159" s="3" t="s">
        <v>240</v>
      </c>
      <c r="B159" s="3" t="s">
        <v>486</v>
      </c>
      <c r="C159" s="3" t="s">
        <v>490</v>
      </c>
      <c r="D159" s="53">
        <v>0</v>
      </c>
      <c r="E159" s="53">
        <v>0</v>
      </c>
      <c r="F159" s="53">
        <v>4.5880000000000001</v>
      </c>
      <c r="G159" s="53">
        <v>0</v>
      </c>
      <c r="H159" s="53">
        <v>0</v>
      </c>
      <c r="I159" s="53">
        <v>0</v>
      </c>
      <c r="J159" s="53">
        <v>0</v>
      </c>
      <c r="K159" s="53">
        <v>0</v>
      </c>
      <c r="L159" s="53">
        <v>0</v>
      </c>
      <c r="M159" s="53">
        <v>0</v>
      </c>
      <c r="N159" s="53">
        <v>0</v>
      </c>
      <c r="O159" s="53">
        <v>0</v>
      </c>
      <c r="P159" s="53">
        <v>0</v>
      </c>
      <c r="Q159" s="53">
        <v>0</v>
      </c>
      <c r="R159" s="53">
        <v>0</v>
      </c>
      <c r="S159" s="53">
        <v>0</v>
      </c>
      <c r="T159" s="53">
        <v>0</v>
      </c>
      <c r="U159" s="53">
        <v>1.5179999999999998</v>
      </c>
      <c r="V159" s="53">
        <v>0</v>
      </c>
      <c r="W159" s="53">
        <v>1.7310000000000001</v>
      </c>
      <c r="X159" s="53">
        <v>2.46</v>
      </c>
      <c r="Y159" s="53">
        <v>0</v>
      </c>
      <c r="Z159" s="53">
        <v>0</v>
      </c>
      <c r="AA159" s="138">
        <v>10.297000000000001</v>
      </c>
    </row>
    <row r="160" spans="1:27" s="89" customFormat="1" ht="14.25" customHeight="1" x14ac:dyDescent="0.25">
      <c r="A160" s="3" t="s">
        <v>240</v>
      </c>
      <c r="B160" s="3" t="s">
        <v>486</v>
      </c>
      <c r="C160" s="3" t="s">
        <v>491</v>
      </c>
      <c r="D160" s="53">
        <v>0</v>
      </c>
      <c r="E160" s="53">
        <v>0</v>
      </c>
      <c r="F160" s="53">
        <v>2.4E-2</v>
      </c>
      <c r="G160" s="53">
        <v>0</v>
      </c>
      <c r="H160" s="53">
        <v>0</v>
      </c>
      <c r="I160" s="53">
        <v>0</v>
      </c>
      <c r="J160" s="53">
        <v>7.3999999999999996E-2</v>
      </c>
      <c r="K160" s="53">
        <v>0</v>
      </c>
      <c r="L160" s="53">
        <v>0</v>
      </c>
      <c r="M160" s="53">
        <v>0</v>
      </c>
      <c r="N160" s="53">
        <v>0</v>
      </c>
      <c r="O160" s="53">
        <v>0.81600000000000017</v>
      </c>
      <c r="P160" s="53">
        <v>0</v>
      </c>
      <c r="Q160" s="53">
        <v>0</v>
      </c>
      <c r="R160" s="53">
        <v>0</v>
      </c>
      <c r="S160" s="53">
        <v>0</v>
      </c>
      <c r="T160" s="53">
        <v>0</v>
      </c>
      <c r="U160" s="53">
        <v>0</v>
      </c>
      <c r="V160" s="53">
        <v>0</v>
      </c>
      <c r="W160" s="53">
        <v>0</v>
      </c>
      <c r="X160" s="53">
        <v>0.92100000000000004</v>
      </c>
      <c r="Y160" s="53">
        <v>0</v>
      </c>
      <c r="Z160" s="53">
        <v>0</v>
      </c>
      <c r="AA160" s="138">
        <v>1.8350000000000002</v>
      </c>
    </row>
    <row r="161" spans="1:27" s="89" customFormat="1" ht="14.25" customHeight="1" x14ac:dyDescent="0.25">
      <c r="A161" s="3" t="s">
        <v>240</v>
      </c>
      <c r="B161" s="3" t="s">
        <v>486</v>
      </c>
      <c r="C161" s="3" t="s">
        <v>492</v>
      </c>
      <c r="D161" s="53">
        <v>0</v>
      </c>
      <c r="E161" s="53">
        <v>1.3200000000000003</v>
      </c>
      <c r="F161" s="53">
        <v>5.3999999999999999E-2</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0.249</v>
      </c>
      <c r="Y161" s="53">
        <v>0</v>
      </c>
      <c r="Z161" s="53">
        <v>0</v>
      </c>
      <c r="AA161" s="138">
        <v>1.6230000000000002</v>
      </c>
    </row>
    <row r="162" spans="1:27" s="89" customFormat="1" ht="14.25" customHeight="1" x14ac:dyDescent="0.25">
      <c r="A162" s="3" t="s">
        <v>240</v>
      </c>
      <c r="B162" s="3" t="s">
        <v>486</v>
      </c>
      <c r="C162" s="3" t="s">
        <v>493</v>
      </c>
      <c r="D162" s="53">
        <v>0</v>
      </c>
      <c r="E162" s="53">
        <v>0</v>
      </c>
      <c r="F162" s="53">
        <v>1.153</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0.126</v>
      </c>
      <c r="Y162" s="53">
        <v>0</v>
      </c>
      <c r="Z162" s="53">
        <v>0</v>
      </c>
      <c r="AA162" s="138">
        <v>1.2789999999999999</v>
      </c>
    </row>
    <row r="163" spans="1:27" s="89" customFormat="1" ht="14.25" customHeight="1" x14ac:dyDescent="0.25">
      <c r="A163" s="3" t="s">
        <v>240</v>
      </c>
      <c r="B163" s="3" t="s">
        <v>486</v>
      </c>
      <c r="C163" s="3" t="s">
        <v>494</v>
      </c>
      <c r="D163" s="53">
        <v>0</v>
      </c>
      <c r="E163" s="53">
        <v>0</v>
      </c>
      <c r="F163" s="53">
        <v>0.182</v>
      </c>
      <c r="G163" s="53">
        <v>0</v>
      </c>
      <c r="H163" s="53">
        <v>0</v>
      </c>
      <c r="I163" s="53">
        <v>0</v>
      </c>
      <c r="J163" s="53">
        <v>0</v>
      </c>
      <c r="K163" s="53">
        <v>0</v>
      </c>
      <c r="L163" s="53">
        <v>0</v>
      </c>
      <c r="M163" s="53">
        <v>0</v>
      </c>
      <c r="N163" s="53">
        <v>0</v>
      </c>
      <c r="O163" s="53">
        <v>0.02</v>
      </c>
      <c r="P163" s="53">
        <v>0</v>
      </c>
      <c r="Q163" s="53">
        <v>0</v>
      </c>
      <c r="R163" s="53">
        <v>0</v>
      </c>
      <c r="S163" s="53">
        <v>0</v>
      </c>
      <c r="T163" s="53">
        <v>0</v>
      </c>
      <c r="U163" s="53">
        <v>0.748</v>
      </c>
      <c r="V163" s="53">
        <v>0</v>
      </c>
      <c r="W163" s="53">
        <v>5.1999999999999998E-2</v>
      </c>
      <c r="X163" s="53">
        <v>1.6E-2</v>
      </c>
      <c r="Y163" s="53">
        <v>0</v>
      </c>
      <c r="Z163" s="53">
        <v>0</v>
      </c>
      <c r="AA163" s="138">
        <v>1.018</v>
      </c>
    </row>
    <row r="164" spans="1:27" s="89" customFormat="1" ht="14.25" customHeight="1" x14ac:dyDescent="0.25">
      <c r="A164" s="3" t="s">
        <v>240</v>
      </c>
      <c r="B164" s="3" t="s">
        <v>486</v>
      </c>
      <c r="C164" s="3" t="s">
        <v>495</v>
      </c>
      <c r="D164" s="53">
        <v>0</v>
      </c>
      <c r="E164" s="53">
        <v>0</v>
      </c>
      <c r="F164" s="53">
        <v>3.395</v>
      </c>
      <c r="G164" s="53">
        <v>0</v>
      </c>
      <c r="H164" s="53">
        <v>0</v>
      </c>
      <c r="I164" s="53">
        <v>0</v>
      </c>
      <c r="J164" s="53">
        <v>2.7999999999999997E-2</v>
      </c>
      <c r="K164" s="53">
        <v>0</v>
      </c>
      <c r="L164" s="53">
        <v>0</v>
      </c>
      <c r="M164" s="53">
        <v>0</v>
      </c>
      <c r="N164" s="53">
        <v>0</v>
      </c>
      <c r="O164" s="53">
        <v>0.41799999999999998</v>
      </c>
      <c r="P164" s="53">
        <v>0</v>
      </c>
      <c r="Q164" s="53">
        <v>0</v>
      </c>
      <c r="R164" s="53">
        <v>0</v>
      </c>
      <c r="S164" s="53">
        <v>0</v>
      </c>
      <c r="T164" s="53">
        <v>0</v>
      </c>
      <c r="U164" s="53">
        <v>6.1010000000000009</v>
      </c>
      <c r="V164" s="53">
        <v>0</v>
      </c>
      <c r="W164" s="53">
        <v>7.399</v>
      </c>
      <c r="X164" s="53">
        <v>2.6889999999999996</v>
      </c>
      <c r="Y164" s="53">
        <v>0.01</v>
      </c>
      <c r="Z164" s="53">
        <v>0</v>
      </c>
      <c r="AA164" s="138">
        <v>20.040000000000003</v>
      </c>
    </row>
    <row r="165" spans="1:27" s="89" customFormat="1" ht="14.25" customHeight="1" x14ac:dyDescent="0.25">
      <c r="A165" s="3" t="s">
        <v>240</v>
      </c>
      <c r="B165" s="3" t="s">
        <v>486</v>
      </c>
      <c r="C165" s="3" t="s">
        <v>496</v>
      </c>
      <c r="D165" s="53">
        <v>0</v>
      </c>
      <c r="E165" s="53">
        <v>0</v>
      </c>
      <c r="F165" s="53">
        <v>0.317</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0.08</v>
      </c>
      <c r="Y165" s="53">
        <v>0</v>
      </c>
      <c r="Z165" s="53">
        <v>0</v>
      </c>
      <c r="AA165" s="138">
        <v>0.39700000000000002</v>
      </c>
    </row>
    <row r="166" spans="1:27" s="89" customFormat="1" ht="14.25" customHeight="1" x14ac:dyDescent="0.25">
      <c r="A166" s="3" t="s">
        <v>240</v>
      </c>
      <c r="B166" s="3" t="s">
        <v>486</v>
      </c>
      <c r="C166" s="3" t="s">
        <v>245</v>
      </c>
      <c r="D166" s="53">
        <v>0</v>
      </c>
      <c r="E166" s="53">
        <v>0</v>
      </c>
      <c r="F166" s="53">
        <v>1.48</v>
      </c>
      <c r="G166" s="53">
        <v>0</v>
      </c>
      <c r="H166" s="53">
        <v>0</v>
      </c>
      <c r="I166" s="53">
        <v>1.0999999999999999E-2</v>
      </c>
      <c r="J166" s="53">
        <v>0.43300000000000016</v>
      </c>
      <c r="K166" s="53">
        <v>0</v>
      </c>
      <c r="L166" s="53">
        <v>0</v>
      </c>
      <c r="M166" s="53">
        <v>0</v>
      </c>
      <c r="N166" s="53">
        <v>0</v>
      </c>
      <c r="O166" s="53">
        <v>1.694</v>
      </c>
      <c r="P166" s="53">
        <v>0</v>
      </c>
      <c r="Q166" s="53">
        <v>0</v>
      </c>
      <c r="R166" s="53">
        <v>0</v>
      </c>
      <c r="S166" s="53">
        <v>0</v>
      </c>
      <c r="T166" s="53">
        <v>0</v>
      </c>
      <c r="U166" s="53">
        <v>0</v>
      </c>
      <c r="V166" s="53">
        <v>0</v>
      </c>
      <c r="W166" s="53">
        <v>2.5999999999999999E-2</v>
      </c>
      <c r="X166" s="53">
        <v>0</v>
      </c>
      <c r="Y166" s="53">
        <v>0.218</v>
      </c>
      <c r="Z166" s="53">
        <v>0</v>
      </c>
      <c r="AA166" s="138">
        <v>3.8619999999999997</v>
      </c>
    </row>
    <row r="167" spans="1:27" s="89" customFormat="1" ht="14.25" customHeight="1" x14ac:dyDescent="0.25">
      <c r="A167" s="3" t="s">
        <v>240</v>
      </c>
      <c r="B167" s="3" t="s">
        <v>486</v>
      </c>
      <c r="C167" s="3" t="s">
        <v>497</v>
      </c>
      <c r="D167" s="53">
        <v>0</v>
      </c>
      <c r="E167" s="53">
        <v>0</v>
      </c>
      <c r="F167" s="53">
        <v>9.5619999999999976</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2.6359999999999997</v>
      </c>
      <c r="Y167" s="53">
        <v>0</v>
      </c>
      <c r="Z167" s="53">
        <v>0</v>
      </c>
      <c r="AA167" s="138">
        <v>12.197999999999997</v>
      </c>
    </row>
    <row r="168" spans="1:27" s="89" customFormat="1" ht="14.25" customHeight="1" x14ac:dyDescent="0.25">
      <c r="A168" s="3" t="s">
        <v>240</v>
      </c>
      <c r="B168" s="3" t="s">
        <v>486</v>
      </c>
      <c r="C168" s="3" t="s">
        <v>498</v>
      </c>
      <c r="D168" s="53">
        <v>0</v>
      </c>
      <c r="E168" s="53">
        <v>0</v>
      </c>
      <c r="F168" s="53">
        <v>0.67500000000000004</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0.2</v>
      </c>
      <c r="Y168" s="53">
        <v>0</v>
      </c>
      <c r="Z168" s="53">
        <v>0</v>
      </c>
      <c r="AA168" s="138">
        <v>0.875</v>
      </c>
    </row>
    <row r="169" spans="1:27" s="89" customFormat="1" ht="14.25" customHeight="1" x14ac:dyDescent="0.25">
      <c r="A169" s="51" t="s">
        <v>499</v>
      </c>
      <c r="B169" s="51" t="s">
        <v>499</v>
      </c>
      <c r="C169" s="51" t="s">
        <v>499</v>
      </c>
      <c r="D169" s="52">
        <v>0</v>
      </c>
      <c r="E169" s="52">
        <v>0</v>
      </c>
      <c r="F169" s="52">
        <v>54.799999999999983</v>
      </c>
      <c r="G169" s="52">
        <v>0</v>
      </c>
      <c r="H169" s="52">
        <v>0</v>
      </c>
      <c r="I169" s="52">
        <v>0</v>
      </c>
      <c r="J169" s="52">
        <v>0.13600000000000001</v>
      </c>
      <c r="K169" s="52">
        <v>0</v>
      </c>
      <c r="L169" s="52">
        <v>0.10200000000000001</v>
      </c>
      <c r="M169" s="52">
        <v>0</v>
      </c>
      <c r="N169" s="52">
        <v>0</v>
      </c>
      <c r="O169" s="52">
        <v>1.05</v>
      </c>
      <c r="P169" s="52">
        <v>0</v>
      </c>
      <c r="Q169" s="52">
        <v>0</v>
      </c>
      <c r="R169" s="52">
        <v>0</v>
      </c>
      <c r="S169" s="52">
        <v>0</v>
      </c>
      <c r="T169" s="52">
        <v>0</v>
      </c>
      <c r="U169" s="52">
        <v>0.79200000000000004</v>
      </c>
      <c r="V169" s="52">
        <v>0</v>
      </c>
      <c r="W169" s="52">
        <v>0.754</v>
      </c>
      <c r="X169" s="52">
        <v>0.64799999999999991</v>
      </c>
      <c r="Y169" s="52">
        <v>6.4000000000000001E-2</v>
      </c>
      <c r="Z169" s="52">
        <v>0</v>
      </c>
      <c r="AA169" s="52">
        <v>58.345999999999982</v>
      </c>
    </row>
    <row r="170" spans="1:27" s="89" customFormat="1" ht="14.25" customHeight="1" x14ac:dyDescent="0.25">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138">
        <v>0</v>
      </c>
    </row>
    <row r="171" spans="1:27" s="89" customFormat="1" ht="14.25" customHeight="1" x14ac:dyDescent="0.25">
      <c r="A171" s="3" t="s">
        <v>240</v>
      </c>
      <c r="B171" s="3" t="s">
        <v>500</v>
      </c>
      <c r="C171" s="3" t="s">
        <v>502</v>
      </c>
      <c r="D171" s="53">
        <v>0</v>
      </c>
      <c r="E171" s="53">
        <v>0</v>
      </c>
      <c r="F171" s="53">
        <v>26.525999999999986</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0.64799999999999991</v>
      </c>
      <c r="Y171" s="53">
        <v>0</v>
      </c>
      <c r="Z171" s="53">
        <v>0</v>
      </c>
      <c r="AA171" s="138">
        <v>27.173999999999985</v>
      </c>
    </row>
    <row r="172" spans="1:27"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138">
        <v>0</v>
      </c>
    </row>
    <row r="173" spans="1:27" s="89" customFormat="1" ht="14.25" customHeight="1" x14ac:dyDescent="0.25">
      <c r="A173" s="3" t="s">
        <v>240</v>
      </c>
      <c r="B173" s="3" t="s">
        <v>500</v>
      </c>
      <c r="C173" s="3" t="s">
        <v>248</v>
      </c>
      <c r="D173" s="53">
        <v>0</v>
      </c>
      <c r="E173" s="53">
        <v>0</v>
      </c>
      <c r="F173" s="53">
        <v>20.599</v>
      </c>
      <c r="G173" s="53">
        <v>0</v>
      </c>
      <c r="H173" s="53">
        <v>0</v>
      </c>
      <c r="I173" s="53">
        <v>0</v>
      </c>
      <c r="J173" s="53">
        <v>0.111</v>
      </c>
      <c r="K173" s="53">
        <v>0</v>
      </c>
      <c r="L173" s="53">
        <v>0.10200000000000001</v>
      </c>
      <c r="M173" s="53">
        <v>0</v>
      </c>
      <c r="N173" s="53">
        <v>0</v>
      </c>
      <c r="O173" s="53">
        <v>1.05</v>
      </c>
      <c r="P173" s="53">
        <v>0</v>
      </c>
      <c r="Q173" s="53">
        <v>0</v>
      </c>
      <c r="R173" s="53">
        <v>0</v>
      </c>
      <c r="S173" s="53">
        <v>0</v>
      </c>
      <c r="T173" s="53">
        <v>0</v>
      </c>
      <c r="U173" s="53">
        <v>0.79200000000000004</v>
      </c>
      <c r="V173" s="53">
        <v>0</v>
      </c>
      <c r="W173" s="53">
        <v>0.754</v>
      </c>
      <c r="X173" s="53">
        <v>0</v>
      </c>
      <c r="Y173" s="53">
        <v>6.4000000000000001E-2</v>
      </c>
      <c r="Z173" s="53">
        <v>0</v>
      </c>
      <c r="AA173" s="138">
        <v>23.472000000000005</v>
      </c>
    </row>
    <row r="174" spans="1:27"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138">
        <v>0</v>
      </c>
    </row>
    <row r="175" spans="1:27" s="89" customFormat="1" ht="14.25" customHeight="1" x14ac:dyDescent="0.25">
      <c r="A175" s="3" t="s">
        <v>240</v>
      </c>
      <c r="B175" s="3" t="s">
        <v>500</v>
      </c>
      <c r="C175" s="3" t="s">
        <v>505</v>
      </c>
      <c r="D175" s="53">
        <v>0</v>
      </c>
      <c r="E175" s="53">
        <v>0</v>
      </c>
      <c r="F175" s="53">
        <v>1.6970000000000001</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138">
        <v>1.6970000000000001</v>
      </c>
    </row>
    <row r="176" spans="1:27" s="89" customFormat="1" ht="14.25" customHeight="1" x14ac:dyDescent="0.25">
      <c r="A176" s="3" t="s">
        <v>240</v>
      </c>
      <c r="B176" s="3" t="s">
        <v>500</v>
      </c>
      <c r="C176" s="3" t="s">
        <v>506</v>
      </c>
      <c r="D176" s="53">
        <v>0</v>
      </c>
      <c r="E176" s="53">
        <v>0</v>
      </c>
      <c r="F176" s="53">
        <v>5.9369999999999985</v>
      </c>
      <c r="G176" s="53">
        <v>0</v>
      </c>
      <c r="H176" s="53">
        <v>0</v>
      </c>
      <c r="I176" s="53">
        <v>0</v>
      </c>
      <c r="J176" s="53">
        <v>2.5000000000000001E-2</v>
      </c>
      <c r="K176" s="53">
        <v>0</v>
      </c>
      <c r="L176" s="53">
        <v>0</v>
      </c>
      <c r="M176" s="53">
        <v>0</v>
      </c>
      <c r="N176" s="53">
        <v>0</v>
      </c>
      <c r="O176" s="53">
        <v>0</v>
      </c>
      <c r="P176" s="53">
        <v>0</v>
      </c>
      <c r="Q176" s="53">
        <v>0</v>
      </c>
      <c r="R176" s="53">
        <v>0</v>
      </c>
      <c r="S176" s="53">
        <v>0</v>
      </c>
      <c r="T176" s="53">
        <v>0</v>
      </c>
      <c r="U176" s="53">
        <v>0</v>
      </c>
      <c r="V176" s="53">
        <v>0</v>
      </c>
      <c r="W176" s="53">
        <v>0</v>
      </c>
      <c r="X176" s="53">
        <v>0</v>
      </c>
      <c r="Y176" s="53">
        <v>0</v>
      </c>
      <c r="Z176" s="53">
        <v>0</v>
      </c>
      <c r="AA176" s="138">
        <v>5.9619999999999989</v>
      </c>
    </row>
    <row r="177" spans="1:27" s="89" customFormat="1" ht="14.25" customHeight="1" x14ac:dyDescent="0.25">
      <c r="A177" s="3" t="s">
        <v>240</v>
      </c>
      <c r="B177" s="3" t="s">
        <v>500</v>
      </c>
      <c r="C177" s="3" t="s">
        <v>507</v>
      </c>
      <c r="D177" s="53">
        <v>0</v>
      </c>
      <c r="E177" s="53">
        <v>0</v>
      </c>
      <c r="F177" s="53">
        <v>4.1000000000000002E-2</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138">
        <v>4.1000000000000002E-2</v>
      </c>
    </row>
    <row r="178" spans="1:27" s="89" customFormat="1" ht="14.25" customHeight="1" x14ac:dyDescent="0.25">
      <c r="A178" s="51" t="s">
        <v>508</v>
      </c>
      <c r="B178" s="51" t="s">
        <v>508</v>
      </c>
      <c r="C178" s="51" t="s">
        <v>508</v>
      </c>
      <c r="D178" s="52">
        <v>0</v>
      </c>
      <c r="E178" s="52">
        <v>0</v>
      </c>
      <c r="F178" s="52">
        <v>182.05199999999999</v>
      </c>
      <c r="G178" s="52">
        <v>0</v>
      </c>
      <c r="H178" s="52">
        <v>0</v>
      </c>
      <c r="I178" s="52">
        <v>0</v>
      </c>
      <c r="J178" s="52">
        <v>0.64400000000000013</v>
      </c>
      <c r="K178" s="52">
        <v>0</v>
      </c>
      <c r="L178" s="52">
        <v>0</v>
      </c>
      <c r="M178" s="52">
        <v>0</v>
      </c>
      <c r="N178" s="52">
        <v>0</v>
      </c>
      <c r="O178" s="52">
        <v>1.08</v>
      </c>
      <c r="P178" s="52">
        <v>0</v>
      </c>
      <c r="Q178" s="52">
        <v>0</v>
      </c>
      <c r="R178" s="52">
        <v>0</v>
      </c>
      <c r="S178" s="52">
        <v>0</v>
      </c>
      <c r="T178" s="52">
        <v>0</v>
      </c>
      <c r="U178" s="52">
        <v>0.36699999999999999</v>
      </c>
      <c r="V178" s="52">
        <v>0</v>
      </c>
      <c r="W178" s="52">
        <v>4.8849999999999998</v>
      </c>
      <c r="X178" s="52">
        <v>2.5000000000000001E-2</v>
      </c>
      <c r="Y178" s="52">
        <v>30.397999999999996</v>
      </c>
      <c r="Z178" s="52">
        <v>0</v>
      </c>
      <c r="AA178" s="52">
        <v>219.45099999999996</v>
      </c>
    </row>
    <row r="179" spans="1:27" s="89" customFormat="1" ht="14.25" customHeight="1" x14ac:dyDescent="0.25">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138">
        <v>0</v>
      </c>
    </row>
    <row r="180" spans="1:27" s="89" customFormat="1" ht="14.25" customHeight="1" x14ac:dyDescent="0.25">
      <c r="A180" s="3" t="s">
        <v>240</v>
      </c>
      <c r="B180" s="3" t="s">
        <v>509</v>
      </c>
      <c r="C180" s="3" t="s">
        <v>511</v>
      </c>
      <c r="D180" s="53">
        <v>0</v>
      </c>
      <c r="E180" s="53">
        <v>0</v>
      </c>
      <c r="F180" s="53">
        <v>2.8079999999999998</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138">
        <v>2.8079999999999998</v>
      </c>
    </row>
    <row r="181" spans="1:27"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138">
        <v>0</v>
      </c>
    </row>
    <row r="182" spans="1:27" s="89" customFormat="1" ht="14.25" customHeight="1" x14ac:dyDescent="0.25">
      <c r="A182" s="3" t="s">
        <v>240</v>
      </c>
      <c r="B182" s="3" t="s">
        <v>509</v>
      </c>
      <c r="C182" s="3" t="s">
        <v>258</v>
      </c>
      <c r="D182" s="53">
        <v>0</v>
      </c>
      <c r="E182" s="53">
        <v>0</v>
      </c>
      <c r="F182" s="53">
        <v>42.661999999999985</v>
      </c>
      <c r="G182" s="53">
        <v>0</v>
      </c>
      <c r="H182" s="53">
        <v>0</v>
      </c>
      <c r="I182" s="53">
        <v>0</v>
      </c>
      <c r="J182" s="53">
        <v>0.24699999999999997</v>
      </c>
      <c r="K182" s="53">
        <v>0</v>
      </c>
      <c r="L182" s="53">
        <v>0</v>
      </c>
      <c r="M182" s="53">
        <v>0</v>
      </c>
      <c r="N182" s="53">
        <v>0</v>
      </c>
      <c r="O182" s="53">
        <v>0</v>
      </c>
      <c r="P182" s="53">
        <v>0</v>
      </c>
      <c r="Q182" s="53">
        <v>0</v>
      </c>
      <c r="R182" s="53">
        <v>0</v>
      </c>
      <c r="S182" s="53">
        <v>0</v>
      </c>
      <c r="T182" s="53">
        <v>0</v>
      </c>
      <c r="U182" s="53">
        <v>0</v>
      </c>
      <c r="V182" s="53">
        <v>0</v>
      </c>
      <c r="W182" s="53">
        <v>0.23399999999999999</v>
      </c>
      <c r="X182" s="53">
        <v>0</v>
      </c>
      <c r="Y182" s="53">
        <v>9.8000000000000004E-2</v>
      </c>
      <c r="Z182" s="53">
        <v>0</v>
      </c>
      <c r="AA182" s="138">
        <v>43.240999999999985</v>
      </c>
    </row>
    <row r="183" spans="1:27" s="89" customFormat="1" ht="14.25" customHeight="1" x14ac:dyDescent="0.25">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138">
        <v>0</v>
      </c>
    </row>
    <row r="184" spans="1:27" s="89" customFormat="1" ht="14.25" customHeight="1" x14ac:dyDescent="0.25">
      <c r="A184" s="3" t="s">
        <v>240</v>
      </c>
      <c r="B184" s="3" t="s">
        <v>509</v>
      </c>
      <c r="C184" s="3" t="s">
        <v>261</v>
      </c>
      <c r="D184" s="53">
        <v>0</v>
      </c>
      <c r="E184" s="53">
        <v>0</v>
      </c>
      <c r="F184" s="53">
        <v>6.926000000000001</v>
      </c>
      <c r="G184" s="53">
        <v>0</v>
      </c>
      <c r="H184" s="53">
        <v>0</v>
      </c>
      <c r="I184" s="53">
        <v>0</v>
      </c>
      <c r="J184" s="53">
        <v>0.14100000000000001</v>
      </c>
      <c r="K184" s="53">
        <v>0</v>
      </c>
      <c r="L184" s="53">
        <v>0</v>
      </c>
      <c r="M184" s="53">
        <v>0</v>
      </c>
      <c r="N184" s="53">
        <v>0</v>
      </c>
      <c r="O184" s="53">
        <v>0</v>
      </c>
      <c r="P184" s="53">
        <v>0</v>
      </c>
      <c r="Q184" s="53">
        <v>0</v>
      </c>
      <c r="R184" s="53">
        <v>0</v>
      </c>
      <c r="S184" s="53">
        <v>0</v>
      </c>
      <c r="T184" s="53">
        <v>0</v>
      </c>
      <c r="U184" s="53">
        <v>0</v>
      </c>
      <c r="V184" s="53">
        <v>0</v>
      </c>
      <c r="W184" s="53">
        <v>0.52800000000000002</v>
      </c>
      <c r="X184" s="53">
        <v>0</v>
      </c>
      <c r="Y184" s="53">
        <v>28.702999999999999</v>
      </c>
      <c r="Z184" s="53">
        <v>0</v>
      </c>
      <c r="AA184" s="138">
        <v>36.298000000000002</v>
      </c>
    </row>
    <row r="185" spans="1:27" s="89" customFormat="1" ht="14.25" customHeight="1" x14ac:dyDescent="0.25">
      <c r="A185" s="3" t="s">
        <v>240</v>
      </c>
      <c r="B185" s="3" t="s">
        <v>509</v>
      </c>
      <c r="C185" s="3" t="s">
        <v>514</v>
      </c>
      <c r="D185" s="53">
        <v>0</v>
      </c>
      <c r="E185" s="53">
        <v>0</v>
      </c>
      <c r="F185" s="53">
        <v>0.51200000000000001</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138">
        <v>0.51200000000000001</v>
      </c>
    </row>
    <row r="186" spans="1:27" s="89" customFormat="1" ht="14.25" customHeight="1" x14ac:dyDescent="0.25">
      <c r="A186" s="3" t="s">
        <v>240</v>
      </c>
      <c r="B186" s="3" t="s">
        <v>509</v>
      </c>
      <c r="C186" s="3" t="s">
        <v>267</v>
      </c>
      <c r="D186" s="53">
        <v>0</v>
      </c>
      <c r="E186" s="53">
        <v>0</v>
      </c>
      <c r="F186" s="53">
        <v>23.605999999999998</v>
      </c>
      <c r="G186" s="53">
        <v>0</v>
      </c>
      <c r="H186" s="53">
        <v>0</v>
      </c>
      <c r="I186" s="53">
        <v>0</v>
      </c>
      <c r="J186" s="53">
        <v>8.900000000000001E-2</v>
      </c>
      <c r="K186" s="53">
        <v>0</v>
      </c>
      <c r="L186" s="53">
        <v>0</v>
      </c>
      <c r="M186" s="53">
        <v>0</v>
      </c>
      <c r="N186" s="53">
        <v>0</v>
      </c>
      <c r="O186" s="53">
        <v>0</v>
      </c>
      <c r="P186" s="53">
        <v>0</v>
      </c>
      <c r="Q186" s="53">
        <v>0</v>
      </c>
      <c r="R186" s="53">
        <v>0</v>
      </c>
      <c r="S186" s="53">
        <v>0</v>
      </c>
      <c r="T186" s="53">
        <v>0</v>
      </c>
      <c r="U186" s="53">
        <v>0.14700000000000002</v>
      </c>
      <c r="V186" s="53">
        <v>0</v>
      </c>
      <c r="W186" s="53">
        <v>3.0750000000000002</v>
      </c>
      <c r="X186" s="53">
        <v>0</v>
      </c>
      <c r="Y186" s="53">
        <v>0.218</v>
      </c>
      <c r="Z186" s="53">
        <v>0</v>
      </c>
      <c r="AA186" s="138">
        <v>27.134999999999994</v>
      </c>
    </row>
    <row r="187" spans="1:27" s="89" customFormat="1" ht="14.25" customHeight="1" x14ac:dyDescent="0.25">
      <c r="A187" s="3" t="s">
        <v>240</v>
      </c>
      <c r="B187" s="3" t="s">
        <v>509</v>
      </c>
      <c r="C187" s="3" t="s">
        <v>515</v>
      </c>
      <c r="D187" s="53">
        <v>0</v>
      </c>
      <c r="E187" s="53">
        <v>0</v>
      </c>
      <c r="F187" s="53">
        <v>0.26100000000000001</v>
      </c>
      <c r="G187" s="53">
        <v>0</v>
      </c>
      <c r="H187" s="53">
        <v>0</v>
      </c>
      <c r="I187" s="53">
        <v>0</v>
      </c>
      <c r="J187" s="53">
        <v>1.2999999999999999E-2</v>
      </c>
      <c r="K187" s="53">
        <v>0</v>
      </c>
      <c r="L187" s="53">
        <v>0</v>
      </c>
      <c r="M187" s="53">
        <v>0</v>
      </c>
      <c r="N187" s="53">
        <v>0</v>
      </c>
      <c r="O187" s="53">
        <v>0</v>
      </c>
      <c r="P187" s="53">
        <v>0</v>
      </c>
      <c r="Q187" s="53">
        <v>0</v>
      </c>
      <c r="R187" s="53">
        <v>0</v>
      </c>
      <c r="S187" s="53">
        <v>0</v>
      </c>
      <c r="T187" s="53">
        <v>0</v>
      </c>
      <c r="U187" s="53">
        <v>0</v>
      </c>
      <c r="V187" s="53">
        <v>0</v>
      </c>
      <c r="W187" s="53">
        <v>0</v>
      </c>
      <c r="X187" s="53">
        <v>0</v>
      </c>
      <c r="Y187" s="53">
        <v>2.1999999999999999E-2</v>
      </c>
      <c r="Z187" s="53">
        <v>0</v>
      </c>
      <c r="AA187" s="138">
        <v>0.29600000000000004</v>
      </c>
    </row>
    <row r="188" spans="1:27" s="89" customFormat="1" ht="14.25" customHeight="1" x14ac:dyDescent="0.25">
      <c r="A188" s="3" t="s">
        <v>240</v>
      </c>
      <c r="B188" s="3" t="s">
        <v>509</v>
      </c>
      <c r="C188" s="3" t="s">
        <v>516</v>
      </c>
      <c r="D188" s="53">
        <v>0</v>
      </c>
      <c r="E188" s="53">
        <v>0</v>
      </c>
      <c r="F188" s="53">
        <v>43.974000000000004</v>
      </c>
      <c r="G188" s="53">
        <v>0</v>
      </c>
      <c r="H188" s="53">
        <v>0</v>
      </c>
      <c r="I188" s="53">
        <v>0</v>
      </c>
      <c r="J188" s="53">
        <v>0.10999999999999999</v>
      </c>
      <c r="K188" s="53">
        <v>0</v>
      </c>
      <c r="L188" s="53">
        <v>0</v>
      </c>
      <c r="M188" s="53">
        <v>0</v>
      </c>
      <c r="N188" s="53">
        <v>0</v>
      </c>
      <c r="O188" s="53">
        <v>1.08</v>
      </c>
      <c r="P188" s="53">
        <v>0</v>
      </c>
      <c r="Q188" s="53">
        <v>0</v>
      </c>
      <c r="R188" s="53">
        <v>0</v>
      </c>
      <c r="S188" s="53">
        <v>0</v>
      </c>
      <c r="T188" s="53">
        <v>0</v>
      </c>
      <c r="U188" s="53">
        <v>0.22</v>
      </c>
      <c r="V188" s="53">
        <v>0</v>
      </c>
      <c r="W188" s="53">
        <v>0.52800000000000002</v>
      </c>
      <c r="X188" s="53">
        <v>0</v>
      </c>
      <c r="Y188" s="53">
        <v>1.143</v>
      </c>
      <c r="Z188" s="53">
        <v>0</v>
      </c>
      <c r="AA188" s="138">
        <v>47.055</v>
      </c>
    </row>
    <row r="189" spans="1:27" s="89" customFormat="1" ht="14.25" customHeight="1" x14ac:dyDescent="0.25">
      <c r="A189" s="3" t="s">
        <v>240</v>
      </c>
      <c r="B189" s="3" t="s">
        <v>509</v>
      </c>
      <c r="C189" s="3" t="s">
        <v>270</v>
      </c>
      <c r="D189" s="53">
        <v>0</v>
      </c>
      <c r="E189" s="53">
        <v>0</v>
      </c>
      <c r="F189" s="53">
        <v>61.303000000000011</v>
      </c>
      <c r="G189" s="53">
        <v>0</v>
      </c>
      <c r="H189" s="53">
        <v>0</v>
      </c>
      <c r="I189" s="53">
        <v>0</v>
      </c>
      <c r="J189" s="53">
        <v>4.3999999999999997E-2</v>
      </c>
      <c r="K189" s="53">
        <v>0</v>
      </c>
      <c r="L189" s="53">
        <v>0</v>
      </c>
      <c r="M189" s="53">
        <v>0</v>
      </c>
      <c r="N189" s="53">
        <v>0</v>
      </c>
      <c r="O189" s="53">
        <v>0</v>
      </c>
      <c r="P189" s="53">
        <v>0</v>
      </c>
      <c r="Q189" s="53">
        <v>0</v>
      </c>
      <c r="R189" s="53">
        <v>0</v>
      </c>
      <c r="S189" s="53">
        <v>0</v>
      </c>
      <c r="T189" s="53">
        <v>0</v>
      </c>
      <c r="U189" s="53">
        <v>0</v>
      </c>
      <c r="V189" s="53">
        <v>0</v>
      </c>
      <c r="W189" s="53">
        <v>0.52</v>
      </c>
      <c r="X189" s="53">
        <v>2.5000000000000001E-2</v>
      </c>
      <c r="Y189" s="53">
        <v>0.21399999999999997</v>
      </c>
      <c r="Z189" s="53">
        <v>0</v>
      </c>
      <c r="AA189" s="138">
        <v>62.106000000000009</v>
      </c>
    </row>
    <row r="190" spans="1:27" s="89" customFormat="1" ht="14.25" customHeight="1" x14ac:dyDescent="0.25">
      <c r="A190" s="51" t="s">
        <v>517</v>
      </c>
      <c r="B190" s="51" t="s">
        <v>517</v>
      </c>
      <c r="C190" s="51" t="s">
        <v>517</v>
      </c>
      <c r="D190" s="52">
        <v>0</v>
      </c>
      <c r="E190" s="52">
        <v>0</v>
      </c>
      <c r="F190" s="52">
        <v>63.42</v>
      </c>
      <c r="G190" s="52">
        <v>0</v>
      </c>
      <c r="H190" s="52">
        <v>0</v>
      </c>
      <c r="I190" s="52">
        <v>4.3999999999999997E-2</v>
      </c>
      <c r="J190" s="52">
        <v>0.78300000000000014</v>
      </c>
      <c r="K190" s="52">
        <v>0</v>
      </c>
      <c r="L190" s="52">
        <v>7.400000000000001E-2</v>
      </c>
      <c r="M190" s="52">
        <v>0</v>
      </c>
      <c r="N190" s="52">
        <v>0</v>
      </c>
      <c r="O190" s="52">
        <v>0</v>
      </c>
      <c r="P190" s="52">
        <v>0</v>
      </c>
      <c r="Q190" s="52">
        <v>0</v>
      </c>
      <c r="R190" s="52">
        <v>0</v>
      </c>
      <c r="S190" s="52">
        <v>0</v>
      </c>
      <c r="T190" s="52">
        <v>0</v>
      </c>
      <c r="U190" s="52">
        <v>0</v>
      </c>
      <c r="V190" s="52">
        <v>0</v>
      </c>
      <c r="W190" s="52">
        <v>0.32399999999999995</v>
      </c>
      <c r="X190" s="52">
        <v>0</v>
      </c>
      <c r="Y190" s="52">
        <v>21.434999999999999</v>
      </c>
      <c r="Z190" s="52">
        <v>0</v>
      </c>
      <c r="AA190" s="52">
        <v>86.080000000000013</v>
      </c>
    </row>
    <row r="191" spans="1:27" s="89" customFormat="1" ht="14.25" customHeight="1" x14ac:dyDescent="0.25">
      <c r="A191" s="3" t="s">
        <v>240</v>
      </c>
      <c r="B191" s="3" t="s">
        <v>518</v>
      </c>
      <c r="C191" s="3" t="s">
        <v>291</v>
      </c>
      <c r="D191" s="53">
        <v>0</v>
      </c>
      <c r="E191" s="53">
        <v>0</v>
      </c>
      <c r="F191" s="53">
        <v>0</v>
      </c>
      <c r="G191" s="53">
        <v>0</v>
      </c>
      <c r="H191" s="53">
        <v>0</v>
      </c>
      <c r="I191" s="53">
        <v>0</v>
      </c>
      <c r="J191" s="53">
        <v>3.7999999999999999E-2</v>
      </c>
      <c r="K191" s="53">
        <v>0</v>
      </c>
      <c r="L191" s="53">
        <v>3.2000000000000001E-2</v>
      </c>
      <c r="M191" s="53">
        <v>0</v>
      </c>
      <c r="N191" s="53">
        <v>0</v>
      </c>
      <c r="O191" s="53">
        <v>0</v>
      </c>
      <c r="P191" s="53">
        <v>0</v>
      </c>
      <c r="Q191" s="53">
        <v>0</v>
      </c>
      <c r="R191" s="53">
        <v>0</v>
      </c>
      <c r="S191" s="53">
        <v>0</v>
      </c>
      <c r="T191" s="53">
        <v>0</v>
      </c>
      <c r="U191" s="53">
        <v>0</v>
      </c>
      <c r="V191" s="53">
        <v>0</v>
      </c>
      <c r="W191" s="53">
        <v>0</v>
      </c>
      <c r="X191" s="53">
        <v>0</v>
      </c>
      <c r="Y191" s="53">
        <v>11.377999999999998</v>
      </c>
      <c r="Z191" s="53">
        <v>0</v>
      </c>
      <c r="AA191" s="138">
        <v>11.447999999999999</v>
      </c>
    </row>
    <row r="192" spans="1:27" s="89" customFormat="1" ht="14.25" customHeight="1" x14ac:dyDescent="0.25">
      <c r="A192" s="3" t="s">
        <v>240</v>
      </c>
      <c r="B192" s="3" t="s">
        <v>518</v>
      </c>
      <c r="C192" s="3" t="s">
        <v>276</v>
      </c>
      <c r="D192" s="53">
        <v>0</v>
      </c>
      <c r="E192" s="53">
        <v>0</v>
      </c>
      <c r="F192" s="53">
        <v>27.72</v>
      </c>
      <c r="G192" s="53">
        <v>0</v>
      </c>
      <c r="H192" s="53">
        <v>0</v>
      </c>
      <c r="I192" s="53">
        <v>0</v>
      </c>
      <c r="J192" s="53">
        <v>3.9E-2</v>
      </c>
      <c r="K192" s="53">
        <v>0</v>
      </c>
      <c r="L192" s="53">
        <v>0</v>
      </c>
      <c r="M192" s="53">
        <v>0</v>
      </c>
      <c r="N192" s="53">
        <v>0</v>
      </c>
      <c r="O192" s="53">
        <v>0</v>
      </c>
      <c r="P192" s="53">
        <v>0</v>
      </c>
      <c r="Q192" s="53">
        <v>0</v>
      </c>
      <c r="R192" s="53">
        <v>0</v>
      </c>
      <c r="S192" s="53">
        <v>0</v>
      </c>
      <c r="T192" s="53">
        <v>0</v>
      </c>
      <c r="U192" s="53">
        <v>0</v>
      </c>
      <c r="V192" s="53">
        <v>0</v>
      </c>
      <c r="W192" s="53">
        <v>0.23299999999999998</v>
      </c>
      <c r="X192" s="53">
        <v>0</v>
      </c>
      <c r="Y192" s="53">
        <v>2.54</v>
      </c>
      <c r="Z192" s="53">
        <v>0</v>
      </c>
      <c r="AA192" s="138">
        <v>30.532</v>
      </c>
    </row>
    <row r="193" spans="1:27"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138">
        <v>0</v>
      </c>
    </row>
    <row r="194" spans="1:27"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138">
        <v>0</v>
      </c>
    </row>
    <row r="195" spans="1:27" s="89" customFormat="1" ht="14.25" customHeight="1" x14ac:dyDescent="0.25">
      <c r="A195" s="3" t="s">
        <v>240</v>
      </c>
      <c r="B195" s="3" t="s">
        <v>518</v>
      </c>
      <c r="C195" s="3" t="s">
        <v>285</v>
      </c>
      <c r="D195" s="53">
        <v>0</v>
      </c>
      <c r="E195" s="53">
        <v>0</v>
      </c>
      <c r="F195" s="53">
        <v>33.138000000000005</v>
      </c>
      <c r="G195" s="53">
        <v>0</v>
      </c>
      <c r="H195" s="53">
        <v>0</v>
      </c>
      <c r="I195" s="53">
        <v>4.3999999999999997E-2</v>
      </c>
      <c r="J195" s="53">
        <v>0.68000000000000016</v>
      </c>
      <c r="K195" s="53">
        <v>0</v>
      </c>
      <c r="L195" s="53">
        <v>0</v>
      </c>
      <c r="M195" s="53">
        <v>0</v>
      </c>
      <c r="N195" s="53">
        <v>0</v>
      </c>
      <c r="O195" s="53">
        <v>0</v>
      </c>
      <c r="P195" s="53">
        <v>0</v>
      </c>
      <c r="Q195" s="53">
        <v>0</v>
      </c>
      <c r="R195" s="53">
        <v>0</v>
      </c>
      <c r="S195" s="53">
        <v>0</v>
      </c>
      <c r="T195" s="53">
        <v>0</v>
      </c>
      <c r="U195" s="53">
        <v>0</v>
      </c>
      <c r="V195" s="53">
        <v>0</v>
      </c>
      <c r="W195" s="53">
        <v>0</v>
      </c>
      <c r="X195" s="53">
        <v>0</v>
      </c>
      <c r="Y195" s="53">
        <v>0.189</v>
      </c>
      <c r="Z195" s="53">
        <v>0</v>
      </c>
      <c r="AA195" s="138">
        <v>34.051000000000002</v>
      </c>
    </row>
    <row r="196" spans="1:27" s="89" customFormat="1" ht="14.25" customHeight="1" x14ac:dyDescent="0.25">
      <c r="A196" s="3" t="s">
        <v>240</v>
      </c>
      <c r="B196" s="3" t="s">
        <v>518</v>
      </c>
      <c r="C196" s="3" t="s">
        <v>288</v>
      </c>
      <c r="D196" s="53">
        <v>0</v>
      </c>
      <c r="E196" s="53">
        <v>0</v>
      </c>
      <c r="F196" s="53">
        <v>2.5619999999999998</v>
      </c>
      <c r="G196" s="53">
        <v>0</v>
      </c>
      <c r="H196" s="53">
        <v>0</v>
      </c>
      <c r="I196" s="53">
        <v>0</v>
      </c>
      <c r="J196" s="53">
        <v>2.5999999999999999E-2</v>
      </c>
      <c r="K196" s="53">
        <v>0</v>
      </c>
      <c r="L196" s="53">
        <v>4.2000000000000003E-2</v>
      </c>
      <c r="M196" s="53">
        <v>0</v>
      </c>
      <c r="N196" s="53">
        <v>0</v>
      </c>
      <c r="O196" s="53">
        <v>0</v>
      </c>
      <c r="P196" s="53">
        <v>0</v>
      </c>
      <c r="Q196" s="53">
        <v>0</v>
      </c>
      <c r="R196" s="53">
        <v>0</v>
      </c>
      <c r="S196" s="53">
        <v>0</v>
      </c>
      <c r="T196" s="53">
        <v>0</v>
      </c>
      <c r="U196" s="53">
        <v>0</v>
      </c>
      <c r="V196" s="53">
        <v>0</v>
      </c>
      <c r="W196" s="53">
        <v>9.0999999999999998E-2</v>
      </c>
      <c r="X196" s="53">
        <v>0</v>
      </c>
      <c r="Y196" s="53">
        <v>7.3279999999999994</v>
      </c>
      <c r="Z196" s="53">
        <v>0</v>
      </c>
      <c r="AA196" s="138">
        <v>10.048999999999999</v>
      </c>
    </row>
    <row r="197" spans="1:27" s="89" customFormat="1" ht="14.25" customHeight="1" x14ac:dyDescent="0.25">
      <c r="A197" s="49" t="s">
        <v>521</v>
      </c>
      <c r="B197" s="49" t="s">
        <v>521</v>
      </c>
      <c r="C197" s="49" t="s">
        <v>521</v>
      </c>
      <c r="D197" s="50">
        <v>0</v>
      </c>
      <c r="E197" s="50">
        <v>0</v>
      </c>
      <c r="F197" s="50">
        <v>16.642000000000003</v>
      </c>
      <c r="G197" s="50">
        <v>0</v>
      </c>
      <c r="H197" s="50">
        <v>0</v>
      </c>
      <c r="I197" s="50">
        <v>0</v>
      </c>
      <c r="J197" s="50">
        <v>0.16900000000000004</v>
      </c>
      <c r="K197" s="50">
        <v>0</v>
      </c>
      <c r="L197" s="50">
        <v>0</v>
      </c>
      <c r="M197" s="50">
        <v>0</v>
      </c>
      <c r="N197" s="50">
        <v>0</v>
      </c>
      <c r="O197" s="50">
        <v>0.06</v>
      </c>
      <c r="P197" s="50">
        <v>0</v>
      </c>
      <c r="Q197" s="50">
        <v>0</v>
      </c>
      <c r="R197" s="50">
        <v>0</v>
      </c>
      <c r="S197" s="50">
        <v>0</v>
      </c>
      <c r="T197" s="50">
        <v>2.1999999999999999E-2</v>
      </c>
      <c r="U197" s="50">
        <v>2.7109999999999999</v>
      </c>
      <c r="V197" s="50">
        <v>0</v>
      </c>
      <c r="W197" s="50">
        <v>3.1850000000000001</v>
      </c>
      <c r="X197" s="50">
        <v>0</v>
      </c>
      <c r="Y197" s="50">
        <v>0.28300000000000003</v>
      </c>
      <c r="Z197" s="50">
        <v>0</v>
      </c>
      <c r="AA197" s="50">
        <v>23.079000000000001</v>
      </c>
    </row>
    <row r="198" spans="1:27" s="89" customFormat="1" ht="14.25" customHeight="1" x14ac:dyDescent="0.25">
      <c r="A198" s="51" t="s">
        <v>521</v>
      </c>
      <c r="B198" s="51" t="s">
        <v>521</v>
      </c>
      <c r="C198" s="51" t="s">
        <v>521</v>
      </c>
      <c r="D198" s="52">
        <v>0</v>
      </c>
      <c r="E198" s="52">
        <v>0</v>
      </c>
      <c r="F198" s="52">
        <v>16.642000000000003</v>
      </c>
      <c r="G198" s="52">
        <v>0</v>
      </c>
      <c r="H198" s="52">
        <v>0</v>
      </c>
      <c r="I198" s="52">
        <v>0</v>
      </c>
      <c r="J198" s="52">
        <v>0.16900000000000004</v>
      </c>
      <c r="K198" s="52">
        <v>0</v>
      </c>
      <c r="L198" s="52">
        <v>0</v>
      </c>
      <c r="M198" s="52">
        <v>0</v>
      </c>
      <c r="N198" s="52">
        <v>0</v>
      </c>
      <c r="O198" s="52">
        <v>0.06</v>
      </c>
      <c r="P198" s="52">
        <v>0</v>
      </c>
      <c r="Q198" s="52">
        <v>0</v>
      </c>
      <c r="R198" s="52">
        <v>0</v>
      </c>
      <c r="S198" s="52">
        <v>0</v>
      </c>
      <c r="T198" s="52">
        <v>2.1999999999999999E-2</v>
      </c>
      <c r="U198" s="52">
        <v>2.7109999999999999</v>
      </c>
      <c r="V198" s="52">
        <v>0</v>
      </c>
      <c r="W198" s="52">
        <v>3.1850000000000001</v>
      </c>
      <c r="X198" s="52">
        <v>0</v>
      </c>
      <c r="Y198" s="52">
        <v>0.28300000000000003</v>
      </c>
      <c r="Z198" s="52">
        <v>0</v>
      </c>
      <c r="AA198" s="52">
        <v>23.079000000000001</v>
      </c>
    </row>
    <row r="199" spans="1:27" s="89" customFormat="1" ht="14.25" customHeight="1" x14ac:dyDescent="0.25">
      <c r="A199" s="3" t="s">
        <v>522</v>
      </c>
      <c r="B199" s="3" t="s">
        <v>522</v>
      </c>
      <c r="C199" s="3" t="s">
        <v>523</v>
      </c>
      <c r="D199" s="53">
        <v>0</v>
      </c>
      <c r="E199" s="53">
        <v>0</v>
      </c>
      <c r="F199" s="53">
        <v>16.187000000000001</v>
      </c>
      <c r="G199" s="53">
        <v>0</v>
      </c>
      <c r="H199" s="53">
        <v>0</v>
      </c>
      <c r="I199" s="53">
        <v>0</v>
      </c>
      <c r="J199" s="53">
        <v>9.4000000000000014E-2</v>
      </c>
      <c r="K199" s="53">
        <v>0</v>
      </c>
      <c r="L199" s="53">
        <v>0</v>
      </c>
      <c r="M199" s="53">
        <v>0</v>
      </c>
      <c r="N199" s="53">
        <v>0</v>
      </c>
      <c r="O199" s="53">
        <v>0.06</v>
      </c>
      <c r="P199" s="53">
        <v>0</v>
      </c>
      <c r="Q199" s="53">
        <v>0</v>
      </c>
      <c r="R199" s="53">
        <v>0</v>
      </c>
      <c r="S199" s="53">
        <v>0</v>
      </c>
      <c r="T199" s="53">
        <v>0</v>
      </c>
      <c r="U199" s="53">
        <v>2.605</v>
      </c>
      <c r="V199" s="53">
        <v>0</v>
      </c>
      <c r="W199" s="53">
        <v>2.774</v>
      </c>
      <c r="X199" s="53">
        <v>0</v>
      </c>
      <c r="Y199" s="53">
        <v>0.13</v>
      </c>
      <c r="Z199" s="53">
        <v>0</v>
      </c>
      <c r="AA199" s="138">
        <v>21.85</v>
      </c>
    </row>
    <row r="200" spans="1:27"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138">
        <v>0</v>
      </c>
    </row>
    <row r="201" spans="1:27"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138">
        <v>0</v>
      </c>
    </row>
    <row r="202" spans="1:27"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138">
        <v>0</v>
      </c>
    </row>
    <row r="203" spans="1:27"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138">
        <v>0</v>
      </c>
    </row>
    <row r="204" spans="1:27" s="89" customFormat="1" ht="14.25" customHeight="1" x14ac:dyDescent="0.25">
      <c r="A204" s="3" t="s">
        <v>522</v>
      </c>
      <c r="B204" s="3" t="s">
        <v>522</v>
      </c>
      <c r="C204" s="3" t="s">
        <v>528</v>
      </c>
      <c r="D204" s="53">
        <v>0</v>
      </c>
      <c r="E204" s="53">
        <v>0</v>
      </c>
      <c r="F204" s="53">
        <v>0.42799999999999999</v>
      </c>
      <c r="G204" s="53">
        <v>0</v>
      </c>
      <c r="H204" s="53">
        <v>0</v>
      </c>
      <c r="I204" s="53">
        <v>0</v>
      </c>
      <c r="J204" s="53">
        <v>7.5000000000000025E-2</v>
      </c>
      <c r="K204" s="53">
        <v>0</v>
      </c>
      <c r="L204" s="53">
        <v>0</v>
      </c>
      <c r="M204" s="53">
        <v>0</v>
      </c>
      <c r="N204" s="53">
        <v>0</v>
      </c>
      <c r="O204" s="53">
        <v>0</v>
      </c>
      <c r="P204" s="53">
        <v>0</v>
      </c>
      <c r="Q204" s="53">
        <v>0</v>
      </c>
      <c r="R204" s="53">
        <v>0</v>
      </c>
      <c r="S204" s="53">
        <v>0</v>
      </c>
      <c r="T204" s="53">
        <v>2.1999999999999999E-2</v>
      </c>
      <c r="U204" s="53">
        <v>0.106</v>
      </c>
      <c r="V204" s="53">
        <v>0</v>
      </c>
      <c r="W204" s="53">
        <v>0.41099999999999992</v>
      </c>
      <c r="X204" s="53">
        <v>0</v>
      </c>
      <c r="Y204" s="53">
        <v>0.153</v>
      </c>
      <c r="Z204" s="53">
        <v>0</v>
      </c>
      <c r="AA204" s="138">
        <v>1.2019999999999997</v>
      </c>
    </row>
    <row r="205" spans="1:27" s="89" customFormat="1" ht="14.25" customHeight="1" x14ac:dyDescent="0.25">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138">
        <v>0</v>
      </c>
    </row>
    <row r="206" spans="1:27" s="89" customFormat="1" ht="14.25" customHeight="1" x14ac:dyDescent="0.25">
      <c r="A206" s="3" t="s">
        <v>522</v>
      </c>
      <c r="B206" s="3" t="s">
        <v>522</v>
      </c>
      <c r="C206" s="3" t="s">
        <v>530</v>
      </c>
      <c r="D206" s="53">
        <v>0</v>
      </c>
      <c r="E206" s="53">
        <v>0</v>
      </c>
      <c r="F206" s="53">
        <v>2.7E-2</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138">
        <v>2.7E-2</v>
      </c>
    </row>
    <row r="207" spans="1:27"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138">
        <v>0</v>
      </c>
    </row>
    <row r="208" spans="1:27"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138">
        <v>0</v>
      </c>
    </row>
    <row r="209" spans="1:27"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0.253</v>
      </c>
      <c r="Y209" s="50">
        <v>0</v>
      </c>
      <c r="Z209" s="50">
        <v>0</v>
      </c>
      <c r="AA209" s="50">
        <v>0.253</v>
      </c>
    </row>
    <row r="210" spans="1:27"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0.253</v>
      </c>
      <c r="Y210" s="52">
        <v>0</v>
      </c>
      <c r="Z210" s="52">
        <v>0</v>
      </c>
      <c r="AA210" s="52">
        <v>0.253</v>
      </c>
    </row>
    <row r="211" spans="1:27"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0.253</v>
      </c>
      <c r="Y211" s="53">
        <v>0</v>
      </c>
      <c r="Z211" s="53">
        <v>0</v>
      </c>
      <c r="AA211" s="138">
        <v>0.253</v>
      </c>
    </row>
    <row r="212" spans="1:27"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137"/>
    </row>
  </sheetData>
  <conditionalFormatting sqref="A4:AA6">
    <cfRule type="cellIs" dxfId="1" priority="1" stopIfTrue="1" operator="lessThan">
      <formula>0</formula>
    </cfRule>
  </conditionalFormatting>
  <conditionalFormatting sqref="A26:AA26">
    <cfRule type="cellIs" dxfId="0" priority="3" stopIfTrue="1" operator="lessThan">
      <formula>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CB59C4AAA73EE429DE74CB288F280C0" ma:contentTypeVersion="3" ma:contentTypeDescription="Crée un document." ma:contentTypeScope="" ma:versionID="ae58d057f37854a61ab104ea2e5e62bf">
  <xsd:schema xmlns:xsd="http://www.w3.org/2001/XMLSchema" xmlns:xs="http://www.w3.org/2001/XMLSchema" xmlns:p="http://schemas.microsoft.com/office/2006/metadata/properties" xmlns:ns2="6b159598-2cdb-484c-9449-1c970adb4b28" targetNamespace="http://schemas.microsoft.com/office/2006/metadata/properties" ma:root="true" ma:fieldsID="8df325f3d5c7f5ac0ecd1752d9448951" ns2:_="">
    <xsd:import namespace="6b159598-2cdb-484c-9449-1c970adb4b2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159598-2cdb-484c-9449-1c970adb4b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2E8DD6-3859-417A-99D7-78521967102E}">
  <ds:schemaRefs>
    <ds:schemaRef ds:uri="http://purl.org/dc/elements/1.1/"/>
    <ds:schemaRef ds:uri="http://schemas.microsoft.com/office/2006/documentManagement/types"/>
    <ds:schemaRef ds:uri="http://schemas.microsoft.com/office/infopath/2007/PartnerControls"/>
    <ds:schemaRef ds:uri="http://purl.org/dc/dcmitype/"/>
    <ds:schemaRef ds:uri="http://schemas.openxmlformats.org/package/2006/metadata/core-properties"/>
    <ds:schemaRef ds:uri="484c8c59-755d-4516-b8d2-1621b38262b4"/>
    <ds:schemaRef ds:uri="http://www.w3.org/XML/1998/namespace"/>
    <ds:schemaRef ds:uri="f1594219-80d3-4c5a-81af-ace6d5f1b009"/>
    <ds:schemaRef ds:uri="7a0f724a-9d58-4b9f-a63b-14a2f05f5890"/>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36A541B3-375B-418C-9C07-7B489A6A53A9}"/>
</file>

<file path=customXml/itemProps3.xml><?xml version="1.0" encoding="utf-8"?>
<ds:datastoreItem xmlns:ds="http://schemas.openxmlformats.org/officeDocument/2006/customXml" ds:itemID="{8DB76190-0EBE-403B-A63B-4909857F84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Contents</vt:lpstr>
      <vt:lpstr>Data Viewer</vt:lpstr>
      <vt:lpstr>Prices</vt:lpstr>
      <vt:lpstr>PWA TPA</vt:lpstr>
      <vt:lpstr>PWA TPA Capacity list</vt:lpstr>
      <vt:lpstr>PWA TPA Capacity</vt:lpstr>
      <vt:lpstr>PWA TPA Production</vt:lpstr>
      <vt:lpstr>PWA TPA Demand</vt:lpstr>
      <vt:lpstr>PWA TPA Imports</vt:lpstr>
      <vt:lpstr>PWA TPA Exports</vt:lpstr>
      <vt:lpstr>PWA TPA 2021 Trade</vt:lpstr>
      <vt:lpstr>PWA TPA 2022 Trade</vt:lpstr>
      <vt:lpstr>PWA TPA 2023 Trade</vt:lpstr>
      <vt:lpstr>tMAP</vt:lpstr>
      <vt:lpstr>tMAP Capacity list</vt:lpstr>
      <vt:lpstr>tMAP Capacity</vt:lpstr>
      <vt:lpstr>tMAP Production</vt:lpstr>
      <vt:lpstr>tMAP Demand</vt:lpstr>
      <vt:lpstr>tMAP Imports</vt:lpstr>
      <vt:lpstr>tMAP Exports</vt:lpstr>
      <vt:lpstr>tMAP 2021 Trade</vt:lpstr>
      <vt:lpstr>tMAP 2022 Trade</vt:lpstr>
      <vt:lpstr>tMAP 2023 Trade</vt:lpstr>
      <vt:lpstr>P4</vt:lpstr>
      <vt:lpstr>P4 Capacity list</vt:lpstr>
      <vt:lpstr>P4 Capacity</vt:lpstr>
      <vt:lpstr>P4 Production</vt:lpstr>
      <vt:lpstr>P4 Demand</vt:lpstr>
      <vt:lpstr>P4 Imports</vt:lpstr>
      <vt:lpstr>P4 Exports</vt:lpstr>
      <vt:lpstr>P4 2021 Trade</vt:lpstr>
      <vt:lpstr>P4 2022 Trade</vt:lpstr>
      <vt:lpstr>P4 2023 Trade</vt:lpstr>
      <vt:lpstr>LFP</vt:lpstr>
      <vt:lpstr>LFP Capacity list</vt:lpstr>
      <vt:lpstr>LFP Capacity</vt:lpstr>
      <vt:lpstr>LFP Production</vt:lpstr>
      <vt:lpstr>LFP P2O5 Demand</vt:lpstr>
      <vt:lpstr>STPP</vt:lpstr>
      <vt:lpstr>STPP Capacity list</vt:lpstr>
      <vt:lpstr>STPP Capacity</vt:lpstr>
      <vt:lpstr>STPP Production</vt:lpstr>
      <vt:lpstr>STPP Demand</vt:lpstr>
      <vt:lpstr>STPP Imports</vt:lpstr>
      <vt:lpstr>STPP Exports</vt:lpstr>
      <vt:lpstr>STPP 2021 Trade</vt:lpstr>
      <vt:lpstr>STPP 2022 Trade</vt:lpstr>
      <vt:lpstr>STPP 2023 Trade</vt:lpstr>
      <vt:lpstr>SPA</vt:lpstr>
      <vt:lpstr>APP Capacity list</vt:lpstr>
      <vt:lpstr>SPA Capacity list</vt:lpstr>
      <vt:lpstr>SPA Capacity</vt:lpstr>
      <vt:lpstr>SPA Production</vt:lpstr>
      <vt:lpstr>SPA Demand</vt:lpstr>
      <vt:lpstr>SPA Imports</vt:lpstr>
      <vt:lpstr>SPA Exports</vt:lpstr>
      <vt:lpstr>DCP</vt:lpstr>
      <vt:lpstr>DCP Capacity list</vt:lpstr>
      <vt:lpstr>DCP Capacity</vt:lpstr>
      <vt:lpstr>DCP Production</vt:lpstr>
      <vt:lpstr>DCP Demand</vt:lpstr>
      <vt:lpstr>DCP Imports</vt:lpstr>
      <vt:lpstr>DCP Exports</vt:lpstr>
      <vt:lpstr>DCP 2021 Trade</vt:lpstr>
      <vt:lpstr>DCP 2022 Trade</vt:lpstr>
      <vt:lpstr>DCP 2023 Trade</vt:lpstr>
      <vt:lpstr>MCP-MDCP</vt:lpstr>
      <vt:lpstr>MCP-MDCP Capacity list</vt:lpstr>
      <vt:lpstr>MCP-MDCP Capacity</vt:lpstr>
      <vt:lpstr>MCP-MDCP Production</vt:lpstr>
      <vt:lpstr>MCP-MDCP Demand</vt:lpstr>
      <vt:lpstr>MCP-MDCP Imports</vt:lpstr>
      <vt:lpstr>MCP-MDCP Exports</vt:lpstr>
      <vt:lpstr>MCP_MDCP 2021 Trade</vt:lpstr>
      <vt:lpstr>MCP_MDCP 2022 Trade</vt:lpstr>
      <vt:lpstr>MCP_MDCP 2023 Trade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Specialty Phosphates Market Outlook Database February 2025 - Amended</dc:title>
  <dc:subject/>
  <dc:creator>Glen.Kurokawa</dc:creator>
  <cp:keywords/>
  <dc:description/>
  <cp:lastModifiedBy>Trevor Green</cp:lastModifiedBy>
  <cp:revision/>
  <dcterms:created xsi:type="dcterms:W3CDTF">2020-09-18T07:13:40Z</dcterms:created>
  <dcterms:modified xsi:type="dcterms:W3CDTF">2025-04-11T11:19:26Z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0x0101005CB59C4AAA73EE429DE74CB288F280C0</vt:lpwstr>
  </property>
  <property fmtid="{D5CDD505-2E9C-101B-9397-08002B2CF9AE}" pid="3" name="MediaServiceImageTags">
    <vt:lpwstr/>
  </property>
  <property fmtid="{D5CDD505-2E9C-101B-9397-08002B2CF9AE}" pid="4" name="MSIP_Label_2ba2672d-0f89-4131-a832-81ec170e1d4b_Enabled">
    <vt:lpwstr>true</vt:lpwstr>
  </property>
  <property fmtid="{D5CDD505-2E9C-101B-9397-08002B2CF9AE}" pid="5" name="MSIP_Label_2ba2672d-0f89-4131-a832-81ec170e1d4b_SetDate">
    <vt:lpwstr>2025-04-11T11:19:03Z</vt:lpwstr>
  </property>
  <property fmtid="{D5CDD505-2E9C-101B-9397-08002B2CF9AE}" pid="6" name="MSIP_Label_2ba2672d-0f89-4131-a832-81ec170e1d4b_Method">
    <vt:lpwstr>Privileged</vt:lpwstr>
  </property>
  <property fmtid="{D5CDD505-2E9C-101B-9397-08002B2CF9AE}" pid="7" name="MSIP_Label_2ba2672d-0f89-4131-a832-81ec170e1d4b_Name">
    <vt:lpwstr>Non-Confidential</vt:lpwstr>
  </property>
  <property fmtid="{D5CDD505-2E9C-101B-9397-08002B2CF9AE}" pid="8" name="MSIP_Label_2ba2672d-0f89-4131-a832-81ec170e1d4b_SiteId">
    <vt:lpwstr>65358cd9-f346-46b5-a443-b729819852c5</vt:lpwstr>
  </property>
  <property fmtid="{D5CDD505-2E9C-101B-9397-08002B2CF9AE}" pid="9" name="MSIP_Label_2ba2672d-0f89-4131-a832-81ec170e1d4b_ActionId">
    <vt:lpwstr>f5c46d80-9a08-40d4-badf-b02dd8c75fc9</vt:lpwstr>
  </property>
  <property fmtid="{D5CDD505-2E9C-101B-9397-08002B2CF9AE}" pid="10" name="MSIP_Label_2ba2672d-0f89-4131-a832-81ec170e1d4b_ContentBits">
    <vt:lpwstr>0</vt:lpwstr>
  </property>
  <property fmtid="{D5CDD505-2E9C-101B-9397-08002B2CF9AE}" pid="11" name="MSIP_Label_2ba2672d-0f89-4131-a832-81ec170e1d4b_Tag">
    <vt:lpwstr>10, 0, 1, 1</vt:lpwstr>
  </property>
</Properties>
</file>